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Cie/Raj /p38 paper/Nature Communication/Revision III/"/>
    </mc:Choice>
  </mc:AlternateContent>
  <xr:revisionPtr revIDLastSave="0" documentId="13_ncr:1_{6AE9ACCA-5C88-4D45-88A3-E22EF5771399}" xr6:coauthVersionLast="36" xr6:coauthVersionMax="36" xr10:uidLastSave="{00000000-0000-0000-0000-000000000000}"/>
  <bookViews>
    <workbookView xWindow="0" yWindow="500" windowWidth="19140" windowHeight="16280" xr2:uid="{64BD26E5-06C0-694E-B208-176E2860BDFB}"/>
  </bookViews>
  <sheets>
    <sheet name="Fig. 1b" sheetId="15" r:id="rId1"/>
    <sheet name="Fig. 1d" sheetId="16" r:id="rId2"/>
    <sheet name="Fig.1f" sheetId="1" r:id="rId3"/>
    <sheet name="Fig. 1g" sheetId="2" r:id="rId4"/>
    <sheet name="Fig. 4a" sheetId="3" r:id="rId5"/>
    <sheet name="Fig. 4c" sheetId="17" r:id="rId6"/>
    <sheet name="Fig. 5c" sheetId="4" r:id="rId7"/>
    <sheet name="Fig. 6b" sheetId="19" r:id="rId8"/>
    <sheet name="Fig. 6e" sheetId="20" r:id="rId9"/>
    <sheet name="Fig. 6f" sheetId="5" r:id="rId10"/>
    <sheet name="Fig. 7a" sheetId="13" r:id="rId11"/>
    <sheet name="Fig. 7e" sheetId="21" r:id="rId12"/>
    <sheet name="Fig. 7h" sheetId="10" r:id="rId13"/>
    <sheet name="Fig. 8d" sheetId="6" r:id="rId14"/>
    <sheet name="Suppl.Fig. 3c" sheetId="14" r:id="rId15"/>
    <sheet name="Suppl.Fig. 4" sheetId="7" r:id="rId16"/>
    <sheet name="Suppl.Fig. 7" sheetId="8" r:id="rId17"/>
    <sheet name="Suppl.Fig. 8b" sheetId="9" r:id="rId18"/>
    <sheet name="Suppl.Fig. 14" sheetId="23" r:id="rId19"/>
    <sheet name="Suppl.Fig. 16b" sheetId="11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7" l="1"/>
  <c r="E31" i="7" s="1"/>
  <c r="F31" i="7" s="1"/>
  <c r="D30" i="7"/>
  <c r="E30" i="7" s="1"/>
  <c r="F30" i="7" s="1"/>
  <c r="D29" i="7"/>
  <c r="E29" i="7" s="1"/>
  <c r="F29" i="7" s="1"/>
  <c r="E28" i="7"/>
  <c r="F28" i="7" s="1"/>
  <c r="D28" i="7"/>
  <c r="D27" i="7"/>
  <c r="E27" i="7" s="1"/>
  <c r="F27" i="7" s="1"/>
  <c r="D26" i="7"/>
  <c r="E26" i="7" s="1"/>
  <c r="F26" i="7" s="1"/>
  <c r="F25" i="7"/>
  <c r="E25" i="7"/>
  <c r="E24" i="7"/>
  <c r="F24" i="7" s="1"/>
  <c r="E23" i="7"/>
  <c r="F23" i="7" s="1"/>
  <c r="E22" i="7"/>
  <c r="F22" i="7" s="1"/>
  <c r="E21" i="7"/>
  <c r="F21" i="7" s="1"/>
  <c r="E20" i="7"/>
  <c r="F20" i="7" s="1"/>
  <c r="E47" i="7"/>
  <c r="F47" i="7" s="1"/>
  <c r="E46" i="7"/>
  <c r="F46" i="7" s="1"/>
  <c r="E45" i="7"/>
  <c r="F45" i="7" s="1"/>
  <c r="E44" i="7"/>
  <c r="F44" i="7" s="1"/>
  <c r="E43" i="7"/>
  <c r="F43" i="7" s="1"/>
  <c r="E42" i="7"/>
  <c r="F42" i="7" s="1"/>
  <c r="E41" i="7"/>
  <c r="F41" i="7" s="1"/>
  <c r="E40" i="7"/>
  <c r="F40" i="7" s="1"/>
  <c r="E39" i="7"/>
  <c r="F39" i="7" s="1"/>
  <c r="E38" i="7"/>
  <c r="F38" i="7" s="1"/>
  <c r="E37" i="7"/>
  <c r="F37" i="7" s="1"/>
  <c r="E36" i="7"/>
  <c r="F36" i="7" s="1"/>
  <c r="E35" i="7"/>
  <c r="F35" i="7" s="1"/>
  <c r="E34" i="7"/>
  <c r="F34" i="7" s="1"/>
  <c r="E33" i="7"/>
  <c r="F33" i="7" s="1"/>
  <c r="E19" i="7"/>
  <c r="F19" i="7" s="1"/>
  <c r="E18" i="7"/>
  <c r="F18" i="7" s="1"/>
  <c r="E17" i="7"/>
  <c r="F17" i="7" s="1"/>
  <c r="E16" i="7"/>
  <c r="F16" i="7" s="1"/>
  <c r="E15" i="7"/>
  <c r="F15" i="7" s="1"/>
  <c r="E14" i="7"/>
  <c r="F14" i="7" s="1"/>
  <c r="E13" i="7"/>
  <c r="F13" i="7" s="1"/>
  <c r="E12" i="7"/>
  <c r="F12" i="7" s="1"/>
  <c r="E11" i="7"/>
  <c r="F11" i="7" s="1"/>
  <c r="E10" i="7"/>
  <c r="F10" i="7" s="1"/>
  <c r="E9" i="7"/>
  <c r="F9" i="7" s="1"/>
  <c r="E8" i="7"/>
  <c r="F8" i="7" s="1"/>
</calcChain>
</file>

<file path=xl/sharedStrings.xml><?xml version="1.0" encoding="utf-8"?>
<sst xmlns="http://schemas.openxmlformats.org/spreadsheetml/2006/main" count="130" uniqueCount="77">
  <si>
    <t>gcs-1</t>
  </si>
  <si>
    <t>gst-4</t>
  </si>
  <si>
    <t>gst-30</t>
  </si>
  <si>
    <t>gst-38</t>
  </si>
  <si>
    <t>wild-type</t>
  </si>
  <si>
    <t>wild-type + 6h CP</t>
  </si>
  <si>
    <t>wild-type + 24h CP</t>
  </si>
  <si>
    <t>Gene name:</t>
  </si>
  <si>
    <t>gsc-1</t>
  </si>
  <si>
    <t>wild-type +CP</t>
  </si>
  <si>
    <t>skn-1(zu67)</t>
  </si>
  <si>
    <r>
      <t>skn-1(zu67)</t>
    </r>
    <r>
      <rPr>
        <b/>
        <sz val="12"/>
        <rFont val="Arial"/>
        <family val="2"/>
      </rPr>
      <t xml:space="preserve"> +CP</t>
    </r>
  </si>
  <si>
    <t>C32H11.1</t>
  </si>
  <si>
    <t>F49F1.6</t>
  </si>
  <si>
    <t>F56D6.2</t>
  </si>
  <si>
    <t>K08D8.5</t>
  </si>
  <si>
    <t>T24B8.5</t>
  </si>
  <si>
    <t>F08G5.6</t>
  </si>
  <si>
    <t>F35E12.5</t>
  </si>
  <si>
    <t>pmk-1(km25)</t>
  </si>
  <si>
    <r>
      <t>pmk-1(km25)</t>
    </r>
    <r>
      <rPr>
        <b/>
        <sz val="12"/>
        <rFont val="Arial"/>
        <family val="2"/>
      </rPr>
      <t xml:space="preserve"> +CP</t>
    </r>
  </si>
  <si>
    <t>Number of animals:</t>
  </si>
  <si>
    <t>Genotype</t>
  </si>
  <si>
    <t>clec-4</t>
  </si>
  <si>
    <t>lys-1</t>
  </si>
  <si>
    <t>catp-3</t>
  </si>
  <si>
    <t>dod-24</t>
  </si>
  <si>
    <t>N2</t>
  </si>
  <si>
    <t>sek-1(km4)</t>
  </si>
  <si>
    <t>Cispatin concentration (ug/mL):</t>
  </si>
  <si>
    <t>Total number of worms</t>
  </si>
  <si>
    <t>Death (%)</t>
  </si>
  <si>
    <t>Survival (%)</t>
  </si>
  <si>
    <t>C17H12.8</t>
  </si>
  <si>
    <t>atf-7(qd22)</t>
  </si>
  <si>
    <t>untreated</t>
  </si>
  <si>
    <t>cisplatin treated</t>
  </si>
  <si>
    <t>catp-3(ok1612)</t>
  </si>
  <si>
    <t>dod-24(ok2629)</t>
  </si>
  <si>
    <r>
      <rPr>
        <b/>
        <i/>
        <sz val="12"/>
        <rFont val="Arial"/>
        <family val="2"/>
      </rPr>
      <t xml:space="preserve">catp-3(ok1612) </t>
    </r>
    <r>
      <rPr>
        <b/>
        <sz val="12"/>
        <rFont val="Arial"/>
        <family val="2"/>
      </rPr>
      <t>+ CP</t>
    </r>
  </si>
  <si>
    <r>
      <rPr>
        <b/>
        <i/>
        <sz val="12"/>
        <rFont val="Arial"/>
        <family val="2"/>
      </rPr>
      <t>dod-24(ok2629)</t>
    </r>
    <r>
      <rPr>
        <b/>
        <sz val="12"/>
        <rFont val="Arial"/>
        <family val="2"/>
      </rPr>
      <t xml:space="preserve"> +CP</t>
    </r>
  </si>
  <si>
    <t>wild-type+CP</t>
  </si>
  <si>
    <t>2h</t>
  </si>
  <si>
    <t>3h</t>
  </si>
  <si>
    <t>4h</t>
  </si>
  <si>
    <t>6h</t>
  </si>
  <si>
    <t>T24B8.5p::GFP</t>
  </si>
  <si>
    <r>
      <t xml:space="preserve">T24B8.5p::GFP </t>
    </r>
    <r>
      <rPr>
        <b/>
        <sz val="12"/>
        <rFont val="Arial"/>
        <family val="2"/>
      </rPr>
      <t>+CP</t>
    </r>
  </si>
  <si>
    <t>T24B8.5p::GFP;sek-1(km4)</t>
  </si>
  <si>
    <r>
      <t xml:space="preserve">T24B8.5p::GFP;sek-1(km4) </t>
    </r>
    <r>
      <rPr>
        <b/>
        <sz val="12"/>
        <rFont val="Arial"/>
        <family val="2"/>
      </rPr>
      <t>+CP</t>
    </r>
  </si>
  <si>
    <t xml:space="preserve">T24B8.5p::GFP;pmk-1(km25) </t>
  </si>
  <si>
    <r>
      <t xml:space="preserve">T24B8.5p::GFP;pmk-1(km25) </t>
    </r>
    <r>
      <rPr>
        <b/>
        <sz val="12"/>
        <rFont val="Arial"/>
        <family val="2"/>
      </rPr>
      <t>+CP</t>
    </r>
  </si>
  <si>
    <t>T24B8.5p::GFP + CP</t>
  </si>
  <si>
    <t>ire-1(v33);T24B8.5p::GFP</t>
  </si>
  <si>
    <t>ire-1(v33);T24B8.5p::GFP + CP</t>
  </si>
  <si>
    <t>clec-4(ok2050)</t>
  </si>
  <si>
    <r>
      <rPr>
        <b/>
        <i/>
        <sz val="12"/>
        <rFont val="Arial"/>
        <family val="2"/>
      </rPr>
      <t>clec-4(ok2050)</t>
    </r>
    <r>
      <rPr>
        <b/>
        <sz val="12"/>
        <rFont val="Arial"/>
        <family val="2"/>
      </rPr>
      <t xml:space="preserve"> +CP</t>
    </r>
  </si>
  <si>
    <t>atf-7(qd22)+CP</t>
  </si>
  <si>
    <r>
      <rPr>
        <b/>
        <sz val="12"/>
        <color theme="1"/>
        <rFont val="Arial"/>
        <family val="2"/>
      </rPr>
      <t>Figure 7f</t>
    </r>
    <r>
      <rPr>
        <sz val="12"/>
        <color theme="1"/>
        <rFont val="Arial"/>
        <family val="2"/>
      </rPr>
      <t>. Relative T24B8.5p::GFP intensity quantification in the wild-type, and ire-1(v33) animals (n≥7) without (-) or with (+) cisplatin treatment (300 μg/mL for 6h).</t>
    </r>
  </si>
  <si>
    <t>1h</t>
  </si>
  <si>
    <t>Relative phospho-p38 levels (%)</t>
  </si>
  <si>
    <t>0h</t>
  </si>
  <si>
    <t>cisplatin (h):</t>
  </si>
  <si>
    <t>wild-type+MT+CP</t>
  </si>
  <si>
    <t>K08D8.6</t>
  </si>
  <si>
    <t>Relative atf-7 expression</t>
  </si>
  <si>
    <t>ATF-7::3xFlag</t>
  </si>
  <si>
    <t xml:space="preserve">ATF-7::3xFlag+CP300/6h </t>
  </si>
  <si>
    <t>Relative hsp-4 expression</t>
  </si>
  <si>
    <t>wild-type +CP300/3.5h liq</t>
  </si>
  <si>
    <t>ire-1(v33)</t>
  </si>
  <si>
    <t>ire-1(v33) +CP300/3.5h liq</t>
  </si>
  <si>
    <t>pmk-1(km25) +CP300/3.5h liq</t>
  </si>
  <si>
    <t>Relative sulfenylated IRE-1::3xFlag (%)</t>
  </si>
  <si>
    <t>- cisplatin</t>
  </si>
  <si>
    <t>+ cisplatin</t>
  </si>
  <si>
    <t>Number of dead worms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</si>
</sst>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9"/>
      <name val="Arial"/>
      <family val="2"/>
    </font>
    <font>
      <sz val="12"/>
      <color rgb="FFFF0000"/>
      <name val="Arial"/>
      <family val="2"/>
    </font>
    <font>
      <sz val="12"/>
      <color theme="9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2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1" fontId="11" fillId="0" borderId="0" xfId="0" applyNumberFormat="1" applyFont="1"/>
    <xf numFmtId="1" fontId="12" fillId="0" borderId="0" xfId="0" applyNumberFormat="1" applyFont="1"/>
    <xf numFmtId="0" fontId="11" fillId="0" borderId="0" xfId="0" applyFont="1" applyBorder="1"/>
    <xf numFmtId="0" fontId="12" fillId="0" borderId="0" xfId="0" applyFont="1" applyBorder="1"/>
    <xf numFmtId="1" fontId="11" fillId="0" borderId="0" xfId="0" applyNumberFormat="1" applyFont="1" applyBorder="1"/>
    <xf numFmtId="1" fontId="12" fillId="0" borderId="0" xfId="0" applyNumberFormat="1" applyFont="1" applyBorder="1"/>
    <xf numFmtId="0" fontId="13" fillId="0" borderId="0" xfId="0" applyFont="1" applyBorder="1"/>
    <xf numFmtId="0" fontId="3" fillId="0" borderId="2" xfId="0" applyFont="1" applyBorder="1"/>
    <xf numFmtId="0" fontId="13" fillId="0" borderId="2" xfId="0" applyFont="1" applyBorder="1"/>
    <xf numFmtId="1" fontId="11" fillId="0" borderId="2" xfId="0" applyNumberFormat="1" applyFont="1" applyBorder="1"/>
    <xf numFmtId="1" fontId="12" fillId="0" borderId="2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7" xfId="0" applyFont="1" applyBorder="1"/>
    <xf numFmtId="0" fontId="6" fillId="0" borderId="2" xfId="0" applyFont="1" applyBorder="1" applyAlignment="1">
      <alignment wrapText="1"/>
    </xf>
    <xf numFmtId="0" fontId="6" fillId="0" borderId="0" xfId="0" applyFont="1" applyAlignment="1"/>
    <xf numFmtId="0" fontId="1" fillId="0" borderId="2" xfId="0" applyFont="1" applyBorder="1" applyAlignment="1">
      <alignment horizontal="center"/>
    </xf>
    <xf numFmtId="0" fontId="15" fillId="0" borderId="0" xfId="0" applyFont="1"/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left"/>
    </xf>
    <xf numFmtId="0" fontId="16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B240-A73E-3B41-B958-74F5F551DACE}">
  <dimension ref="A4:H10"/>
  <sheetViews>
    <sheetView tabSelected="1" workbookViewId="0">
      <selection activeCell="F29" sqref="F29"/>
    </sheetView>
  </sheetViews>
  <sheetFormatPr baseColWidth="10" defaultRowHeight="16" x14ac:dyDescent="0.2"/>
  <cols>
    <col min="1" max="1" width="35.83203125" bestFit="1" customWidth="1"/>
    <col min="2" max="2" width="11.33203125" bestFit="1" customWidth="1"/>
    <col min="3" max="3" width="15.5" bestFit="1" customWidth="1"/>
    <col min="4" max="4" width="14.1640625" customWidth="1"/>
    <col min="5" max="5" width="15.1640625" bestFit="1" customWidth="1"/>
    <col min="6" max="6" width="15" bestFit="1" customWidth="1"/>
  </cols>
  <sheetData>
    <row r="4" spans="1:8" x14ac:dyDescent="0.2">
      <c r="B4" s="5" t="s">
        <v>62</v>
      </c>
      <c r="C4" s="33" t="s">
        <v>61</v>
      </c>
      <c r="D4" s="33" t="s">
        <v>59</v>
      </c>
      <c r="E4" s="33" t="s">
        <v>42</v>
      </c>
      <c r="F4" s="33" t="s">
        <v>43</v>
      </c>
      <c r="G4" s="33" t="s">
        <v>44</v>
      </c>
      <c r="H4" s="33" t="s">
        <v>45</v>
      </c>
    </row>
    <row r="5" spans="1:8" x14ac:dyDescent="0.2">
      <c r="B5" s="75" t="s">
        <v>60</v>
      </c>
      <c r="C5" s="36">
        <v>1</v>
      </c>
      <c r="D5" s="36">
        <v>1.5</v>
      </c>
      <c r="E5" s="36">
        <v>1.8</v>
      </c>
      <c r="F5" s="36">
        <v>1.2</v>
      </c>
      <c r="G5" s="36">
        <v>0.9</v>
      </c>
      <c r="H5" s="36">
        <v>1.2</v>
      </c>
    </row>
    <row r="6" spans="1:8" x14ac:dyDescent="0.2">
      <c r="B6" s="75"/>
      <c r="C6" s="36">
        <v>1</v>
      </c>
      <c r="D6" s="36">
        <v>1.2</v>
      </c>
      <c r="E6" s="36">
        <v>1.6</v>
      </c>
      <c r="F6" s="36">
        <v>0.9</v>
      </c>
      <c r="G6" s="36">
        <v>0.9</v>
      </c>
      <c r="H6" s="36">
        <v>1</v>
      </c>
    </row>
    <row r="7" spans="1:8" x14ac:dyDescent="0.2">
      <c r="B7" s="75"/>
      <c r="C7" s="36">
        <v>1</v>
      </c>
      <c r="D7" s="36">
        <v>1.1000000000000001</v>
      </c>
      <c r="E7" s="36">
        <v>1.6</v>
      </c>
      <c r="F7" s="36">
        <v>0.9</v>
      </c>
      <c r="G7" s="36">
        <v>0.7</v>
      </c>
      <c r="H7" s="36">
        <v>0.8</v>
      </c>
    </row>
    <row r="10" spans="1:8" x14ac:dyDescent="0.2">
      <c r="A10" s="49"/>
    </row>
  </sheetData>
  <mergeCells count="1">
    <mergeCell ref="B5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BB23-6410-5045-A689-8344C87C60E9}">
  <dimension ref="A5:E12"/>
  <sheetViews>
    <sheetView workbookViewId="0">
      <selection activeCell="B9" sqref="B9"/>
    </sheetView>
  </sheetViews>
  <sheetFormatPr baseColWidth="10" defaultRowHeight="16" x14ac:dyDescent="0.2"/>
  <cols>
    <col min="1" max="1" width="35.83203125" bestFit="1" customWidth="1"/>
    <col min="2" max="2" width="11.6640625" bestFit="1" customWidth="1"/>
    <col min="3" max="3" width="15.1640625" bestFit="1" customWidth="1"/>
    <col min="4" max="4" width="31.1640625" bestFit="1" customWidth="1"/>
    <col min="5" max="5" width="15.6640625" bestFit="1" customWidth="1"/>
    <col min="6" max="6" width="15" bestFit="1" customWidth="1"/>
  </cols>
  <sheetData>
    <row r="5" spans="1:5" x14ac:dyDescent="0.2">
      <c r="C5" s="33" t="s">
        <v>4</v>
      </c>
      <c r="D5" s="33" t="s">
        <v>41</v>
      </c>
      <c r="E5" s="33" t="s">
        <v>63</v>
      </c>
    </row>
    <row r="6" spans="1:5" x14ac:dyDescent="0.2">
      <c r="B6" s="75" t="s">
        <v>60</v>
      </c>
      <c r="C6" s="36">
        <v>100</v>
      </c>
      <c r="D6" s="36">
        <v>153</v>
      </c>
      <c r="E6" s="36">
        <v>95</v>
      </c>
    </row>
    <row r="7" spans="1:5" x14ac:dyDescent="0.2">
      <c r="B7" s="75"/>
      <c r="C7" s="36">
        <v>100</v>
      </c>
      <c r="D7" s="36">
        <v>137</v>
      </c>
      <c r="E7" s="36">
        <v>100</v>
      </c>
    </row>
    <row r="8" spans="1:5" x14ac:dyDescent="0.2">
      <c r="B8" s="75"/>
      <c r="C8" s="36">
        <v>100</v>
      </c>
      <c r="D8" s="36">
        <v>120</v>
      </c>
      <c r="E8" s="36">
        <v>85</v>
      </c>
    </row>
    <row r="12" spans="1:5" x14ac:dyDescent="0.2">
      <c r="A12" s="49"/>
    </row>
  </sheetData>
  <mergeCells count="1">
    <mergeCell ref="B6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3A1A-3A73-684C-A8B9-A013FA6DBB35}">
  <dimension ref="A8:J123"/>
  <sheetViews>
    <sheetView topLeftCell="A100" zoomScale="85" zoomScaleNormal="85" workbookViewId="0">
      <selection activeCell="I120" sqref="A17:I120"/>
    </sheetView>
  </sheetViews>
  <sheetFormatPr baseColWidth="10" defaultRowHeight="16" x14ac:dyDescent="0.2"/>
  <cols>
    <col min="1" max="1" width="38.1640625" style="2" customWidth="1"/>
    <col min="2" max="2" width="12.83203125" style="2" bestFit="1" customWidth="1"/>
    <col min="3" max="3" width="17.33203125" style="2" bestFit="1" customWidth="1"/>
    <col min="4" max="4" width="34.5" style="2" bestFit="1" customWidth="1"/>
    <col min="5" max="6" width="17" style="2" bestFit="1" customWidth="1"/>
    <col min="7" max="16384" width="10.83203125" style="2"/>
  </cols>
  <sheetData>
    <row r="8" spans="1:9" x14ac:dyDescent="0.2">
      <c r="A8" s="42" t="s">
        <v>7</v>
      </c>
      <c r="B8" s="76" t="s">
        <v>4</v>
      </c>
      <c r="C8" s="76"/>
      <c r="D8" s="76"/>
      <c r="E8" s="76" t="s">
        <v>5</v>
      </c>
      <c r="F8" s="76"/>
      <c r="G8" s="76"/>
      <c r="H8" s="76" t="s">
        <v>6</v>
      </c>
      <c r="I8" s="76"/>
    </row>
    <row r="9" spans="1:9" x14ac:dyDescent="0.2">
      <c r="A9" s="43" t="s">
        <v>0</v>
      </c>
      <c r="B9" s="44">
        <v>-0.11806120000000001</v>
      </c>
      <c r="C9" s="45">
        <v>0.20268991</v>
      </c>
      <c r="D9" s="46">
        <v>-8.4628700000000001E-2</v>
      </c>
      <c r="E9" s="26">
        <v>0.16179096000000001</v>
      </c>
      <c r="F9" s="26">
        <v>0.21057855</v>
      </c>
      <c r="G9" s="46">
        <v>5.7319790000000002E-2</v>
      </c>
      <c r="H9" s="26">
        <v>0.23358861</v>
      </c>
      <c r="I9" s="26">
        <v>-2.4208500000000001E-2</v>
      </c>
    </row>
    <row r="10" spans="1:9" x14ac:dyDescent="0.2">
      <c r="A10" s="43" t="s">
        <v>1</v>
      </c>
      <c r="B10" s="47">
        <v>-0.15598580000000001</v>
      </c>
      <c r="C10" s="48">
        <v>-0.14811840000000001</v>
      </c>
      <c r="D10" s="43">
        <v>0.30410421999999998</v>
      </c>
      <c r="E10" s="26">
        <v>1.0370187200000001</v>
      </c>
      <c r="F10" s="26">
        <v>1.0493439499999999</v>
      </c>
      <c r="G10" s="43">
        <v>0.83878538999999996</v>
      </c>
      <c r="H10" s="26">
        <v>1.1770350300000001</v>
      </c>
      <c r="I10" s="26">
        <v>0.98882992999999997</v>
      </c>
    </row>
    <row r="11" spans="1:9" x14ac:dyDescent="0.2">
      <c r="A11" s="43" t="s">
        <v>2</v>
      </c>
      <c r="B11" s="47">
        <v>0.10219006999999999</v>
      </c>
      <c r="C11" s="48">
        <v>-1.9275500000000001E-2</v>
      </c>
      <c r="D11" s="43">
        <v>-8.2914500000000002E-2</v>
      </c>
      <c r="E11" s="26">
        <v>0.83335413000000003</v>
      </c>
      <c r="F11" s="26">
        <v>0.88574215000000001</v>
      </c>
      <c r="G11" s="43">
        <v>0.76527699000000005</v>
      </c>
      <c r="H11" s="26">
        <v>1.4808493899999999</v>
      </c>
      <c r="I11" s="26">
        <v>1.31099926</v>
      </c>
    </row>
    <row r="12" spans="1:9" x14ac:dyDescent="0.2">
      <c r="A12" s="43" t="s">
        <v>3</v>
      </c>
      <c r="B12" s="47">
        <v>2.4996020000000001E-2</v>
      </c>
      <c r="C12" s="48">
        <v>9.2228050000000006E-2</v>
      </c>
      <c r="D12" s="43">
        <v>-0.1172241</v>
      </c>
      <c r="E12" s="26">
        <v>1.7937055900000001</v>
      </c>
      <c r="F12" s="26">
        <v>1.8462732399999999</v>
      </c>
      <c r="G12" s="43">
        <v>1.82297603</v>
      </c>
      <c r="H12" s="26">
        <v>1.8306184599999999</v>
      </c>
      <c r="I12" s="26">
        <v>1.7820307200000001</v>
      </c>
    </row>
    <row r="17" spans="1:10" x14ac:dyDescent="0.2">
      <c r="A17" s="4"/>
      <c r="B17" s="4"/>
    </row>
    <row r="18" spans="1:10" x14ac:dyDescent="0.2">
      <c r="J18" s="3"/>
    </row>
    <row r="19" spans="1:10" x14ac:dyDescent="0.2">
      <c r="J19" s="3"/>
    </row>
    <row r="20" spans="1:10" x14ac:dyDescent="0.2">
      <c r="J20" s="3"/>
    </row>
    <row r="21" spans="1:10" x14ac:dyDescent="0.2">
      <c r="J21" s="3"/>
    </row>
    <row r="52" spans="1:2" x14ac:dyDescent="0.2">
      <c r="A52" s="4"/>
      <c r="B52" s="4"/>
    </row>
    <row r="87" spans="1:2" x14ac:dyDescent="0.2">
      <c r="A87" s="4"/>
      <c r="B87" s="4"/>
    </row>
    <row r="123" spans="1:2" x14ac:dyDescent="0.2">
      <c r="A123" s="4"/>
      <c r="B123" s="4"/>
    </row>
  </sheetData>
  <mergeCells count="3">
    <mergeCell ref="H8:I8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8568-5D36-204E-A39B-FC62E29A2CDA}">
  <dimension ref="A1:M117"/>
  <sheetViews>
    <sheetView topLeftCell="E142" workbookViewId="0">
      <selection activeCell="I159" sqref="A10:I159"/>
    </sheetView>
  </sheetViews>
  <sheetFormatPr baseColWidth="10" defaultRowHeight="16" x14ac:dyDescent="0.2"/>
  <cols>
    <col min="1" max="1" width="35.83203125" bestFit="1" customWidth="1"/>
    <col min="2" max="2" width="12.83203125" bestFit="1" customWidth="1"/>
    <col min="3" max="3" width="17.33203125" bestFit="1" customWidth="1"/>
    <col min="4" max="4" width="31.1640625" bestFit="1" customWidth="1"/>
    <col min="5" max="5" width="15.1640625" bestFit="1" customWidth="1"/>
    <col min="6" max="6" width="15" bestFit="1" customWidth="1"/>
    <col min="7" max="7" width="12.83203125" bestFit="1" customWidth="1"/>
  </cols>
  <sheetData>
    <row r="1" spans="1:13" x14ac:dyDescent="0.2">
      <c r="A1" s="2"/>
    </row>
    <row r="2" spans="1:13" x14ac:dyDescent="0.2">
      <c r="A2" s="2"/>
    </row>
    <row r="5" spans="1:13" x14ac:dyDescent="0.2">
      <c r="A5" s="42" t="s">
        <v>7</v>
      </c>
      <c r="B5" s="77" t="s">
        <v>4</v>
      </c>
      <c r="C5" s="76"/>
      <c r="D5" s="78"/>
      <c r="E5" s="77" t="s">
        <v>9</v>
      </c>
      <c r="F5" s="76"/>
      <c r="G5" s="78"/>
      <c r="H5" s="79" t="s">
        <v>10</v>
      </c>
      <c r="I5" s="80"/>
      <c r="J5" s="81"/>
      <c r="K5" s="33"/>
      <c r="L5" s="35" t="s">
        <v>11</v>
      </c>
      <c r="M5" s="33"/>
    </row>
    <row r="6" spans="1:13" x14ac:dyDescent="0.2">
      <c r="A6" s="43" t="s">
        <v>8</v>
      </c>
      <c r="B6" s="26">
        <v>0</v>
      </c>
      <c r="C6" s="26">
        <v>5.7992519999999999E-2</v>
      </c>
      <c r="D6" s="46">
        <v>-0.33148040000000001</v>
      </c>
      <c r="E6" s="26">
        <v>0.33973304999999998</v>
      </c>
      <c r="F6" s="26">
        <v>0.30872715000000001</v>
      </c>
      <c r="G6" s="46">
        <v>0.23503985999999999</v>
      </c>
      <c r="H6" s="26">
        <v>0.1447185</v>
      </c>
      <c r="I6" s="26">
        <v>0.13475034999999999</v>
      </c>
      <c r="J6" s="46">
        <v>0.15834123</v>
      </c>
      <c r="K6" s="26">
        <v>5.2930140000000001E-2</v>
      </c>
      <c r="L6" s="26">
        <v>-1.2573600000000001E-2</v>
      </c>
      <c r="M6" s="26">
        <v>-0.27571230000000002</v>
      </c>
    </row>
    <row r="7" spans="1:13" x14ac:dyDescent="0.2">
      <c r="A7" s="43" t="s">
        <v>1</v>
      </c>
      <c r="B7" s="26">
        <v>4.9219409999999998E-2</v>
      </c>
      <c r="C7" s="26">
        <v>7.7132820000000005E-2</v>
      </c>
      <c r="D7" s="43">
        <v>-0.1263522</v>
      </c>
      <c r="E7" s="26">
        <v>1.29256598</v>
      </c>
      <c r="F7" s="26">
        <v>1.28456467</v>
      </c>
      <c r="G7" s="43">
        <v>1.2948658799999999</v>
      </c>
      <c r="H7" s="26">
        <v>2.819294E-2</v>
      </c>
      <c r="I7" s="26">
        <v>8.7881849999999997E-2</v>
      </c>
      <c r="J7" s="43">
        <v>2.5151999999999998E-4</v>
      </c>
      <c r="K7" s="26">
        <v>-0.59626060000000003</v>
      </c>
      <c r="L7" s="26">
        <v>8.2385780000000006E-2</v>
      </c>
      <c r="M7" s="26">
        <v>-0.51326769999999999</v>
      </c>
    </row>
    <row r="8" spans="1:13" x14ac:dyDescent="0.2">
      <c r="A8" s="43" t="s">
        <v>2</v>
      </c>
      <c r="B8" s="26">
        <v>0.43801946000000003</v>
      </c>
      <c r="C8" s="26">
        <v>9.8267460000000001E-2</v>
      </c>
      <c r="D8" s="43">
        <v>-0.53628690000000001</v>
      </c>
      <c r="E8" s="26">
        <v>1.1231257100000001</v>
      </c>
      <c r="F8" s="26">
        <v>1.1907409</v>
      </c>
      <c r="G8" s="43">
        <v>1.06272272</v>
      </c>
      <c r="H8" s="26">
        <v>-0.51600729999999995</v>
      </c>
      <c r="I8" s="26">
        <v>-0.52049860000000003</v>
      </c>
      <c r="J8" s="43">
        <v>-0.73891689999999999</v>
      </c>
      <c r="K8" s="26">
        <v>-0.39664270000000001</v>
      </c>
      <c r="L8" s="26">
        <v>-0.17340990000000001</v>
      </c>
      <c r="M8" s="26">
        <v>-0.87076149999999997</v>
      </c>
    </row>
    <row r="9" spans="1:13" x14ac:dyDescent="0.2">
      <c r="A9" s="43" t="s">
        <v>3</v>
      </c>
      <c r="B9" s="26">
        <v>0.21061878000000001</v>
      </c>
      <c r="C9" s="26">
        <v>7.4121679999999995E-2</v>
      </c>
      <c r="D9" s="43">
        <v>-0.28474050000000001</v>
      </c>
      <c r="E9" s="26">
        <v>2.2721242699999999</v>
      </c>
      <c r="F9" s="26">
        <v>2.3029848400000001</v>
      </c>
      <c r="G9" s="43">
        <v>2.2833175400000001</v>
      </c>
      <c r="H9" s="26">
        <v>-0.58176919999999999</v>
      </c>
      <c r="I9" s="26">
        <v>-0.40836109999999998</v>
      </c>
      <c r="J9" s="43">
        <v>-0.59711800000000004</v>
      </c>
      <c r="K9" s="26">
        <v>7.3924599999999993E-2</v>
      </c>
      <c r="L9" s="26">
        <v>0.61835092999999997</v>
      </c>
      <c r="M9" s="26">
        <v>0.12127395000000001</v>
      </c>
    </row>
    <row r="12" spans="1:13" x14ac:dyDescent="0.2">
      <c r="A12" s="49"/>
      <c r="B12" s="49"/>
    </row>
    <row r="47" spans="1:2" x14ac:dyDescent="0.2">
      <c r="A47" s="49"/>
      <c r="B47" s="49"/>
    </row>
    <row r="82" spans="1:2" x14ac:dyDescent="0.2">
      <c r="A82" s="49"/>
      <c r="B82" s="49"/>
    </row>
    <row r="117" spans="1:2" x14ac:dyDescent="0.2">
      <c r="A117" s="49"/>
      <c r="B117" s="49"/>
    </row>
  </sheetData>
  <mergeCells count="3">
    <mergeCell ref="B5:D5"/>
    <mergeCell ref="E5:G5"/>
    <mergeCell ref="H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AD40-55EF-1D44-9403-E75679B5E979}">
  <dimension ref="A4:M218"/>
  <sheetViews>
    <sheetView topLeftCell="A213" zoomScale="83" zoomScaleNormal="83" workbookViewId="0">
      <selection activeCell="F235" sqref="F235"/>
    </sheetView>
  </sheetViews>
  <sheetFormatPr baseColWidth="10" defaultRowHeight="16" x14ac:dyDescent="0.2"/>
  <cols>
    <col min="1" max="1" width="41" style="2" bestFit="1" customWidth="1"/>
    <col min="2" max="2" width="13" style="2" bestFit="1" customWidth="1"/>
    <col min="3" max="3" width="18.5" style="2" bestFit="1" customWidth="1"/>
    <col min="4" max="4" width="35.6640625" style="2" bestFit="1" customWidth="1"/>
    <col min="5" max="5" width="10.83203125" style="2"/>
    <col min="6" max="6" width="17.83203125" style="2" bestFit="1" customWidth="1"/>
    <col min="7" max="16384" width="10.83203125" style="2"/>
  </cols>
  <sheetData>
    <row r="4" spans="1:13" x14ac:dyDescent="0.2">
      <c r="A4" s="42" t="s">
        <v>7</v>
      </c>
      <c r="B4" s="76" t="s">
        <v>4</v>
      </c>
      <c r="C4" s="76"/>
      <c r="D4" s="78"/>
      <c r="E4" s="76" t="s">
        <v>9</v>
      </c>
      <c r="F4" s="76"/>
      <c r="G4" s="78"/>
      <c r="H4" s="79" t="s">
        <v>19</v>
      </c>
      <c r="I4" s="80"/>
      <c r="J4" s="81"/>
      <c r="K4" s="22"/>
      <c r="L4" s="35" t="s">
        <v>20</v>
      </c>
      <c r="M4" s="22"/>
    </row>
    <row r="5" spans="1:13" x14ac:dyDescent="0.2">
      <c r="A5" s="43" t="s">
        <v>12</v>
      </c>
      <c r="B5" s="48">
        <v>0.2588027</v>
      </c>
      <c r="C5" s="48">
        <v>-7.2978000000000001E-2</v>
      </c>
      <c r="D5" s="43">
        <v>-0.18582499999999999</v>
      </c>
      <c r="E5" s="26">
        <v>0.90504379999999995</v>
      </c>
      <c r="F5" s="26">
        <v>1.0729962</v>
      </c>
      <c r="G5" s="46">
        <v>1.1775089000000001</v>
      </c>
      <c r="H5" s="48">
        <v>-0.56358600000000003</v>
      </c>
      <c r="I5" s="48">
        <v>-0.68942499999999995</v>
      </c>
      <c r="J5" s="43">
        <v>-1.155286</v>
      </c>
      <c r="K5" s="26">
        <v>-0.54150399999999999</v>
      </c>
      <c r="L5" s="26">
        <v>-0.78129400000000004</v>
      </c>
      <c r="M5" s="26">
        <v>-0.49187999999999998</v>
      </c>
    </row>
    <row r="6" spans="1:13" x14ac:dyDescent="0.2">
      <c r="A6" s="43" t="s">
        <v>13</v>
      </c>
      <c r="B6" s="48">
        <v>8.4876199999999999E-2</v>
      </c>
      <c r="C6" s="48">
        <v>-8.7939999999999997E-3</v>
      </c>
      <c r="D6" s="43">
        <v>-7.6082999999999998E-2</v>
      </c>
      <c r="E6" s="26">
        <v>7.7224799999999996E-2</v>
      </c>
      <c r="F6" s="26">
        <v>0.36409019999999997</v>
      </c>
      <c r="G6" s="43">
        <v>0.53971990000000003</v>
      </c>
      <c r="H6" s="48">
        <v>-0.49559700000000001</v>
      </c>
      <c r="I6" s="48">
        <v>-1.0670189999999999</v>
      </c>
      <c r="J6" s="43">
        <v>-1.43912</v>
      </c>
      <c r="K6" s="26">
        <v>-0.30808600000000003</v>
      </c>
      <c r="L6" s="26">
        <v>-0.32670300000000002</v>
      </c>
      <c r="M6" s="26">
        <v>-0.61017999999999994</v>
      </c>
    </row>
    <row r="7" spans="1:13" x14ac:dyDescent="0.2">
      <c r="A7" s="43" t="s">
        <v>14</v>
      </c>
      <c r="B7" s="48">
        <v>9.5451999999999995E-2</v>
      </c>
      <c r="C7" s="48">
        <v>-1.2699999999999999E-2</v>
      </c>
      <c r="D7" s="43">
        <v>-8.2752000000000006E-2</v>
      </c>
      <c r="E7" s="26">
        <v>-0.209592</v>
      </c>
      <c r="F7" s="26">
        <v>-4.7787999999999997E-2</v>
      </c>
      <c r="G7" s="43">
        <v>4.7529399999999999E-2</v>
      </c>
      <c r="H7" s="48">
        <v>-1.8181849999999999</v>
      </c>
      <c r="I7" s="48">
        <v>-2.0546769999999999</v>
      </c>
      <c r="J7" s="43">
        <v>-2.1894010000000002</v>
      </c>
      <c r="K7" s="26">
        <v>-2.5509019999999998</v>
      </c>
      <c r="L7" s="26">
        <v>-2.4602379999999999</v>
      </c>
      <c r="M7" s="26">
        <v>-2.6500810000000001</v>
      </c>
    </row>
    <row r="8" spans="1:13" x14ac:dyDescent="0.2">
      <c r="A8" s="43" t="s">
        <v>15</v>
      </c>
      <c r="B8" s="48">
        <v>-2.2449E-2</v>
      </c>
      <c r="C8" s="48">
        <v>-1.6926E-2</v>
      </c>
      <c r="D8" s="43">
        <v>3.9375100000000003E-2</v>
      </c>
      <c r="E8" s="26">
        <v>0.13448550000000001</v>
      </c>
      <c r="F8" s="26">
        <v>0.19357009999999999</v>
      </c>
      <c r="G8" s="43">
        <v>0.13037679999999999</v>
      </c>
      <c r="H8" s="48">
        <v>-1.817693</v>
      </c>
      <c r="I8" s="48">
        <v>-1.6143529999999999</v>
      </c>
      <c r="J8" s="43">
        <v>-1.660892</v>
      </c>
      <c r="K8" s="26">
        <v>-1.674085</v>
      </c>
      <c r="L8" s="26">
        <v>-1.631046</v>
      </c>
      <c r="M8" s="26">
        <v>-1.6019410000000001</v>
      </c>
    </row>
    <row r="9" spans="1:13" x14ac:dyDescent="0.2">
      <c r="A9" s="43" t="s">
        <v>16</v>
      </c>
      <c r="B9" s="48">
        <v>4.9000000000000002E-2</v>
      </c>
      <c r="C9" s="48">
        <v>0.153</v>
      </c>
      <c r="D9" s="43">
        <v>-0.20200000000000001</v>
      </c>
      <c r="E9" s="26">
        <v>0.33900000000000002</v>
      </c>
      <c r="F9" s="26">
        <v>0.20699999999999999</v>
      </c>
      <c r="G9" s="43">
        <v>0.29299999999999998</v>
      </c>
      <c r="H9" s="48">
        <v>-1.20868</v>
      </c>
      <c r="I9" s="48">
        <v>-0.97345300000000001</v>
      </c>
      <c r="J9" s="43">
        <v>-1.0366850000000001</v>
      </c>
      <c r="K9" s="26">
        <v>-0.69597699999999996</v>
      </c>
      <c r="L9" s="26">
        <v>-0.91900800000000005</v>
      </c>
      <c r="M9" s="26">
        <v>-0.88041000000000003</v>
      </c>
    </row>
    <row r="10" spans="1:13" x14ac:dyDescent="0.2">
      <c r="A10" s="43" t="s">
        <v>17</v>
      </c>
      <c r="B10" s="48">
        <v>3.5000000000000003E-2</v>
      </c>
      <c r="C10" s="48">
        <v>6.5000000000000002E-2</v>
      </c>
      <c r="D10" s="43">
        <v>-0.1</v>
      </c>
      <c r="E10" s="26">
        <v>1.1719999999999999</v>
      </c>
      <c r="F10" s="26">
        <v>0.96399999999999997</v>
      </c>
      <c r="G10" s="43">
        <v>1.0609999999999999</v>
      </c>
      <c r="H10" s="48">
        <v>-1.3865130000000001</v>
      </c>
      <c r="I10" s="48">
        <v>-1.256246</v>
      </c>
      <c r="J10" s="43">
        <v>-1.4016420000000001</v>
      </c>
      <c r="K10" s="26">
        <v>-1.5079830000000001</v>
      </c>
      <c r="L10" s="26">
        <v>-1.6200570000000001</v>
      </c>
      <c r="M10" s="26">
        <v>-1.7626599999999999</v>
      </c>
    </row>
    <row r="11" spans="1:13" x14ac:dyDescent="0.2">
      <c r="A11" s="43" t="s">
        <v>18</v>
      </c>
      <c r="B11" s="48">
        <v>-0.108</v>
      </c>
      <c r="C11" s="48">
        <v>0.17499999999999999</v>
      </c>
      <c r="D11" s="43">
        <v>-6.6000000000000003E-2</v>
      </c>
      <c r="E11" s="26">
        <v>1.127</v>
      </c>
      <c r="F11" s="26">
        <v>1.2150000000000001</v>
      </c>
      <c r="G11" s="43">
        <v>1.2849999999999999</v>
      </c>
      <c r="H11" s="48">
        <v>-1.578881</v>
      </c>
      <c r="I11" s="48">
        <v>-1.5933870000000001</v>
      </c>
      <c r="J11" s="43">
        <v>-1.8000719999999999</v>
      </c>
      <c r="K11" s="26">
        <v>-1.350484</v>
      </c>
      <c r="L11" s="26">
        <v>-1.397613</v>
      </c>
      <c r="M11" s="26">
        <v>-1.275274</v>
      </c>
    </row>
    <row r="12" spans="1:13" x14ac:dyDescent="0.2">
      <c r="B12" s="6"/>
      <c r="C12" s="6"/>
      <c r="D12" s="6"/>
    </row>
    <row r="15" spans="1:13" x14ac:dyDescent="0.2">
      <c r="A15" s="4"/>
      <c r="B15" s="4"/>
    </row>
    <row r="16" spans="1:13" x14ac:dyDescent="0.2">
      <c r="A16" s="4"/>
      <c r="B16" s="4"/>
    </row>
    <row r="49" spans="1:2" x14ac:dyDescent="0.2">
      <c r="A49" s="4"/>
      <c r="B49" s="4"/>
    </row>
    <row r="84" spans="1:2" x14ac:dyDescent="0.2">
      <c r="A84" s="4"/>
      <c r="B84" s="4"/>
    </row>
    <row r="85" spans="1:2" x14ac:dyDescent="0.2">
      <c r="B85" s="4"/>
    </row>
    <row r="117" spans="1:2" x14ac:dyDescent="0.2">
      <c r="A117" s="4"/>
      <c r="B117" s="4"/>
    </row>
    <row r="151" spans="1:2" x14ac:dyDescent="0.2">
      <c r="A151" s="4"/>
      <c r="B151" s="4"/>
    </row>
    <row r="184" spans="1:2" x14ac:dyDescent="0.2">
      <c r="A184" s="4"/>
      <c r="B184" s="4"/>
    </row>
    <row r="217" spans="1:3" x14ac:dyDescent="0.2">
      <c r="A217" s="4"/>
      <c r="B217" s="4"/>
      <c r="C217" s="4"/>
    </row>
    <row r="218" spans="1:3" x14ac:dyDescent="0.2">
      <c r="A218" s="4"/>
      <c r="B218" s="4"/>
      <c r="C218" s="4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5A69B-5559-FD4E-BA77-E8E70851B7D1}">
  <dimension ref="A4:H144"/>
  <sheetViews>
    <sheetView workbookViewId="0">
      <selection activeCell="A11" sqref="A11:H179"/>
    </sheetView>
  </sheetViews>
  <sheetFormatPr baseColWidth="10" defaultRowHeight="16" x14ac:dyDescent="0.2"/>
  <cols>
    <col min="1" max="1" width="38.6640625" style="2" bestFit="1" customWidth="1"/>
    <col min="2" max="2" width="24.83203125" style="2" bestFit="1" customWidth="1"/>
    <col min="3" max="3" width="10.83203125" style="2"/>
    <col min="4" max="4" width="10.1640625" style="2" bestFit="1" customWidth="1"/>
    <col min="5" max="16384" width="10.83203125" style="2"/>
  </cols>
  <sheetData>
    <row r="4" spans="1:8" x14ac:dyDescent="0.2">
      <c r="B4" s="42" t="s">
        <v>7</v>
      </c>
      <c r="C4" s="77" t="s">
        <v>4</v>
      </c>
      <c r="D4" s="76"/>
      <c r="E4" s="78"/>
      <c r="F4" s="77" t="s">
        <v>9</v>
      </c>
      <c r="G4" s="76"/>
      <c r="H4" s="78"/>
    </row>
    <row r="5" spans="1:8" x14ac:dyDescent="0.2">
      <c r="B5" s="52" t="s">
        <v>17</v>
      </c>
      <c r="C5" s="53">
        <v>-0.112627</v>
      </c>
      <c r="D5" s="41">
        <v>5.2182399999999997E-2</v>
      </c>
      <c r="E5" s="52">
        <v>6.0444999999999999E-2</v>
      </c>
      <c r="F5" s="53">
        <v>1.3050146</v>
      </c>
      <c r="G5" s="41">
        <v>0.97366839999999999</v>
      </c>
      <c r="H5" s="52">
        <v>1.1366801</v>
      </c>
    </row>
    <row r="6" spans="1:8" x14ac:dyDescent="0.2">
      <c r="B6" s="52" t="s">
        <v>18</v>
      </c>
      <c r="C6" s="53">
        <v>-0.216611</v>
      </c>
      <c r="D6" s="41">
        <v>6.4920400000000003E-2</v>
      </c>
      <c r="E6" s="52">
        <v>0.15169079999999999</v>
      </c>
      <c r="F6" s="53">
        <v>1.8621165</v>
      </c>
      <c r="G6" s="41">
        <v>1.6797964000000001</v>
      </c>
      <c r="H6" s="52">
        <v>1.542611</v>
      </c>
    </row>
    <row r="7" spans="1:8" x14ac:dyDescent="0.2">
      <c r="B7" s="52" t="s">
        <v>13</v>
      </c>
      <c r="C7" s="53">
        <v>-0.23741499999999999</v>
      </c>
      <c r="D7" s="41">
        <v>6.5002799999999999E-2</v>
      </c>
      <c r="E7" s="52">
        <v>0.17241219999999999</v>
      </c>
      <c r="F7" s="53">
        <v>0.91122780000000003</v>
      </c>
      <c r="G7" s="41">
        <v>0.74116930000000003</v>
      </c>
      <c r="H7" s="52">
        <v>0.71929410000000005</v>
      </c>
    </row>
    <row r="8" spans="1:8" x14ac:dyDescent="0.2">
      <c r="B8" s="52" t="s">
        <v>14</v>
      </c>
      <c r="C8" s="53">
        <v>-0.230541</v>
      </c>
      <c r="D8" s="41">
        <v>7.0152199999999998E-2</v>
      </c>
      <c r="E8" s="52">
        <v>0.16038920000000001</v>
      </c>
      <c r="F8" s="53">
        <v>1.0514984999999999</v>
      </c>
      <c r="G8" s="41">
        <v>0.94987350000000004</v>
      </c>
      <c r="H8" s="52">
        <v>0.88680579999999998</v>
      </c>
    </row>
    <row r="9" spans="1:8" x14ac:dyDescent="0.2">
      <c r="B9" s="52" t="s">
        <v>64</v>
      </c>
      <c r="C9" s="53">
        <v>-8.4990999999999997E-2</v>
      </c>
      <c r="D9" s="41">
        <v>1.7271700000000001E-2</v>
      </c>
      <c r="E9" s="52">
        <v>6.7719199999999993E-2</v>
      </c>
      <c r="F9" s="53">
        <v>0.52599450000000003</v>
      </c>
      <c r="G9" s="41">
        <v>0.36918509999999999</v>
      </c>
      <c r="H9" s="52">
        <v>0.3389124</v>
      </c>
    </row>
    <row r="12" spans="1:8" x14ac:dyDescent="0.2">
      <c r="A12" s="4"/>
      <c r="B12" s="4"/>
    </row>
    <row r="45" spans="1:2" x14ac:dyDescent="0.2">
      <c r="A45" s="4"/>
      <c r="B45" s="4"/>
    </row>
    <row r="78" spans="1:2" x14ac:dyDescent="0.2">
      <c r="A78" s="4"/>
      <c r="B78" s="4"/>
    </row>
    <row r="111" spans="1:2" x14ac:dyDescent="0.2">
      <c r="A111" s="4"/>
      <c r="B111" s="4"/>
    </row>
    <row r="144" spans="1:2" x14ac:dyDescent="0.2">
      <c r="A144" s="4"/>
      <c r="B144" s="4"/>
    </row>
  </sheetData>
  <mergeCells count="2">
    <mergeCell ref="C4:E4"/>
    <mergeCell ref="F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6C85-905A-9842-9A19-9CD5C97A5A7D}">
  <dimension ref="A2:G142"/>
  <sheetViews>
    <sheetView topLeftCell="A141" zoomScaleNormal="100" workbookViewId="0">
      <selection activeCell="A153" sqref="A153:E160"/>
    </sheetView>
  </sheetViews>
  <sheetFormatPr baseColWidth="10" defaultRowHeight="16" x14ac:dyDescent="0.2"/>
  <cols>
    <col min="1" max="1" width="38.6640625" style="2" bestFit="1" customWidth="1"/>
    <col min="2" max="3" width="24.33203125" style="2" customWidth="1"/>
    <col min="4" max="4" width="28.1640625" style="2" bestFit="1" customWidth="1"/>
    <col min="5" max="5" width="32.83203125" style="2" bestFit="1" customWidth="1"/>
    <col min="6" max="6" width="30.5" style="2" bestFit="1" customWidth="1"/>
    <col min="7" max="7" width="34.6640625" style="2" bestFit="1" customWidth="1"/>
    <col min="8" max="16384" width="10.83203125" style="2"/>
  </cols>
  <sheetData>
    <row r="2" spans="1:7" x14ac:dyDescent="0.2">
      <c r="B2" s="82" t="s">
        <v>22</v>
      </c>
      <c r="C2" s="82"/>
      <c r="D2" s="82"/>
      <c r="E2" s="82"/>
      <c r="F2" s="82"/>
      <c r="G2" s="82"/>
    </row>
    <row r="3" spans="1:7" ht="34" x14ac:dyDescent="0.2">
      <c r="A3" s="8" t="s">
        <v>21</v>
      </c>
      <c r="B3" s="40" t="s">
        <v>46</v>
      </c>
      <c r="C3" s="40" t="s">
        <v>47</v>
      </c>
      <c r="D3" s="40" t="s">
        <v>48</v>
      </c>
      <c r="E3" s="40" t="s">
        <v>49</v>
      </c>
      <c r="F3" s="40" t="s">
        <v>50</v>
      </c>
      <c r="G3" s="40" t="s">
        <v>51</v>
      </c>
    </row>
    <row r="4" spans="1:7" x14ac:dyDescent="0.2">
      <c r="A4" s="7">
        <v>1</v>
      </c>
      <c r="B4" s="1">
        <v>48.528838999999998</v>
      </c>
      <c r="C4" s="1">
        <v>251.17792299999999</v>
      </c>
      <c r="D4" s="1">
        <v>96.751640600000002</v>
      </c>
      <c r="E4" s="1">
        <v>121.681363</v>
      </c>
      <c r="F4" s="1">
        <v>0.77797260000000001</v>
      </c>
      <c r="G4" s="1">
        <v>114.233093</v>
      </c>
    </row>
    <row r="5" spans="1:7" x14ac:dyDescent="0.2">
      <c r="A5" s="7">
        <v>2</v>
      </c>
      <c r="B5" s="1">
        <v>105.68642199999999</v>
      </c>
      <c r="C5" s="1">
        <v>134.04850099999999</v>
      </c>
      <c r="D5" s="1">
        <v>108.858062</v>
      </c>
      <c r="E5" s="1">
        <v>169.18204700000001</v>
      </c>
      <c r="F5" s="1">
        <v>73.043441999999999</v>
      </c>
      <c r="G5" s="1">
        <v>61.129275999999997</v>
      </c>
    </row>
    <row r="6" spans="1:7" x14ac:dyDescent="0.2">
      <c r="A6" s="7">
        <v>3</v>
      </c>
      <c r="B6" s="1">
        <v>117.814414</v>
      </c>
      <c r="C6" s="1">
        <v>363.38808699999998</v>
      </c>
      <c r="D6" s="1">
        <v>65.325715200000005</v>
      </c>
      <c r="E6" s="1">
        <v>89.975164199999995</v>
      </c>
      <c r="F6" s="1">
        <v>72.149100399999995</v>
      </c>
      <c r="G6" s="1">
        <v>165.269656</v>
      </c>
    </row>
    <row r="7" spans="1:7" x14ac:dyDescent="0.2">
      <c r="A7" s="7">
        <v>4</v>
      </c>
      <c r="B7" s="1">
        <v>99.317465799999994</v>
      </c>
      <c r="C7" s="1">
        <v>142.629705</v>
      </c>
      <c r="D7" s="1">
        <v>77.017054099999996</v>
      </c>
      <c r="E7" s="1">
        <v>97.030415300000001</v>
      </c>
      <c r="F7" s="1">
        <v>256.36069800000001</v>
      </c>
      <c r="G7" s="1">
        <v>128.581143</v>
      </c>
    </row>
    <row r="8" spans="1:7" x14ac:dyDescent="0.2">
      <c r="A8" s="7">
        <v>5</v>
      </c>
      <c r="B8" s="1">
        <v>199.91630799999999</v>
      </c>
      <c r="C8" s="1">
        <v>213.50413499999999</v>
      </c>
      <c r="D8" s="1">
        <v>90.404303200000001</v>
      </c>
      <c r="E8" s="1">
        <v>65.955501600000005</v>
      </c>
      <c r="F8" s="1">
        <v>93.544166200000006</v>
      </c>
      <c r="G8" s="1">
        <v>133.161969</v>
      </c>
    </row>
    <row r="9" spans="1:7" x14ac:dyDescent="0.2">
      <c r="A9" s="7">
        <v>6</v>
      </c>
      <c r="B9" s="1">
        <v>88.695737500000007</v>
      </c>
      <c r="C9" s="1">
        <v>308.30138499999998</v>
      </c>
      <c r="D9" s="1">
        <v>117.082629</v>
      </c>
      <c r="E9" s="1">
        <v>95.882383000000004</v>
      </c>
      <c r="F9" s="1">
        <v>94.739549999999994</v>
      </c>
      <c r="G9" s="1">
        <v>163.49800099999999</v>
      </c>
    </row>
    <row r="10" spans="1:7" x14ac:dyDescent="0.2">
      <c r="A10" s="7">
        <v>7</v>
      </c>
      <c r="B10" s="1">
        <v>138.392889</v>
      </c>
      <c r="C10" s="1">
        <v>172.97090499999999</v>
      </c>
      <c r="D10" s="1">
        <v>89.155091400000003</v>
      </c>
      <c r="E10" s="1">
        <v>103.26269600000001</v>
      </c>
      <c r="F10" s="1">
        <v>111.173563</v>
      </c>
      <c r="G10" s="1">
        <v>113.017527</v>
      </c>
    </row>
    <row r="11" spans="1:7" x14ac:dyDescent="0.2">
      <c r="A11" s="7">
        <v>8</v>
      </c>
      <c r="B11" s="1">
        <v>63.919486499999998</v>
      </c>
      <c r="C11" s="1">
        <v>204.283649</v>
      </c>
      <c r="D11" s="1">
        <v>109.736581</v>
      </c>
      <c r="E11" s="1">
        <v>117.88339499999999</v>
      </c>
      <c r="F11" s="1">
        <v>120.914086</v>
      </c>
      <c r="G11" s="1">
        <v>116.75636799999999</v>
      </c>
    </row>
    <row r="12" spans="1:7" x14ac:dyDescent="0.2">
      <c r="A12" s="7">
        <v>9</v>
      </c>
      <c r="B12" s="1">
        <v>104.393732</v>
      </c>
      <c r="C12" s="1"/>
      <c r="D12" s="1">
        <v>119.755824</v>
      </c>
      <c r="E12" s="1">
        <v>114.453225</v>
      </c>
      <c r="F12" s="1">
        <v>91.698990899999998</v>
      </c>
      <c r="G12" s="1">
        <v>117.465676</v>
      </c>
    </row>
    <row r="13" spans="1:7" x14ac:dyDescent="0.2">
      <c r="A13" s="7">
        <v>10</v>
      </c>
      <c r="B13" s="1">
        <v>94.866029800000007</v>
      </c>
      <c r="C13" s="1"/>
      <c r="D13" s="1">
        <v>88.240744800000002</v>
      </c>
      <c r="E13" s="1">
        <v>96.625388099999995</v>
      </c>
      <c r="F13" s="1">
        <v>85.598431300000001</v>
      </c>
    </row>
    <row r="14" spans="1:7" x14ac:dyDescent="0.2">
      <c r="A14" s="7">
        <v>11</v>
      </c>
      <c r="B14" s="1">
        <v>66.010167899999999</v>
      </c>
      <c r="C14" s="1"/>
      <c r="D14" s="1">
        <v>152.75246000000001</v>
      </c>
      <c r="E14" s="1">
        <v>150.61972600000001</v>
      </c>
    </row>
    <row r="15" spans="1:7" x14ac:dyDescent="0.2">
      <c r="A15" s="7">
        <v>12</v>
      </c>
      <c r="B15" s="1">
        <v>101.046589</v>
      </c>
      <c r="C15" s="1"/>
      <c r="D15" s="1">
        <v>84.919895299999993</v>
      </c>
      <c r="E15" s="1"/>
    </row>
    <row r="16" spans="1:7" x14ac:dyDescent="0.2">
      <c r="A16" s="7">
        <v>13</v>
      </c>
      <c r="B16" s="1">
        <v>68.490183900000005</v>
      </c>
      <c r="C16" s="1"/>
    </row>
    <row r="17" spans="1:5" x14ac:dyDescent="0.2">
      <c r="A17" s="7">
        <v>14</v>
      </c>
      <c r="B17" s="1">
        <v>102.921735</v>
      </c>
      <c r="C17" s="1"/>
      <c r="D17" s="1"/>
      <c r="E17" s="1"/>
    </row>
    <row r="20" spans="1:5" x14ac:dyDescent="0.2">
      <c r="A20" s="4"/>
      <c r="B20" s="56"/>
    </row>
    <row r="22" spans="1:5" x14ac:dyDescent="0.2">
      <c r="B22" s="55"/>
    </row>
    <row r="23" spans="1:5" x14ac:dyDescent="0.2">
      <c r="B23" s="55"/>
    </row>
    <row r="24" spans="1:5" x14ac:dyDescent="0.2">
      <c r="B24" s="55"/>
    </row>
    <row r="25" spans="1:5" x14ac:dyDescent="0.2">
      <c r="D25" s="1"/>
    </row>
    <row r="26" spans="1:5" x14ac:dyDescent="0.2">
      <c r="E26" s="1"/>
    </row>
    <row r="27" spans="1:5" x14ac:dyDescent="0.2">
      <c r="D27" s="1"/>
    </row>
    <row r="28" spans="1:5" x14ac:dyDescent="0.2">
      <c r="E28" s="1"/>
    </row>
    <row r="29" spans="1:5" x14ac:dyDescent="0.2">
      <c r="D29" s="1"/>
    </row>
    <row r="30" spans="1:5" x14ac:dyDescent="0.2">
      <c r="E30" s="1"/>
    </row>
    <row r="31" spans="1:5" x14ac:dyDescent="0.2">
      <c r="D31" s="1"/>
      <c r="E31" s="1"/>
    </row>
    <row r="32" spans="1:5" x14ac:dyDescent="0.2">
      <c r="E32" s="1"/>
    </row>
    <row r="33" spans="2:5" x14ac:dyDescent="0.2">
      <c r="D33" s="1"/>
      <c r="E33" s="1"/>
    </row>
    <row r="34" spans="2:5" x14ac:dyDescent="0.2">
      <c r="D34" s="1"/>
      <c r="E34" s="1"/>
    </row>
    <row r="35" spans="2:5" x14ac:dyDescent="0.2">
      <c r="D35" s="1"/>
      <c r="E35" s="1"/>
    </row>
    <row r="41" spans="2:5" x14ac:dyDescent="0.2">
      <c r="B41" s="55"/>
      <c r="C41" s="55"/>
    </row>
    <row r="60" spans="1:2" x14ac:dyDescent="0.2">
      <c r="A60" s="4"/>
      <c r="B60" s="56"/>
    </row>
    <row r="62" spans="1:2" x14ac:dyDescent="0.2">
      <c r="B62" s="55"/>
    </row>
    <row r="63" spans="1:2" x14ac:dyDescent="0.2">
      <c r="B63" s="55"/>
    </row>
    <row r="64" spans="1:2" x14ac:dyDescent="0.2">
      <c r="B64" s="55"/>
    </row>
    <row r="93" spans="2:3" x14ac:dyDescent="0.2">
      <c r="B93" s="55"/>
      <c r="C93" s="55"/>
    </row>
    <row r="109" spans="1:2" x14ac:dyDescent="0.2">
      <c r="A109" s="4"/>
      <c r="B109" s="4"/>
    </row>
    <row r="111" spans="1:2" x14ac:dyDescent="0.2">
      <c r="B111" s="55"/>
    </row>
    <row r="112" spans="1:2" x14ac:dyDescent="0.2">
      <c r="B112" s="55"/>
    </row>
    <row r="113" spans="2:2" x14ac:dyDescent="0.2">
      <c r="B113" s="55"/>
    </row>
    <row r="142" spans="2:3" x14ac:dyDescent="0.2">
      <c r="B142" s="55"/>
      <c r="C142" s="55"/>
    </row>
  </sheetData>
  <mergeCells count="1">
    <mergeCell ref="B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3777-DD64-7D47-8A2F-461DC27331ED}">
  <dimension ref="C4:E30"/>
  <sheetViews>
    <sheetView workbookViewId="0">
      <selection activeCell="A8" sqref="A8:F59"/>
    </sheetView>
  </sheetViews>
  <sheetFormatPr baseColWidth="10" defaultRowHeight="16" x14ac:dyDescent="0.2"/>
  <cols>
    <col min="1" max="1" width="34.6640625" bestFit="1" customWidth="1"/>
    <col min="2" max="2" width="21.5" bestFit="1" customWidth="1"/>
    <col min="3" max="3" width="21" customWidth="1"/>
    <col min="4" max="4" width="22.5" customWidth="1"/>
  </cols>
  <sheetData>
    <row r="4" spans="3:4" x14ac:dyDescent="0.2">
      <c r="C4" s="33" t="s">
        <v>66</v>
      </c>
      <c r="D4" s="33" t="s">
        <v>67</v>
      </c>
    </row>
    <row r="5" spans="3:4" x14ac:dyDescent="0.2">
      <c r="C5" s="36">
        <v>100</v>
      </c>
      <c r="D5" s="36">
        <v>165</v>
      </c>
    </row>
    <row r="6" spans="3:4" x14ac:dyDescent="0.2">
      <c r="C6" s="36">
        <v>100</v>
      </c>
      <c r="D6" s="36">
        <v>278</v>
      </c>
    </row>
    <row r="7" spans="3:4" x14ac:dyDescent="0.2">
      <c r="C7" s="36">
        <v>100</v>
      </c>
      <c r="D7" s="36">
        <v>238</v>
      </c>
    </row>
    <row r="30" spans="4:5" x14ac:dyDescent="0.2">
      <c r="D30" s="58"/>
      <c r="E30" s="5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EAC3-525A-754F-A2D1-2C3E5A3C7BE5}">
  <dimension ref="C4:D30"/>
  <sheetViews>
    <sheetView workbookViewId="0">
      <selection activeCell="A8" sqref="A8:F51"/>
    </sheetView>
  </sheetViews>
  <sheetFormatPr baseColWidth="10" defaultRowHeight="16" x14ac:dyDescent="0.2"/>
  <cols>
    <col min="1" max="1" width="34.6640625" bestFit="1" customWidth="1"/>
    <col min="2" max="2" width="13.5" bestFit="1" customWidth="1"/>
    <col min="3" max="3" width="28" customWidth="1"/>
    <col min="4" max="4" width="22.1640625" bestFit="1" customWidth="1"/>
  </cols>
  <sheetData>
    <row r="4" spans="3:4" x14ac:dyDescent="0.2">
      <c r="C4" s="33" t="s">
        <v>66</v>
      </c>
      <c r="D4" s="33" t="s">
        <v>67</v>
      </c>
    </row>
    <row r="5" spans="3:4" x14ac:dyDescent="0.2">
      <c r="C5" s="36">
        <v>100</v>
      </c>
      <c r="D5" s="36">
        <v>453</v>
      </c>
    </row>
    <row r="6" spans="3:4" x14ac:dyDescent="0.2">
      <c r="C6" s="36">
        <v>100</v>
      </c>
      <c r="D6" s="36">
        <v>371</v>
      </c>
    </row>
    <row r="7" spans="3:4" x14ac:dyDescent="0.2">
      <c r="C7" s="36">
        <v>100</v>
      </c>
      <c r="D7" s="36">
        <v>160</v>
      </c>
    </row>
    <row r="30" spans="4:4" x14ac:dyDescent="0.2">
      <c r="D30" s="5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EA96-0B7E-904F-9638-0394A431B009}">
  <dimension ref="C4:E38"/>
  <sheetViews>
    <sheetView workbookViewId="0">
      <selection activeCell="A10" sqref="A10:H167"/>
    </sheetView>
  </sheetViews>
  <sheetFormatPr baseColWidth="10" defaultRowHeight="16" x14ac:dyDescent="0.2"/>
  <cols>
    <col min="1" max="1" width="38.83203125" style="2" bestFit="1" customWidth="1"/>
    <col min="2" max="2" width="19.83203125" style="2" bestFit="1" customWidth="1"/>
    <col min="3" max="3" width="15" style="2" customWidth="1"/>
    <col min="4" max="4" width="17.6640625" style="2" customWidth="1"/>
    <col min="5" max="16384" width="10.83203125" style="2"/>
  </cols>
  <sheetData>
    <row r="4" spans="3:4" x14ac:dyDescent="0.2">
      <c r="C4" s="82" t="s">
        <v>65</v>
      </c>
      <c r="D4" s="82"/>
    </row>
    <row r="5" spans="3:4" ht="18" customHeight="1" x14ac:dyDescent="0.2">
      <c r="C5" s="38" t="s">
        <v>4</v>
      </c>
      <c r="D5" s="40" t="s">
        <v>19</v>
      </c>
    </row>
    <row r="6" spans="3:4" x14ac:dyDescent="0.2">
      <c r="C6" s="43">
        <v>0.22053410000000001</v>
      </c>
      <c r="D6" s="26">
        <v>0.44921220000000001</v>
      </c>
    </row>
    <row r="7" spans="3:4" x14ac:dyDescent="0.2">
      <c r="C7" s="43">
        <v>-4.5664000000000003E-2</v>
      </c>
      <c r="D7" s="26">
        <v>-8.4283999999999998E-2</v>
      </c>
    </row>
    <row r="8" spans="3:4" x14ac:dyDescent="0.2">
      <c r="C8" s="43">
        <v>-0.17487</v>
      </c>
      <c r="D8" s="26">
        <v>-0.36492799999999997</v>
      </c>
    </row>
    <row r="38" spans="4:5" x14ac:dyDescent="0.2">
      <c r="D38" s="55"/>
      <c r="E38" s="55"/>
    </row>
  </sheetData>
  <mergeCells count="1">
    <mergeCell ref="C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CE45-6F83-4347-861B-8749496C4458}">
  <dimension ref="C3:E31"/>
  <sheetViews>
    <sheetView workbookViewId="0">
      <selection activeCell="A9" sqref="A9:G48"/>
    </sheetView>
  </sheetViews>
  <sheetFormatPr baseColWidth="10" defaultRowHeight="16" x14ac:dyDescent="0.2"/>
  <cols>
    <col min="1" max="1" width="38.6640625" style="2" bestFit="1" customWidth="1"/>
    <col min="2" max="2" width="17.5" style="2" bestFit="1" customWidth="1"/>
    <col min="3" max="3" width="15" style="2" customWidth="1"/>
    <col min="4" max="4" width="19" style="2" customWidth="1"/>
    <col min="5" max="16384" width="10.83203125" style="2"/>
  </cols>
  <sheetData>
    <row r="3" spans="3:4" x14ac:dyDescent="0.2">
      <c r="C3" s="82" t="s">
        <v>68</v>
      </c>
      <c r="D3" s="82"/>
    </row>
    <row r="4" spans="3:4" x14ac:dyDescent="0.2">
      <c r="C4" s="38" t="s">
        <v>4</v>
      </c>
      <c r="D4" s="40" t="s">
        <v>41</v>
      </c>
    </row>
    <row r="5" spans="3:4" x14ac:dyDescent="0.2">
      <c r="C5" s="52">
        <v>0.11557439999999999</v>
      </c>
      <c r="D5" s="57">
        <v>0.23648839999999999</v>
      </c>
    </row>
    <row r="6" spans="3:4" x14ac:dyDescent="0.2">
      <c r="C6" s="52">
        <v>-0.17049400000000001</v>
      </c>
      <c r="D6" s="57">
        <v>-1.4800000000000001E-5</v>
      </c>
    </row>
    <row r="7" spans="3:4" x14ac:dyDescent="0.2">
      <c r="C7" s="52">
        <v>5.4919799999999998E-2</v>
      </c>
      <c r="D7" s="57">
        <v>-0.34446700000000002</v>
      </c>
    </row>
    <row r="31" spans="4:5" x14ac:dyDescent="0.2">
      <c r="D31" s="55"/>
      <c r="E31" s="55"/>
    </row>
  </sheetData>
  <mergeCells count="1"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7809-B33C-0543-8588-864F3F49BAF2}">
  <dimension ref="A4:E37"/>
  <sheetViews>
    <sheetView workbookViewId="0">
      <selection activeCell="A8" sqref="A8:F42"/>
    </sheetView>
  </sheetViews>
  <sheetFormatPr baseColWidth="10" defaultRowHeight="16" x14ac:dyDescent="0.2"/>
  <cols>
    <col min="1" max="1" width="34.6640625" bestFit="1" customWidth="1"/>
    <col min="2" max="2" width="23" bestFit="1" customWidth="1"/>
    <col min="3" max="3" width="15.33203125" customWidth="1"/>
    <col min="4" max="4" width="18.5" customWidth="1"/>
    <col min="5" max="5" width="23" bestFit="1" customWidth="1"/>
  </cols>
  <sheetData>
    <row r="4" spans="1:5" x14ac:dyDescent="0.2">
      <c r="D4" s="72" t="s">
        <v>74</v>
      </c>
      <c r="E4" s="72" t="s">
        <v>75</v>
      </c>
    </row>
    <row r="5" spans="1:5" ht="29" customHeight="1" x14ac:dyDescent="0.2">
      <c r="C5" s="75" t="s">
        <v>73</v>
      </c>
      <c r="D5" s="36">
        <v>100</v>
      </c>
      <c r="E5" s="36">
        <v>190</v>
      </c>
    </row>
    <row r="6" spans="1:5" ht="34" customHeight="1" x14ac:dyDescent="0.2">
      <c r="C6" s="75"/>
      <c r="D6" s="36">
        <v>100</v>
      </c>
      <c r="E6" s="36">
        <v>139</v>
      </c>
    </row>
    <row r="7" spans="1:5" ht="34" customHeight="1" x14ac:dyDescent="0.2">
      <c r="C7" s="75"/>
      <c r="D7" s="36">
        <v>100</v>
      </c>
      <c r="E7" s="36">
        <v>257</v>
      </c>
    </row>
    <row r="9" spans="1:5" x14ac:dyDescent="0.2">
      <c r="B9" s="73"/>
    </row>
    <row r="13" spans="1:5" x14ac:dyDescent="0.2">
      <c r="A13" s="51"/>
      <c r="B13" s="50"/>
      <c r="C13" s="50"/>
      <c r="D13" s="50"/>
      <c r="E13" s="50"/>
    </row>
    <row r="14" spans="1:5" x14ac:dyDescent="0.2">
      <c r="A14" s="51"/>
      <c r="B14" s="50"/>
      <c r="C14" s="50"/>
      <c r="D14" s="50"/>
      <c r="E14" s="50"/>
    </row>
    <row r="15" spans="1:5" x14ac:dyDescent="0.2">
      <c r="A15" s="51"/>
      <c r="B15" s="50"/>
      <c r="C15" s="50"/>
      <c r="D15" s="50"/>
      <c r="E15" s="50"/>
    </row>
    <row r="16" spans="1:5" x14ac:dyDescent="0.2">
      <c r="A16" s="51"/>
      <c r="B16" s="50"/>
      <c r="C16" s="50"/>
      <c r="D16" s="50"/>
      <c r="E16" s="50"/>
    </row>
    <row r="17" spans="1:5" x14ac:dyDescent="0.2">
      <c r="A17" s="51"/>
      <c r="B17" s="50"/>
      <c r="C17" s="50"/>
      <c r="D17" s="50"/>
      <c r="E17" s="50"/>
    </row>
    <row r="18" spans="1:5" x14ac:dyDescent="0.2">
      <c r="A18" s="51"/>
      <c r="B18" s="50"/>
      <c r="C18" s="50"/>
      <c r="D18" s="50"/>
      <c r="E18" s="50"/>
    </row>
    <row r="19" spans="1:5" x14ac:dyDescent="0.2">
      <c r="A19" s="51"/>
      <c r="B19" s="50"/>
      <c r="C19" s="50"/>
      <c r="D19" s="50"/>
      <c r="E19" s="50"/>
    </row>
    <row r="20" spans="1:5" x14ac:dyDescent="0.2">
      <c r="A20" s="51"/>
      <c r="B20" s="50"/>
      <c r="C20" s="50"/>
      <c r="D20" s="50"/>
      <c r="E20" s="50"/>
    </row>
    <row r="21" spans="1:5" x14ac:dyDescent="0.2">
      <c r="A21" s="51"/>
      <c r="B21" s="50"/>
      <c r="C21" s="50"/>
      <c r="D21" s="50"/>
      <c r="E21" s="50"/>
    </row>
    <row r="22" spans="1:5" x14ac:dyDescent="0.2">
      <c r="A22" s="51"/>
      <c r="B22" s="50"/>
      <c r="C22" s="50"/>
      <c r="D22" s="50"/>
      <c r="E22" s="50"/>
    </row>
    <row r="23" spans="1:5" x14ac:dyDescent="0.2">
      <c r="A23" s="51"/>
      <c r="B23" s="50"/>
      <c r="C23" s="50"/>
      <c r="D23" s="50"/>
      <c r="E23" s="50"/>
    </row>
    <row r="24" spans="1:5" x14ac:dyDescent="0.2">
      <c r="A24" s="51"/>
      <c r="B24" s="50"/>
      <c r="C24" s="50"/>
      <c r="D24" s="50"/>
      <c r="E24" s="50"/>
    </row>
    <row r="25" spans="1:5" x14ac:dyDescent="0.2">
      <c r="A25" s="51"/>
      <c r="B25" s="50"/>
      <c r="C25" s="50"/>
      <c r="D25" s="50"/>
      <c r="E25" s="50"/>
    </row>
    <row r="26" spans="1:5" x14ac:dyDescent="0.2">
      <c r="A26" s="51"/>
      <c r="B26" s="50"/>
      <c r="C26" s="50"/>
      <c r="D26" s="50"/>
      <c r="E26" s="50"/>
    </row>
    <row r="27" spans="1:5" x14ac:dyDescent="0.2">
      <c r="A27" s="51"/>
      <c r="B27" s="50"/>
      <c r="C27" s="50"/>
      <c r="D27" s="50"/>
      <c r="E27" s="50"/>
    </row>
    <row r="28" spans="1:5" x14ac:dyDescent="0.2">
      <c r="A28" s="51"/>
      <c r="B28" s="50"/>
      <c r="C28" s="50"/>
      <c r="D28" s="50"/>
      <c r="E28" s="50"/>
    </row>
    <row r="29" spans="1:5" x14ac:dyDescent="0.2">
      <c r="A29" s="51"/>
      <c r="B29" s="50"/>
      <c r="C29" s="50"/>
      <c r="D29" s="50"/>
      <c r="E29" s="50"/>
    </row>
    <row r="30" spans="1:5" x14ac:dyDescent="0.2">
      <c r="A30" s="51"/>
      <c r="B30" s="50"/>
      <c r="C30" s="50"/>
      <c r="D30" s="50"/>
      <c r="E30" s="50"/>
    </row>
    <row r="31" spans="1:5" x14ac:dyDescent="0.2">
      <c r="A31" s="51"/>
      <c r="B31" s="50"/>
      <c r="C31" s="50"/>
      <c r="D31" s="50"/>
      <c r="E31" s="50"/>
    </row>
    <row r="32" spans="1:5" x14ac:dyDescent="0.2">
      <c r="A32" s="51"/>
      <c r="B32" s="50"/>
      <c r="C32" s="50"/>
      <c r="D32" s="50"/>
      <c r="E32" s="50"/>
    </row>
    <row r="33" spans="1:5" x14ac:dyDescent="0.2">
      <c r="A33" s="51"/>
      <c r="B33" s="50"/>
      <c r="C33" s="50"/>
      <c r="D33" s="50"/>
      <c r="E33" s="50"/>
    </row>
    <row r="34" spans="1:5" ht="85" customHeight="1" x14ac:dyDescent="0.2">
      <c r="A34" s="51"/>
      <c r="B34" s="50"/>
      <c r="C34" s="50"/>
      <c r="D34" s="74"/>
      <c r="E34" s="50"/>
    </row>
    <row r="35" spans="1:5" x14ac:dyDescent="0.2">
      <c r="A35" s="51"/>
      <c r="B35" s="50"/>
      <c r="C35" s="50"/>
      <c r="D35" s="50"/>
      <c r="E35" s="50"/>
    </row>
    <row r="36" spans="1:5" x14ac:dyDescent="0.2">
      <c r="A36" s="51"/>
      <c r="B36" s="50"/>
      <c r="C36" s="50"/>
      <c r="D36" s="50"/>
      <c r="E36" s="50"/>
    </row>
    <row r="37" spans="1:5" x14ac:dyDescent="0.2">
      <c r="A37" s="51"/>
      <c r="B37" s="50"/>
      <c r="C37" s="50"/>
      <c r="D37" s="50"/>
      <c r="E37" s="50"/>
    </row>
  </sheetData>
  <mergeCells count="1"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D017-9A2A-2E4B-8BE7-737EE0B2EDFC}">
  <dimension ref="A1:G23"/>
  <sheetViews>
    <sheetView topLeftCell="B1" workbookViewId="0">
      <selection activeCell="D82" sqref="D82"/>
    </sheetView>
  </sheetViews>
  <sheetFormatPr baseColWidth="10" defaultRowHeight="16" x14ac:dyDescent="0.2"/>
  <cols>
    <col min="1" max="1" width="46.5" customWidth="1"/>
    <col min="2" max="2" width="16.1640625" bestFit="1" customWidth="1"/>
    <col min="3" max="3" width="21.33203125" bestFit="1" customWidth="1"/>
    <col min="4" max="4" width="26.33203125" bestFit="1" customWidth="1"/>
    <col min="5" max="5" width="31.5" bestFit="1" customWidth="1"/>
  </cols>
  <sheetData>
    <row r="1" spans="1:7" x14ac:dyDescent="0.2">
      <c r="A1" s="2" t="s">
        <v>58</v>
      </c>
      <c r="B1" s="2"/>
      <c r="C1" s="2"/>
      <c r="D1" s="2"/>
      <c r="E1" s="2"/>
    </row>
    <row r="2" spans="1:7" x14ac:dyDescent="0.2">
      <c r="A2" s="2"/>
      <c r="B2" s="2"/>
      <c r="C2" s="2"/>
      <c r="D2" s="2"/>
      <c r="E2" s="2"/>
    </row>
    <row r="3" spans="1:7" x14ac:dyDescent="0.2">
      <c r="A3" s="2"/>
      <c r="B3" s="2"/>
      <c r="C3" s="2"/>
      <c r="D3" s="2"/>
      <c r="E3" s="2"/>
    </row>
    <row r="4" spans="1:7" x14ac:dyDescent="0.2">
      <c r="F4" s="32"/>
      <c r="G4" s="32"/>
    </row>
    <row r="6" spans="1:7" x14ac:dyDescent="0.2">
      <c r="A6" s="2"/>
      <c r="B6" s="82" t="s">
        <v>22</v>
      </c>
      <c r="C6" s="82"/>
      <c r="D6" s="82"/>
      <c r="E6" s="82"/>
    </row>
    <row r="7" spans="1:7" ht="51" x14ac:dyDescent="0.2">
      <c r="A7" s="29" t="s">
        <v>21</v>
      </c>
      <c r="B7" s="27" t="s">
        <v>46</v>
      </c>
      <c r="C7" s="28" t="s">
        <v>52</v>
      </c>
      <c r="D7" s="28" t="s">
        <v>53</v>
      </c>
      <c r="E7" s="28" t="s">
        <v>54</v>
      </c>
    </row>
    <row r="8" spans="1:7" x14ac:dyDescent="0.2">
      <c r="A8" s="7">
        <v>1</v>
      </c>
      <c r="B8" s="1">
        <v>163.7443304</v>
      </c>
      <c r="C8" s="1">
        <v>499.190337</v>
      </c>
      <c r="D8" s="1">
        <v>96.141809640000005</v>
      </c>
      <c r="E8" s="1">
        <v>321.3325145</v>
      </c>
    </row>
    <row r="9" spans="1:7" x14ac:dyDescent="0.2">
      <c r="A9" s="7">
        <v>2</v>
      </c>
      <c r="B9" s="1">
        <v>129.55562219999999</v>
      </c>
      <c r="C9" s="1">
        <v>221.0726402</v>
      </c>
      <c r="D9" s="1">
        <v>210.05928929999999</v>
      </c>
      <c r="E9" s="1">
        <v>987.26620119999995</v>
      </c>
    </row>
    <row r="10" spans="1:7" x14ac:dyDescent="0.2">
      <c r="A10" s="7">
        <v>3</v>
      </c>
      <c r="B10" s="1">
        <v>149.17159960000001</v>
      </c>
      <c r="C10" s="1">
        <v>352.2523587</v>
      </c>
      <c r="D10" s="1">
        <v>204.11264969999999</v>
      </c>
      <c r="E10" s="1">
        <v>470.3672363</v>
      </c>
    </row>
    <row r="11" spans="1:7" x14ac:dyDescent="0.2">
      <c r="A11" s="7">
        <v>4</v>
      </c>
      <c r="B11" s="1">
        <v>85.110022200000003</v>
      </c>
      <c r="C11" s="1">
        <v>628.44929760000002</v>
      </c>
      <c r="D11" s="1">
        <v>227.21090860000001</v>
      </c>
      <c r="E11" s="1">
        <v>410.89972299999999</v>
      </c>
    </row>
    <row r="12" spans="1:7" x14ac:dyDescent="0.2">
      <c r="A12" s="7">
        <v>5</v>
      </c>
      <c r="B12" s="1">
        <v>76.967193179999995</v>
      </c>
      <c r="C12" s="1">
        <v>696.92113180000001</v>
      </c>
      <c r="D12" s="1">
        <v>168.0897798</v>
      </c>
      <c r="E12" s="1">
        <v>332.80454550000002</v>
      </c>
    </row>
    <row r="13" spans="1:7" x14ac:dyDescent="0.2">
      <c r="A13" s="7">
        <v>6</v>
      </c>
      <c r="B13" s="1">
        <v>90.230925859999999</v>
      </c>
      <c r="C13" s="1">
        <v>775.99512479999999</v>
      </c>
      <c r="D13" s="1">
        <v>209.76765589999999</v>
      </c>
      <c r="E13" s="1">
        <v>249.1901221</v>
      </c>
    </row>
    <row r="14" spans="1:7" x14ac:dyDescent="0.2">
      <c r="A14" s="7">
        <v>7</v>
      </c>
      <c r="B14" s="1">
        <v>78.7482799</v>
      </c>
      <c r="C14" s="1">
        <v>744.10987350000005</v>
      </c>
      <c r="D14" s="1">
        <v>387.50200910000001</v>
      </c>
      <c r="E14" s="1">
        <v>475.14622500000002</v>
      </c>
    </row>
    <row r="15" spans="1:7" x14ac:dyDescent="0.2">
      <c r="A15" s="7">
        <v>8</v>
      </c>
      <c r="B15" s="1">
        <v>84.259704139999997</v>
      </c>
      <c r="C15" s="1">
        <v>363.135536</v>
      </c>
      <c r="D15" s="1"/>
      <c r="E15" s="1">
        <v>413.81996770000001</v>
      </c>
    </row>
    <row r="16" spans="1:7" x14ac:dyDescent="0.2">
      <c r="A16" s="7">
        <v>9</v>
      </c>
      <c r="B16" s="1">
        <v>33.912717979999996</v>
      </c>
      <c r="C16" s="1">
        <v>502.29438900000002</v>
      </c>
      <c r="D16" s="1"/>
      <c r="E16" s="1">
        <v>688.20732699999996</v>
      </c>
    </row>
    <row r="17" spans="1:5" x14ac:dyDescent="0.2">
      <c r="A17" s="7">
        <v>10</v>
      </c>
      <c r="B17" s="1">
        <v>103.24101570000001</v>
      </c>
      <c r="C17" s="1">
        <v>775.97892300000001</v>
      </c>
      <c r="D17" s="1"/>
      <c r="E17" s="1">
        <v>301.17181959999999</v>
      </c>
    </row>
    <row r="18" spans="1:5" x14ac:dyDescent="0.2">
      <c r="A18" s="7">
        <v>11</v>
      </c>
      <c r="B18" s="1">
        <v>99.837508709999994</v>
      </c>
      <c r="C18" s="1">
        <v>531.34543299999996</v>
      </c>
      <c r="D18" s="1"/>
      <c r="E18" s="1">
        <v>349.44440959999997</v>
      </c>
    </row>
    <row r="19" spans="1:5" x14ac:dyDescent="0.2">
      <c r="A19" s="7">
        <v>12</v>
      </c>
      <c r="B19" s="1">
        <v>63.872741949999998</v>
      </c>
      <c r="C19" s="1">
        <v>771.5535817</v>
      </c>
      <c r="D19" s="1"/>
      <c r="E19" s="1">
        <v>826.74715739999999</v>
      </c>
    </row>
    <row r="20" spans="1:5" x14ac:dyDescent="0.2">
      <c r="A20" s="7">
        <v>13</v>
      </c>
      <c r="B20" s="1">
        <v>141.3483382</v>
      </c>
      <c r="C20" s="1"/>
      <c r="D20" s="1"/>
      <c r="E20" s="1">
        <v>656.24106640000002</v>
      </c>
    </row>
    <row r="21" spans="1:5" x14ac:dyDescent="0.2">
      <c r="A21" s="7"/>
      <c r="B21" s="1"/>
      <c r="C21" s="1"/>
      <c r="D21" s="1"/>
      <c r="E21" s="1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</sheetData>
  <mergeCells count="1">
    <mergeCell ref="B6: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DC0D-9331-E74D-B648-51980B527EA2}">
  <dimension ref="A5:G111"/>
  <sheetViews>
    <sheetView topLeftCell="A131" workbookViewId="0">
      <selection activeCell="E146" sqref="A12:E146"/>
    </sheetView>
  </sheetViews>
  <sheetFormatPr baseColWidth="10" defaultRowHeight="16" x14ac:dyDescent="0.2"/>
  <cols>
    <col min="1" max="1" width="38.6640625" style="2" bestFit="1" customWidth="1"/>
    <col min="2" max="2" width="17.83203125" style="2" bestFit="1" customWidth="1"/>
    <col min="3" max="3" width="19.5" style="2" customWidth="1"/>
    <col min="4" max="4" width="19.83203125" style="2" customWidth="1"/>
    <col min="5" max="5" width="19.5" style="2" customWidth="1"/>
    <col min="6" max="6" width="20.1640625" style="2" customWidth="1"/>
    <col min="7" max="7" width="19.5" style="2" customWidth="1"/>
    <col min="8" max="16384" width="10.83203125" style="2"/>
  </cols>
  <sheetData>
    <row r="5" spans="1:7" x14ac:dyDescent="0.2">
      <c r="A5" s="59" t="s">
        <v>7</v>
      </c>
      <c r="B5" s="76" t="s">
        <v>4</v>
      </c>
      <c r="C5" s="76"/>
      <c r="D5" s="78"/>
      <c r="E5" s="77" t="s">
        <v>9</v>
      </c>
      <c r="F5" s="76"/>
      <c r="G5" s="78"/>
    </row>
    <row r="6" spans="1:7" x14ac:dyDescent="0.2">
      <c r="A6" s="60" t="s">
        <v>23</v>
      </c>
      <c r="B6" s="26">
        <v>0.24796670000000001</v>
      </c>
      <c r="C6" s="26">
        <v>-1.8133E-2</v>
      </c>
      <c r="D6" s="46">
        <v>-0.22983400000000001</v>
      </c>
      <c r="E6" s="26">
        <v>0.38121129999999998</v>
      </c>
      <c r="F6" s="26">
        <v>0.50451239999999997</v>
      </c>
      <c r="G6" s="46">
        <v>0.69711319999999999</v>
      </c>
    </row>
    <row r="7" spans="1:7" x14ac:dyDescent="0.2">
      <c r="A7" s="60" t="s">
        <v>24</v>
      </c>
      <c r="B7" s="26">
        <v>2.9026900000000001E-2</v>
      </c>
      <c r="C7" s="26">
        <v>-1.6522999999999999E-2</v>
      </c>
      <c r="D7" s="43">
        <v>-1.2503999999999999E-2</v>
      </c>
      <c r="E7" s="26">
        <v>0.24254400000000001</v>
      </c>
      <c r="F7" s="26">
        <v>0.35919879999999998</v>
      </c>
      <c r="G7" s="43">
        <v>0.4113463</v>
      </c>
    </row>
    <row r="8" spans="1:7" x14ac:dyDescent="0.2">
      <c r="A8" s="60" t="s">
        <v>25</v>
      </c>
      <c r="B8" s="26">
        <v>0.16759569999999999</v>
      </c>
      <c r="C8" s="26">
        <v>-7.4700000000000001E-3</v>
      </c>
      <c r="D8" s="43">
        <v>-0.16012499999999999</v>
      </c>
      <c r="E8" s="26">
        <v>0.55224671999999997</v>
      </c>
      <c r="F8" s="26">
        <v>0.5523593</v>
      </c>
      <c r="G8" s="43">
        <v>0.75522590000000001</v>
      </c>
    </row>
    <row r="9" spans="1:7" x14ac:dyDescent="0.2">
      <c r="A9" s="60" t="s">
        <v>26</v>
      </c>
      <c r="B9" s="26">
        <v>0.1256408</v>
      </c>
      <c r="C9" s="26">
        <v>-9.3268000000000004E-2</v>
      </c>
      <c r="D9" s="43">
        <v>-3.2372999999999999E-2</v>
      </c>
      <c r="E9" s="26">
        <v>1.2826518</v>
      </c>
      <c r="F9" s="26">
        <v>1.2060078000000001</v>
      </c>
      <c r="G9" s="43">
        <v>0.68998440000000005</v>
      </c>
    </row>
    <row r="12" spans="1:7" x14ac:dyDescent="0.2">
      <c r="A12" s="4"/>
      <c r="B12" s="4"/>
    </row>
    <row r="39" spans="1:6" x14ac:dyDescent="0.2">
      <c r="D39" s="55"/>
      <c r="E39" s="55"/>
      <c r="F39" s="55"/>
    </row>
    <row r="45" spans="1:6" x14ac:dyDescent="0.2">
      <c r="A45" s="4"/>
      <c r="B45" s="4"/>
    </row>
    <row r="46" spans="1:6" x14ac:dyDescent="0.2">
      <c r="A46" s="4"/>
      <c r="B46" s="4"/>
    </row>
    <row r="72" spans="1:5" x14ac:dyDescent="0.2">
      <c r="D72" s="55"/>
      <c r="E72" s="55"/>
    </row>
    <row r="78" spans="1:5" x14ac:dyDescent="0.2">
      <c r="A78" s="4"/>
      <c r="B78" s="4"/>
    </row>
    <row r="111" spans="1:2" x14ac:dyDescent="0.2">
      <c r="A111" s="4"/>
      <c r="B111" s="4"/>
    </row>
  </sheetData>
  <mergeCells count="2">
    <mergeCell ref="B5:D5"/>
    <mergeCell ref="E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1462-C00B-9949-A022-2FC2D5DF309E}">
  <dimension ref="B2:G18"/>
  <sheetViews>
    <sheetView topLeftCell="A37" workbookViewId="0">
      <selection activeCell="J54" sqref="A20:J54"/>
    </sheetView>
  </sheetViews>
  <sheetFormatPr baseColWidth="10" defaultRowHeight="16" x14ac:dyDescent="0.2"/>
  <cols>
    <col min="1" max="1" width="35.83203125" bestFit="1" customWidth="1"/>
    <col min="2" max="2" width="15.83203125" customWidth="1"/>
  </cols>
  <sheetData>
    <row r="2" spans="2:7" ht="34" x14ac:dyDescent="0.2">
      <c r="B2" s="68" t="s">
        <v>21</v>
      </c>
      <c r="C2" s="36"/>
      <c r="D2" s="83" t="s">
        <v>36</v>
      </c>
      <c r="E2" s="83"/>
      <c r="F2" s="83"/>
      <c r="G2" s="83"/>
    </row>
    <row r="3" spans="2:7" x14ac:dyDescent="0.2">
      <c r="B3" s="70"/>
      <c r="C3" s="69" t="s">
        <v>35</v>
      </c>
      <c r="D3" s="33" t="s">
        <v>42</v>
      </c>
      <c r="E3" s="33" t="s">
        <v>43</v>
      </c>
      <c r="F3" s="33" t="s">
        <v>44</v>
      </c>
      <c r="G3" s="33" t="s">
        <v>45</v>
      </c>
    </row>
    <row r="4" spans="2:7" x14ac:dyDescent="0.2">
      <c r="B4" s="71">
        <v>1</v>
      </c>
      <c r="C4" s="26">
        <v>0</v>
      </c>
      <c r="D4" s="26">
        <v>12</v>
      </c>
      <c r="E4" s="26">
        <v>4</v>
      </c>
      <c r="F4" s="26">
        <v>4</v>
      </c>
      <c r="G4" s="26">
        <v>3</v>
      </c>
    </row>
    <row r="5" spans="2:7" x14ac:dyDescent="0.2">
      <c r="B5" s="71">
        <v>2</v>
      </c>
      <c r="C5" s="26">
        <v>0</v>
      </c>
      <c r="D5" s="26">
        <v>16</v>
      </c>
      <c r="E5" s="26">
        <v>10</v>
      </c>
      <c r="F5" s="26">
        <v>9</v>
      </c>
      <c r="G5" s="26">
        <v>6</v>
      </c>
    </row>
    <row r="6" spans="2:7" x14ac:dyDescent="0.2">
      <c r="B6" s="71">
        <v>3</v>
      </c>
      <c r="C6" s="26">
        <v>0</v>
      </c>
      <c r="D6" s="26">
        <v>14</v>
      </c>
      <c r="E6" s="26">
        <v>15</v>
      </c>
      <c r="F6" s="26">
        <v>5</v>
      </c>
      <c r="G6" s="26">
        <v>10</v>
      </c>
    </row>
    <row r="7" spans="2:7" x14ac:dyDescent="0.2">
      <c r="B7" s="71">
        <v>4</v>
      </c>
      <c r="C7" s="26">
        <v>0</v>
      </c>
      <c r="D7" s="26">
        <v>15</v>
      </c>
      <c r="E7" s="26">
        <v>0</v>
      </c>
      <c r="F7" s="26">
        <v>16</v>
      </c>
      <c r="G7" s="26">
        <v>5</v>
      </c>
    </row>
    <row r="8" spans="2:7" x14ac:dyDescent="0.2">
      <c r="B8" s="71">
        <v>5</v>
      </c>
      <c r="C8" s="26">
        <v>3</v>
      </c>
      <c r="D8" s="26">
        <v>12</v>
      </c>
      <c r="E8" s="26">
        <v>8</v>
      </c>
      <c r="F8" s="26">
        <v>4</v>
      </c>
      <c r="G8" s="26">
        <v>7</v>
      </c>
    </row>
    <row r="9" spans="2:7" x14ac:dyDescent="0.2">
      <c r="B9" s="71">
        <v>6</v>
      </c>
      <c r="C9" s="26">
        <v>4</v>
      </c>
      <c r="D9" s="26">
        <v>14</v>
      </c>
      <c r="E9" s="26">
        <v>5</v>
      </c>
      <c r="F9" s="26">
        <v>8</v>
      </c>
      <c r="G9" s="26">
        <v>6</v>
      </c>
    </row>
    <row r="10" spans="2:7" x14ac:dyDescent="0.2">
      <c r="B10" s="71">
        <v>7</v>
      </c>
      <c r="C10" s="26">
        <v>0</v>
      </c>
      <c r="D10" s="26">
        <v>8</v>
      </c>
      <c r="E10" s="26">
        <v>4</v>
      </c>
      <c r="F10" s="26">
        <v>6</v>
      </c>
      <c r="G10" s="26">
        <v>0</v>
      </c>
    </row>
    <row r="11" spans="2:7" x14ac:dyDescent="0.2">
      <c r="B11" s="71">
        <v>8</v>
      </c>
      <c r="C11" s="26">
        <v>2</v>
      </c>
      <c r="D11" s="26">
        <v>9</v>
      </c>
      <c r="E11" s="26">
        <v>15</v>
      </c>
      <c r="F11" s="26">
        <v>2</v>
      </c>
      <c r="G11" s="26">
        <v>6</v>
      </c>
    </row>
    <row r="12" spans="2:7" x14ac:dyDescent="0.2">
      <c r="B12" s="71">
        <v>9</v>
      </c>
      <c r="C12" s="26">
        <v>2</v>
      </c>
      <c r="D12" s="26">
        <v>5</v>
      </c>
      <c r="E12" s="26">
        <v>10</v>
      </c>
      <c r="F12" s="26">
        <v>14</v>
      </c>
      <c r="G12" s="26">
        <v>8</v>
      </c>
    </row>
    <row r="13" spans="2:7" x14ac:dyDescent="0.2">
      <c r="B13" s="71">
        <v>10</v>
      </c>
      <c r="C13" s="26">
        <v>2</v>
      </c>
      <c r="D13" s="26">
        <v>15</v>
      </c>
      <c r="E13" s="26">
        <v>19</v>
      </c>
      <c r="F13" s="26">
        <v>8</v>
      </c>
      <c r="G13" s="26">
        <v>7</v>
      </c>
    </row>
    <row r="14" spans="2:7" x14ac:dyDescent="0.2">
      <c r="B14" s="71">
        <v>11</v>
      </c>
      <c r="C14" s="26">
        <v>2</v>
      </c>
      <c r="D14" s="26">
        <v>6</v>
      </c>
      <c r="E14" s="26">
        <v>3</v>
      </c>
      <c r="F14" s="26">
        <v>6</v>
      </c>
      <c r="G14" s="26">
        <v>4</v>
      </c>
    </row>
    <row r="15" spans="2:7" x14ac:dyDescent="0.2">
      <c r="B15" s="71">
        <v>12</v>
      </c>
      <c r="C15" s="26">
        <v>1</v>
      </c>
      <c r="D15" s="26">
        <v>6</v>
      </c>
      <c r="E15" s="26">
        <v>10</v>
      </c>
      <c r="F15" s="26">
        <v>5</v>
      </c>
      <c r="G15" s="26">
        <v>3</v>
      </c>
    </row>
    <row r="16" spans="2:7" x14ac:dyDescent="0.2">
      <c r="B16" s="71">
        <v>13</v>
      </c>
      <c r="C16" s="26"/>
      <c r="D16" s="26"/>
      <c r="E16" s="26">
        <v>7</v>
      </c>
      <c r="F16" s="26"/>
      <c r="G16" s="26"/>
    </row>
    <row r="17" spans="2:7" x14ac:dyDescent="0.2">
      <c r="B17" s="71">
        <v>14</v>
      </c>
      <c r="C17" s="26"/>
      <c r="D17" s="26"/>
      <c r="E17" s="26">
        <v>7</v>
      </c>
      <c r="F17" s="26"/>
      <c r="G17" s="26"/>
    </row>
    <row r="18" spans="2:7" x14ac:dyDescent="0.2">
      <c r="B18" s="71">
        <v>15</v>
      </c>
      <c r="C18" s="26"/>
      <c r="D18" s="26"/>
      <c r="E18" s="26">
        <v>9</v>
      </c>
      <c r="F18" s="26"/>
      <c r="G18" s="26"/>
    </row>
  </sheetData>
  <mergeCells count="1">
    <mergeCell ref="D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A8F6-3FA6-6E4F-9091-BC282E8CE795}">
  <dimension ref="A4:O48"/>
  <sheetViews>
    <sheetView workbookViewId="0">
      <selection activeCell="H10" sqref="H10"/>
    </sheetView>
  </sheetViews>
  <sheetFormatPr baseColWidth="10" defaultRowHeight="16" x14ac:dyDescent="0.2"/>
  <cols>
    <col min="1" max="1" width="12" style="2" bestFit="1" customWidth="1"/>
    <col min="2" max="2" width="22.33203125" style="2" customWidth="1"/>
    <col min="3" max="4" width="10.83203125" style="2"/>
    <col min="5" max="5" width="10.5" style="2" bestFit="1" customWidth="1"/>
    <col min="6" max="6" width="12.6640625" style="2" bestFit="1" customWidth="1"/>
    <col min="7" max="16384" width="10.83203125" style="2"/>
  </cols>
  <sheetData>
    <row r="4" spans="1:15" ht="51" x14ac:dyDescent="0.2">
      <c r="A4" s="22" t="s">
        <v>22</v>
      </c>
      <c r="B4" s="23" t="s">
        <v>29</v>
      </c>
      <c r="C4" s="23" t="s">
        <v>76</v>
      </c>
      <c r="D4" s="23" t="s">
        <v>30</v>
      </c>
      <c r="E4" s="24" t="s">
        <v>31</v>
      </c>
      <c r="F4" s="25" t="s">
        <v>32</v>
      </c>
    </row>
    <row r="5" spans="1:15" x14ac:dyDescent="0.2">
      <c r="A5" s="88" t="s">
        <v>27</v>
      </c>
      <c r="B5" s="85">
        <v>100</v>
      </c>
      <c r="C5" s="6">
        <v>0</v>
      </c>
      <c r="D5" s="6">
        <v>63</v>
      </c>
      <c r="E5" s="13">
        <v>0</v>
      </c>
      <c r="F5" s="14">
        <v>100</v>
      </c>
    </row>
    <row r="6" spans="1:15" x14ac:dyDescent="0.2">
      <c r="A6" s="88"/>
      <c r="B6" s="86"/>
      <c r="C6" s="6">
        <v>0</v>
      </c>
      <c r="D6" s="6">
        <v>52</v>
      </c>
      <c r="E6" s="13">
        <v>0</v>
      </c>
      <c r="F6" s="14">
        <v>100</v>
      </c>
    </row>
    <row r="7" spans="1:15" x14ac:dyDescent="0.2">
      <c r="A7" s="88"/>
      <c r="B7" s="86"/>
      <c r="C7" s="6">
        <v>0</v>
      </c>
      <c r="D7" s="6">
        <v>55</v>
      </c>
      <c r="E7" s="13">
        <v>0</v>
      </c>
      <c r="F7" s="14">
        <v>100</v>
      </c>
      <c r="H7" s="54"/>
      <c r="I7" s="54"/>
      <c r="J7" s="84"/>
      <c r="K7" s="84"/>
      <c r="L7" s="84"/>
      <c r="M7" s="84"/>
      <c r="N7" s="84"/>
      <c r="O7" s="84"/>
    </row>
    <row r="8" spans="1:15" x14ac:dyDescent="0.2">
      <c r="A8" s="88"/>
      <c r="B8" s="86">
        <v>130</v>
      </c>
      <c r="C8" s="6">
        <v>0</v>
      </c>
      <c r="D8" s="6">
        <v>51</v>
      </c>
      <c r="E8" s="15">
        <f t="shared" ref="E8:E16" si="0">(C8*100)/D8</f>
        <v>0</v>
      </c>
      <c r="F8" s="16">
        <f>100-E8</f>
        <v>100</v>
      </c>
      <c r="H8" s="51"/>
      <c r="I8" s="50"/>
      <c r="J8" s="50"/>
      <c r="K8" s="50"/>
      <c r="L8" s="50"/>
      <c r="M8" s="50"/>
      <c r="N8" s="50"/>
      <c r="O8" s="50"/>
    </row>
    <row r="9" spans="1:15" x14ac:dyDescent="0.2">
      <c r="A9" s="88"/>
      <c r="B9" s="86"/>
      <c r="C9" s="6">
        <v>0</v>
      </c>
      <c r="D9" s="6">
        <v>59</v>
      </c>
      <c r="E9" s="15">
        <f t="shared" si="0"/>
        <v>0</v>
      </c>
      <c r="F9" s="16">
        <f t="shared" ref="F9:F19" si="1">100-E9</f>
        <v>100</v>
      </c>
      <c r="H9" s="51"/>
      <c r="I9" s="50"/>
      <c r="J9" s="50"/>
      <c r="K9" s="50"/>
      <c r="L9" s="50"/>
      <c r="M9" s="50"/>
      <c r="N9" s="50"/>
      <c r="O9" s="50"/>
    </row>
    <row r="10" spans="1:15" x14ac:dyDescent="0.2">
      <c r="A10" s="88"/>
      <c r="B10" s="86"/>
      <c r="C10" s="6">
        <v>0</v>
      </c>
      <c r="D10" s="6">
        <v>60</v>
      </c>
      <c r="E10" s="15">
        <f t="shared" si="0"/>
        <v>0</v>
      </c>
      <c r="F10" s="16">
        <f t="shared" si="1"/>
        <v>100</v>
      </c>
      <c r="H10" s="51"/>
      <c r="I10" s="50"/>
      <c r="J10" s="50"/>
      <c r="K10" s="50"/>
      <c r="L10" s="50"/>
      <c r="M10" s="50"/>
      <c r="N10" s="50"/>
      <c r="O10" s="50"/>
    </row>
    <row r="11" spans="1:15" x14ac:dyDescent="0.2">
      <c r="A11" s="88"/>
      <c r="B11" s="86">
        <v>150</v>
      </c>
      <c r="C11" s="6">
        <v>0</v>
      </c>
      <c r="D11" s="6">
        <v>59</v>
      </c>
      <c r="E11" s="15">
        <f t="shared" si="0"/>
        <v>0</v>
      </c>
      <c r="F11" s="16">
        <f t="shared" si="1"/>
        <v>100</v>
      </c>
      <c r="H11" s="51"/>
      <c r="I11" s="50"/>
      <c r="J11" s="50"/>
      <c r="K11" s="50"/>
      <c r="L11" s="50"/>
      <c r="M11" s="50"/>
      <c r="N11" s="50"/>
      <c r="O11" s="50"/>
    </row>
    <row r="12" spans="1:15" x14ac:dyDescent="0.2">
      <c r="A12" s="88"/>
      <c r="B12" s="86"/>
      <c r="C12" s="6">
        <v>0</v>
      </c>
      <c r="D12" s="6">
        <v>61</v>
      </c>
      <c r="E12" s="15">
        <f t="shared" si="0"/>
        <v>0</v>
      </c>
      <c r="F12" s="16">
        <f t="shared" si="1"/>
        <v>100</v>
      </c>
      <c r="H12" s="51"/>
      <c r="I12" s="50"/>
      <c r="J12" s="50"/>
      <c r="K12" s="50"/>
      <c r="L12" s="50"/>
      <c r="M12" s="50"/>
      <c r="N12" s="50"/>
      <c r="O12" s="50"/>
    </row>
    <row r="13" spans="1:15" x14ac:dyDescent="0.2">
      <c r="A13" s="88"/>
      <c r="B13" s="86"/>
      <c r="C13" s="6">
        <v>0</v>
      </c>
      <c r="D13" s="6">
        <v>50</v>
      </c>
      <c r="E13" s="15">
        <f t="shared" si="0"/>
        <v>0</v>
      </c>
      <c r="F13" s="16">
        <f t="shared" si="1"/>
        <v>100</v>
      </c>
      <c r="H13" s="51"/>
      <c r="I13" s="50"/>
      <c r="J13" s="50"/>
      <c r="K13" s="50"/>
      <c r="L13" s="50"/>
      <c r="M13" s="50"/>
      <c r="N13" s="50"/>
      <c r="O13" s="50"/>
    </row>
    <row r="14" spans="1:15" x14ac:dyDescent="0.2">
      <c r="A14" s="88"/>
      <c r="B14" s="86">
        <v>180</v>
      </c>
      <c r="C14" s="6">
        <v>0</v>
      </c>
      <c r="D14" s="6">
        <v>60</v>
      </c>
      <c r="E14" s="15">
        <f t="shared" si="0"/>
        <v>0</v>
      </c>
      <c r="F14" s="16">
        <f t="shared" si="1"/>
        <v>100</v>
      </c>
    </row>
    <row r="15" spans="1:15" x14ac:dyDescent="0.2">
      <c r="A15" s="88"/>
      <c r="B15" s="86"/>
      <c r="C15" s="6">
        <v>0</v>
      </c>
      <c r="D15" s="6">
        <v>50</v>
      </c>
      <c r="E15" s="15">
        <f t="shared" si="0"/>
        <v>0</v>
      </c>
      <c r="F15" s="16">
        <f t="shared" si="1"/>
        <v>100</v>
      </c>
    </row>
    <row r="16" spans="1:15" x14ac:dyDescent="0.2">
      <c r="A16" s="88"/>
      <c r="B16" s="86"/>
      <c r="C16" s="6">
        <v>0</v>
      </c>
      <c r="D16" s="6">
        <v>55</v>
      </c>
      <c r="E16" s="15">
        <f t="shared" si="0"/>
        <v>0</v>
      </c>
      <c r="F16" s="16">
        <f t="shared" si="1"/>
        <v>100</v>
      </c>
    </row>
    <row r="17" spans="1:6" x14ac:dyDescent="0.2">
      <c r="A17" s="88"/>
      <c r="B17" s="86">
        <v>200</v>
      </c>
      <c r="C17" s="6">
        <v>1</v>
      </c>
      <c r="D17" s="6">
        <v>60</v>
      </c>
      <c r="E17" s="15">
        <f>(C17*100)/(D17)</f>
        <v>1.6666666666666667</v>
      </c>
      <c r="F17" s="16">
        <f t="shared" si="1"/>
        <v>98.333333333333329</v>
      </c>
    </row>
    <row r="18" spans="1:6" x14ac:dyDescent="0.2">
      <c r="A18" s="88"/>
      <c r="B18" s="86"/>
      <c r="C18" s="6">
        <v>0</v>
      </c>
      <c r="D18" s="6">
        <v>50</v>
      </c>
      <c r="E18" s="15">
        <f t="shared" ref="E18:E19" si="2">(C18*100)/(D18+C18)</f>
        <v>0</v>
      </c>
      <c r="F18" s="16">
        <f t="shared" si="1"/>
        <v>100</v>
      </c>
    </row>
    <row r="19" spans="1:6" x14ac:dyDescent="0.2">
      <c r="A19" s="88"/>
      <c r="B19" s="86"/>
      <c r="C19" s="6">
        <v>0</v>
      </c>
      <c r="D19" s="6">
        <v>50</v>
      </c>
      <c r="E19" s="15">
        <f t="shared" si="2"/>
        <v>0</v>
      </c>
      <c r="F19" s="16">
        <f t="shared" si="1"/>
        <v>100</v>
      </c>
    </row>
    <row r="20" spans="1:6" x14ac:dyDescent="0.2">
      <c r="A20" s="88"/>
      <c r="B20" s="86">
        <v>300</v>
      </c>
      <c r="C20" s="6">
        <v>4</v>
      </c>
      <c r="D20" s="6">
        <v>36</v>
      </c>
      <c r="E20" s="15">
        <f t="shared" ref="E20:E31" si="3">(C20*100)/(D20+C20)</f>
        <v>10</v>
      </c>
      <c r="F20" s="16">
        <f t="shared" ref="F20:F31" si="4">100-E20</f>
        <v>90</v>
      </c>
    </row>
    <row r="21" spans="1:6" x14ac:dyDescent="0.2">
      <c r="A21" s="88"/>
      <c r="B21" s="86"/>
      <c r="C21" s="6">
        <v>4</v>
      </c>
      <c r="D21" s="6">
        <v>36</v>
      </c>
      <c r="E21" s="15">
        <f t="shared" si="3"/>
        <v>10</v>
      </c>
      <c r="F21" s="16">
        <f t="shared" si="4"/>
        <v>90</v>
      </c>
    </row>
    <row r="22" spans="1:6" x14ac:dyDescent="0.2">
      <c r="A22" s="88"/>
      <c r="B22" s="86"/>
      <c r="C22" s="17">
        <v>3</v>
      </c>
      <c r="D22" s="6">
        <v>86</v>
      </c>
      <c r="E22" s="15">
        <f t="shared" si="3"/>
        <v>3.3707865168539324</v>
      </c>
      <c r="F22" s="16">
        <f t="shared" si="4"/>
        <v>96.629213483146074</v>
      </c>
    </row>
    <row r="23" spans="1:6" x14ac:dyDescent="0.2">
      <c r="A23" s="88"/>
      <c r="B23" s="86">
        <v>450</v>
      </c>
      <c r="C23" s="17">
        <v>11</v>
      </c>
      <c r="D23" s="17">
        <v>34</v>
      </c>
      <c r="E23" s="15">
        <f t="shared" si="3"/>
        <v>24.444444444444443</v>
      </c>
      <c r="F23" s="16">
        <f t="shared" si="4"/>
        <v>75.555555555555557</v>
      </c>
    </row>
    <row r="24" spans="1:6" x14ac:dyDescent="0.2">
      <c r="A24" s="88"/>
      <c r="B24" s="86"/>
      <c r="C24" s="17">
        <v>15</v>
      </c>
      <c r="D24" s="17">
        <v>59</v>
      </c>
      <c r="E24" s="15">
        <f t="shared" si="3"/>
        <v>20.27027027027027</v>
      </c>
      <c r="F24" s="16">
        <f t="shared" si="4"/>
        <v>79.729729729729726</v>
      </c>
    </row>
    <row r="25" spans="1:6" x14ac:dyDescent="0.2">
      <c r="A25" s="88"/>
      <c r="B25" s="86"/>
      <c r="C25" s="17">
        <v>11</v>
      </c>
      <c r="D25" s="17">
        <v>42</v>
      </c>
      <c r="E25" s="15">
        <f t="shared" si="3"/>
        <v>20.754716981132077</v>
      </c>
      <c r="F25" s="16">
        <f t="shared" si="4"/>
        <v>79.245283018867923</v>
      </c>
    </row>
    <row r="26" spans="1:6" x14ac:dyDescent="0.2">
      <c r="A26" s="88"/>
      <c r="B26" s="86">
        <v>600</v>
      </c>
      <c r="C26" s="17">
        <v>19</v>
      </c>
      <c r="D26" s="17">
        <f>44-19</f>
        <v>25</v>
      </c>
      <c r="E26" s="15">
        <f t="shared" si="3"/>
        <v>43.18181818181818</v>
      </c>
      <c r="F26" s="16">
        <f t="shared" si="4"/>
        <v>56.81818181818182</v>
      </c>
    </row>
    <row r="27" spans="1:6" x14ac:dyDescent="0.2">
      <c r="A27" s="88"/>
      <c r="B27" s="86"/>
      <c r="C27" s="17">
        <v>39</v>
      </c>
      <c r="D27" s="17">
        <f>95-39</f>
        <v>56</v>
      </c>
      <c r="E27" s="15">
        <f t="shared" si="3"/>
        <v>41.05263157894737</v>
      </c>
      <c r="F27" s="16">
        <f t="shared" si="4"/>
        <v>58.94736842105263</v>
      </c>
    </row>
    <row r="28" spans="1:6" x14ac:dyDescent="0.2">
      <c r="A28" s="88"/>
      <c r="B28" s="86"/>
      <c r="C28" s="17">
        <v>27</v>
      </c>
      <c r="D28" s="17">
        <f>42-27</f>
        <v>15</v>
      </c>
      <c r="E28" s="15">
        <f t="shared" si="3"/>
        <v>64.285714285714292</v>
      </c>
      <c r="F28" s="16">
        <f t="shared" si="4"/>
        <v>35.714285714285708</v>
      </c>
    </row>
    <row r="29" spans="1:6" x14ac:dyDescent="0.2">
      <c r="A29" s="88"/>
      <c r="B29" s="86"/>
      <c r="C29" s="17">
        <v>36</v>
      </c>
      <c r="D29" s="17">
        <f>52-36</f>
        <v>16</v>
      </c>
      <c r="E29" s="15">
        <f t="shared" si="3"/>
        <v>69.230769230769226</v>
      </c>
      <c r="F29" s="16">
        <f t="shared" si="4"/>
        <v>30.769230769230774</v>
      </c>
    </row>
    <row r="30" spans="1:6" x14ac:dyDescent="0.2">
      <c r="A30" s="88"/>
      <c r="B30" s="86"/>
      <c r="C30" s="17">
        <v>56</v>
      </c>
      <c r="D30" s="17">
        <f>87-65</f>
        <v>22</v>
      </c>
      <c r="E30" s="15">
        <f t="shared" si="3"/>
        <v>71.794871794871796</v>
      </c>
      <c r="F30" s="16">
        <f t="shared" si="4"/>
        <v>28.205128205128204</v>
      </c>
    </row>
    <row r="31" spans="1:6" x14ac:dyDescent="0.2">
      <c r="A31" s="89"/>
      <c r="B31" s="87"/>
      <c r="C31" s="19">
        <v>39</v>
      </c>
      <c r="D31" s="19">
        <f>95-39</f>
        <v>56</v>
      </c>
      <c r="E31" s="20">
        <f t="shared" si="3"/>
        <v>41.05263157894737</v>
      </c>
      <c r="F31" s="21">
        <f t="shared" si="4"/>
        <v>58.94736842105263</v>
      </c>
    </row>
    <row r="33" spans="1:14" x14ac:dyDescent="0.2">
      <c r="A33" s="90" t="s">
        <v>28</v>
      </c>
      <c r="B33" s="86">
        <v>100</v>
      </c>
      <c r="C33" s="6">
        <v>20</v>
      </c>
      <c r="D33" s="6">
        <v>85</v>
      </c>
      <c r="E33" s="15">
        <f>(C33*100)/(D33)</f>
        <v>23.529411764705884</v>
      </c>
      <c r="F33" s="16">
        <f t="shared" ref="F33:F47" si="5">100-E33</f>
        <v>76.470588235294116</v>
      </c>
    </row>
    <row r="34" spans="1:14" x14ac:dyDescent="0.2">
      <c r="A34" s="90"/>
      <c r="B34" s="86"/>
      <c r="C34" s="6">
        <v>24</v>
      </c>
      <c r="D34" s="6">
        <v>65</v>
      </c>
      <c r="E34" s="15">
        <f t="shared" ref="E34:E47" si="6">(C34*100)/(D34)</f>
        <v>36.92307692307692</v>
      </c>
      <c r="F34" s="16">
        <f t="shared" si="5"/>
        <v>63.07692307692308</v>
      </c>
    </row>
    <row r="35" spans="1:14" x14ac:dyDescent="0.2">
      <c r="A35" s="90"/>
      <c r="B35" s="86"/>
      <c r="C35" s="6">
        <v>24</v>
      </c>
      <c r="D35" s="6">
        <v>71</v>
      </c>
      <c r="E35" s="15">
        <f t="shared" si="6"/>
        <v>33.802816901408448</v>
      </c>
      <c r="F35" s="16">
        <f t="shared" si="5"/>
        <v>66.197183098591552</v>
      </c>
    </row>
    <row r="36" spans="1:14" x14ac:dyDescent="0.2">
      <c r="A36" s="90"/>
      <c r="B36" s="86">
        <v>130</v>
      </c>
      <c r="C36" s="6">
        <v>17</v>
      </c>
      <c r="D36" s="6">
        <v>44</v>
      </c>
      <c r="E36" s="15">
        <f t="shared" si="6"/>
        <v>38.636363636363633</v>
      </c>
      <c r="F36" s="16">
        <f t="shared" si="5"/>
        <v>61.363636363636367</v>
      </c>
    </row>
    <row r="37" spans="1:14" x14ac:dyDescent="0.2">
      <c r="A37" s="90"/>
      <c r="B37" s="86"/>
      <c r="C37" s="6">
        <v>21</v>
      </c>
      <c r="D37" s="6">
        <v>57</v>
      </c>
      <c r="E37" s="15">
        <f t="shared" si="6"/>
        <v>36.842105263157897</v>
      </c>
      <c r="F37" s="16">
        <f t="shared" si="5"/>
        <v>63.157894736842103</v>
      </c>
    </row>
    <row r="38" spans="1:14" x14ac:dyDescent="0.2">
      <c r="A38" s="90"/>
      <c r="B38" s="86"/>
      <c r="C38" s="6">
        <v>38</v>
      </c>
      <c r="D38" s="6">
        <v>68</v>
      </c>
      <c r="E38" s="15">
        <f t="shared" si="6"/>
        <v>55.882352941176471</v>
      </c>
      <c r="F38" s="16">
        <f t="shared" si="5"/>
        <v>44.117647058823529</v>
      </c>
      <c r="J38" s="4"/>
      <c r="K38" s="4"/>
      <c r="L38" s="4"/>
      <c r="M38" s="9"/>
      <c r="N38" s="10"/>
    </row>
    <row r="39" spans="1:14" x14ac:dyDescent="0.2">
      <c r="A39" s="90"/>
      <c r="B39" s="86">
        <v>150</v>
      </c>
      <c r="C39" s="6">
        <v>59</v>
      </c>
      <c r="D39" s="6">
        <v>89</v>
      </c>
      <c r="E39" s="15">
        <f t="shared" si="6"/>
        <v>66.292134831460672</v>
      </c>
      <c r="F39" s="16">
        <f t="shared" si="5"/>
        <v>33.707865168539328</v>
      </c>
    </row>
    <row r="40" spans="1:14" x14ac:dyDescent="0.2">
      <c r="A40" s="90"/>
      <c r="B40" s="86"/>
      <c r="C40" s="6">
        <v>39</v>
      </c>
      <c r="D40" s="6">
        <v>89</v>
      </c>
      <c r="E40" s="15">
        <f t="shared" si="6"/>
        <v>43.820224719101127</v>
      </c>
      <c r="F40" s="16">
        <f t="shared" si="5"/>
        <v>56.179775280898873</v>
      </c>
    </row>
    <row r="41" spans="1:14" x14ac:dyDescent="0.2">
      <c r="A41" s="90"/>
      <c r="B41" s="86"/>
      <c r="C41" s="6">
        <v>43</v>
      </c>
      <c r="D41" s="6">
        <v>91</v>
      </c>
      <c r="E41" s="15">
        <f t="shared" si="6"/>
        <v>47.252747252747255</v>
      </c>
      <c r="F41" s="16">
        <f t="shared" si="5"/>
        <v>52.747252747252745</v>
      </c>
    </row>
    <row r="42" spans="1:14" x14ac:dyDescent="0.2">
      <c r="A42" s="90"/>
      <c r="B42" s="86">
        <v>180</v>
      </c>
      <c r="C42" s="6">
        <v>40</v>
      </c>
      <c r="D42" s="6">
        <v>63</v>
      </c>
      <c r="E42" s="15">
        <f t="shared" si="6"/>
        <v>63.492063492063494</v>
      </c>
      <c r="F42" s="16">
        <f t="shared" si="5"/>
        <v>36.507936507936506</v>
      </c>
    </row>
    <row r="43" spans="1:14" x14ac:dyDescent="0.2">
      <c r="A43" s="90"/>
      <c r="B43" s="86"/>
      <c r="C43" s="6">
        <v>14</v>
      </c>
      <c r="D43" s="6">
        <v>58</v>
      </c>
      <c r="E43" s="15">
        <f t="shared" si="6"/>
        <v>24.137931034482758</v>
      </c>
      <c r="F43" s="16">
        <f t="shared" si="5"/>
        <v>75.862068965517238</v>
      </c>
    </row>
    <row r="44" spans="1:14" x14ac:dyDescent="0.2">
      <c r="A44" s="90"/>
      <c r="B44" s="86"/>
      <c r="C44" s="6">
        <v>32</v>
      </c>
      <c r="D44" s="6">
        <v>62</v>
      </c>
      <c r="E44" s="15">
        <f t="shared" si="6"/>
        <v>51.612903225806448</v>
      </c>
      <c r="F44" s="16">
        <f t="shared" si="5"/>
        <v>48.387096774193552</v>
      </c>
    </row>
    <row r="45" spans="1:14" x14ac:dyDescent="0.2">
      <c r="A45" s="90"/>
      <c r="B45" s="86">
        <v>200</v>
      </c>
      <c r="C45" s="6">
        <v>61</v>
      </c>
      <c r="D45" s="6">
        <v>63</v>
      </c>
      <c r="E45" s="15">
        <f t="shared" si="6"/>
        <v>96.825396825396822</v>
      </c>
      <c r="F45" s="16">
        <f t="shared" si="5"/>
        <v>3.1746031746031775</v>
      </c>
    </row>
    <row r="46" spans="1:14" x14ac:dyDescent="0.2">
      <c r="A46" s="90"/>
      <c r="B46" s="86"/>
      <c r="C46" s="6">
        <v>27</v>
      </c>
      <c r="D46" s="6">
        <v>35</v>
      </c>
      <c r="E46" s="15">
        <f t="shared" si="6"/>
        <v>77.142857142857139</v>
      </c>
      <c r="F46" s="16">
        <f t="shared" si="5"/>
        <v>22.857142857142861</v>
      </c>
    </row>
    <row r="47" spans="1:14" x14ac:dyDescent="0.2">
      <c r="A47" s="91"/>
      <c r="B47" s="87"/>
      <c r="C47" s="18">
        <v>39</v>
      </c>
      <c r="D47" s="18">
        <v>47</v>
      </c>
      <c r="E47" s="20">
        <f t="shared" si="6"/>
        <v>82.978723404255319</v>
      </c>
      <c r="F47" s="21">
        <f t="shared" si="5"/>
        <v>17.021276595744681</v>
      </c>
    </row>
    <row r="48" spans="1:14" x14ac:dyDescent="0.2">
      <c r="E48" s="11"/>
      <c r="F48" s="12"/>
    </row>
  </sheetData>
  <mergeCells count="17">
    <mergeCell ref="B42:B44"/>
    <mergeCell ref="B45:B47"/>
    <mergeCell ref="A5:A31"/>
    <mergeCell ref="A33:A47"/>
    <mergeCell ref="J7:L7"/>
    <mergeCell ref="B17:B19"/>
    <mergeCell ref="B20:B22"/>
    <mergeCell ref="B23:B25"/>
    <mergeCell ref="B26:B31"/>
    <mergeCell ref="B33:B35"/>
    <mergeCell ref="B36:B38"/>
    <mergeCell ref="B39:B41"/>
    <mergeCell ref="M7:O7"/>
    <mergeCell ref="B5:B7"/>
    <mergeCell ref="B8:B10"/>
    <mergeCell ref="B11:B13"/>
    <mergeCell ref="B14:B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3E8B-55C5-984F-8128-B661F623456B}">
  <dimension ref="A4:J132"/>
  <sheetViews>
    <sheetView topLeftCell="B9" workbookViewId="0">
      <selection activeCell="A11" sqref="A11:I37"/>
    </sheetView>
  </sheetViews>
  <sheetFormatPr baseColWidth="10" defaultRowHeight="16" x14ac:dyDescent="0.2"/>
  <cols>
    <col min="1" max="1" width="39.1640625" style="2" bestFit="1" customWidth="1"/>
    <col min="2" max="2" width="16.5" style="2" customWidth="1"/>
    <col min="3" max="3" width="16.6640625" style="2" bestFit="1" customWidth="1"/>
    <col min="4" max="4" width="18" style="2" customWidth="1"/>
    <col min="5" max="5" width="17.6640625" style="2" customWidth="1"/>
    <col min="6" max="6" width="17.33203125" style="2" customWidth="1"/>
    <col min="7" max="7" width="15.6640625" style="2" customWidth="1"/>
    <col min="8" max="8" width="16.6640625" style="2" customWidth="1"/>
    <col min="9" max="9" width="16.5" style="2" customWidth="1"/>
    <col min="10" max="10" width="17.6640625" style="2" customWidth="1"/>
    <col min="11" max="16384" width="10.83203125" style="2"/>
  </cols>
  <sheetData>
    <row r="4" spans="1:10" x14ac:dyDescent="0.2">
      <c r="A4" s="59" t="s">
        <v>7</v>
      </c>
      <c r="B4" s="77" t="s">
        <v>4</v>
      </c>
      <c r="C4" s="76"/>
      <c r="D4" s="78"/>
      <c r="E4" s="92" t="s">
        <v>34</v>
      </c>
      <c r="F4" s="87"/>
      <c r="G4" s="93"/>
      <c r="H4" s="92" t="s">
        <v>57</v>
      </c>
      <c r="I4" s="87"/>
      <c r="J4" s="93"/>
    </row>
    <row r="5" spans="1:10" x14ac:dyDescent="0.2">
      <c r="A5" s="60" t="s">
        <v>33</v>
      </c>
      <c r="B5" s="47">
        <v>2.7754399999999999E-2</v>
      </c>
      <c r="C5" s="48">
        <v>-3.5400000000000002E-3</v>
      </c>
      <c r="D5" s="43">
        <v>-2.4213999999999999E-2</v>
      </c>
      <c r="E5" s="47">
        <v>-1.444321</v>
      </c>
      <c r="F5" s="48">
        <v>-1.170731</v>
      </c>
      <c r="G5" s="43">
        <v>-1.4210069999999999</v>
      </c>
      <c r="H5" s="53">
        <v>-1.074767</v>
      </c>
      <c r="I5" s="41">
        <v>-1.3042480000000001</v>
      </c>
      <c r="J5" s="52">
        <v>-1.1990240000000001</v>
      </c>
    </row>
    <row r="6" spans="1:10" x14ac:dyDescent="0.2">
      <c r="A6" s="60" t="s">
        <v>14</v>
      </c>
      <c r="B6" s="47">
        <v>9.5451999999999995E-2</v>
      </c>
      <c r="C6" s="48">
        <v>-1.2699999999999999E-2</v>
      </c>
      <c r="D6" s="43">
        <v>-8.2752000000000006E-2</v>
      </c>
      <c r="E6" s="47">
        <v>-1.6711480000000001</v>
      </c>
      <c r="F6" s="48">
        <v>-1.6791339999999999</v>
      </c>
      <c r="G6" s="43">
        <v>-1.8062450000000001</v>
      </c>
      <c r="H6" s="61">
        <v>-2.448912</v>
      </c>
      <c r="I6" s="62">
        <v>-2.800646</v>
      </c>
      <c r="J6" s="63">
        <v>-2.3516729999999999</v>
      </c>
    </row>
    <row r="7" spans="1:10" x14ac:dyDescent="0.2">
      <c r="A7" s="60" t="s">
        <v>17</v>
      </c>
      <c r="B7" s="47">
        <v>3.5000000000000003E-2</v>
      </c>
      <c r="C7" s="48">
        <v>6.5000000000000002E-2</v>
      </c>
      <c r="D7" s="43">
        <v>-0.1</v>
      </c>
      <c r="E7" s="47">
        <v>-1.2828630000000001</v>
      </c>
      <c r="F7" s="48">
        <v>-1.243547</v>
      </c>
      <c r="G7" s="43">
        <v>-1.326675</v>
      </c>
      <c r="H7" s="61">
        <v>-0.81238299999999997</v>
      </c>
      <c r="I7" s="62">
        <v>-1.014718</v>
      </c>
      <c r="J7" s="63">
        <v>-0.82637400000000005</v>
      </c>
    </row>
    <row r="8" spans="1:10" x14ac:dyDescent="0.2">
      <c r="A8" s="60" t="s">
        <v>18</v>
      </c>
      <c r="B8" s="47">
        <v>-0.108</v>
      </c>
      <c r="C8" s="48">
        <v>0.17499999999999999</v>
      </c>
      <c r="D8" s="43">
        <v>-6.6000000000000003E-2</v>
      </c>
      <c r="E8" s="47">
        <v>-0.81272800000000001</v>
      </c>
      <c r="F8" s="48">
        <v>-0.77833799999999997</v>
      </c>
      <c r="G8" s="43">
        <v>-0.94067500000000004</v>
      </c>
      <c r="H8" s="61">
        <v>-4.7570000000000001E-2</v>
      </c>
      <c r="I8" s="62">
        <v>-0.24551600000000001</v>
      </c>
      <c r="J8" s="63">
        <v>-8.7189999999999993E-3</v>
      </c>
    </row>
    <row r="9" spans="1:10" x14ac:dyDescent="0.2">
      <c r="A9" s="60" t="s">
        <v>16</v>
      </c>
      <c r="B9" s="47">
        <v>4.9000000000000002E-2</v>
      </c>
      <c r="C9" s="48">
        <v>0.153</v>
      </c>
      <c r="D9" s="43">
        <v>-0.20200000000000001</v>
      </c>
      <c r="E9" s="47">
        <v>-1.879966</v>
      </c>
      <c r="F9" s="48">
        <v>-1.854665</v>
      </c>
      <c r="G9" s="43">
        <v>-1.78196</v>
      </c>
      <c r="H9" s="61">
        <v>-1.426037</v>
      </c>
      <c r="I9" s="62">
        <v>-1.3888510000000001</v>
      </c>
      <c r="J9" s="63">
        <v>-1.541147</v>
      </c>
    </row>
    <row r="12" spans="1:10" x14ac:dyDescent="0.2">
      <c r="A12" s="4"/>
      <c r="B12" s="4"/>
    </row>
    <row r="19" spans="4:7" x14ac:dyDescent="0.2">
      <c r="G19" s="34"/>
    </row>
    <row r="28" spans="4:7" x14ac:dyDescent="0.2">
      <c r="D28" s="55"/>
      <c r="E28" s="55"/>
    </row>
    <row r="42" spans="1:2" x14ac:dyDescent="0.2">
      <c r="A42" s="4"/>
      <c r="B42" s="4"/>
    </row>
    <row r="58" spans="4:5" x14ac:dyDescent="0.2">
      <c r="D58" s="55"/>
      <c r="E58" s="55"/>
    </row>
    <row r="72" spans="1:2" x14ac:dyDescent="0.2">
      <c r="A72" s="4"/>
      <c r="B72" s="4"/>
    </row>
    <row r="102" spans="1:2" x14ac:dyDescent="0.2">
      <c r="A102" s="4"/>
      <c r="B102" s="4"/>
    </row>
    <row r="132" spans="1:2" x14ac:dyDescent="0.2">
      <c r="A132" s="4"/>
      <c r="B132" s="4"/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7F22-3DCB-3B4B-9BD1-CEB5F31CB980}">
  <dimension ref="A1:F37"/>
  <sheetViews>
    <sheetView topLeftCell="A13" workbookViewId="0">
      <selection activeCell="A15" sqref="A15:F42"/>
    </sheetView>
  </sheetViews>
  <sheetFormatPr baseColWidth="10" defaultRowHeight="16" x14ac:dyDescent="0.2"/>
  <cols>
    <col min="1" max="1" width="34.6640625" bestFit="1" customWidth="1"/>
    <col min="2" max="2" width="13" bestFit="1" customWidth="1"/>
  </cols>
  <sheetData>
    <row r="1" spans="1:4" x14ac:dyDescent="0.2">
      <c r="A1" s="2"/>
      <c r="B1" s="2"/>
      <c r="C1" s="2"/>
    </row>
    <row r="2" spans="1:4" ht="51" x14ac:dyDescent="0.2">
      <c r="B2" s="29" t="s">
        <v>21</v>
      </c>
      <c r="C2" s="30" t="s">
        <v>35</v>
      </c>
      <c r="D2" s="31" t="s">
        <v>36</v>
      </c>
    </row>
    <row r="3" spans="1:4" x14ac:dyDescent="0.2">
      <c r="B3" s="7">
        <v>1</v>
      </c>
      <c r="C3" s="1">
        <v>95.269763999999995</v>
      </c>
      <c r="D3" s="1">
        <v>116.304852</v>
      </c>
    </row>
    <row r="4" spans="1:4" x14ac:dyDescent="0.2">
      <c r="B4" s="7">
        <v>2</v>
      </c>
      <c r="C4" s="1">
        <v>79.845034799999993</v>
      </c>
      <c r="D4" s="1">
        <v>193.043914</v>
      </c>
    </row>
    <row r="5" spans="1:4" x14ac:dyDescent="0.2">
      <c r="B5" s="7">
        <v>3</v>
      </c>
      <c r="C5" s="1">
        <v>108.634011</v>
      </c>
      <c r="D5" s="1">
        <v>170.892606</v>
      </c>
    </row>
    <row r="6" spans="1:4" x14ac:dyDescent="0.2">
      <c r="B6" s="7">
        <v>4</v>
      </c>
      <c r="C6" s="1">
        <v>127.376835</v>
      </c>
      <c r="D6" s="1">
        <v>149.76616999999999</v>
      </c>
    </row>
    <row r="7" spans="1:4" x14ac:dyDescent="0.2">
      <c r="B7" s="7">
        <v>5</v>
      </c>
      <c r="C7" s="1">
        <v>128.57826700000001</v>
      </c>
      <c r="D7" s="1">
        <v>152.982315</v>
      </c>
    </row>
    <row r="8" spans="1:4" x14ac:dyDescent="0.2">
      <c r="B8" s="7">
        <v>6</v>
      </c>
      <c r="C8" s="1">
        <v>107.70384</v>
      </c>
      <c r="D8" s="1">
        <v>181.662172</v>
      </c>
    </row>
    <row r="9" spans="1:4" x14ac:dyDescent="0.2">
      <c r="B9" s="7">
        <v>7</v>
      </c>
      <c r="C9" s="1">
        <v>107.3081</v>
      </c>
      <c r="D9" s="1">
        <v>147.257215</v>
      </c>
    </row>
    <row r="10" spans="1:4" x14ac:dyDescent="0.2">
      <c r="B10" s="7">
        <v>8</v>
      </c>
      <c r="C10" s="1">
        <v>98.073235299999993</v>
      </c>
      <c r="D10" s="1">
        <v>176.60889900000001</v>
      </c>
    </row>
    <row r="11" spans="1:4" x14ac:dyDescent="0.2">
      <c r="B11" s="7">
        <v>9</v>
      </c>
      <c r="C11" s="1">
        <v>77.942070000000001</v>
      </c>
      <c r="D11" s="2"/>
    </row>
    <row r="12" spans="1:4" x14ac:dyDescent="0.2">
      <c r="B12" s="7">
        <v>10</v>
      </c>
      <c r="C12" s="1">
        <v>78.095175400000002</v>
      </c>
      <c r="D12" s="1"/>
    </row>
    <row r="13" spans="1:4" x14ac:dyDescent="0.2">
      <c r="B13" s="7">
        <v>11</v>
      </c>
      <c r="C13" s="1">
        <v>104.593495</v>
      </c>
      <c r="D13" s="2"/>
    </row>
    <row r="14" spans="1:4" x14ac:dyDescent="0.2">
      <c r="B14" s="7">
        <v>12</v>
      </c>
      <c r="C14" s="1">
        <v>86.580172500000003</v>
      </c>
      <c r="D14" s="1"/>
    </row>
    <row r="19" spans="2:3" x14ac:dyDescent="0.2">
      <c r="B19" s="1"/>
      <c r="C19" s="1"/>
    </row>
    <row r="20" spans="2:3" x14ac:dyDescent="0.2">
      <c r="C20" s="1"/>
    </row>
    <row r="21" spans="2:3" x14ac:dyDescent="0.2">
      <c r="C21" s="1"/>
    </row>
    <row r="22" spans="2:3" x14ac:dyDescent="0.2">
      <c r="C22" s="1"/>
    </row>
    <row r="23" spans="2:3" x14ac:dyDescent="0.2">
      <c r="C23" s="1"/>
    </row>
    <row r="24" spans="2:3" x14ac:dyDescent="0.2">
      <c r="C24" s="1"/>
    </row>
    <row r="25" spans="2:3" x14ac:dyDescent="0.2">
      <c r="B25" s="1"/>
      <c r="C25" s="1"/>
    </row>
    <row r="26" spans="2:3" x14ac:dyDescent="0.2">
      <c r="C26" s="1"/>
    </row>
    <row r="37" spans="4:6" x14ac:dyDescent="0.2">
      <c r="D37" s="58"/>
      <c r="E37" s="58"/>
      <c r="F37" s="5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BACB-B338-3F4C-A338-6929D6D82D5D}">
  <dimension ref="A3:S363"/>
  <sheetViews>
    <sheetView workbookViewId="0">
      <selection activeCell="A10" sqref="A10"/>
    </sheetView>
  </sheetViews>
  <sheetFormatPr baseColWidth="10" defaultRowHeight="16" x14ac:dyDescent="0.2"/>
  <cols>
    <col min="1" max="1" width="34.6640625" bestFit="1" customWidth="1"/>
    <col min="2" max="2" width="13.6640625" customWidth="1"/>
    <col min="3" max="5" width="10.83203125" customWidth="1"/>
  </cols>
  <sheetData>
    <row r="3" spans="1:19" x14ac:dyDescent="0.2">
      <c r="A3" s="59" t="s">
        <v>7</v>
      </c>
      <c r="B3" s="95" t="s">
        <v>4</v>
      </c>
      <c r="C3" s="95"/>
      <c r="D3" s="96"/>
      <c r="E3" s="94" t="s">
        <v>69</v>
      </c>
      <c r="F3" s="95"/>
      <c r="G3" s="96"/>
      <c r="H3" s="94" t="s">
        <v>70</v>
      </c>
      <c r="I3" s="95"/>
      <c r="J3" s="96"/>
      <c r="K3" s="94" t="s">
        <v>71</v>
      </c>
      <c r="L3" s="95"/>
      <c r="M3" s="96"/>
      <c r="N3" s="94" t="s">
        <v>19</v>
      </c>
      <c r="O3" s="95"/>
      <c r="P3" s="96"/>
      <c r="Q3" s="94" t="s">
        <v>72</v>
      </c>
      <c r="R3" s="95"/>
      <c r="S3" s="95"/>
    </row>
    <row r="4" spans="1:19" x14ac:dyDescent="0.2">
      <c r="A4" s="64" t="s">
        <v>23</v>
      </c>
      <c r="B4" s="65">
        <v>-0.18762000000000001</v>
      </c>
      <c r="C4" s="65">
        <v>1.0091599999999999E-2</v>
      </c>
      <c r="D4" s="66">
        <v>0.17752879999999999</v>
      </c>
      <c r="E4" s="67">
        <v>0.56492940000000003</v>
      </c>
      <c r="F4" s="65">
        <v>0.77932769999999996</v>
      </c>
      <c r="G4" s="66">
        <v>0.33223150000000001</v>
      </c>
      <c r="H4" s="67">
        <v>5.5348399999999999E-2</v>
      </c>
      <c r="I4" s="65">
        <v>3.4388000000000002E-2</v>
      </c>
      <c r="J4" s="66">
        <v>-8.9735999999999996E-2</v>
      </c>
      <c r="K4" s="67">
        <v>-0.24815300000000001</v>
      </c>
      <c r="L4" s="65">
        <v>-0.93428800000000001</v>
      </c>
      <c r="M4" s="66">
        <v>-0.30784099999999998</v>
      </c>
      <c r="N4" s="36">
        <v>-0.48074</v>
      </c>
      <c r="O4" s="36">
        <v>0.35142250000000003</v>
      </c>
      <c r="P4" s="66">
        <v>0.12931780000000001</v>
      </c>
      <c r="Q4" s="36">
        <v>-0.26779199999999997</v>
      </c>
      <c r="R4" s="36">
        <v>-4.6193999999999999E-2</v>
      </c>
      <c r="S4" s="36">
        <v>-2.9923999999999999E-2</v>
      </c>
    </row>
    <row r="5" spans="1:19" x14ac:dyDescent="0.2">
      <c r="A5" s="64" t="s">
        <v>24</v>
      </c>
      <c r="B5" s="65">
        <v>-2.3231999999999999E-2</v>
      </c>
      <c r="C5" s="65">
        <v>-1.4485E-2</v>
      </c>
      <c r="D5" s="66">
        <v>3.7717199999999999E-2</v>
      </c>
      <c r="E5" s="67">
        <v>0.195493</v>
      </c>
      <c r="F5" s="65">
        <v>0.44313449999999999</v>
      </c>
      <c r="G5" s="66">
        <v>0.36291950000000001</v>
      </c>
      <c r="H5" s="67">
        <v>6.2937000000000002E-3</v>
      </c>
      <c r="I5" s="65">
        <v>5.14755E-2</v>
      </c>
      <c r="J5" s="66">
        <v>-5.7769000000000001E-2</v>
      </c>
      <c r="K5" s="67">
        <v>-0.131998</v>
      </c>
      <c r="L5" s="65">
        <v>-0.17474000000000001</v>
      </c>
      <c r="M5" s="66">
        <v>-0.22792200000000001</v>
      </c>
      <c r="N5" s="36">
        <v>-1.8506000000000002E-2</v>
      </c>
      <c r="O5" s="36">
        <v>3.1316299999999998E-2</v>
      </c>
      <c r="P5" s="66">
        <v>-1.281E-2</v>
      </c>
      <c r="Q5" s="36">
        <v>-9.1522000000000006E-2</v>
      </c>
      <c r="R5" s="36">
        <v>-3.5788E-2</v>
      </c>
      <c r="S5" s="36">
        <v>-9.5574000000000006E-2</v>
      </c>
    </row>
    <row r="6" spans="1:19" x14ac:dyDescent="0.2">
      <c r="A6" s="64" t="s">
        <v>25</v>
      </c>
      <c r="B6" s="65">
        <v>-2.9330999999999999E-2</v>
      </c>
      <c r="C6" s="65">
        <v>-8.0534999999999995E-2</v>
      </c>
      <c r="D6" s="66">
        <v>0.1098655</v>
      </c>
      <c r="E6" s="67">
        <v>0.51219630000000005</v>
      </c>
      <c r="F6" s="65">
        <v>0.60778759999999998</v>
      </c>
      <c r="G6" s="66">
        <v>0.34132259999999998</v>
      </c>
      <c r="H6" s="67">
        <v>4.46808E-2</v>
      </c>
      <c r="I6" s="65">
        <v>4.8204700000000003E-2</v>
      </c>
      <c r="J6" s="66">
        <v>-9.2884999999999995E-2</v>
      </c>
      <c r="K6" s="67">
        <v>0.13598759999999999</v>
      </c>
      <c r="L6" s="65">
        <v>-0.13323699999999999</v>
      </c>
      <c r="M6" s="66">
        <v>0.1018739</v>
      </c>
      <c r="N6" s="36">
        <v>-0.15756100000000001</v>
      </c>
      <c r="O6" s="36">
        <v>0.74352200000000002</v>
      </c>
      <c r="P6" s="66">
        <v>-0.58596099999999995</v>
      </c>
      <c r="Q6" s="36">
        <v>-1.4093260000000001</v>
      </c>
      <c r="R6" s="36">
        <v>-0.274148</v>
      </c>
      <c r="S6" s="36">
        <v>-0.66901999999999995</v>
      </c>
    </row>
    <row r="7" spans="1:19" x14ac:dyDescent="0.2">
      <c r="A7" s="64" t="s">
        <v>26</v>
      </c>
      <c r="B7" s="65">
        <v>-5.7780999999999999E-2</v>
      </c>
      <c r="C7" s="65">
        <v>-4.5500000000000002E-3</v>
      </c>
      <c r="D7" s="66">
        <v>6.2330900000000002E-2</v>
      </c>
      <c r="E7" s="67">
        <v>0.20429600000000001</v>
      </c>
      <c r="F7" s="65">
        <v>0.36526140000000001</v>
      </c>
      <c r="G7" s="66">
        <v>0.1909662</v>
      </c>
      <c r="H7" s="67">
        <v>5.7846099999999998E-2</v>
      </c>
      <c r="I7" s="65">
        <v>8.3754599999999998E-2</v>
      </c>
      <c r="J7" s="66">
        <v>-0.141601</v>
      </c>
      <c r="K7" s="67">
        <v>-0.185585</v>
      </c>
      <c r="L7" s="65">
        <v>-0.28762399999999999</v>
      </c>
      <c r="M7" s="66">
        <v>-0.14169799999999999</v>
      </c>
      <c r="N7" s="36">
        <v>0.1041807</v>
      </c>
      <c r="O7" s="36">
        <v>7.2201500000000002E-2</v>
      </c>
      <c r="P7" s="66">
        <v>-0.17638200000000001</v>
      </c>
      <c r="Q7" s="36">
        <v>-7.1516320000000002</v>
      </c>
      <c r="R7" s="36">
        <v>-6.9211169999999997</v>
      </c>
      <c r="S7" s="36">
        <v>-6.4701899999999997</v>
      </c>
    </row>
    <row r="10" spans="1:19" x14ac:dyDescent="0.2">
      <c r="A10" s="49"/>
      <c r="B10" s="49"/>
    </row>
    <row r="37" spans="1:5" x14ac:dyDescent="0.2">
      <c r="D37" s="58"/>
      <c r="E37" s="58"/>
    </row>
    <row r="43" spans="1:5" x14ac:dyDescent="0.2">
      <c r="A43" s="49"/>
      <c r="B43" s="49"/>
    </row>
    <row r="70" spans="1:5" x14ac:dyDescent="0.2">
      <c r="D70" s="58"/>
      <c r="E70" s="58"/>
    </row>
    <row r="77" spans="1:5" x14ac:dyDescent="0.2">
      <c r="A77" s="49"/>
      <c r="B77" s="49"/>
    </row>
    <row r="104" spans="1:5" x14ac:dyDescent="0.2">
      <c r="D104" s="58"/>
      <c r="E104" s="58"/>
    </row>
    <row r="110" spans="1:5" x14ac:dyDescent="0.2">
      <c r="A110" s="49"/>
      <c r="B110" s="49"/>
    </row>
    <row r="137" spans="1:5" x14ac:dyDescent="0.2">
      <c r="D137" s="58"/>
      <c r="E137" s="58"/>
    </row>
    <row r="143" spans="1:5" x14ac:dyDescent="0.2">
      <c r="A143" s="49"/>
      <c r="B143" s="49"/>
    </row>
    <row r="170" spans="1:5" x14ac:dyDescent="0.2">
      <c r="D170" s="58"/>
      <c r="E170" s="58"/>
    </row>
    <row r="176" spans="1:5" x14ac:dyDescent="0.2">
      <c r="A176" s="49"/>
      <c r="B176" s="49"/>
    </row>
    <row r="203" spans="4:5" x14ac:dyDescent="0.2">
      <c r="D203" s="58"/>
      <c r="E203" s="58"/>
    </row>
    <row r="209" spans="1:2" x14ac:dyDescent="0.2">
      <c r="A209" s="49"/>
      <c r="B209" s="49"/>
    </row>
    <row r="236" spans="4:5" x14ac:dyDescent="0.2">
      <c r="D236" s="58"/>
      <c r="E236" s="58"/>
    </row>
    <row r="242" spans="1:2" x14ac:dyDescent="0.2">
      <c r="A242" s="49"/>
      <c r="B242" s="49"/>
    </row>
    <row r="243" spans="1:2" x14ac:dyDescent="0.2">
      <c r="A243" s="49"/>
      <c r="B243" s="49"/>
    </row>
    <row r="269" spans="4:6" x14ac:dyDescent="0.2">
      <c r="D269" s="58"/>
      <c r="E269" s="58"/>
      <c r="F269" s="58"/>
    </row>
    <row r="275" spans="1:2" x14ac:dyDescent="0.2">
      <c r="A275" s="49"/>
      <c r="B275" s="49"/>
    </row>
    <row r="301" spans="4:6" x14ac:dyDescent="0.2">
      <c r="D301" s="58"/>
      <c r="E301" s="58"/>
      <c r="F301" s="58"/>
    </row>
    <row r="302" spans="4:6" x14ac:dyDescent="0.2">
      <c r="D302" s="58"/>
      <c r="E302" s="58"/>
      <c r="F302" s="58"/>
    </row>
    <row r="308" spans="1:2" x14ac:dyDescent="0.2">
      <c r="A308" s="49"/>
      <c r="B308" s="49"/>
    </row>
    <row r="329" spans="1:2" x14ac:dyDescent="0.2">
      <c r="A329" s="49"/>
      <c r="B329" s="49"/>
    </row>
    <row r="356" spans="1:5" x14ac:dyDescent="0.2">
      <c r="D356" s="58"/>
      <c r="E356" s="58"/>
    </row>
    <row r="362" spans="1:5" x14ac:dyDescent="0.2">
      <c r="A362" s="49"/>
      <c r="B362" s="49"/>
      <c r="C362" s="49"/>
    </row>
    <row r="363" spans="1:5" x14ac:dyDescent="0.2">
      <c r="A363" s="49"/>
      <c r="B363" s="49"/>
      <c r="C363" s="49"/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F723-8D67-D943-97FC-85FF7F4EDCAA}">
  <dimension ref="A1:H30"/>
  <sheetViews>
    <sheetView topLeftCell="A12" workbookViewId="0">
      <selection activeCell="A20" sqref="A20:K43"/>
    </sheetView>
  </sheetViews>
  <sheetFormatPr baseColWidth="10" defaultRowHeight="16" x14ac:dyDescent="0.2"/>
  <cols>
    <col min="1" max="1" width="37" bestFit="1" customWidth="1"/>
    <col min="2" max="2" width="15.6640625" bestFit="1" customWidth="1"/>
    <col min="3" max="3" width="20.5" bestFit="1" customWidth="1"/>
    <col min="4" max="4" width="15.83203125" bestFit="1" customWidth="1"/>
    <col min="5" max="5" width="20.83203125" bestFit="1" customWidth="1"/>
    <col min="6" max="6" width="16" bestFit="1" customWidth="1"/>
    <col min="7" max="7" width="20.33203125" bestFit="1" customWidth="1"/>
  </cols>
  <sheetData>
    <row r="1" spans="1:8" x14ac:dyDescent="0.2">
      <c r="A1" s="2"/>
      <c r="B1" s="2"/>
      <c r="C1" s="2"/>
      <c r="D1" s="2"/>
      <c r="E1" s="2"/>
      <c r="F1" s="2"/>
      <c r="G1" s="2"/>
      <c r="H1" s="2"/>
    </row>
    <row r="2" spans="1:8" x14ac:dyDescent="0.2">
      <c r="A2" s="2"/>
      <c r="B2" s="82" t="s">
        <v>22</v>
      </c>
      <c r="C2" s="82"/>
      <c r="D2" s="82"/>
      <c r="E2" s="82"/>
      <c r="F2" s="82"/>
      <c r="G2" s="82"/>
      <c r="H2" s="2"/>
    </row>
    <row r="3" spans="1:8" ht="17" x14ac:dyDescent="0.2">
      <c r="A3" s="68" t="s">
        <v>21</v>
      </c>
      <c r="B3" s="39" t="s">
        <v>37</v>
      </c>
      <c r="C3" s="37" t="s">
        <v>39</v>
      </c>
      <c r="D3" s="40" t="s">
        <v>38</v>
      </c>
      <c r="E3" s="37" t="s">
        <v>40</v>
      </c>
      <c r="F3" s="40" t="s">
        <v>55</v>
      </c>
      <c r="G3" s="37" t="s">
        <v>56</v>
      </c>
      <c r="H3" s="2"/>
    </row>
    <row r="4" spans="1:8" x14ac:dyDescent="0.2">
      <c r="A4" s="7">
        <v>1</v>
      </c>
      <c r="B4" s="26">
        <v>0</v>
      </c>
      <c r="C4" s="26">
        <v>5</v>
      </c>
      <c r="D4" s="26">
        <v>0</v>
      </c>
      <c r="E4" s="26">
        <v>6</v>
      </c>
      <c r="F4" s="57">
        <v>1</v>
      </c>
      <c r="G4" s="57">
        <v>7</v>
      </c>
      <c r="H4" s="2"/>
    </row>
    <row r="5" spans="1:8" x14ac:dyDescent="0.2">
      <c r="A5" s="7">
        <v>2</v>
      </c>
      <c r="B5" s="26">
        <v>0</v>
      </c>
      <c r="C5" s="26">
        <v>22</v>
      </c>
      <c r="D5" s="26">
        <v>1</v>
      </c>
      <c r="E5" s="26">
        <v>13</v>
      </c>
      <c r="F5" s="57">
        <v>1</v>
      </c>
      <c r="G5" s="57">
        <v>6</v>
      </c>
      <c r="H5" s="2"/>
    </row>
    <row r="6" spans="1:8" x14ac:dyDescent="0.2">
      <c r="A6" s="7">
        <v>3</v>
      </c>
      <c r="B6" s="26">
        <v>1</v>
      </c>
      <c r="C6" s="26">
        <v>5</v>
      </c>
      <c r="D6" s="26">
        <v>1</v>
      </c>
      <c r="E6" s="26">
        <v>3</v>
      </c>
      <c r="F6" s="57">
        <v>6</v>
      </c>
      <c r="G6" s="57">
        <v>18</v>
      </c>
      <c r="H6" s="2"/>
    </row>
    <row r="7" spans="1:8" x14ac:dyDescent="0.2">
      <c r="A7" s="7">
        <v>4</v>
      </c>
      <c r="B7" s="26">
        <v>0</v>
      </c>
      <c r="C7" s="26">
        <v>12</v>
      </c>
      <c r="D7" s="26">
        <v>0</v>
      </c>
      <c r="E7" s="26">
        <v>5</v>
      </c>
      <c r="F7" s="57">
        <v>1</v>
      </c>
      <c r="G7" s="57">
        <v>8</v>
      </c>
      <c r="H7" s="2"/>
    </row>
    <row r="8" spans="1:8" x14ac:dyDescent="0.2">
      <c r="A8" s="7">
        <v>5</v>
      </c>
      <c r="B8" s="26">
        <v>0</v>
      </c>
      <c r="C8" s="26">
        <v>12</v>
      </c>
      <c r="D8" s="26">
        <v>0</v>
      </c>
      <c r="E8" s="26">
        <v>11</v>
      </c>
      <c r="F8" s="57">
        <v>5</v>
      </c>
      <c r="G8" s="57">
        <v>9</v>
      </c>
      <c r="H8" s="2"/>
    </row>
    <row r="9" spans="1:8" x14ac:dyDescent="0.2">
      <c r="A9" s="7">
        <v>6</v>
      </c>
      <c r="B9" s="26">
        <v>1</v>
      </c>
      <c r="C9" s="26">
        <v>16</v>
      </c>
      <c r="D9" s="26">
        <v>11</v>
      </c>
      <c r="E9" s="26">
        <v>6</v>
      </c>
      <c r="F9" s="57">
        <v>2</v>
      </c>
      <c r="G9" s="57">
        <v>8</v>
      </c>
      <c r="H9" s="2"/>
    </row>
    <row r="10" spans="1:8" x14ac:dyDescent="0.2">
      <c r="A10" s="7">
        <v>7</v>
      </c>
      <c r="B10" s="26">
        <v>2</v>
      </c>
      <c r="C10" s="26">
        <v>10</v>
      </c>
      <c r="D10" s="26">
        <v>0</v>
      </c>
      <c r="E10" s="26">
        <v>5</v>
      </c>
      <c r="F10" s="57">
        <v>1</v>
      </c>
      <c r="G10" s="57">
        <v>9</v>
      </c>
      <c r="H10" s="2"/>
    </row>
    <row r="11" spans="1:8" x14ac:dyDescent="0.2">
      <c r="A11" s="7">
        <v>8</v>
      </c>
      <c r="B11" s="26">
        <v>3</v>
      </c>
      <c r="C11" s="26">
        <v>12</v>
      </c>
      <c r="D11" s="26">
        <v>1</v>
      </c>
      <c r="E11" s="26">
        <v>8</v>
      </c>
      <c r="F11" s="57">
        <v>0</v>
      </c>
      <c r="G11" s="57">
        <v>11</v>
      </c>
      <c r="H11" s="2"/>
    </row>
    <row r="12" spans="1:8" x14ac:dyDescent="0.2">
      <c r="A12" s="7">
        <v>9</v>
      </c>
      <c r="B12" s="26">
        <v>2</v>
      </c>
      <c r="C12" s="26">
        <v>6</v>
      </c>
      <c r="D12" s="26">
        <v>6</v>
      </c>
      <c r="E12" s="26">
        <v>21</v>
      </c>
      <c r="F12" s="57">
        <v>0</v>
      </c>
      <c r="G12" s="57">
        <v>12</v>
      </c>
      <c r="H12" s="2"/>
    </row>
    <row r="13" spans="1:8" x14ac:dyDescent="0.2">
      <c r="A13" s="7">
        <v>10</v>
      </c>
      <c r="B13" s="26">
        <v>0</v>
      </c>
      <c r="C13" s="26">
        <v>4</v>
      </c>
      <c r="D13" s="26">
        <v>1</v>
      </c>
      <c r="E13" s="26">
        <v>11</v>
      </c>
      <c r="F13" s="57">
        <v>13</v>
      </c>
      <c r="G13" s="57">
        <v>5</v>
      </c>
      <c r="H13" s="2"/>
    </row>
    <row r="14" spans="1:8" x14ac:dyDescent="0.2">
      <c r="A14" s="7">
        <v>11</v>
      </c>
      <c r="B14" s="26">
        <v>8</v>
      </c>
      <c r="C14" s="26">
        <v>6</v>
      </c>
      <c r="D14" s="26"/>
      <c r="E14" s="26">
        <v>4</v>
      </c>
      <c r="F14" s="57">
        <v>13</v>
      </c>
      <c r="G14" s="57">
        <v>6</v>
      </c>
      <c r="H14" s="2"/>
    </row>
    <row r="15" spans="1:8" x14ac:dyDescent="0.2">
      <c r="A15" s="7">
        <v>12</v>
      </c>
      <c r="B15" s="26">
        <v>0</v>
      </c>
      <c r="C15" s="26">
        <v>4</v>
      </c>
      <c r="D15" s="26"/>
      <c r="E15" s="26">
        <v>3</v>
      </c>
      <c r="F15" s="57">
        <v>6</v>
      </c>
      <c r="G15" s="57">
        <v>17</v>
      </c>
      <c r="H15" s="2"/>
    </row>
    <row r="16" spans="1:8" x14ac:dyDescent="0.2">
      <c r="A16" s="7">
        <v>13</v>
      </c>
      <c r="B16" s="26">
        <v>2</v>
      </c>
      <c r="C16" s="26">
        <v>12</v>
      </c>
      <c r="D16" s="26"/>
      <c r="E16" s="26"/>
      <c r="F16" s="57">
        <v>18</v>
      </c>
      <c r="G16" s="57">
        <v>13</v>
      </c>
      <c r="H16" s="2"/>
    </row>
    <row r="17" spans="1:8" x14ac:dyDescent="0.2">
      <c r="A17" s="7">
        <v>14</v>
      </c>
      <c r="B17" s="26">
        <v>1</v>
      </c>
      <c r="C17" s="26"/>
      <c r="D17" s="26"/>
      <c r="E17" s="26"/>
      <c r="F17" s="57">
        <v>3</v>
      </c>
      <c r="G17" s="57">
        <v>16</v>
      </c>
      <c r="H17" s="2"/>
    </row>
    <row r="18" spans="1:8" x14ac:dyDescent="0.2">
      <c r="A18" s="7">
        <v>15</v>
      </c>
      <c r="B18" s="26">
        <v>6</v>
      </c>
      <c r="C18" s="26"/>
      <c r="D18" s="26"/>
      <c r="E18" s="26"/>
      <c r="F18" s="57">
        <v>14</v>
      </c>
      <c r="G18" s="57"/>
      <c r="H18" s="2"/>
    </row>
    <row r="19" spans="1:8" x14ac:dyDescent="0.2">
      <c r="H19" s="2"/>
    </row>
    <row r="20" spans="1:8" x14ac:dyDescent="0.2">
      <c r="H20" s="2"/>
    </row>
    <row r="21" spans="1:8" x14ac:dyDescent="0.2">
      <c r="H21" s="2"/>
    </row>
    <row r="22" spans="1:8" x14ac:dyDescent="0.2"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2"/>
      <c r="B24" s="2"/>
      <c r="C24" s="2"/>
      <c r="D24" s="2"/>
      <c r="E24" s="2"/>
      <c r="F24" s="2"/>
      <c r="G24" s="2"/>
      <c r="H24" s="2"/>
    </row>
    <row r="25" spans="1:8" x14ac:dyDescent="0.2">
      <c r="A25" s="2"/>
      <c r="B25" s="2"/>
      <c r="C25" s="2"/>
      <c r="D25" s="2"/>
      <c r="E25" s="2"/>
      <c r="F25" s="2"/>
      <c r="G25" s="2"/>
      <c r="H25" s="2"/>
    </row>
    <row r="26" spans="1:8" x14ac:dyDescent="0.2">
      <c r="A26" s="2"/>
      <c r="B26" s="2"/>
      <c r="C26" s="2"/>
      <c r="D26" s="2"/>
      <c r="E26" s="2"/>
      <c r="F26" s="2"/>
      <c r="G26" s="2"/>
      <c r="H26" s="2"/>
    </row>
    <row r="27" spans="1:8" x14ac:dyDescent="0.2">
      <c r="A27" s="2"/>
      <c r="B27" s="2"/>
      <c r="C27" s="2"/>
      <c r="D27" s="2"/>
      <c r="E27" s="2"/>
      <c r="F27" s="2"/>
      <c r="G27" s="2"/>
      <c r="H27" s="2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2"/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2"/>
      <c r="C30" s="2"/>
      <c r="D30" s="2"/>
      <c r="E30" s="2"/>
      <c r="F30" s="2"/>
      <c r="G30" s="2"/>
      <c r="H30" s="2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1b</vt:lpstr>
      <vt:lpstr>Fig. 1d</vt:lpstr>
      <vt:lpstr>Fig.1f</vt:lpstr>
      <vt:lpstr>Fig. 1g</vt:lpstr>
      <vt:lpstr>Fig. 4a</vt:lpstr>
      <vt:lpstr>Fig. 4c</vt:lpstr>
      <vt:lpstr>Fig. 5c</vt:lpstr>
      <vt:lpstr>Fig. 6b</vt:lpstr>
      <vt:lpstr>Fig. 6e</vt:lpstr>
      <vt:lpstr>Fig. 6f</vt:lpstr>
      <vt:lpstr>Fig. 7a</vt:lpstr>
      <vt:lpstr>Fig. 7e</vt:lpstr>
      <vt:lpstr>Fig. 7h</vt:lpstr>
      <vt:lpstr>Fig. 8d</vt:lpstr>
      <vt:lpstr>Suppl.Fig. 3c</vt:lpstr>
      <vt:lpstr>Suppl.Fig. 4</vt:lpstr>
      <vt:lpstr>Suppl.Fig. 7</vt:lpstr>
      <vt:lpstr>Suppl.Fig. 8b</vt:lpstr>
      <vt:lpstr>Suppl.Fig. 14</vt:lpstr>
      <vt:lpstr>Suppl.Fig. 16b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2022-01-13T14:00:33Z</dcterms:created>
  <dcterms:modified xsi:type="dcterms:W3CDTF">2023-03-30T12:02:49Z</dcterms:modified>
</cp:coreProperties>
</file>