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Roberto\Desktop\Resource-aware construct design in mammalian cells\Figure paper\Supplementary tables\"/>
    </mc:Choice>
  </mc:AlternateContent>
  <xr:revisionPtr revIDLastSave="0" documentId="13_ncr:1_{C7716F40-CB66-4EC4-8C3A-1525A8780074}" xr6:coauthVersionLast="47" xr6:coauthVersionMax="47" xr10:uidLastSave="{00000000-0000-0000-0000-000000000000}"/>
  <bookViews>
    <workbookView xWindow="-120" yWindow="-120" windowWidth="20730" windowHeight="11760" firstSheet="17" activeTab="17" xr2:uid="{00000000-000D-0000-FFFF-FFFF00000000}"/>
  </bookViews>
  <sheets>
    <sheet name="Figure 1c" sheetId="7" r:id="rId1"/>
    <sheet name="Figure 2a" sheetId="6" r:id="rId2"/>
    <sheet name="Figure 2b" sheetId="8" r:id="rId3"/>
    <sheet name="Figure 2c" sheetId="21" r:id="rId4"/>
    <sheet name="Figure 2d" sheetId="9" r:id="rId5"/>
    <sheet name="Figure 3a-d" sheetId="11" r:id="rId6"/>
    <sheet name="Figure 3e-f" sheetId="12" r:id="rId7"/>
    <sheet name="Figure 4a" sheetId="13" r:id="rId8"/>
    <sheet name="Figure 4b" sheetId="10" r:id="rId9"/>
    <sheet name="Figure S2" sheetId="15" r:id="rId10"/>
    <sheet name="Figure S3a" sheetId="28" r:id="rId11"/>
    <sheet name="Figure S3b" sheetId="29" r:id="rId12"/>
    <sheet name="Figure S4" sheetId="17" r:id="rId13"/>
    <sheet name="Figure S5" sheetId="18" r:id="rId14"/>
    <sheet name="Figure S6" sheetId="30" r:id="rId15"/>
    <sheet name="Figure S7" sheetId="19" r:id="rId16"/>
    <sheet name="Figure S8a" sheetId="31" r:id="rId17"/>
    <sheet name="Figure S8b" sheetId="32" r:id="rId18"/>
    <sheet name="Figure S9" sheetId="27" r:id="rId19"/>
    <sheet name="Figure S10" sheetId="22" r:id="rId20"/>
    <sheet name="Figure S11" sheetId="20" r:id="rId21"/>
    <sheet name="Figure S12" sheetId="33" r:id="rId22"/>
    <sheet name="Figure S13a" sheetId="23" r:id="rId23"/>
    <sheet name="Figure S13b-c" sheetId="34" r:id="rId24"/>
    <sheet name="Figure S14a-c" sheetId="35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7" i="35" l="1"/>
  <c r="E26" i="35"/>
  <c r="E25" i="35"/>
  <c r="E24" i="35"/>
  <c r="E23" i="35"/>
  <c r="E22" i="35"/>
  <c r="F21" i="35"/>
  <c r="E21" i="35"/>
  <c r="F20" i="35"/>
  <c r="E20" i="35"/>
  <c r="F19" i="35"/>
  <c r="E19" i="35"/>
  <c r="F18" i="35"/>
  <c r="E18" i="35"/>
  <c r="E17" i="35"/>
  <c r="E16" i="35"/>
  <c r="F15" i="35"/>
  <c r="E15" i="35"/>
  <c r="F14" i="35"/>
  <c r="E14" i="35"/>
  <c r="F13" i="35"/>
  <c r="E13" i="35"/>
  <c r="F12" i="35"/>
  <c r="E12" i="35"/>
  <c r="E25" i="10"/>
  <c r="E24" i="10"/>
  <c r="E23" i="10"/>
  <c r="E22" i="10"/>
  <c r="F19" i="10"/>
  <c r="E19" i="10"/>
  <c r="F18" i="10"/>
  <c r="E18" i="10"/>
  <c r="E27" i="10" l="1"/>
  <c r="E26" i="10"/>
  <c r="E17" i="10"/>
  <c r="E16" i="10"/>
  <c r="E25" i="34"/>
  <c r="E28" i="34" l="1"/>
  <c r="E22" i="34"/>
  <c r="E19" i="34"/>
  <c r="E16" i="34"/>
  <c r="E13" i="34"/>
  <c r="E12" i="34"/>
  <c r="E29" i="34"/>
  <c r="E27" i="34"/>
  <c r="E26" i="34"/>
  <c r="E24" i="34"/>
  <c r="E23" i="34"/>
  <c r="E21" i="34"/>
  <c r="E20" i="34"/>
  <c r="E18" i="34"/>
  <c r="E17" i="34"/>
  <c r="E15" i="34"/>
  <c r="E14" i="34"/>
  <c r="F21" i="31"/>
  <c r="F20" i="31"/>
  <c r="F19" i="31"/>
  <c r="F18" i="31"/>
  <c r="F16" i="31"/>
  <c r="F17" i="31"/>
  <c r="F15" i="31"/>
  <c r="F14" i="31"/>
  <c r="F13" i="31"/>
  <c r="F12" i="31"/>
  <c r="E18" i="27"/>
  <c r="E19" i="27"/>
  <c r="E20" i="27"/>
  <c r="E21" i="27"/>
  <c r="E22" i="27"/>
  <c r="E23" i="27"/>
  <c r="E24" i="27"/>
  <c r="E25" i="27"/>
  <c r="E26" i="27"/>
  <c r="E27" i="27"/>
  <c r="E28" i="27"/>
  <c r="E29" i="27"/>
  <c r="E30" i="27"/>
  <c r="E31" i="27"/>
  <c r="E32" i="27"/>
  <c r="E33" i="27"/>
  <c r="E34" i="27"/>
  <c r="E35" i="27"/>
  <c r="E36" i="27"/>
  <c r="E37" i="27"/>
  <c r="E38" i="27"/>
  <c r="E39" i="27"/>
  <c r="E40" i="27"/>
  <c r="E41" i="27"/>
  <c r="E42" i="27"/>
  <c r="E43" i="27"/>
  <c r="E44" i="27"/>
  <c r="E45" i="27"/>
  <c r="E46" i="27"/>
  <c r="E47" i="27"/>
  <c r="E48" i="27"/>
  <c r="E49" i="27"/>
  <c r="E50" i="27"/>
  <c r="E51" i="27"/>
  <c r="E52" i="27"/>
  <c r="E53" i="27"/>
  <c r="E54" i="27"/>
  <c r="E55" i="27"/>
  <c r="E56" i="27"/>
  <c r="E57" i="27"/>
  <c r="E58" i="27"/>
  <c r="E59" i="27"/>
  <c r="E60" i="27"/>
  <c r="E61" i="27"/>
  <c r="E62" i="27"/>
  <c r="E63" i="27"/>
  <c r="E64" i="27"/>
  <c r="E65" i="27"/>
  <c r="E66" i="27"/>
  <c r="E67" i="27"/>
  <c r="E68" i="27"/>
  <c r="E69" i="27"/>
  <c r="E70" i="27"/>
  <c r="E71" i="27"/>
  <c r="E72" i="27"/>
  <c r="E73" i="27"/>
  <c r="E74" i="27"/>
  <c r="E75" i="27"/>
  <c r="E76" i="27"/>
  <c r="E77" i="27"/>
  <c r="E78" i="27"/>
  <c r="E79" i="27"/>
  <c r="E80" i="27"/>
  <c r="E81" i="27"/>
  <c r="E82" i="27"/>
  <c r="E83" i="27"/>
  <c r="E84" i="27"/>
  <c r="E85" i="27"/>
  <c r="E86" i="27"/>
  <c r="E87" i="27"/>
  <c r="E88" i="27"/>
  <c r="E89" i="27"/>
  <c r="E90" i="27"/>
  <c r="E91" i="27"/>
  <c r="E92" i="27"/>
  <c r="E93" i="27"/>
  <c r="E94" i="27"/>
  <c r="E95" i="27"/>
  <c r="E96" i="27"/>
  <c r="E97" i="27"/>
  <c r="E98" i="27"/>
  <c r="E99" i="27"/>
  <c r="E100" i="27"/>
  <c r="E101" i="27"/>
  <c r="E102" i="27"/>
  <c r="E103" i="27"/>
  <c r="E104" i="27"/>
  <c r="E105" i="27"/>
  <c r="E106" i="27"/>
  <c r="E107" i="27"/>
  <c r="E108" i="27"/>
  <c r="E109" i="27"/>
  <c r="E110" i="27"/>
  <c r="E111" i="27"/>
  <c r="E112" i="27"/>
  <c r="E113" i="27"/>
  <c r="E114" i="27"/>
  <c r="E115" i="27"/>
  <c r="E19" i="33"/>
  <c r="E18" i="33"/>
  <c r="E17" i="33"/>
  <c r="E16" i="33"/>
  <c r="E15" i="33"/>
  <c r="E14" i="33"/>
  <c r="E13" i="33"/>
  <c r="E12" i="33"/>
  <c r="E21" i="31"/>
  <c r="E20" i="31"/>
  <c r="E19" i="31"/>
  <c r="E18" i="31"/>
  <c r="E17" i="31"/>
  <c r="E16" i="31"/>
  <c r="E15" i="31"/>
  <c r="E14" i="31"/>
  <c r="E13" i="31"/>
  <c r="E12" i="31"/>
  <c r="E61" i="30" l="1"/>
  <c r="E60" i="30"/>
  <c r="E59" i="30"/>
  <c r="E58" i="30"/>
  <c r="E57" i="30"/>
  <c r="E56" i="30"/>
  <c r="E55" i="30"/>
  <c r="E54" i="30"/>
  <c r="E53" i="30"/>
  <c r="E52" i="30"/>
  <c r="E51" i="30"/>
  <c r="E50" i="30"/>
  <c r="E49" i="30"/>
  <c r="E48" i="30"/>
  <c r="E47" i="30"/>
  <c r="E46" i="30"/>
  <c r="E45" i="30"/>
  <c r="E44" i="30"/>
  <c r="E43" i="30"/>
  <c r="E42" i="30"/>
  <c r="E41" i="30"/>
  <c r="E40" i="30"/>
  <c r="E39" i="30"/>
  <c r="E38" i="30"/>
  <c r="E37" i="30"/>
  <c r="E36" i="30"/>
  <c r="E35" i="30"/>
  <c r="E34" i="30"/>
  <c r="E33" i="30"/>
  <c r="E32" i="30"/>
  <c r="E31" i="30"/>
  <c r="E30" i="30"/>
  <c r="E29" i="30"/>
  <c r="E28" i="30"/>
  <c r="E27" i="30"/>
  <c r="E26" i="30"/>
  <c r="E25" i="30"/>
  <c r="E24" i="30"/>
  <c r="E23" i="30"/>
  <c r="E22" i="30"/>
  <c r="E21" i="30"/>
  <c r="E20" i="30"/>
  <c r="E19" i="30"/>
  <c r="E18" i="30"/>
  <c r="E17" i="30"/>
  <c r="E16" i="30"/>
  <c r="E15" i="30"/>
  <c r="E14" i="30"/>
  <c r="E13" i="30"/>
  <c r="E12" i="30"/>
  <c r="E12" i="29"/>
  <c r="E11" i="29"/>
  <c r="E17" i="28" l="1"/>
  <c r="E16" i="28"/>
  <c r="E15" i="28"/>
  <c r="E14" i="28"/>
  <c r="E13" i="28"/>
  <c r="E12" i="28"/>
  <c r="E11" i="28"/>
  <c r="E18" i="28"/>
  <c r="E17" i="27" l="1"/>
  <c r="E16" i="27"/>
  <c r="E15" i="27"/>
  <c r="E14" i="27"/>
  <c r="E13" i="27"/>
  <c r="E12" i="27"/>
  <c r="E69" i="21"/>
  <c r="E68" i="21"/>
  <c r="E67" i="21"/>
  <c r="E66" i="21"/>
  <c r="E65" i="21"/>
  <c r="E64" i="21"/>
  <c r="E63" i="21"/>
  <c r="E62" i="21"/>
  <c r="E61" i="21"/>
  <c r="E60" i="21"/>
  <c r="E59" i="21"/>
  <c r="E58" i="21"/>
  <c r="E57" i="21"/>
  <c r="E56" i="21"/>
  <c r="E55" i="21"/>
  <c r="E54" i="21"/>
  <c r="E53" i="21"/>
  <c r="E52" i="21"/>
  <c r="E51" i="21"/>
  <c r="E50" i="21"/>
  <c r="E49" i="21"/>
  <c r="E48" i="21"/>
  <c r="E47" i="21"/>
  <c r="E46" i="21"/>
  <c r="E45" i="21"/>
  <c r="E44" i="21"/>
  <c r="E43" i="21"/>
  <c r="E42" i="21"/>
  <c r="E41" i="21"/>
  <c r="E40" i="21"/>
  <c r="E39" i="21"/>
  <c r="E38" i="21"/>
  <c r="E37" i="21"/>
  <c r="E36" i="21"/>
  <c r="E35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F21" i="10"/>
  <c r="E21" i="10"/>
  <c r="F20" i="10"/>
  <c r="E20" i="10"/>
  <c r="F15" i="10"/>
  <c r="E15" i="10"/>
  <c r="F14" i="10"/>
  <c r="E14" i="10"/>
  <c r="F13" i="10"/>
  <c r="E13" i="10"/>
  <c r="F12" i="10"/>
  <c r="E12" i="10"/>
  <c r="E17" i="23" l="1"/>
  <c r="E16" i="23"/>
  <c r="E15" i="23"/>
  <c r="E14" i="23"/>
  <c r="E13" i="23"/>
  <c r="E12" i="23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9" i="13"/>
  <c r="E18" i="13"/>
  <c r="E17" i="13"/>
  <c r="E16" i="13"/>
  <c r="E15" i="13"/>
  <c r="E14" i="13"/>
  <c r="E13" i="13"/>
  <c r="E12" i="13"/>
  <c r="E20" i="20"/>
  <c r="E19" i="20"/>
  <c r="E18" i="20"/>
  <c r="E17" i="20"/>
  <c r="E16" i="20"/>
  <c r="E15" i="20"/>
  <c r="E14" i="20"/>
  <c r="E13" i="20"/>
  <c r="E12" i="20"/>
  <c r="E29" i="12" l="1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59" i="19" l="1"/>
  <c r="E58" i="19"/>
  <c r="E57" i="19"/>
  <c r="E56" i="19"/>
  <c r="E53" i="19"/>
  <c r="E52" i="19"/>
  <c r="E51" i="19"/>
  <c r="E50" i="19"/>
  <c r="E55" i="19"/>
  <c r="E54" i="19"/>
  <c r="E49" i="19"/>
  <c r="E48" i="19"/>
  <c r="E45" i="19"/>
  <c r="E44" i="19"/>
  <c r="E47" i="19"/>
  <c r="E46" i="19"/>
  <c r="E43" i="19"/>
  <c r="E42" i="19"/>
  <c r="E41" i="19"/>
  <c r="E40" i="19"/>
  <c r="E39" i="19"/>
  <c r="E38" i="19"/>
  <c r="E35" i="19"/>
  <c r="E34" i="19"/>
  <c r="E33" i="19"/>
  <c r="E32" i="19"/>
  <c r="E29" i="19"/>
  <c r="E28" i="19"/>
  <c r="E27" i="19"/>
  <c r="E26" i="19"/>
  <c r="E23" i="19"/>
  <c r="E22" i="19"/>
  <c r="E21" i="19"/>
  <c r="E20" i="19"/>
  <c r="E37" i="19"/>
  <c r="E36" i="19"/>
  <c r="E31" i="19"/>
  <c r="E30" i="19"/>
  <c r="E25" i="19"/>
  <c r="E24" i="19"/>
  <c r="E19" i="19"/>
  <c r="E18" i="19"/>
  <c r="E17" i="19"/>
  <c r="E16" i="19"/>
  <c r="E15" i="19"/>
  <c r="E14" i="19"/>
  <c r="E13" i="19"/>
  <c r="E12" i="19"/>
  <c r="E69" i="18"/>
  <c r="E68" i="18"/>
  <c r="E71" i="18"/>
  <c r="E70" i="18"/>
  <c r="E67" i="18"/>
  <c r="E66" i="18"/>
  <c r="E63" i="18"/>
  <c r="E62" i="18"/>
  <c r="E59" i="18"/>
  <c r="E58" i="18"/>
  <c r="E61" i="18"/>
  <c r="E60" i="18"/>
  <c r="E57" i="18"/>
  <c r="E56" i="18"/>
  <c r="E51" i="18"/>
  <c r="E50" i="18"/>
  <c r="E53" i="18"/>
  <c r="E52" i="18"/>
  <c r="E49" i="18"/>
  <c r="E48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1" i="18"/>
  <c r="E20" i="18"/>
  <c r="E19" i="18"/>
  <c r="E18" i="18"/>
  <c r="E17" i="18"/>
  <c r="E16" i="18"/>
  <c r="E15" i="18"/>
  <c r="E14" i="18"/>
  <c r="E65" i="18"/>
  <c r="E64" i="18"/>
  <c r="E55" i="18"/>
  <c r="E54" i="18"/>
  <c r="E47" i="18"/>
  <c r="E46" i="18"/>
  <c r="E45" i="18"/>
  <c r="E44" i="18"/>
  <c r="E43" i="18"/>
  <c r="E42" i="18"/>
  <c r="E23" i="18"/>
  <c r="E22" i="18"/>
  <c r="E13" i="18"/>
  <c r="E12" i="18"/>
  <c r="E75" i="17"/>
  <c r="E74" i="17"/>
  <c r="E73" i="17"/>
  <c r="E72" i="17"/>
  <c r="E71" i="17"/>
  <c r="E70" i="17"/>
  <c r="E69" i="17"/>
  <c r="E68" i="17"/>
  <c r="E67" i="17"/>
  <c r="E66" i="17"/>
  <c r="E65" i="17"/>
  <c r="E64" i="17"/>
  <c r="E63" i="17"/>
  <c r="E62" i="17"/>
  <c r="E61" i="17"/>
  <c r="E60" i="17"/>
  <c r="E59" i="17"/>
  <c r="E58" i="17"/>
  <c r="E57" i="17"/>
  <c r="E56" i="17"/>
  <c r="E55" i="17"/>
  <c r="E54" i="17"/>
  <c r="E53" i="17"/>
  <c r="E52" i="17"/>
  <c r="E51" i="17"/>
  <c r="E50" i="17"/>
  <c r="E49" i="17"/>
  <c r="E48" i="17"/>
  <c r="E47" i="17"/>
  <c r="E46" i="17"/>
  <c r="E45" i="17"/>
  <c r="E44" i="17"/>
  <c r="E32" i="17"/>
  <c r="E43" i="17"/>
  <c r="E42" i="17"/>
  <c r="E41" i="17"/>
  <c r="E40" i="17"/>
  <c r="E39" i="17"/>
  <c r="E38" i="17"/>
  <c r="E37" i="17"/>
  <c r="E36" i="17"/>
  <c r="E35" i="17"/>
  <c r="E34" i="17"/>
  <c r="E33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F17" i="15"/>
  <c r="E17" i="15"/>
  <c r="F16" i="15"/>
  <c r="E16" i="15"/>
  <c r="F15" i="15"/>
  <c r="E15" i="15"/>
  <c r="F14" i="15"/>
  <c r="E14" i="15"/>
  <c r="F13" i="15"/>
  <c r="E13" i="15"/>
  <c r="F12" i="15"/>
  <c r="E12" i="15"/>
  <c r="E21" i="11"/>
  <c r="E20" i="11"/>
  <c r="E19" i="11"/>
  <c r="E18" i="11"/>
  <c r="E17" i="11"/>
  <c r="E16" i="11"/>
  <c r="E15" i="11"/>
  <c r="E14" i="11"/>
  <c r="E13" i="11"/>
  <c r="E12" i="11"/>
  <c r="E115" i="11"/>
  <c r="E114" i="11"/>
  <c r="E57" i="11"/>
  <c r="E13" i="8" l="1"/>
  <c r="E12" i="8"/>
  <c r="F13" i="7" l="1"/>
  <c r="E13" i="7"/>
  <c r="F12" i="7"/>
  <c r="E12" i="7"/>
  <c r="F15" i="7"/>
  <c r="F14" i="7"/>
  <c r="F17" i="7"/>
  <c r="F16" i="7"/>
  <c r="E17" i="7"/>
  <c r="E15" i="7"/>
  <c r="E14" i="7"/>
  <c r="E16" i="7"/>
  <c r="E23" i="9"/>
  <c r="E22" i="9"/>
  <c r="E21" i="9"/>
  <c r="E20" i="9"/>
  <c r="E16" i="9"/>
  <c r="E17" i="9"/>
  <c r="E19" i="9"/>
  <c r="E18" i="9"/>
  <c r="E15" i="9"/>
  <c r="E14" i="9"/>
  <c r="E13" i="9"/>
  <c r="E12" i="9"/>
  <c r="E13" i="6" l="1"/>
  <c r="E12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13" i="11"/>
  <c r="E112" i="11"/>
  <c r="E111" i="11"/>
  <c r="E110" i="11"/>
  <c r="E109" i="11"/>
  <c r="E108" i="11"/>
  <c r="E107" i="11"/>
  <c r="E106" i="11"/>
  <c r="E105" i="11"/>
  <c r="E104" i="11"/>
  <c r="E103" i="11"/>
  <c r="E102" i="11"/>
  <c r="E101" i="11"/>
  <c r="E100" i="11"/>
  <c r="E99" i="11"/>
  <c r="E98" i="11"/>
  <c r="E97" i="11"/>
  <c r="E96" i="11"/>
  <c r="E95" i="11"/>
  <c r="E94" i="11"/>
  <c r="E93" i="11"/>
  <c r="E92" i="11"/>
  <c r="E91" i="11"/>
  <c r="E90" i="11"/>
  <c r="E89" i="11"/>
  <c r="E88" i="11"/>
  <c r="E87" i="11"/>
  <c r="E86" i="11"/>
  <c r="E85" i="11"/>
  <c r="E84" i="11"/>
  <c r="E83" i="11"/>
  <c r="E82" i="11"/>
  <c r="E81" i="11"/>
  <c r="E80" i="11"/>
  <c r="E79" i="11"/>
  <c r="E78" i="11"/>
  <c r="E77" i="11"/>
  <c r="E76" i="11"/>
  <c r="E75" i="11"/>
  <c r="E74" i="11"/>
  <c r="E73" i="11"/>
  <c r="E72" i="11"/>
  <c r="E71" i="11"/>
  <c r="E70" i="11"/>
  <c r="E69" i="11"/>
  <c r="E68" i="11"/>
  <c r="E67" i="11"/>
  <c r="E66" i="11"/>
  <c r="E65" i="11"/>
  <c r="E64" i="11"/>
  <c r="E63" i="11"/>
  <c r="E62" i="11"/>
  <c r="E61" i="11"/>
  <c r="E60" i="11"/>
  <c r="E59" i="11"/>
  <c r="E58" i="11"/>
  <c r="E56" i="11"/>
  <c r="E55" i="11"/>
  <c r="E54" i="11"/>
  <c r="E53" i="1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</calcChain>
</file>

<file path=xl/sharedStrings.xml><?xml version="1.0" encoding="utf-8"?>
<sst xmlns="http://schemas.openxmlformats.org/spreadsheetml/2006/main" count="2406" uniqueCount="363">
  <si>
    <t>pRD112</t>
  </si>
  <si>
    <t>pRD01</t>
  </si>
  <si>
    <t>Plate type</t>
  </si>
  <si>
    <t>24-well</t>
  </si>
  <si>
    <t>Cell Types</t>
  </si>
  <si>
    <t>Cells/Well</t>
  </si>
  <si>
    <t>Method</t>
  </si>
  <si>
    <t>DNA per well (pmol)</t>
  </si>
  <si>
    <t>Optimem (µL)</t>
  </si>
  <si>
    <t>0.08 (0.04 each plasmid)</t>
  </si>
  <si>
    <t>pRD112 + pRD01</t>
  </si>
  <si>
    <t>pRD113 + pRD01</t>
  </si>
  <si>
    <t>xTREME GENE HP</t>
  </si>
  <si>
    <t>pRD114 + pRD01</t>
  </si>
  <si>
    <t>pRD115 + pRD01</t>
  </si>
  <si>
    <t>pRD116 + pRD01</t>
  </si>
  <si>
    <t>pRD117 + pRD01</t>
  </si>
  <si>
    <t>pRD118 + pRD01</t>
  </si>
  <si>
    <t>Plasmid size (bp)</t>
  </si>
  <si>
    <t>pRD113</t>
  </si>
  <si>
    <t>pRD114</t>
  </si>
  <si>
    <t>pRD115</t>
  </si>
  <si>
    <t>pRD116</t>
  </si>
  <si>
    <t>pRD117</t>
  </si>
  <si>
    <t>pRD118</t>
  </si>
  <si>
    <t>pRD120</t>
  </si>
  <si>
    <t>pRD121 + pRD01</t>
  </si>
  <si>
    <t>pRD121</t>
  </si>
  <si>
    <t>pRD122 + pRD01</t>
  </si>
  <si>
    <t>pRD123 + pRD01</t>
  </si>
  <si>
    <t>pRD124 + pRD01</t>
  </si>
  <si>
    <t>pRD125 + pRD01</t>
  </si>
  <si>
    <t>pRD126 + pRD01</t>
  </si>
  <si>
    <t>pRD127 + pRD01</t>
  </si>
  <si>
    <t>pRD122</t>
  </si>
  <si>
    <t>pRD123</t>
  </si>
  <si>
    <t>pRD124</t>
  </si>
  <si>
    <t>pRD125</t>
  </si>
  <si>
    <t>pRD126</t>
  </si>
  <si>
    <t>pRD127</t>
  </si>
  <si>
    <t>pRD128 + pRD01</t>
  </si>
  <si>
    <t>pRD129 + pRD01</t>
  </si>
  <si>
    <t>pRD128</t>
  </si>
  <si>
    <t>pRD129</t>
  </si>
  <si>
    <t>pRD135</t>
  </si>
  <si>
    <t>pRD135 + pRD01</t>
  </si>
  <si>
    <t>pRD136 + pRD01</t>
  </si>
  <si>
    <t>pRD137 + pRD01</t>
  </si>
  <si>
    <t>pRD138 + pRD01</t>
  </si>
  <si>
    <t>pRD138</t>
  </si>
  <si>
    <t>pRD137</t>
  </si>
  <si>
    <t>pRD136</t>
  </si>
  <si>
    <t>pRD144 + pRD01</t>
  </si>
  <si>
    <t>pRD145 + pRD01</t>
  </si>
  <si>
    <t>pRD146 + pRD01</t>
  </si>
  <si>
    <t>pRD147 + pRD01</t>
  </si>
  <si>
    <t>pRD148 + pRD01</t>
  </si>
  <si>
    <t>pRD177 + pRD01</t>
  </si>
  <si>
    <t>pRD144</t>
  </si>
  <si>
    <t>pRD145</t>
  </si>
  <si>
    <t>pRD146</t>
  </si>
  <si>
    <t>pRD147</t>
  </si>
  <si>
    <t>pRD148</t>
  </si>
  <si>
    <t>pRD177</t>
  </si>
  <si>
    <t>pRD178 + pRD01</t>
  </si>
  <si>
    <t>pRD179 + pRD01</t>
  </si>
  <si>
    <t>pRD182 + pRD01</t>
  </si>
  <si>
    <t>pRD183 + pRD01</t>
  </si>
  <si>
    <t>pRD188 + pRD01</t>
  </si>
  <si>
    <t>pRD189 + pRD01</t>
  </si>
  <si>
    <t>pRD190 + pRD01</t>
  </si>
  <si>
    <t>pRD191 + pRD01</t>
  </si>
  <si>
    <t>pRD192 + pRD01</t>
  </si>
  <si>
    <t>pRD193 + pRD01</t>
  </si>
  <si>
    <t>pRD195 + pRD01</t>
  </si>
  <si>
    <t>pRD196 + pRD01</t>
  </si>
  <si>
    <t>pRD197 + pRD01</t>
  </si>
  <si>
    <t>pRD198 + pRD01</t>
  </si>
  <si>
    <t>pRD199 + pRD01</t>
  </si>
  <si>
    <t>pRD200 + pRD01</t>
  </si>
  <si>
    <t>pRD201 + pRD01</t>
  </si>
  <si>
    <t>pRD202 + pRD01</t>
  </si>
  <si>
    <t>pRD178</t>
  </si>
  <si>
    <t>pRD179</t>
  </si>
  <si>
    <t>pRD182</t>
  </si>
  <si>
    <t>pRD183</t>
  </si>
  <si>
    <t>pRD188</t>
  </si>
  <si>
    <t>pRD189</t>
  </si>
  <si>
    <t>pRD191</t>
  </si>
  <si>
    <t>pRD192</t>
  </si>
  <si>
    <t>pRD193</t>
  </si>
  <si>
    <t>pRD195</t>
  </si>
  <si>
    <t>pRD196</t>
  </si>
  <si>
    <t>pRD197</t>
  </si>
  <si>
    <t>pRD198</t>
  </si>
  <si>
    <t>pRD199</t>
  </si>
  <si>
    <t>pRD200</t>
  </si>
  <si>
    <t>pRD201</t>
  </si>
  <si>
    <t>pRD202</t>
  </si>
  <si>
    <t>pRD205 + pRD01</t>
  </si>
  <si>
    <t>pRD205</t>
  </si>
  <si>
    <t>pRD206 + pRD01</t>
  </si>
  <si>
    <t>pRD206</t>
  </si>
  <si>
    <t>CHO-K1</t>
  </si>
  <si>
    <t>TransIT-X2</t>
  </si>
  <si>
    <t>DNA MIX</t>
  </si>
  <si>
    <t>100K</t>
  </si>
  <si>
    <t>80K</t>
  </si>
  <si>
    <t>0.12 (0.04 each plasmid)</t>
  </si>
  <si>
    <t>pRD116 + pRD112 + pRD01</t>
  </si>
  <si>
    <t>pRD208</t>
  </si>
  <si>
    <t>pRD204 + pRD112 + pRD01</t>
  </si>
  <si>
    <t>pRD204</t>
  </si>
  <si>
    <t>pRD116 + pRD208 + pRD01</t>
  </si>
  <si>
    <t>pRD181 + pRD112 + pRD01</t>
  </si>
  <si>
    <t>pRD181</t>
  </si>
  <si>
    <t>pRD185 + pRD112 + pRD01</t>
  </si>
  <si>
    <t>pRD185</t>
  </si>
  <si>
    <t>pRD186 + pRD112 + pRD01</t>
  </si>
  <si>
    <t>pRD186</t>
  </si>
  <si>
    <t>Plasmid Name</t>
  </si>
  <si>
    <t>pRD83 + pRD01</t>
  </si>
  <si>
    <t>pRD83</t>
  </si>
  <si>
    <t>pRD108 + pRD01</t>
  </si>
  <si>
    <t>pRD108</t>
  </si>
  <si>
    <t>Plasmid composition</t>
  </si>
  <si>
    <t>CMVp-mKATE-SV40pA</t>
  </si>
  <si>
    <t>TRE3Gp-Kzori-EGFP-SV40pA/Ef1ap-rtTA-PGKpA</t>
  </si>
  <si>
    <t>TRE3Gp-Kz2-EGFP-SV40pA-EF1ap-rtTA-PGKpA</t>
  </si>
  <si>
    <t>hACTB-Kz2-EGFP-SV40pA</t>
  </si>
  <si>
    <t>EF1ap-Kz2-EGFP-SV40pA</t>
  </si>
  <si>
    <t>EF1ap-Kz1-EGFP-SV40pA</t>
  </si>
  <si>
    <t>hACTBp-Kz1-EGFP-SV40pA</t>
  </si>
  <si>
    <t>TRE3Gp-Kz1-EGFP-SV40pA/Ef1ap-rtTA-PGKpA</t>
  </si>
  <si>
    <t>pJB42CAT5-Kz1-EGFP-SV40pA</t>
  </si>
  <si>
    <t>SV40p-Kz1-EGFP-SV40pA</t>
  </si>
  <si>
    <t>CMVp-Kz1-EGFP-SV40pA</t>
  </si>
  <si>
    <t>PGKp-Kz1-EGFP-SV40pA</t>
  </si>
  <si>
    <t>UBp-Kz1-EGFP-SV40pA</t>
  </si>
  <si>
    <t>ng/Well (CHO-K1)</t>
  </si>
  <si>
    <t>0.16 (0.08 each plasmid)</t>
  </si>
  <si>
    <t>pEmpty</t>
  </si>
  <si>
    <t>pRD104 + pRD01</t>
  </si>
  <si>
    <t>pRD104</t>
  </si>
  <si>
    <t>EF1ap-rtTA-PGKpA</t>
  </si>
  <si>
    <t>EF1ap-Kz1-EGFP-PGKpA</t>
  </si>
  <si>
    <t>EF1ap-Kz1-EGFP-RBpA</t>
  </si>
  <si>
    <t>EF1ap-Kz1-EGFP-SV40pA_rv.orientation</t>
  </si>
  <si>
    <t>EF1ap-Kz1-EGFP-HGHpA</t>
  </si>
  <si>
    <t>hACTB-Kz3-EGFP-SV40pA</t>
  </si>
  <si>
    <t>pRD120 + pRD01</t>
  </si>
  <si>
    <t>pJB42CAT5-Kz2-EGFP-SV40pA</t>
  </si>
  <si>
    <t>pJB42CAT5-Kz3-EGFP-SV40pA</t>
  </si>
  <si>
    <t>SV40p-Kz2-EGFP-SV40p</t>
  </si>
  <si>
    <t>SV40p-Kz3-EGFP-SV40pA</t>
  </si>
  <si>
    <t>EF1ap-Kz3-EGFP-SV40pA</t>
  </si>
  <si>
    <t>pJB42CAT5-Kz1-EGFP-PGKpA</t>
  </si>
  <si>
    <t>SV40p-Kz1-EGFP-PGKpA</t>
  </si>
  <si>
    <t>hACTBp-Kz1-EGFP-PGKpA</t>
  </si>
  <si>
    <t>pJB42CAT5-Kz1-EGFP-RBpA</t>
  </si>
  <si>
    <t>SV40p-Kz1-EGFP-RBpA</t>
  </si>
  <si>
    <t>hACTBp-Kz1-EGFP-RBpA</t>
  </si>
  <si>
    <t>CMVp-Kz3-EGFP-SV40pA</t>
  </si>
  <si>
    <t>CMVp-Kz1-EGFP-PGKpA</t>
  </si>
  <si>
    <t>CMVp-Kz2-EGFP-SV40pA</t>
  </si>
  <si>
    <t>CMVp-Kz1-EGFP-RBpA</t>
  </si>
  <si>
    <t>CMVp-Kz1-EGFP-SV40pA_rv.orientation</t>
  </si>
  <si>
    <t>PGKp-Kz2-EGFP-SV40pA</t>
  </si>
  <si>
    <t>PGKp-Kz3-EGFP-SV40pA</t>
  </si>
  <si>
    <t>PGKp-Kz1-EGFP-PGKpA</t>
  </si>
  <si>
    <t>pRD190</t>
  </si>
  <si>
    <t>UBp-Kz2-EGFP-SV40pA</t>
  </si>
  <si>
    <t>UBp-Kz3-EGFP-SV40pA</t>
  </si>
  <si>
    <t>UBp-Kz1-EGFP-PGKpA</t>
  </si>
  <si>
    <t xml:space="preserve">hACTBp-Kz1-EGFP-SV40pA_rv.orientation </t>
  </si>
  <si>
    <t>SV40p-Kz1-EGFP-SV40pA_rv.orientation</t>
  </si>
  <si>
    <t>PGKp-Kz1-EGFP-SV40pA_rv.orientation</t>
  </si>
  <si>
    <t>UBp-Kz1-EGFP-SV40pA_rv.orientation</t>
  </si>
  <si>
    <t>hACTBp-Kz1-EGFP-HGHpA</t>
  </si>
  <si>
    <t>SV40p-Kz1-EGFP-HGHpA</t>
  </si>
  <si>
    <t>CMVp-Kz1-EGFP-HGHpA</t>
  </si>
  <si>
    <t>UBp-Kz1-EGFP-RBpA</t>
  </si>
  <si>
    <t>PGKp-Kz1-EGFP-RBpA</t>
  </si>
  <si>
    <t>pRD207 + pRD01</t>
  </si>
  <si>
    <t>pRD207</t>
  </si>
  <si>
    <t>PGKp-Kz1-EGFP-HGHpA</t>
  </si>
  <si>
    <t>pRD88</t>
  </si>
  <si>
    <t>pRD89</t>
  </si>
  <si>
    <t>pRD110</t>
  </si>
  <si>
    <t>pRD88 + pRD01</t>
  </si>
  <si>
    <t>pRD89 + pRD01</t>
  </si>
  <si>
    <t>pRD110 + pRD01</t>
  </si>
  <si>
    <t>TRE3Gp-Kz3-EGFP-SV40pA/EF1ap-rtTA-PGKpA</t>
  </si>
  <si>
    <t>TRE3Gp-Kz1-EGFP-SV40pA/EF1ap-rtTA-PGKpA</t>
  </si>
  <si>
    <t>TRE3Gp-Kz1-EGFP_PGKpA/EF1ap-rtTA-PGKpA</t>
  </si>
  <si>
    <t>TRE3Gp-Kz1-EGFP_bGHpA/EF1ap-rtTA-PGKpA</t>
  </si>
  <si>
    <t>TRE3Gp-Kz2-EGFP-SV40pA/EF1ap-rtTA-PGKpA</t>
  </si>
  <si>
    <t>pRD83 + pRD34</t>
  </si>
  <si>
    <t>pRD113 + pRD34</t>
  </si>
  <si>
    <t>pRD114 + pRD34</t>
  </si>
  <si>
    <t>pRD115 + pRD34</t>
  </si>
  <si>
    <t>pRD116 + pRD34</t>
  </si>
  <si>
    <t>pRD144 + pRD34</t>
  </si>
  <si>
    <t>pRD177 + pRD34</t>
  </si>
  <si>
    <t>pRD182 + pRD34</t>
  </si>
  <si>
    <t>pRD34</t>
  </si>
  <si>
    <t>EF1ap-mKATE-SV40pA</t>
  </si>
  <si>
    <t>pRD83 + pRD209</t>
  </si>
  <si>
    <t>pRD113 + pRD209</t>
  </si>
  <si>
    <t>pRD114 + pRD209</t>
  </si>
  <si>
    <t>pRD115 + pRD209</t>
  </si>
  <si>
    <t>pRD116 + pRD209</t>
  </si>
  <si>
    <t>pRD144 + pRD209</t>
  </si>
  <si>
    <t>pRD177 + pRD209</t>
  </si>
  <si>
    <t>pRD182 + pRD209</t>
  </si>
  <si>
    <t>pRD209</t>
  </si>
  <si>
    <t>SV40p-mKATE-SV40pA</t>
  </si>
  <si>
    <t>pRD83 + pRD210</t>
  </si>
  <si>
    <t>pRD113 + pRD210</t>
  </si>
  <si>
    <t>pRD114 + pRD210</t>
  </si>
  <si>
    <t>pRD115 + pRD210</t>
  </si>
  <si>
    <t>pRD116 + pRD210</t>
  </si>
  <si>
    <t>pRD144 + pRD210</t>
  </si>
  <si>
    <t>pRD177 + pRD210</t>
  </si>
  <si>
    <t>pRD182 + pRD210</t>
  </si>
  <si>
    <t>pRD210</t>
  </si>
  <si>
    <t>UBp-mKATE-SV40pA</t>
  </si>
  <si>
    <t>CMVp-Kz1-EGFP-BGHpA</t>
  </si>
  <si>
    <t>EF1ap-Kz1-EGFP-IRES2-mTagBFP2-SV40pA</t>
  </si>
  <si>
    <t>CMVp-Kz1-mTagBFP2-SV40pA</t>
  </si>
  <si>
    <t>EF1ap-Kz1-EGFP-P2A-mTagBFP2-SV40pA</t>
  </si>
  <si>
    <t>EF1ap-Kz1-EGFP-T2A-mTagBFP2-SV40pA</t>
  </si>
  <si>
    <t>EF1ap-Kz1-EGFP-SV40pA-CMVp-mTagBFP2-SV40pA</t>
  </si>
  <si>
    <t xml:space="preserve">Number of independent experiments </t>
  </si>
  <si>
    <t xml:space="preserve">Number of repeats </t>
  </si>
  <si>
    <t>14 (0ng/uL dox) - 14 (1ng/uL dox)</t>
  </si>
  <si>
    <t>7 (0ng/uL dox) - 3 (0.001ng/uL dox) -  4 (0.01ng/uL dox) - 4 (0.1ng/uL dox) - 7 (1ng/uL dox)</t>
  </si>
  <si>
    <t>14 (0ng/uL dox) - 6 (0.001ng/uL dox) -  6 (0.01ng/uL dox) - 8 (0.1ng/uL dox) - 14 (1ng/uL dox)</t>
  </si>
  <si>
    <t>10 (0ng/uL dox) - 6 (0.001ng/uL dox) -  6 (0.01ng/uL dox) - 6 (0.1ng/uL dox) - 8 (1ng/uL dox)</t>
  </si>
  <si>
    <t>5 (0ng/uL dox) - 3 (0.001ng/uL dox) -  3 (0.01ng/uL dox) - 3 (0.1ng/uL dox) - 5 (1ng/uL dox)</t>
  </si>
  <si>
    <t>6 (0ng/uL dox) - 6 (1ng/uL dox)</t>
  </si>
  <si>
    <t>pRD238 + pRD01</t>
  </si>
  <si>
    <t>pRD252 + pRD01</t>
  </si>
  <si>
    <t>pRD253 + pRD01</t>
  </si>
  <si>
    <t>pRD238</t>
  </si>
  <si>
    <t>pRD252</t>
  </si>
  <si>
    <t>pRD253</t>
  </si>
  <si>
    <t xml:space="preserve">TRE3Gp-Kz1-EGFP-IRES2-rtTA-PGKpA </t>
  </si>
  <si>
    <t xml:space="preserve">TRE3Gp-Kz1-EGFP-IRES2-rtTA-RBpA </t>
  </si>
  <si>
    <t xml:space="preserve">TRE3Gp-Kz1-EGFP-IRES2-rtTA-HGHpA </t>
  </si>
  <si>
    <t>pRD223</t>
  </si>
  <si>
    <t>CMVp-mKATE-SV40pA-oriP</t>
  </si>
  <si>
    <t>pRD220</t>
  </si>
  <si>
    <t>pRD221</t>
  </si>
  <si>
    <t>pRD246</t>
  </si>
  <si>
    <t>pRD248</t>
  </si>
  <si>
    <t>pRD251</t>
  </si>
  <si>
    <t>TRE3Gp-Kz2-EBNA1-SV40pA-EF1ap-rtTA-PGKpA</t>
  </si>
  <si>
    <t>pRD220 + pRD223</t>
  </si>
  <si>
    <t>pRD221 + pRD223</t>
  </si>
  <si>
    <t>pRD246 + pRD223</t>
  </si>
  <si>
    <t>pRD248 + pRD223</t>
  </si>
  <si>
    <t>pRD251 + pRD223</t>
  </si>
  <si>
    <t>CMVp-Kz1-EBNA1-PGKpA</t>
  </si>
  <si>
    <t>UBp-Kz1-EBNA1-SV40pA</t>
  </si>
  <si>
    <t>CMVp-Kz1-EBNA1-HGHpA</t>
  </si>
  <si>
    <t>pRD239 + pRD01</t>
  </si>
  <si>
    <t>pRD239</t>
  </si>
  <si>
    <t xml:space="preserve">TRE3Gp-Kz1-EGFP-P2A-rtTA-PGKpA </t>
  </si>
  <si>
    <t>pRD254 + pRD01</t>
  </si>
  <si>
    <t>pRD255 + pRD01</t>
  </si>
  <si>
    <t>pRD254</t>
  </si>
  <si>
    <t>pRD255</t>
  </si>
  <si>
    <t xml:space="preserve">TRE3Gp-Kz1-EGFP-P2A-rtTA-RBpA </t>
  </si>
  <si>
    <t xml:space="preserve">TRE3Gp-Kz1-EGFP-P2A-rtTA-HGHpA </t>
  </si>
  <si>
    <t>3 (0ng/uL dox) - 3 (1ng/uL dox)</t>
  </si>
  <si>
    <t>5 (0ng/uL dox) - 6 (1ng/uL dox)</t>
  </si>
  <si>
    <t>7 (0ng/uL dox) - 7 (1ng/uL dox)</t>
  </si>
  <si>
    <t>6 (0ng/uL dox) - 5 (1ng/uL dox)</t>
  </si>
  <si>
    <t>CMVp-Kz1-EBNA1-SV40pA_rv</t>
  </si>
  <si>
    <t>Transfection reagent (µL per 0.08pmol DNA)</t>
  </si>
  <si>
    <t>pRD83 + pRD01 (0.02 pmol)</t>
  </si>
  <si>
    <t>pRD83 + pRD01 (0.06pmol)</t>
  </si>
  <si>
    <t>pRD83 + pRD01 (0.08pmol)</t>
  </si>
  <si>
    <t>0.02 - 0.04 - 0.06  - 0.08</t>
  </si>
  <si>
    <t>4 (0ng/uL dox) - 4 (1ng/uL dox)</t>
  </si>
  <si>
    <t>2 (0ng/uL dox) - 2 (1ng/uL dox)</t>
  </si>
  <si>
    <t xml:space="preserve">pRD112 + pRD01 </t>
  </si>
  <si>
    <t>2 (0ng/uL dox) - 2 (2ng/uL dox)</t>
  </si>
  <si>
    <t>4 (0ng/uL dox) - 4 (2ng/uL dox)</t>
  </si>
  <si>
    <t>pRD116 + pRD269</t>
  </si>
  <si>
    <t>pRD129 + pRD269</t>
  </si>
  <si>
    <t>pRD138 + pRD269</t>
  </si>
  <si>
    <t>pRD178 + pRD269</t>
  </si>
  <si>
    <t>pRD201 + pRD269</t>
  </si>
  <si>
    <t>pRD116 + pRD270</t>
  </si>
  <si>
    <t>pRD129 + pRD270</t>
  </si>
  <si>
    <t>pRD138 + pRD270</t>
  </si>
  <si>
    <t>pRD178 + pRD70</t>
  </si>
  <si>
    <t>pRD201 + pRD270</t>
  </si>
  <si>
    <t>pRD116 + pRD271</t>
  </si>
  <si>
    <t>pRD129 + pRD271</t>
  </si>
  <si>
    <t>pRD138 + pRD271</t>
  </si>
  <si>
    <t>pRD178 + pRD71</t>
  </si>
  <si>
    <t>pRD201 + pRD271</t>
  </si>
  <si>
    <t>pRD116 + pRD272</t>
  </si>
  <si>
    <t>pRD129 + pRD272</t>
  </si>
  <si>
    <t>pRD138 + pRD272</t>
  </si>
  <si>
    <t>pRD178 + pRD72</t>
  </si>
  <si>
    <t>pRD201 + pRD272</t>
  </si>
  <si>
    <t>pRD269</t>
  </si>
  <si>
    <t>pRD270</t>
  </si>
  <si>
    <t>pRD271</t>
  </si>
  <si>
    <t>pRD272</t>
  </si>
  <si>
    <t>CMVp-mKATE-PGKpA</t>
  </si>
  <si>
    <t>CMVp-mKATE-RBpA</t>
  </si>
  <si>
    <t>CMVp-mKATE-SV40pA_rv.orientation</t>
  </si>
  <si>
    <t>CMVp-mKATE-HGHpA</t>
  </si>
  <si>
    <t>pRD170 + pRD01</t>
  </si>
  <si>
    <t>pRD171 + pRD01</t>
  </si>
  <si>
    <t>pRD172 + pRD01</t>
  </si>
  <si>
    <t>pRD170</t>
  </si>
  <si>
    <t>pRD171</t>
  </si>
  <si>
    <t>pRD172</t>
  </si>
  <si>
    <t>EF1ap-Kz1(H1)-EGFP-SV40pA</t>
  </si>
  <si>
    <t>EF1ap-Kz1(H2)-EGFP-SV40pA</t>
  </si>
  <si>
    <t>EF1ap-Kz1(H3)-EGFP-SV40pA</t>
  </si>
  <si>
    <t>TransIT-mRNA</t>
  </si>
  <si>
    <t>0.5ug/well (0.25ug each plasmid)</t>
  </si>
  <si>
    <t>Kz1-EGFP + Kz1-mKATE</t>
  </si>
  <si>
    <t>Kz2-EGFP + Kz1-mKATE</t>
  </si>
  <si>
    <t>Kz2-EGFP</t>
  </si>
  <si>
    <t>Kz1-mKATE</t>
  </si>
  <si>
    <t>Kz1-EGFP</t>
  </si>
  <si>
    <t>Kz2-mKATE</t>
  </si>
  <si>
    <t>RNA composition</t>
  </si>
  <si>
    <t>RNA MIX</t>
  </si>
  <si>
    <t>RNA per well (pmol)</t>
  </si>
  <si>
    <t>2 (0ng/uL dox) - 2 (1ng/uL dox) - 2 (5ng/uL dox) - 2 (10ng/uL dox)</t>
  </si>
  <si>
    <t>4 (0ng/uL dox) - 4 (1ng/uL dox) - 4 (5ng/uL dox) - 4 (10ng/uL dox)</t>
  </si>
  <si>
    <t>8 (0ng/uL dox) - 8 (1ng/uL dox) - 8 (5ng/uL dox) - 8 (10ng/uL dox)</t>
  </si>
  <si>
    <t>pRD83 + pRD112 + pRD01</t>
  </si>
  <si>
    <t>pRD83 + pRD104 + pRD01</t>
  </si>
  <si>
    <t>pRD253 + pRD104 + pRD01</t>
  </si>
  <si>
    <t>pRD253 + pRD112 + pRD01</t>
  </si>
  <si>
    <t>pRD255 + pRD104 + pRD01</t>
  </si>
  <si>
    <t>pRD255 + pRD112 + pRD01</t>
  </si>
  <si>
    <t>0.1 (0.04 test plasmid, 0.04 capacity monitor, 0.02 pRD104 or pRD112)</t>
  </si>
  <si>
    <t>pRD247 + pRD223</t>
  </si>
  <si>
    <t>pRD249 + pRD223</t>
  </si>
  <si>
    <t>pRD250 + pRD223</t>
  </si>
  <si>
    <t>pRD247</t>
  </si>
  <si>
    <t>pRD249</t>
  </si>
  <si>
    <t>pRD250</t>
  </si>
  <si>
    <t>CMVp-Kz1-EBNA1-BGHpA</t>
  </si>
  <si>
    <t>hACTBp-Kz1-EBNA1-HGHpA</t>
  </si>
  <si>
    <t>UBp-Kz3-EBNA1-SV40pA</t>
  </si>
  <si>
    <t>ng/Well (HEK293T)</t>
  </si>
  <si>
    <t>ng/Well (for both HEK293T and CHO-K1)</t>
  </si>
  <si>
    <t>HEK293T</t>
  </si>
  <si>
    <t>HEK293T-TETp_BFP in AAVS1</t>
  </si>
  <si>
    <t>ng/Well (HEK293T=</t>
  </si>
  <si>
    <t>Transfection reagent (µL per ug RNA)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</si>
</sst>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E2EFDA"/>
      </patternFill>
    </fill>
    <fill>
      <patternFill patternType="solid">
        <fgColor theme="7" tint="0.79998168889431442"/>
        <bgColor rgb="FFE2EFDA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2" xfId="0" applyFill="1" applyBorder="1"/>
    <xf numFmtId="0" fontId="0" fillId="3" borderId="2" xfId="0" applyFill="1" applyBorder="1"/>
    <xf numFmtId="0" fontId="0" fillId="3" borderId="3" xfId="0" applyFill="1" applyBorder="1"/>
    <xf numFmtId="0" fontId="0" fillId="2" borderId="4" xfId="0" applyFill="1" applyBorder="1"/>
    <xf numFmtId="1" fontId="0" fillId="3" borderId="7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1" fontId="0" fillId="2" borderId="4" xfId="0" applyNumberFormat="1" applyFill="1" applyBorder="1" applyAlignment="1">
      <alignment horizontal="center" vertical="center"/>
    </xf>
    <xf numFmtId="0" fontId="0" fillId="2" borderId="1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3" borderId="6" xfId="0" applyFill="1" applyBorder="1"/>
    <xf numFmtId="0" fontId="0" fillId="3" borderId="7" xfId="0" applyFill="1" applyBorder="1"/>
    <xf numFmtId="0" fontId="0" fillId="2" borderId="3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3" borderId="1" xfId="0" applyFill="1" applyBorder="1"/>
    <xf numFmtId="0" fontId="0" fillId="4" borderId="5" xfId="0" applyFill="1" applyBorder="1"/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0" fontId="0" fillId="0" borderId="0" xfId="0" applyAlignment="1">
      <alignment vertical="center"/>
    </xf>
    <xf numFmtId="1" fontId="0" fillId="2" borderId="7" xfId="0" applyNumberFormat="1" applyFill="1" applyBorder="1" applyAlignment="1">
      <alignment horizontal="center" vertical="center"/>
    </xf>
    <xf numFmtId="1" fontId="0" fillId="3" borderId="4" xfId="0" applyNumberFormat="1" applyFill="1" applyBorder="1" applyAlignment="1">
      <alignment horizontal="center" vertical="center"/>
    </xf>
    <xf numFmtId="1" fontId="0" fillId="2" borderId="15" xfId="0" applyNumberFormat="1" applyFill="1" applyBorder="1" applyAlignment="1">
      <alignment horizontal="center" vertical="center"/>
    </xf>
    <xf numFmtId="1" fontId="0" fillId="2" borderId="16" xfId="0" applyNumberFormat="1" applyFill="1" applyBorder="1" applyAlignment="1">
      <alignment horizontal="center" vertical="center"/>
    </xf>
    <xf numFmtId="1" fontId="0" fillId="3" borderId="15" xfId="0" applyNumberFormat="1" applyFill="1" applyBorder="1" applyAlignment="1">
      <alignment horizontal="center" vertical="center"/>
    </xf>
    <xf numFmtId="1" fontId="0" fillId="3" borderId="16" xfId="0" applyNumberForma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18" xfId="0" applyFill="1" applyBorder="1"/>
    <xf numFmtId="0" fontId="0" fillId="2" borderId="19" xfId="0" applyFill="1" applyBorder="1"/>
    <xf numFmtId="0" fontId="0" fillId="2" borderId="19" xfId="0" applyFill="1" applyBorder="1" applyAlignment="1">
      <alignment horizontal="center"/>
    </xf>
    <xf numFmtId="0" fontId="0" fillId="3" borderId="26" xfId="0" applyFill="1" applyBorder="1"/>
    <xf numFmtId="0" fontId="0" fillId="3" borderId="27" xfId="0" applyFill="1" applyBorder="1"/>
    <xf numFmtId="0" fontId="0" fillId="3" borderId="27" xfId="0" applyFill="1" applyBorder="1" applyAlignment="1">
      <alignment horizontal="center"/>
    </xf>
    <xf numFmtId="0" fontId="0" fillId="3" borderId="18" xfId="0" applyFill="1" applyBorder="1"/>
    <xf numFmtId="0" fontId="0" fillId="3" borderId="19" xfId="0" applyFill="1" applyBorder="1"/>
    <xf numFmtId="0" fontId="0" fillId="3" borderId="19" xfId="0" applyFill="1" applyBorder="1" applyAlignment="1">
      <alignment horizontal="center"/>
    </xf>
    <xf numFmtId="0" fontId="0" fillId="2" borderId="26" xfId="0" applyFill="1" applyBorder="1"/>
    <xf numFmtId="0" fontId="0" fillId="2" borderId="27" xfId="0" applyFill="1" applyBorder="1"/>
    <xf numFmtId="0" fontId="0" fillId="2" borderId="27" xfId="0" applyFill="1" applyBorder="1" applyAlignment="1">
      <alignment horizontal="center"/>
    </xf>
    <xf numFmtId="0" fontId="0" fillId="5" borderId="31" xfId="0" applyFill="1" applyBorder="1"/>
    <xf numFmtId="1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0" fillId="2" borderId="4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3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/>
    <xf numFmtId="0" fontId="0" fillId="0" borderId="7" xfId="0" applyBorder="1"/>
    <xf numFmtId="0" fontId="0" fillId="0" borderId="8" xfId="0" applyBorder="1"/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" fontId="0" fillId="3" borderId="7" xfId="0" applyNumberFormat="1" applyFill="1" applyBorder="1" applyAlignment="1">
      <alignment horizontal="center" vertical="center"/>
    </xf>
    <xf numFmtId="1" fontId="0" fillId="3" borderId="11" xfId="0" applyNumberFormat="1" applyFill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1" fontId="0" fillId="2" borderId="9" xfId="0" applyNumberFormat="1" applyFill="1" applyBorder="1" applyAlignment="1">
      <alignment horizontal="center" vertical="center"/>
    </xf>
    <xf numFmtId="1" fontId="0" fillId="2" borderId="7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" fontId="0" fillId="3" borderId="4" xfId="0" applyNumberFormat="1" applyFill="1" applyBorder="1" applyAlignment="1">
      <alignment horizontal="center" vertical="center"/>
    </xf>
    <xf numFmtId="1" fontId="0" fillId="3" borderId="9" xfId="0" applyNumberForma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17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1" fontId="0" fillId="2" borderId="19" xfId="0" applyNumberFormat="1" applyFill="1" applyBorder="1" applyAlignment="1">
      <alignment horizontal="center" vertical="center"/>
    </xf>
    <xf numFmtId="1" fontId="0" fillId="2" borderId="20" xfId="0" applyNumberFormat="1" applyFill="1" applyBorder="1" applyAlignment="1">
      <alignment horizontal="center" vertical="center"/>
    </xf>
    <xf numFmtId="1" fontId="0" fillId="2" borderId="22" xfId="0" applyNumberFormat="1" applyFill="1" applyBorder="1" applyAlignment="1">
      <alignment horizontal="center" vertical="center"/>
    </xf>
    <xf numFmtId="0" fontId="0" fillId="2" borderId="23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1" fontId="0" fillId="2" borderId="24" xfId="0" applyNumberFormat="1" applyFill="1" applyBorder="1" applyAlignment="1">
      <alignment horizontal="center" vertical="center"/>
    </xf>
    <xf numFmtId="1" fontId="0" fillId="2" borderId="27" xfId="0" applyNumberFormat="1" applyFill="1" applyBorder="1" applyAlignment="1">
      <alignment horizontal="center" vertical="center"/>
    </xf>
    <xf numFmtId="1" fontId="0" fillId="2" borderId="28" xfId="0" applyNumberFormat="1" applyFill="1" applyBorder="1" applyAlignment="1">
      <alignment horizontal="center" vertical="center"/>
    </xf>
    <xf numFmtId="0" fontId="0" fillId="3" borderId="32" xfId="0" applyFill="1" applyBorder="1" applyAlignment="1">
      <alignment horizontal="left" vertical="center"/>
    </xf>
    <xf numFmtId="0" fontId="0" fillId="3" borderId="33" xfId="0" applyFill="1" applyBorder="1" applyAlignment="1">
      <alignment horizontal="left" vertical="center"/>
    </xf>
    <xf numFmtId="1" fontId="0" fillId="3" borderId="24" xfId="0" applyNumberForma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1" fontId="0" fillId="3" borderId="34" xfId="0" applyNumberFormat="1" applyFill="1" applyBorder="1" applyAlignment="1">
      <alignment horizontal="center" vertical="center"/>
    </xf>
    <xf numFmtId="0" fontId="0" fillId="3" borderId="23" xfId="0" applyFill="1" applyBorder="1" applyAlignment="1">
      <alignment horizontal="left" vertical="center"/>
    </xf>
    <xf numFmtId="0" fontId="0" fillId="3" borderId="21" xfId="0" applyFill="1" applyBorder="1" applyAlignment="1">
      <alignment horizontal="left" vertical="center"/>
    </xf>
    <xf numFmtId="1" fontId="0" fillId="3" borderId="22" xfId="0" applyNumberForma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17" xfId="0" applyFill="1" applyBorder="1" applyAlignment="1">
      <alignment horizontal="left" vertical="center"/>
    </xf>
    <xf numFmtId="1" fontId="0" fillId="3" borderId="19" xfId="0" applyNumberFormat="1" applyFill="1" applyBorder="1" applyAlignment="1">
      <alignment horizontal="center" vertical="center"/>
    </xf>
    <xf numFmtId="1" fontId="0" fillId="3" borderId="20" xfId="0" applyNumberForma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1" fontId="0" fillId="3" borderId="27" xfId="0" applyNumberFormat="1" applyFill="1" applyBorder="1" applyAlignment="1">
      <alignment horizontal="center" vertical="center"/>
    </xf>
    <xf numFmtId="1" fontId="0" fillId="3" borderId="28" xfId="0" applyNumberFormat="1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3" borderId="25" xfId="0" applyFill="1" applyBorder="1" applyAlignment="1">
      <alignment horizontal="left" vertical="center"/>
    </xf>
    <xf numFmtId="0" fontId="0" fillId="3" borderId="25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30" xfId="0" applyFill="1" applyBorder="1" applyAlignment="1">
      <alignment horizontal="left" vertical="center"/>
    </xf>
    <xf numFmtId="0" fontId="0" fillId="2" borderId="32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2" borderId="29" xfId="0" applyFill="1" applyBorder="1" applyAlignment="1">
      <alignment horizontal="left" vertical="center"/>
    </xf>
    <xf numFmtId="0" fontId="0" fillId="3" borderId="29" xfId="0" applyFill="1" applyBorder="1" applyAlignment="1">
      <alignment horizontal="left" vertical="center"/>
    </xf>
    <xf numFmtId="0" fontId="0" fillId="2" borderId="32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1" fontId="0" fillId="2" borderId="6" xfId="0" applyNumberFormat="1" applyFill="1" applyBorder="1" applyAlignment="1">
      <alignment horizontal="center" vertical="center"/>
    </xf>
    <xf numFmtId="1" fontId="0" fillId="2" borderId="10" xfId="0" applyNumberFormat="1" applyFill="1" applyBorder="1" applyAlignment="1">
      <alignment horizontal="center" vertical="center"/>
    </xf>
    <xf numFmtId="1" fontId="0" fillId="3" borderId="10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1" fillId="0" borderId="42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2" borderId="35" xfId="0" applyFill="1" applyBorder="1" applyAlignment="1">
      <alignment horizontal="left" vertical="center"/>
    </xf>
    <xf numFmtId="0" fontId="0" fillId="2" borderId="36" xfId="0" applyFill="1" applyBorder="1" applyAlignment="1">
      <alignment horizontal="left" vertical="center"/>
    </xf>
    <xf numFmtId="1" fontId="0" fillId="2" borderId="34" xfId="0" applyNumberFormat="1" applyFill="1" applyBorder="1" applyAlignment="1">
      <alignment horizontal="center" vertical="center"/>
    </xf>
    <xf numFmtId="0" fontId="0" fillId="3" borderId="35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3" borderId="3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A8F1-5673-483F-881F-183A8B3755E6}">
  <dimension ref="A2:K17"/>
  <sheetViews>
    <sheetView zoomScale="70" zoomScaleNormal="70" workbookViewId="0">
      <selection activeCell="H6" sqref="H6"/>
    </sheetView>
  </sheetViews>
  <sheetFormatPr defaultRowHeight="15" x14ac:dyDescent="0.25"/>
  <cols>
    <col min="1" max="1" width="17.7109375" style="3" customWidth="1"/>
    <col min="2" max="2" width="15.140625" bestFit="1" customWidth="1"/>
    <col min="3" max="3" width="15.140625" customWidth="1"/>
    <col min="4" max="4" width="18.85546875" style="1" customWidth="1"/>
    <col min="5" max="5" width="24.5703125" style="2" customWidth="1"/>
    <col min="6" max="6" width="23.7109375" customWidth="1"/>
    <col min="8" max="8" width="27" customWidth="1"/>
    <col min="9" max="9" width="17.42578125" customWidth="1"/>
    <col min="10" max="10" width="26.42578125" customWidth="1"/>
    <col min="11" max="11" width="15.8554687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140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ht="15" customHeight="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357</v>
      </c>
      <c r="F10" s="84" t="s">
        <v>139</v>
      </c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ht="15" customHeight="1" x14ac:dyDescent="0.25">
      <c r="A11" s="79"/>
      <c r="B11" s="79"/>
      <c r="C11" s="81"/>
      <c r="D11" s="79"/>
      <c r="E11" s="83"/>
      <c r="F11" s="85"/>
      <c r="H11" s="71"/>
      <c r="I11" s="71"/>
      <c r="J11" s="71"/>
      <c r="K11" s="71"/>
    </row>
    <row r="12" spans="1:11" ht="15" customHeight="1" x14ac:dyDescent="0.25">
      <c r="A12" s="86" t="s">
        <v>10</v>
      </c>
      <c r="B12" s="19" t="s">
        <v>0</v>
      </c>
      <c r="C12" s="13" t="s">
        <v>141</v>
      </c>
      <c r="D12" s="20">
        <v>2029</v>
      </c>
      <c r="E12" s="18">
        <f t="shared" ref="E12:E17" si="0">0.00000000000004*(($D12*617.96)+36.04)*10^9</f>
        <v>50.155075200000006</v>
      </c>
      <c r="F12" s="34">
        <f t="shared" ref="F12:F15" si="1">0.00000000000008*(($D12*617.96)+36.04)*10^9</f>
        <v>100.31015040000001</v>
      </c>
      <c r="H12" s="66">
        <v>10</v>
      </c>
      <c r="I12" s="61">
        <v>19</v>
      </c>
      <c r="J12" s="66">
        <v>3</v>
      </c>
      <c r="K12" s="66">
        <v>6</v>
      </c>
    </row>
    <row r="13" spans="1:11" x14ac:dyDescent="0.25">
      <c r="A13" s="87"/>
      <c r="B13" s="24" t="s">
        <v>1</v>
      </c>
      <c r="C13" s="25" t="s">
        <v>126</v>
      </c>
      <c r="D13" s="26">
        <v>4020</v>
      </c>
      <c r="E13" s="32">
        <f t="shared" si="0"/>
        <v>99.369409600000012</v>
      </c>
      <c r="F13" s="35">
        <f t="shared" si="1"/>
        <v>198.73881920000002</v>
      </c>
      <c r="H13" s="67"/>
      <c r="I13" s="62"/>
      <c r="J13" s="67"/>
      <c r="K13" s="67"/>
    </row>
    <row r="14" spans="1:11" x14ac:dyDescent="0.25">
      <c r="A14" s="88" t="s">
        <v>142</v>
      </c>
      <c r="B14" s="27" t="s">
        <v>143</v>
      </c>
      <c r="C14" s="30" t="s">
        <v>144</v>
      </c>
      <c r="D14" s="29">
        <v>4583</v>
      </c>
      <c r="E14" s="33">
        <f t="shared" si="0"/>
        <v>113.28586880000002</v>
      </c>
      <c r="F14" s="36">
        <f t="shared" si="1"/>
        <v>226.57173760000003</v>
      </c>
      <c r="H14" s="65">
        <v>3</v>
      </c>
      <c r="I14" s="60">
        <v>4</v>
      </c>
      <c r="J14" s="65">
        <v>3</v>
      </c>
      <c r="K14" s="65">
        <v>6</v>
      </c>
    </row>
    <row r="15" spans="1:11" x14ac:dyDescent="0.25">
      <c r="A15" s="89"/>
      <c r="B15" s="12" t="s">
        <v>1</v>
      </c>
      <c r="C15" s="23" t="s">
        <v>126</v>
      </c>
      <c r="D15" s="17">
        <v>4020</v>
      </c>
      <c r="E15" s="14">
        <f t="shared" si="0"/>
        <v>99.369409600000012</v>
      </c>
      <c r="F15" s="37">
        <f t="shared" si="1"/>
        <v>198.73881920000002</v>
      </c>
      <c r="H15" s="65"/>
      <c r="I15" s="60"/>
      <c r="J15" s="65"/>
      <c r="K15" s="65"/>
    </row>
    <row r="16" spans="1:11" x14ac:dyDescent="0.25">
      <c r="A16" s="86" t="s">
        <v>121</v>
      </c>
      <c r="B16" s="19" t="s">
        <v>122</v>
      </c>
      <c r="C16" s="13" t="s">
        <v>133</v>
      </c>
      <c r="D16" s="20">
        <v>5798</v>
      </c>
      <c r="E16" s="18">
        <f t="shared" si="0"/>
        <v>143.31872480000001</v>
      </c>
      <c r="F16" s="34">
        <f>0.00000000000008*(($D16*617.96)+36.04)*10^9</f>
        <v>286.63744960000002</v>
      </c>
      <c r="H16" s="63" t="s">
        <v>277</v>
      </c>
      <c r="I16" s="58" t="s">
        <v>235</v>
      </c>
      <c r="J16" s="63" t="s">
        <v>275</v>
      </c>
      <c r="K16" s="63" t="s">
        <v>240</v>
      </c>
    </row>
    <row r="17" spans="1:11" x14ac:dyDescent="0.25">
      <c r="A17" s="87"/>
      <c r="B17" s="24" t="s">
        <v>1</v>
      </c>
      <c r="C17" s="25" t="s">
        <v>126</v>
      </c>
      <c r="D17" s="26">
        <v>4020</v>
      </c>
      <c r="E17" s="32">
        <f t="shared" si="0"/>
        <v>99.369409600000012</v>
      </c>
      <c r="F17" s="35">
        <f>0.00000000000008*(($D17*617.96)+36.04)*10^9</f>
        <v>198.73881920000002</v>
      </c>
      <c r="H17" s="64"/>
      <c r="I17" s="59"/>
      <c r="J17" s="64"/>
      <c r="K17" s="64"/>
    </row>
  </sheetData>
  <mergeCells count="34">
    <mergeCell ref="A12:A13"/>
    <mergeCell ref="A16:A17"/>
    <mergeCell ref="A14:A15"/>
    <mergeCell ref="A7:D7"/>
    <mergeCell ref="H10:H11"/>
    <mergeCell ref="I10:I11"/>
    <mergeCell ref="H9:I9"/>
    <mergeCell ref="A2:D2"/>
    <mergeCell ref="A3:D3"/>
    <mergeCell ref="A4:D4"/>
    <mergeCell ref="A5:D5"/>
    <mergeCell ref="A6:D6"/>
    <mergeCell ref="A8:D8"/>
    <mergeCell ref="A10:A11"/>
    <mergeCell ref="B10:B11"/>
    <mergeCell ref="C10:C11"/>
    <mergeCell ref="D10:D11"/>
    <mergeCell ref="E10:E11"/>
    <mergeCell ref="F10:F11"/>
    <mergeCell ref="J9:K9"/>
    <mergeCell ref="J10:J11"/>
    <mergeCell ref="K10:K11"/>
    <mergeCell ref="K16:K17"/>
    <mergeCell ref="K14:K15"/>
    <mergeCell ref="K12:K13"/>
    <mergeCell ref="J16:J17"/>
    <mergeCell ref="J14:J15"/>
    <mergeCell ref="J12:J13"/>
    <mergeCell ref="I16:I17"/>
    <mergeCell ref="I14:I15"/>
    <mergeCell ref="I12:I13"/>
    <mergeCell ref="H16:H17"/>
    <mergeCell ref="H14:H15"/>
    <mergeCell ref="H12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404B-BE71-44EB-974B-BC4FF0D3D28E}">
  <dimension ref="A2:K30"/>
  <sheetViews>
    <sheetView zoomScale="55" zoomScaleNormal="55" workbookViewId="0">
      <selection activeCell="H9" sqref="H9:I9"/>
    </sheetView>
  </sheetViews>
  <sheetFormatPr defaultRowHeight="15" x14ac:dyDescent="0.25"/>
  <cols>
    <col min="1" max="1" width="17.7109375" style="3" customWidth="1"/>
    <col min="2" max="2" width="15.140625" bestFit="1" customWidth="1"/>
    <col min="3" max="3" width="15.140625" customWidth="1"/>
    <col min="4" max="4" width="18.85546875" style="1" customWidth="1"/>
    <col min="5" max="5" width="24.5703125" style="2" customWidth="1"/>
    <col min="6" max="6" width="23.7109375" customWidth="1"/>
    <col min="8" max="8" width="27.7109375" customWidth="1"/>
    <col min="9" max="9" width="18.28515625" customWidth="1"/>
    <col min="10" max="10" width="30.140625" customWidth="1"/>
    <col min="11" max="11" width="16.8554687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9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ht="15.75" customHeight="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ht="15.75" customHeight="1" x14ac:dyDescent="0.25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x14ac:dyDescent="0.25">
      <c r="A12" s="86" t="s">
        <v>121</v>
      </c>
      <c r="B12" s="19" t="s">
        <v>122</v>
      </c>
      <c r="C12" s="13" t="s">
        <v>133</v>
      </c>
      <c r="D12" s="20">
        <v>5798</v>
      </c>
      <c r="E12" s="100">
        <f t="shared" ref="E12:E27" si="0">0.00000000000004*(($D12*617.96)+36.04)*10^9</f>
        <v>143.31872480000001</v>
      </c>
      <c r="F12" s="101"/>
      <c r="H12" s="61">
        <v>7</v>
      </c>
      <c r="I12" s="66">
        <v>14</v>
      </c>
      <c r="J12" s="66">
        <v>5</v>
      </c>
      <c r="K12" s="66">
        <v>8</v>
      </c>
    </row>
    <row r="13" spans="1:11" x14ac:dyDescent="0.25">
      <c r="A13" s="87"/>
      <c r="B13" s="24" t="s">
        <v>1</v>
      </c>
      <c r="C13" s="25" t="s">
        <v>126</v>
      </c>
      <c r="D13" s="26">
        <v>4020</v>
      </c>
      <c r="E13" s="102">
        <f t="shared" si="0"/>
        <v>99.369409600000012</v>
      </c>
      <c r="F13" s="103"/>
      <c r="H13" s="62"/>
      <c r="I13" s="67"/>
      <c r="J13" s="67"/>
      <c r="K13" s="67"/>
    </row>
    <row r="14" spans="1:11" x14ac:dyDescent="0.25">
      <c r="A14" s="88" t="s">
        <v>11</v>
      </c>
      <c r="B14" s="27" t="s">
        <v>19</v>
      </c>
      <c r="C14" s="30" t="s">
        <v>132</v>
      </c>
      <c r="D14" s="29">
        <v>3452</v>
      </c>
      <c r="E14" s="104">
        <f t="shared" si="0"/>
        <v>85.329358400000004</v>
      </c>
      <c r="F14" s="105"/>
      <c r="H14" s="60">
        <v>4</v>
      </c>
      <c r="I14" s="65">
        <v>8</v>
      </c>
      <c r="J14" s="65">
        <v>3</v>
      </c>
      <c r="K14" s="65">
        <v>6</v>
      </c>
    </row>
    <row r="15" spans="1:11" x14ac:dyDescent="0.25">
      <c r="A15" s="89"/>
      <c r="B15" s="12" t="s">
        <v>1</v>
      </c>
      <c r="C15" s="23" t="s">
        <v>126</v>
      </c>
      <c r="D15" s="17">
        <v>4020</v>
      </c>
      <c r="E15" s="98">
        <f t="shared" si="0"/>
        <v>99.369409600000012</v>
      </c>
      <c r="F15" s="99"/>
      <c r="H15" s="60"/>
      <c r="I15" s="65"/>
      <c r="J15" s="65"/>
      <c r="K15" s="65"/>
    </row>
    <row r="16" spans="1:11" x14ac:dyDescent="0.25">
      <c r="A16" s="86" t="s">
        <v>13</v>
      </c>
      <c r="B16" s="19" t="s">
        <v>20</v>
      </c>
      <c r="C16" s="13" t="s">
        <v>134</v>
      </c>
      <c r="D16" s="20">
        <v>3080</v>
      </c>
      <c r="E16" s="100">
        <f t="shared" si="0"/>
        <v>76.134113600000006</v>
      </c>
      <c r="F16" s="101"/>
      <c r="H16" s="91">
        <v>4</v>
      </c>
      <c r="I16" s="93">
        <v>8</v>
      </c>
      <c r="J16" s="66">
        <v>3</v>
      </c>
      <c r="K16" s="66">
        <v>5</v>
      </c>
    </row>
    <row r="17" spans="1:11" x14ac:dyDescent="0.25">
      <c r="A17" s="87"/>
      <c r="B17" s="24" t="s">
        <v>1</v>
      </c>
      <c r="C17" s="25" t="s">
        <v>126</v>
      </c>
      <c r="D17" s="26">
        <v>4020</v>
      </c>
      <c r="E17" s="102">
        <f t="shared" si="0"/>
        <v>99.369409600000012</v>
      </c>
      <c r="F17" s="103"/>
      <c r="H17" s="92"/>
      <c r="I17" s="94"/>
      <c r="J17" s="67"/>
      <c r="K17" s="67"/>
    </row>
    <row r="18" spans="1:11" x14ac:dyDescent="0.25">
      <c r="A18" s="88" t="s">
        <v>14</v>
      </c>
      <c r="B18" s="27" t="s">
        <v>21</v>
      </c>
      <c r="C18" s="30" t="s">
        <v>135</v>
      </c>
      <c r="D18" s="29">
        <v>3232</v>
      </c>
      <c r="E18" s="104">
        <f t="shared" si="0"/>
        <v>79.891310400000009</v>
      </c>
      <c r="F18" s="105"/>
      <c r="H18" s="65">
        <v>4</v>
      </c>
      <c r="I18" s="65">
        <v>8</v>
      </c>
      <c r="J18" s="65">
        <v>3</v>
      </c>
      <c r="K18" s="65">
        <v>5</v>
      </c>
    </row>
    <row r="19" spans="1:11" x14ac:dyDescent="0.25">
      <c r="A19" s="89"/>
      <c r="B19" s="12" t="s">
        <v>1</v>
      </c>
      <c r="C19" s="23" t="s">
        <v>126</v>
      </c>
      <c r="D19" s="17">
        <v>4020</v>
      </c>
      <c r="E19" s="98">
        <f t="shared" si="0"/>
        <v>99.369409600000012</v>
      </c>
      <c r="F19" s="99"/>
      <c r="H19" s="65"/>
      <c r="I19" s="65"/>
      <c r="J19" s="65"/>
      <c r="K19" s="65"/>
    </row>
    <row r="20" spans="1:11" x14ac:dyDescent="0.25">
      <c r="A20" s="86" t="s">
        <v>15</v>
      </c>
      <c r="B20" s="19" t="s">
        <v>22</v>
      </c>
      <c r="C20" s="13" t="s">
        <v>131</v>
      </c>
      <c r="D20" s="20">
        <v>4126</v>
      </c>
      <c r="E20" s="100">
        <f t="shared" si="0"/>
        <v>101.98956</v>
      </c>
      <c r="F20" s="101"/>
      <c r="H20" s="66">
        <v>4</v>
      </c>
      <c r="I20" s="66">
        <v>6</v>
      </c>
      <c r="J20" s="66">
        <v>3</v>
      </c>
      <c r="K20" s="66">
        <v>6</v>
      </c>
    </row>
    <row r="21" spans="1:11" x14ac:dyDescent="0.25">
      <c r="A21" s="87"/>
      <c r="B21" s="24" t="s">
        <v>1</v>
      </c>
      <c r="C21" s="25" t="s">
        <v>126</v>
      </c>
      <c r="D21" s="26">
        <v>4020</v>
      </c>
      <c r="E21" s="102">
        <f t="shared" si="0"/>
        <v>99.369409600000012</v>
      </c>
      <c r="F21" s="103"/>
      <c r="H21" s="67"/>
      <c r="I21" s="67"/>
      <c r="J21" s="67"/>
      <c r="K21" s="67"/>
    </row>
    <row r="22" spans="1:11" x14ac:dyDescent="0.25">
      <c r="A22" s="88" t="s">
        <v>52</v>
      </c>
      <c r="B22" s="27" t="s">
        <v>58</v>
      </c>
      <c r="C22" s="30" t="s">
        <v>136</v>
      </c>
      <c r="D22" s="29">
        <v>3465</v>
      </c>
      <c r="E22" s="104">
        <f t="shared" si="0"/>
        <v>85.650697600000001</v>
      </c>
      <c r="F22" s="105"/>
      <c r="H22" s="65">
        <v>4</v>
      </c>
      <c r="I22" s="65">
        <v>8</v>
      </c>
      <c r="J22" s="65">
        <v>3</v>
      </c>
      <c r="K22" s="65">
        <v>6</v>
      </c>
    </row>
    <row r="23" spans="1:11" x14ac:dyDescent="0.25">
      <c r="A23" s="89"/>
      <c r="B23" s="12" t="s">
        <v>1</v>
      </c>
      <c r="C23" s="23" t="s">
        <v>126</v>
      </c>
      <c r="D23" s="17">
        <v>4020</v>
      </c>
      <c r="E23" s="98">
        <f t="shared" si="0"/>
        <v>99.369409600000012</v>
      </c>
      <c r="F23" s="99"/>
      <c r="H23" s="65"/>
      <c r="I23" s="65"/>
      <c r="J23" s="65"/>
      <c r="K23" s="65"/>
    </row>
    <row r="24" spans="1:11" x14ac:dyDescent="0.25">
      <c r="A24" s="86" t="s">
        <v>57</v>
      </c>
      <c r="B24" s="19" t="s">
        <v>63</v>
      </c>
      <c r="C24" s="13" t="s">
        <v>137</v>
      </c>
      <c r="D24" s="20">
        <v>3143</v>
      </c>
      <c r="E24" s="100">
        <f t="shared" si="0"/>
        <v>77.691372800000011</v>
      </c>
      <c r="F24" s="101"/>
      <c r="H24" s="66">
        <v>3</v>
      </c>
      <c r="I24" s="66">
        <v>6</v>
      </c>
      <c r="J24" s="66">
        <v>3</v>
      </c>
      <c r="K24" s="66">
        <v>6</v>
      </c>
    </row>
    <row r="25" spans="1:11" x14ac:dyDescent="0.25">
      <c r="A25" s="87"/>
      <c r="B25" s="24" t="s">
        <v>1</v>
      </c>
      <c r="C25" s="25" t="s">
        <v>126</v>
      </c>
      <c r="D25" s="26">
        <v>4020</v>
      </c>
      <c r="E25" s="102">
        <f t="shared" si="0"/>
        <v>99.369409600000012</v>
      </c>
      <c r="F25" s="103"/>
      <c r="H25" s="67"/>
      <c r="I25" s="67"/>
      <c r="J25" s="67"/>
      <c r="K25" s="67"/>
    </row>
    <row r="26" spans="1:11" x14ac:dyDescent="0.25">
      <c r="A26" s="88" t="s">
        <v>66</v>
      </c>
      <c r="B26" s="27" t="s">
        <v>84</v>
      </c>
      <c r="C26" s="30" t="s">
        <v>138</v>
      </c>
      <c r="D26" s="29">
        <v>4161</v>
      </c>
      <c r="E26" s="104">
        <f t="shared" si="0"/>
        <v>102.854704</v>
      </c>
      <c r="F26" s="105"/>
      <c r="H26" s="65">
        <v>3</v>
      </c>
      <c r="I26" s="65">
        <v>6</v>
      </c>
      <c r="J26" s="65">
        <v>3</v>
      </c>
      <c r="K26" s="65">
        <v>6</v>
      </c>
    </row>
    <row r="27" spans="1:11" x14ac:dyDescent="0.25">
      <c r="A27" s="89"/>
      <c r="B27" s="12" t="s">
        <v>1</v>
      </c>
      <c r="C27" s="23" t="s">
        <v>126</v>
      </c>
      <c r="D27" s="17">
        <v>4020</v>
      </c>
      <c r="E27" s="98">
        <f t="shared" si="0"/>
        <v>99.369409600000012</v>
      </c>
      <c r="F27" s="99"/>
      <c r="H27" s="90"/>
      <c r="I27" s="90"/>
      <c r="J27" s="90"/>
      <c r="K27" s="90"/>
    </row>
    <row r="29" spans="1:11" x14ac:dyDescent="0.25">
      <c r="A29" s="106"/>
    </row>
    <row r="30" spans="1:11" x14ac:dyDescent="0.25">
      <c r="A30" s="106"/>
    </row>
  </sheetData>
  <mergeCells count="75">
    <mergeCell ref="A29:A30"/>
    <mergeCell ref="A12:A13"/>
    <mergeCell ref="E12:F12"/>
    <mergeCell ref="E13:F13"/>
    <mergeCell ref="C10:C11"/>
    <mergeCell ref="A26:A27"/>
    <mergeCell ref="E26:F26"/>
    <mergeCell ref="E27:F27"/>
    <mergeCell ref="A24:A25"/>
    <mergeCell ref="E24:F24"/>
    <mergeCell ref="E25:F25"/>
    <mergeCell ref="A22:A23"/>
    <mergeCell ref="E22:F22"/>
    <mergeCell ref="E23:F23"/>
    <mergeCell ref="A18:A19"/>
    <mergeCell ref="E18:F18"/>
    <mergeCell ref="E19:F19"/>
    <mergeCell ref="A20:A21"/>
    <mergeCell ref="E20:F20"/>
    <mergeCell ref="E21:F21"/>
    <mergeCell ref="A14:A15"/>
    <mergeCell ref="E14:F14"/>
    <mergeCell ref="E15:F15"/>
    <mergeCell ref="A16:A17"/>
    <mergeCell ref="E16:F16"/>
    <mergeCell ref="E17:F17"/>
    <mergeCell ref="A2:D2"/>
    <mergeCell ref="A3:D3"/>
    <mergeCell ref="A4:D4"/>
    <mergeCell ref="A5:D5"/>
    <mergeCell ref="A6:D6"/>
    <mergeCell ref="A7:D7"/>
    <mergeCell ref="H9:I9"/>
    <mergeCell ref="J9:K9"/>
    <mergeCell ref="H10:H11"/>
    <mergeCell ref="I10:I11"/>
    <mergeCell ref="J10:J11"/>
    <mergeCell ref="K10:K11"/>
    <mergeCell ref="A8:D8"/>
    <mergeCell ref="A10:A11"/>
    <mergeCell ref="B10:B11"/>
    <mergeCell ref="D10:D11"/>
    <mergeCell ref="E10:F11"/>
    <mergeCell ref="H12:H13"/>
    <mergeCell ref="I12:I13"/>
    <mergeCell ref="J12:J13"/>
    <mergeCell ref="K12:K13"/>
    <mergeCell ref="H14:H15"/>
    <mergeCell ref="I14:I15"/>
    <mergeCell ref="J14:J15"/>
    <mergeCell ref="K14:K15"/>
    <mergeCell ref="H16:H17"/>
    <mergeCell ref="I16:I17"/>
    <mergeCell ref="J16:J17"/>
    <mergeCell ref="K16:K17"/>
    <mergeCell ref="J26:J27"/>
    <mergeCell ref="I26:I27"/>
    <mergeCell ref="H26:H27"/>
    <mergeCell ref="K24:K25"/>
    <mergeCell ref="J24:J25"/>
    <mergeCell ref="I24:I25"/>
    <mergeCell ref="H24:H25"/>
    <mergeCell ref="K22:K23"/>
    <mergeCell ref="J22:J23"/>
    <mergeCell ref="I22:I23"/>
    <mergeCell ref="H22:H23"/>
    <mergeCell ref="H20:H21"/>
    <mergeCell ref="H18:H19"/>
    <mergeCell ref="I18:I19"/>
    <mergeCell ref="K26:K27"/>
    <mergeCell ref="I20:I21"/>
    <mergeCell ref="J20:J21"/>
    <mergeCell ref="K20:K21"/>
    <mergeCell ref="K18:K19"/>
    <mergeCell ref="J18:J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5916D-EF76-4AA9-86C8-87282115AD8D}">
  <dimension ref="A2:K27"/>
  <sheetViews>
    <sheetView zoomScale="70" zoomScaleNormal="70" workbookViewId="0">
      <selection activeCell="H9" sqref="H9:I9"/>
    </sheetView>
  </sheetViews>
  <sheetFormatPr defaultRowHeight="15" x14ac:dyDescent="0.25"/>
  <cols>
    <col min="1" max="1" width="17.7109375" style="3" customWidth="1"/>
    <col min="2" max="2" width="15.140625" bestFit="1" customWidth="1"/>
    <col min="3" max="3" width="15.140625" customWidth="1"/>
    <col min="4" max="4" width="18.85546875" style="1" customWidth="1"/>
    <col min="5" max="5" width="24.5703125" style="2" customWidth="1"/>
    <col min="6" max="6" width="23.7109375" customWidth="1"/>
    <col min="8" max="8" width="53.140625" customWidth="1"/>
    <col min="9" max="9" width="54" customWidth="1"/>
    <col min="10" max="10" width="54.5703125" customWidth="1"/>
    <col min="11" max="11" width="54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9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108" t="s">
        <v>233</v>
      </c>
      <c r="I10" s="108" t="s">
        <v>234</v>
      </c>
      <c r="J10" s="70" t="s">
        <v>233</v>
      </c>
      <c r="K10" s="70" t="s">
        <v>234</v>
      </c>
    </row>
    <row r="11" spans="1:11" x14ac:dyDescent="0.25">
      <c r="A11" s="79"/>
      <c r="B11" s="79"/>
      <c r="C11" s="81"/>
      <c r="D11" s="79"/>
      <c r="E11" s="96"/>
      <c r="F11" s="97"/>
      <c r="H11" s="108"/>
      <c r="I11" s="108"/>
      <c r="J11" s="70"/>
      <c r="K11" s="70"/>
    </row>
    <row r="12" spans="1:11" ht="15" customHeight="1" x14ac:dyDescent="0.25">
      <c r="A12" s="86" t="s">
        <v>121</v>
      </c>
      <c r="B12" s="19" t="s">
        <v>122</v>
      </c>
      <c r="C12" s="13" t="s">
        <v>133</v>
      </c>
      <c r="D12" s="20">
        <v>5798</v>
      </c>
      <c r="E12" s="100">
        <f>0.00000000000004*(($D12*617.96)+36.04)*10^9</f>
        <v>143.31872480000001</v>
      </c>
      <c r="F12" s="101"/>
      <c r="H12" s="107" t="s">
        <v>236</v>
      </c>
      <c r="I12" s="107" t="s">
        <v>237</v>
      </c>
      <c r="J12" s="107" t="s">
        <v>239</v>
      </c>
      <c r="K12" s="107" t="s">
        <v>238</v>
      </c>
    </row>
    <row r="13" spans="1:11" x14ac:dyDescent="0.25">
      <c r="A13" s="87"/>
      <c r="B13" s="24" t="s">
        <v>1</v>
      </c>
      <c r="C13" s="25" t="s">
        <v>126</v>
      </c>
      <c r="D13" s="26">
        <v>4020</v>
      </c>
      <c r="E13" s="102">
        <f>0.00000000000004*(($D13*617.96)+36.04)*10^9</f>
        <v>99.369409600000012</v>
      </c>
      <c r="F13" s="103"/>
      <c r="H13" s="64"/>
      <c r="I13" s="64"/>
      <c r="J13" s="64"/>
      <c r="K13" s="64"/>
    </row>
    <row r="14" spans="1:11" x14ac:dyDescent="0.25">
      <c r="H14" s="31"/>
      <c r="I14" s="31"/>
      <c r="J14" s="31"/>
      <c r="K14" s="31"/>
    </row>
    <row r="15" spans="1:11" x14ac:dyDescent="0.25">
      <c r="A15" s="106"/>
      <c r="H15" s="31"/>
      <c r="I15" s="31"/>
      <c r="J15" s="31"/>
      <c r="K15" s="31"/>
    </row>
    <row r="16" spans="1:11" x14ac:dyDescent="0.25">
      <c r="A16" s="106"/>
      <c r="H16" s="38"/>
      <c r="I16" s="38"/>
      <c r="J16" s="31"/>
      <c r="K16" s="31"/>
    </row>
    <row r="17" spans="8:11" x14ac:dyDescent="0.25">
      <c r="H17" s="38"/>
      <c r="I17" s="38"/>
      <c r="J17" s="31"/>
      <c r="K17" s="31"/>
    </row>
    <row r="18" spans="8:11" x14ac:dyDescent="0.25">
      <c r="H18" s="31"/>
      <c r="I18" s="31"/>
      <c r="J18" s="31"/>
      <c r="K18" s="31"/>
    </row>
    <row r="19" spans="8:11" x14ac:dyDescent="0.25">
      <c r="H19" s="31"/>
      <c r="I19" s="31"/>
      <c r="J19" s="31"/>
      <c r="K19" s="31"/>
    </row>
    <row r="20" spans="8:11" x14ac:dyDescent="0.25">
      <c r="H20" s="31"/>
      <c r="I20" s="31"/>
      <c r="J20" s="31"/>
      <c r="K20" s="31"/>
    </row>
    <row r="21" spans="8:11" x14ac:dyDescent="0.25">
      <c r="H21" s="31"/>
      <c r="I21" s="31"/>
      <c r="J21" s="31"/>
      <c r="K21" s="31"/>
    </row>
    <row r="22" spans="8:11" x14ac:dyDescent="0.25">
      <c r="H22" s="31"/>
      <c r="I22" s="31"/>
      <c r="J22" s="31"/>
      <c r="K22" s="31"/>
    </row>
    <row r="23" spans="8:11" x14ac:dyDescent="0.25">
      <c r="H23" s="31"/>
      <c r="I23" s="31"/>
      <c r="J23" s="31"/>
      <c r="K23" s="31"/>
    </row>
    <row r="24" spans="8:11" x14ac:dyDescent="0.25">
      <c r="H24" s="31"/>
      <c r="I24" s="31"/>
      <c r="J24" s="31"/>
      <c r="K24" s="31"/>
    </row>
    <row r="25" spans="8:11" x14ac:dyDescent="0.25">
      <c r="H25" s="31"/>
      <c r="I25" s="31"/>
      <c r="J25" s="31"/>
      <c r="K25" s="31"/>
    </row>
    <row r="26" spans="8:11" x14ac:dyDescent="0.25">
      <c r="H26" s="31"/>
      <c r="I26" s="31"/>
      <c r="J26" s="31"/>
      <c r="K26" s="31"/>
    </row>
    <row r="27" spans="8:11" x14ac:dyDescent="0.25">
      <c r="H27" s="31"/>
      <c r="I27" s="31"/>
      <c r="J27" s="31"/>
      <c r="K27" s="31"/>
    </row>
  </sheetData>
  <mergeCells count="26">
    <mergeCell ref="E10:F11"/>
    <mergeCell ref="E12:F12"/>
    <mergeCell ref="E13:F13"/>
    <mergeCell ref="A2:D2"/>
    <mergeCell ref="A3:D3"/>
    <mergeCell ref="A4:D4"/>
    <mergeCell ref="A5:D5"/>
    <mergeCell ref="A6:D6"/>
    <mergeCell ref="A7:D7"/>
    <mergeCell ref="A8:D8"/>
    <mergeCell ref="D10:D11"/>
    <mergeCell ref="A15:A16"/>
    <mergeCell ref="A10:A11"/>
    <mergeCell ref="B10:B11"/>
    <mergeCell ref="C10:C11"/>
    <mergeCell ref="A12:A13"/>
    <mergeCell ref="H12:H13"/>
    <mergeCell ref="I12:I13"/>
    <mergeCell ref="J12:J13"/>
    <mergeCell ref="K12:K13"/>
    <mergeCell ref="H9:I9"/>
    <mergeCell ref="J9:K9"/>
    <mergeCell ref="H10:H11"/>
    <mergeCell ref="I10:I11"/>
    <mergeCell ref="J10:J11"/>
    <mergeCell ref="K10:K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0443-E455-4748-87A5-7CD4AA1CED0B}">
  <dimension ref="A2:K113"/>
  <sheetViews>
    <sheetView zoomScale="55" zoomScaleNormal="55" workbookViewId="0">
      <selection activeCell="H9" sqref="H9:I9"/>
    </sheetView>
  </sheetViews>
  <sheetFormatPr defaultRowHeight="15" x14ac:dyDescent="0.25"/>
  <cols>
    <col min="1" max="1" width="17.7109375" style="3" customWidth="1"/>
    <col min="2" max="2" width="15.140625" bestFit="1" customWidth="1"/>
    <col min="3" max="3" width="15.140625" customWidth="1"/>
    <col min="4" max="4" width="18.85546875" style="1" customWidth="1"/>
    <col min="5" max="5" width="24.5703125" style="2" customWidth="1"/>
    <col min="6" max="6" width="23.7109375" customWidth="1"/>
    <col min="8" max="8" width="24.28515625" customWidth="1"/>
    <col min="9" max="9" width="16.5703125" customWidth="1"/>
    <col min="10" max="10" width="25.140625" customWidth="1"/>
    <col min="11" max="11" width="1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9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ht="15" customHeight="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ht="15" customHeight="1" thickBot="1" x14ac:dyDescent="0.3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x14ac:dyDescent="0.25">
      <c r="A12" s="125" t="s">
        <v>11</v>
      </c>
      <c r="B12" s="39" t="s">
        <v>19</v>
      </c>
      <c r="C12" s="40" t="s">
        <v>132</v>
      </c>
      <c r="D12" s="41">
        <v>3452</v>
      </c>
      <c r="E12" s="127">
        <f t="shared" ref="E12:E65" si="0">0.00000000000004*(($D12*617.96)+36.04)*10^9</f>
        <v>85.329358400000004</v>
      </c>
      <c r="F12" s="128"/>
      <c r="H12" s="122">
        <v>4</v>
      </c>
      <c r="I12" s="123">
        <v>8</v>
      </c>
      <c r="J12" s="123">
        <v>3</v>
      </c>
      <c r="K12" s="124">
        <v>6</v>
      </c>
    </row>
    <row r="13" spans="1:11" x14ac:dyDescent="0.25">
      <c r="A13" s="126"/>
      <c r="B13" s="24" t="s">
        <v>1</v>
      </c>
      <c r="C13" s="25" t="s">
        <v>126</v>
      </c>
      <c r="D13" s="26">
        <v>4020</v>
      </c>
      <c r="E13" s="102">
        <f t="shared" si="0"/>
        <v>99.369409600000012</v>
      </c>
      <c r="F13" s="129"/>
      <c r="H13" s="116"/>
      <c r="I13" s="62"/>
      <c r="J13" s="62"/>
      <c r="K13" s="118"/>
    </row>
    <row r="14" spans="1:11" x14ac:dyDescent="0.25">
      <c r="A14" s="140" t="s">
        <v>40</v>
      </c>
      <c r="B14" s="27" t="s">
        <v>42</v>
      </c>
      <c r="C14" s="30" t="s">
        <v>158</v>
      </c>
      <c r="D14" s="29">
        <v>3550</v>
      </c>
      <c r="E14" s="104">
        <f t="shared" si="0"/>
        <v>87.751761600000009</v>
      </c>
      <c r="F14" s="137"/>
      <c r="H14" s="109">
        <v>4</v>
      </c>
      <c r="I14" s="111">
        <v>8</v>
      </c>
      <c r="J14" s="111">
        <v>3</v>
      </c>
      <c r="K14" s="113">
        <v>6</v>
      </c>
    </row>
    <row r="15" spans="1:11" x14ac:dyDescent="0.25">
      <c r="A15" s="141"/>
      <c r="B15" s="12" t="s">
        <v>1</v>
      </c>
      <c r="C15" s="23" t="s">
        <v>126</v>
      </c>
      <c r="D15" s="17">
        <v>4020</v>
      </c>
      <c r="E15" s="98">
        <f t="shared" si="0"/>
        <v>99.369409600000012</v>
      </c>
      <c r="F15" s="142"/>
      <c r="H15" s="110"/>
      <c r="I15" s="112"/>
      <c r="J15" s="112"/>
      <c r="K15" s="114"/>
    </row>
    <row r="16" spans="1:11" x14ac:dyDescent="0.25">
      <c r="A16" s="130" t="s">
        <v>47</v>
      </c>
      <c r="B16" s="19" t="s">
        <v>50</v>
      </c>
      <c r="C16" s="13" t="s">
        <v>161</v>
      </c>
      <c r="D16" s="20">
        <v>2859</v>
      </c>
      <c r="E16" s="100">
        <f t="shared" si="0"/>
        <v>70.6713472</v>
      </c>
      <c r="F16" s="132"/>
      <c r="H16" s="115">
        <v>4</v>
      </c>
      <c r="I16" s="61">
        <v>8</v>
      </c>
      <c r="J16" s="61">
        <v>3</v>
      </c>
      <c r="K16" s="117">
        <v>6</v>
      </c>
    </row>
    <row r="17" spans="1:11" x14ac:dyDescent="0.25">
      <c r="A17" s="126"/>
      <c r="B17" s="24" t="s">
        <v>1</v>
      </c>
      <c r="C17" s="25" t="s">
        <v>126</v>
      </c>
      <c r="D17" s="26">
        <v>4020</v>
      </c>
      <c r="E17" s="102">
        <f t="shared" si="0"/>
        <v>99.369409600000012</v>
      </c>
      <c r="F17" s="129"/>
      <c r="H17" s="116"/>
      <c r="I17" s="62"/>
      <c r="J17" s="62"/>
      <c r="K17" s="118"/>
    </row>
    <row r="18" spans="1:11" x14ac:dyDescent="0.25">
      <c r="A18" s="135" t="s">
        <v>74</v>
      </c>
      <c r="B18" s="27" t="s">
        <v>91</v>
      </c>
      <c r="C18" s="30" t="s">
        <v>174</v>
      </c>
      <c r="D18" s="29">
        <v>3452</v>
      </c>
      <c r="E18" s="104">
        <f t="shared" si="0"/>
        <v>85.329358400000004</v>
      </c>
      <c r="F18" s="137"/>
      <c r="H18" s="109">
        <v>3</v>
      </c>
      <c r="I18" s="111">
        <v>5</v>
      </c>
      <c r="J18" s="111">
        <v>3</v>
      </c>
      <c r="K18" s="113">
        <v>6</v>
      </c>
    </row>
    <row r="19" spans="1:11" x14ac:dyDescent="0.25">
      <c r="A19" s="136"/>
      <c r="B19" s="11" t="s">
        <v>1</v>
      </c>
      <c r="C19" s="23" t="s">
        <v>126</v>
      </c>
      <c r="D19" s="16">
        <v>4020</v>
      </c>
      <c r="E19" s="138">
        <f t="shared" si="0"/>
        <v>99.369409600000012</v>
      </c>
      <c r="F19" s="139"/>
      <c r="H19" s="110"/>
      <c r="I19" s="112"/>
      <c r="J19" s="112"/>
      <c r="K19" s="114"/>
    </row>
    <row r="20" spans="1:11" x14ac:dyDescent="0.25">
      <c r="A20" s="130" t="s">
        <v>78</v>
      </c>
      <c r="B20" s="19" t="s">
        <v>95</v>
      </c>
      <c r="C20" s="13" t="s">
        <v>178</v>
      </c>
      <c r="D20" s="20">
        <v>3798</v>
      </c>
      <c r="E20" s="100">
        <f t="shared" si="0"/>
        <v>93.881924800000007</v>
      </c>
      <c r="F20" s="132"/>
      <c r="H20" s="115">
        <v>3</v>
      </c>
      <c r="I20" s="61">
        <v>6</v>
      </c>
      <c r="J20" s="61">
        <v>3</v>
      </c>
      <c r="K20" s="117">
        <v>6</v>
      </c>
    </row>
    <row r="21" spans="1:11" ht="15.75" thickBot="1" x14ac:dyDescent="0.3">
      <c r="A21" s="131"/>
      <c r="B21" s="48" t="s">
        <v>1</v>
      </c>
      <c r="C21" s="49" t="s">
        <v>126</v>
      </c>
      <c r="D21" s="50">
        <v>4020</v>
      </c>
      <c r="E21" s="133">
        <f t="shared" si="0"/>
        <v>99.369409600000012</v>
      </c>
      <c r="F21" s="134"/>
      <c r="H21" s="120"/>
      <c r="I21" s="119"/>
      <c r="J21" s="119"/>
      <c r="K21" s="121"/>
    </row>
    <row r="22" spans="1:11" x14ac:dyDescent="0.25">
      <c r="A22" s="146" t="s">
        <v>14</v>
      </c>
      <c r="B22" s="45" t="s">
        <v>21</v>
      </c>
      <c r="C22" s="46" t="s">
        <v>135</v>
      </c>
      <c r="D22" s="47">
        <v>3232</v>
      </c>
      <c r="E22" s="147">
        <f t="shared" si="0"/>
        <v>79.891310400000009</v>
      </c>
      <c r="F22" s="148"/>
      <c r="H22" s="149">
        <v>4</v>
      </c>
      <c r="I22" s="150">
        <v>8</v>
      </c>
      <c r="J22" s="150">
        <v>3</v>
      </c>
      <c r="K22" s="143">
        <v>5</v>
      </c>
    </row>
    <row r="23" spans="1:11" x14ac:dyDescent="0.25">
      <c r="A23" s="141"/>
      <c r="B23" s="12" t="s">
        <v>1</v>
      </c>
      <c r="C23" s="23" t="s">
        <v>126</v>
      </c>
      <c r="D23" s="17">
        <v>4020</v>
      </c>
      <c r="E23" s="98">
        <f t="shared" si="0"/>
        <v>99.369409600000012</v>
      </c>
      <c r="F23" s="142"/>
      <c r="H23" s="110"/>
      <c r="I23" s="60"/>
      <c r="J23" s="112"/>
      <c r="K23" s="114"/>
    </row>
    <row r="24" spans="1:11" x14ac:dyDescent="0.25">
      <c r="A24" s="130" t="s">
        <v>33</v>
      </c>
      <c r="B24" s="19" t="s">
        <v>39</v>
      </c>
      <c r="C24" s="13" t="s">
        <v>157</v>
      </c>
      <c r="D24" s="20">
        <v>3330</v>
      </c>
      <c r="E24" s="100">
        <f t="shared" si="0"/>
        <v>82.3137136</v>
      </c>
      <c r="F24" s="132"/>
      <c r="H24" s="115">
        <v>4</v>
      </c>
      <c r="I24" s="66">
        <v>8</v>
      </c>
      <c r="J24" s="144">
        <v>3</v>
      </c>
      <c r="K24" s="117">
        <v>6</v>
      </c>
    </row>
    <row r="25" spans="1:11" x14ac:dyDescent="0.25">
      <c r="A25" s="126"/>
      <c r="B25" s="24" t="s">
        <v>1</v>
      </c>
      <c r="C25" s="25" t="s">
        <v>126</v>
      </c>
      <c r="D25" s="26">
        <v>4020</v>
      </c>
      <c r="E25" s="102">
        <f t="shared" si="0"/>
        <v>99.369409600000012</v>
      </c>
      <c r="F25" s="129"/>
      <c r="H25" s="116"/>
      <c r="I25" s="67"/>
      <c r="J25" s="145"/>
      <c r="K25" s="118"/>
    </row>
    <row r="26" spans="1:11" x14ac:dyDescent="0.25">
      <c r="A26" s="151" t="s">
        <v>46</v>
      </c>
      <c r="B26" s="27" t="s">
        <v>51</v>
      </c>
      <c r="C26" s="30" t="s">
        <v>160</v>
      </c>
      <c r="D26" s="29">
        <v>3638</v>
      </c>
      <c r="E26" s="104">
        <f t="shared" si="0"/>
        <v>89.926980799999995</v>
      </c>
      <c r="F26" s="137"/>
      <c r="H26" s="109">
        <v>4</v>
      </c>
      <c r="I26" s="60">
        <v>8</v>
      </c>
      <c r="J26" s="111">
        <v>3</v>
      </c>
      <c r="K26" s="113">
        <v>6</v>
      </c>
    </row>
    <row r="27" spans="1:11" x14ac:dyDescent="0.25">
      <c r="A27" s="152"/>
      <c r="B27" s="12" t="s">
        <v>1</v>
      </c>
      <c r="C27" s="23" t="s">
        <v>126</v>
      </c>
      <c r="D27" s="17">
        <v>4020</v>
      </c>
      <c r="E27" s="98">
        <f t="shared" si="0"/>
        <v>99.369409600000012</v>
      </c>
      <c r="F27" s="142"/>
      <c r="H27" s="110"/>
      <c r="I27" s="112"/>
      <c r="J27" s="112"/>
      <c r="K27" s="114"/>
    </row>
    <row r="28" spans="1:11" x14ac:dyDescent="0.25">
      <c r="A28" s="130" t="s">
        <v>75</v>
      </c>
      <c r="B28" s="19" t="s">
        <v>92</v>
      </c>
      <c r="C28" s="13" t="s">
        <v>175</v>
      </c>
      <c r="D28" s="20">
        <v>3232</v>
      </c>
      <c r="E28" s="100">
        <f t="shared" si="0"/>
        <v>79.891310400000009</v>
      </c>
      <c r="F28" s="132"/>
      <c r="H28" s="115">
        <v>3</v>
      </c>
      <c r="I28" s="61">
        <v>6</v>
      </c>
      <c r="J28" s="61">
        <v>3</v>
      </c>
      <c r="K28" s="117">
        <v>6</v>
      </c>
    </row>
    <row r="29" spans="1:11" x14ac:dyDescent="0.25">
      <c r="A29" s="126"/>
      <c r="B29" s="24" t="s">
        <v>1</v>
      </c>
      <c r="C29" s="25" t="s">
        <v>126</v>
      </c>
      <c r="D29" s="26">
        <v>4020</v>
      </c>
      <c r="E29" s="102">
        <f t="shared" si="0"/>
        <v>99.369409600000012</v>
      </c>
      <c r="F29" s="129"/>
      <c r="H29" s="116"/>
      <c r="I29" s="62"/>
      <c r="J29" s="62"/>
      <c r="K29" s="118"/>
    </row>
    <row r="30" spans="1:11" x14ac:dyDescent="0.25">
      <c r="A30" s="140" t="s">
        <v>79</v>
      </c>
      <c r="B30" s="27" t="s">
        <v>96</v>
      </c>
      <c r="C30" s="30" t="s">
        <v>179</v>
      </c>
      <c r="D30" s="29">
        <v>3578</v>
      </c>
      <c r="E30" s="104">
        <f t="shared" si="0"/>
        <v>88.443876800000027</v>
      </c>
      <c r="F30" s="137"/>
      <c r="H30" s="109">
        <v>3</v>
      </c>
      <c r="I30" s="111">
        <v>6</v>
      </c>
      <c r="J30" s="111">
        <v>3</v>
      </c>
      <c r="K30" s="113">
        <v>6</v>
      </c>
    </row>
    <row r="31" spans="1:11" ht="15.75" thickBot="1" x14ac:dyDescent="0.3">
      <c r="A31" s="159"/>
      <c r="B31" s="42" t="s">
        <v>1</v>
      </c>
      <c r="C31" s="43" t="s">
        <v>126</v>
      </c>
      <c r="D31" s="44">
        <v>4020</v>
      </c>
      <c r="E31" s="154">
        <f t="shared" si="0"/>
        <v>99.369409600000012</v>
      </c>
      <c r="F31" s="155"/>
      <c r="H31" s="160"/>
      <c r="I31" s="161"/>
      <c r="J31" s="161"/>
      <c r="K31" s="153"/>
    </row>
    <row r="32" spans="1:11" x14ac:dyDescent="0.25">
      <c r="A32" s="125" t="s">
        <v>15</v>
      </c>
      <c r="B32" s="39" t="s">
        <v>22</v>
      </c>
      <c r="C32" s="40" t="s">
        <v>131</v>
      </c>
      <c r="D32" s="41">
        <v>4126</v>
      </c>
      <c r="E32" s="127">
        <f t="shared" si="0"/>
        <v>101.98956</v>
      </c>
      <c r="F32" s="128"/>
      <c r="H32" s="156">
        <v>4</v>
      </c>
      <c r="I32" s="157">
        <v>6</v>
      </c>
      <c r="J32" s="157">
        <v>3</v>
      </c>
      <c r="K32" s="158">
        <v>6</v>
      </c>
    </row>
    <row r="33" spans="1:11" x14ac:dyDescent="0.25">
      <c r="A33" s="126"/>
      <c r="B33" s="24" t="s">
        <v>1</v>
      </c>
      <c r="C33" s="25" t="s">
        <v>126</v>
      </c>
      <c r="D33" s="26">
        <v>4020</v>
      </c>
      <c r="E33" s="102">
        <f t="shared" si="0"/>
        <v>99.369409600000012</v>
      </c>
      <c r="F33" s="129"/>
      <c r="H33" s="116"/>
      <c r="I33" s="62"/>
      <c r="J33" s="62"/>
      <c r="K33" s="118"/>
    </row>
    <row r="34" spans="1:11" x14ac:dyDescent="0.25">
      <c r="A34" s="140" t="s">
        <v>41</v>
      </c>
      <c r="B34" s="27" t="s">
        <v>43</v>
      </c>
      <c r="C34" s="30" t="s">
        <v>145</v>
      </c>
      <c r="D34" s="29">
        <v>4224</v>
      </c>
      <c r="E34" s="104">
        <f t="shared" si="0"/>
        <v>104.4119632</v>
      </c>
      <c r="F34" s="137"/>
      <c r="H34" s="109">
        <v>4</v>
      </c>
      <c r="I34" s="111">
        <v>8</v>
      </c>
      <c r="J34" s="111">
        <v>3</v>
      </c>
      <c r="K34" s="113">
        <v>6</v>
      </c>
    </row>
    <row r="35" spans="1:11" x14ac:dyDescent="0.25">
      <c r="A35" s="141"/>
      <c r="B35" s="12" t="s">
        <v>1</v>
      </c>
      <c r="C35" s="23" t="s">
        <v>126</v>
      </c>
      <c r="D35" s="17">
        <v>4020</v>
      </c>
      <c r="E35" s="98">
        <f t="shared" si="0"/>
        <v>99.369409600000012</v>
      </c>
      <c r="F35" s="142"/>
      <c r="H35" s="110"/>
      <c r="I35" s="112"/>
      <c r="J35" s="112"/>
      <c r="K35" s="114"/>
    </row>
    <row r="36" spans="1:11" x14ac:dyDescent="0.25">
      <c r="A36" s="130" t="s">
        <v>48</v>
      </c>
      <c r="B36" s="19" t="s">
        <v>49</v>
      </c>
      <c r="C36" s="13" t="s">
        <v>146</v>
      </c>
      <c r="D36" s="20">
        <v>4530</v>
      </c>
      <c r="E36" s="100">
        <f t="shared" si="0"/>
        <v>111.9757936</v>
      </c>
      <c r="F36" s="132"/>
      <c r="H36" s="115">
        <v>4</v>
      </c>
      <c r="I36" s="61">
        <v>7</v>
      </c>
      <c r="J36" s="61">
        <v>3</v>
      </c>
      <c r="K36" s="117">
        <v>6</v>
      </c>
    </row>
    <row r="37" spans="1:11" x14ac:dyDescent="0.25">
      <c r="A37" s="126"/>
      <c r="B37" s="24" t="s">
        <v>1</v>
      </c>
      <c r="C37" s="25" t="s">
        <v>126</v>
      </c>
      <c r="D37" s="26">
        <v>4020</v>
      </c>
      <c r="E37" s="102">
        <f t="shared" si="0"/>
        <v>99.369409600000012</v>
      </c>
      <c r="F37" s="129"/>
      <c r="H37" s="116"/>
      <c r="I37" s="62"/>
      <c r="J37" s="62"/>
      <c r="K37" s="118"/>
    </row>
    <row r="38" spans="1:11" x14ac:dyDescent="0.25">
      <c r="A38" s="135" t="s">
        <v>64</v>
      </c>
      <c r="B38" s="27" t="s">
        <v>82</v>
      </c>
      <c r="C38" s="30" t="s">
        <v>147</v>
      </c>
      <c r="D38" s="29">
        <v>4126</v>
      </c>
      <c r="E38" s="104">
        <f t="shared" si="0"/>
        <v>101.98956</v>
      </c>
      <c r="F38" s="137"/>
      <c r="H38" s="109">
        <v>3</v>
      </c>
      <c r="I38" s="111">
        <v>6</v>
      </c>
      <c r="J38" s="111">
        <v>3</v>
      </c>
      <c r="K38" s="113">
        <v>6</v>
      </c>
    </row>
    <row r="39" spans="1:11" x14ac:dyDescent="0.25">
      <c r="A39" s="162"/>
      <c r="B39" s="12" t="s">
        <v>1</v>
      </c>
      <c r="C39" s="23" t="s">
        <v>126</v>
      </c>
      <c r="D39" s="17">
        <v>4020</v>
      </c>
      <c r="E39" s="98">
        <f t="shared" si="0"/>
        <v>99.369409600000012</v>
      </c>
      <c r="F39" s="142"/>
      <c r="H39" s="110"/>
      <c r="I39" s="112"/>
      <c r="J39" s="112"/>
      <c r="K39" s="114"/>
    </row>
    <row r="40" spans="1:11" x14ac:dyDescent="0.25">
      <c r="A40" s="130" t="s">
        <v>80</v>
      </c>
      <c r="B40" s="19" t="s">
        <v>97</v>
      </c>
      <c r="C40" s="13" t="s">
        <v>148</v>
      </c>
      <c r="D40" s="20">
        <v>4472</v>
      </c>
      <c r="E40" s="100">
        <f t="shared" si="0"/>
        <v>110.54212640000001</v>
      </c>
      <c r="F40" s="132"/>
      <c r="H40" s="115">
        <v>3</v>
      </c>
      <c r="I40" s="61">
        <v>6</v>
      </c>
      <c r="J40" s="61">
        <v>3</v>
      </c>
      <c r="K40" s="117">
        <v>6</v>
      </c>
    </row>
    <row r="41" spans="1:11" ht="15.75" thickBot="1" x14ac:dyDescent="0.3">
      <c r="A41" s="131"/>
      <c r="B41" s="48" t="s">
        <v>1</v>
      </c>
      <c r="C41" s="49" t="s">
        <v>126</v>
      </c>
      <c r="D41" s="50">
        <v>4020</v>
      </c>
      <c r="E41" s="133">
        <f t="shared" si="0"/>
        <v>99.369409600000012</v>
      </c>
      <c r="F41" s="134"/>
      <c r="H41" s="120"/>
      <c r="I41" s="119"/>
      <c r="J41" s="119"/>
      <c r="K41" s="121"/>
    </row>
    <row r="42" spans="1:11" x14ac:dyDescent="0.25">
      <c r="A42" s="146" t="s">
        <v>52</v>
      </c>
      <c r="B42" s="45" t="s">
        <v>58</v>
      </c>
      <c r="C42" s="46" t="s">
        <v>136</v>
      </c>
      <c r="D42" s="47">
        <v>3465</v>
      </c>
      <c r="E42" s="147">
        <f t="shared" si="0"/>
        <v>85.650697600000001</v>
      </c>
      <c r="F42" s="148"/>
      <c r="H42" s="149">
        <v>4</v>
      </c>
      <c r="I42" s="150">
        <v>8</v>
      </c>
      <c r="J42" s="150">
        <v>3</v>
      </c>
      <c r="K42" s="143">
        <v>6</v>
      </c>
    </row>
    <row r="43" spans="1:11" x14ac:dyDescent="0.25">
      <c r="A43" s="141"/>
      <c r="B43" s="12" t="s">
        <v>1</v>
      </c>
      <c r="C43" s="23" t="s">
        <v>126</v>
      </c>
      <c r="D43" s="17">
        <v>4020</v>
      </c>
      <c r="E43" s="98">
        <f t="shared" si="0"/>
        <v>99.369409600000012</v>
      </c>
      <c r="F43" s="142"/>
      <c r="H43" s="110"/>
      <c r="I43" s="112"/>
      <c r="J43" s="112"/>
      <c r="K43" s="114"/>
    </row>
    <row r="44" spans="1:11" x14ac:dyDescent="0.25">
      <c r="A44" s="130" t="s">
        <v>54</v>
      </c>
      <c r="B44" s="19" t="s">
        <v>60</v>
      </c>
      <c r="C44" s="13" t="s">
        <v>163</v>
      </c>
      <c r="D44" s="20">
        <v>3563</v>
      </c>
      <c r="E44" s="100">
        <f t="shared" si="0"/>
        <v>88.073100800000006</v>
      </c>
      <c r="F44" s="132"/>
      <c r="H44" s="115">
        <v>4</v>
      </c>
      <c r="I44" s="61">
        <v>8</v>
      </c>
      <c r="J44" s="61">
        <v>3</v>
      </c>
      <c r="K44" s="117">
        <v>5</v>
      </c>
    </row>
    <row r="45" spans="1:11" x14ac:dyDescent="0.25">
      <c r="A45" s="126"/>
      <c r="B45" s="24" t="s">
        <v>1</v>
      </c>
      <c r="C45" s="25" t="s">
        <v>126</v>
      </c>
      <c r="D45" s="26">
        <v>4020</v>
      </c>
      <c r="E45" s="102">
        <f t="shared" si="0"/>
        <v>99.369409600000012</v>
      </c>
      <c r="F45" s="129"/>
      <c r="H45" s="116"/>
      <c r="I45" s="62"/>
      <c r="J45" s="62"/>
      <c r="K45" s="118"/>
    </row>
    <row r="46" spans="1:11" x14ac:dyDescent="0.25">
      <c r="A46" s="135" t="s">
        <v>56</v>
      </c>
      <c r="B46" s="27" t="s">
        <v>62</v>
      </c>
      <c r="C46" s="30" t="s">
        <v>165</v>
      </c>
      <c r="D46" s="29">
        <v>3871</v>
      </c>
      <c r="E46" s="104">
        <f t="shared" si="0"/>
        <v>95.686368000000016</v>
      </c>
      <c r="F46" s="137"/>
      <c r="H46" s="109">
        <v>4</v>
      </c>
      <c r="I46" s="111">
        <v>8</v>
      </c>
      <c r="J46" s="111">
        <v>3</v>
      </c>
      <c r="K46" s="113">
        <v>6</v>
      </c>
    </row>
    <row r="47" spans="1:11" x14ac:dyDescent="0.25">
      <c r="A47" s="162"/>
      <c r="B47" s="12" t="s">
        <v>1</v>
      </c>
      <c r="C47" s="23" t="s">
        <v>126</v>
      </c>
      <c r="D47" s="17">
        <v>4020</v>
      </c>
      <c r="E47" s="98">
        <f t="shared" si="0"/>
        <v>99.369409600000012</v>
      </c>
      <c r="F47" s="142"/>
      <c r="H47" s="110"/>
      <c r="I47" s="112"/>
      <c r="J47" s="112"/>
      <c r="K47" s="114"/>
    </row>
    <row r="48" spans="1:11" x14ac:dyDescent="0.25">
      <c r="A48" s="163" t="s">
        <v>65</v>
      </c>
      <c r="B48" s="19" t="s">
        <v>83</v>
      </c>
      <c r="C48" s="13" t="s">
        <v>166</v>
      </c>
      <c r="D48" s="20">
        <v>3465</v>
      </c>
      <c r="E48" s="100">
        <f t="shared" si="0"/>
        <v>85.650697600000001</v>
      </c>
      <c r="F48" s="132"/>
      <c r="H48" s="115">
        <v>3</v>
      </c>
      <c r="I48" s="61">
        <v>6</v>
      </c>
      <c r="J48" s="61">
        <v>3</v>
      </c>
      <c r="K48" s="117">
        <v>6</v>
      </c>
    </row>
    <row r="49" spans="1:11" x14ac:dyDescent="0.25">
      <c r="A49" s="164"/>
      <c r="B49" s="24" t="s">
        <v>1</v>
      </c>
      <c r="C49" s="25" t="s">
        <v>126</v>
      </c>
      <c r="D49" s="26">
        <v>4020</v>
      </c>
      <c r="E49" s="102">
        <f t="shared" si="0"/>
        <v>99.369409600000012</v>
      </c>
      <c r="F49" s="129"/>
      <c r="H49" s="116"/>
      <c r="I49" s="62"/>
      <c r="J49" s="62"/>
      <c r="K49" s="118"/>
    </row>
    <row r="50" spans="1:11" x14ac:dyDescent="0.25">
      <c r="A50" s="140" t="s">
        <v>81</v>
      </c>
      <c r="B50" s="27" t="s">
        <v>98</v>
      </c>
      <c r="C50" s="30" t="s">
        <v>180</v>
      </c>
      <c r="D50" s="29">
        <v>3811</v>
      </c>
      <c r="E50" s="104">
        <f>0.00000000000004*(($D50*617.96)+36.04)*10^9</f>
        <v>94.203264000000004</v>
      </c>
      <c r="F50" s="137"/>
      <c r="H50" s="109">
        <v>3</v>
      </c>
      <c r="I50" s="111">
        <v>6</v>
      </c>
      <c r="J50" s="111">
        <v>3</v>
      </c>
      <c r="K50" s="113">
        <v>6</v>
      </c>
    </row>
    <row r="51" spans="1:11" ht="15.75" thickBot="1" x14ac:dyDescent="0.3">
      <c r="A51" s="141"/>
      <c r="B51" s="12" t="s">
        <v>1</v>
      </c>
      <c r="C51" s="23" t="s">
        <v>126</v>
      </c>
      <c r="D51" s="17">
        <v>4020</v>
      </c>
      <c r="E51" s="98">
        <f>0.00000000000004*(($D51*617.96)+36.04)*10^9</f>
        <v>99.369409600000012</v>
      </c>
      <c r="F51" s="142"/>
      <c r="H51" s="110"/>
      <c r="I51" s="112"/>
      <c r="J51" s="112"/>
      <c r="K51" s="114"/>
    </row>
    <row r="52" spans="1:11" x14ac:dyDescent="0.25">
      <c r="A52" s="166" t="s">
        <v>57</v>
      </c>
      <c r="B52" s="39" t="s">
        <v>63</v>
      </c>
      <c r="C52" s="40" t="s">
        <v>137</v>
      </c>
      <c r="D52" s="41">
        <v>3143</v>
      </c>
      <c r="E52" s="127">
        <f t="shared" si="0"/>
        <v>77.691372800000011</v>
      </c>
      <c r="F52" s="128"/>
      <c r="H52" s="122">
        <v>3</v>
      </c>
      <c r="I52" s="123">
        <v>6</v>
      </c>
      <c r="J52" s="123">
        <v>3</v>
      </c>
      <c r="K52" s="124">
        <v>6</v>
      </c>
    </row>
    <row r="53" spans="1:11" x14ac:dyDescent="0.25">
      <c r="A53" s="164"/>
      <c r="B53" s="24" t="s">
        <v>1</v>
      </c>
      <c r="C53" s="25" t="s">
        <v>126</v>
      </c>
      <c r="D53" s="26">
        <v>4020</v>
      </c>
      <c r="E53" s="102">
        <f t="shared" si="0"/>
        <v>99.369409600000012</v>
      </c>
      <c r="F53" s="129"/>
      <c r="H53" s="156"/>
      <c r="I53" s="157"/>
      <c r="J53" s="157"/>
      <c r="K53" s="158"/>
    </row>
    <row r="54" spans="1:11" x14ac:dyDescent="0.25">
      <c r="A54" s="135" t="s">
        <v>70</v>
      </c>
      <c r="B54" s="27" t="s">
        <v>170</v>
      </c>
      <c r="C54" s="30" t="s">
        <v>169</v>
      </c>
      <c r="D54" s="29">
        <v>3511</v>
      </c>
      <c r="E54" s="104">
        <f t="shared" si="0"/>
        <v>86.787744000000004</v>
      </c>
      <c r="F54" s="137"/>
      <c r="H54" s="151">
        <v>3</v>
      </c>
      <c r="I54" s="165">
        <v>6</v>
      </c>
      <c r="J54" s="165">
        <v>3</v>
      </c>
      <c r="K54" s="113">
        <v>5</v>
      </c>
    </row>
    <row r="55" spans="1:11" x14ac:dyDescent="0.25">
      <c r="A55" s="162"/>
      <c r="B55" s="12" t="s">
        <v>1</v>
      </c>
      <c r="C55" s="23" t="s">
        <v>126</v>
      </c>
      <c r="D55" s="17">
        <v>4020</v>
      </c>
      <c r="E55" s="98">
        <f t="shared" si="0"/>
        <v>99.369409600000012</v>
      </c>
      <c r="F55" s="142"/>
      <c r="H55" s="152"/>
      <c r="I55" s="90"/>
      <c r="J55" s="90"/>
      <c r="K55" s="114"/>
    </row>
    <row r="56" spans="1:11" x14ac:dyDescent="0.25">
      <c r="A56" s="130" t="s">
        <v>101</v>
      </c>
      <c r="B56" s="19" t="s">
        <v>102</v>
      </c>
      <c r="C56" s="13" t="s">
        <v>182</v>
      </c>
      <c r="D56" s="20">
        <v>3819</v>
      </c>
      <c r="E56" s="100">
        <f>0.00000000000004*(($D56*617.96)+36.04)*10^9</f>
        <v>94.401011200000013</v>
      </c>
      <c r="F56" s="132"/>
      <c r="H56" s="115">
        <v>3</v>
      </c>
      <c r="I56" s="61">
        <v>5</v>
      </c>
      <c r="J56" s="61">
        <v>3</v>
      </c>
      <c r="K56" s="117">
        <v>6</v>
      </c>
    </row>
    <row r="57" spans="1:11" x14ac:dyDescent="0.25">
      <c r="A57" s="126"/>
      <c r="B57" s="24" t="s">
        <v>1</v>
      </c>
      <c r="C57" s="25" t="s">
        <v>126</v>
      </c>
      <c r="D57" s="26">
        <v>4020</v>
      </c>
      <c r="E57" s="102">
        <f>0.00000000000004*(($D57*617.96)+36.04)*10^9</f>
        <v>99.369409600000012</v>
      </c>
      <c r="F57" s="129"/>
      <c r="H57" s="116"/>
      <c r="I57" s="62"/>
      <c r="J57" s="62"/>
      <c r="K57" s="118"/>
    </row>
    <row r="58" spans="1:11" x14ac:dyDescent="0.25">
      <c r="A58" s="140" t="s">
        <v>76</v>
      </c>
      <c r="B58" s="27" t="s">
        <v>93</v>
      </c>
      <c r="C58" s="30" t="s">
        <v>176</v>
      </c>
      <c r="D58" s="29">
        <v>3413</v>
      </c>
      <c r="E58" s="104">
        <f>0.00000000000004*(($D58*617.96)+36.04)*10^9</f>
        <v>84.365340799999998</v>
      </c>
      <c r="F58" s="137"/>
      <c r="H58" s="109">
        <v>3</v>
      </c>
      <c r="I58" s="111">
        <v>6</v>
      </c>
      <c r="J58" s="111">
        <v>3</v>
      </c>
      <c r="K58" s="113">
        <v>6</v>
      </c>
    </row>
    <row r="59" spans="1:11" x14ac:dyDescent="0.25">
      <c r="A59" s="141"/>
      <c r="B59" s="12" t="s">
        <v>1</v>
      </c>
      <c r="C59" s="23" t="s">
        <v>126</v>
      </c>
      <c r="D59" s="17">
        <v>4020</v>
      </c>
      <c r="E59" s="98">
        <f>0.00000000000004*(($D59*617.96)+36.04)*10^9</f>
        <v>99.369409600000012</v>
      </c>
      <c r="F59" s="142"/>
      <c r="H59" s="110"/>
      <c r="I59" s="112"/>
      <c r="J59" s="112"/>
      <c r="K59" s="114"/>
    </row>
    <row r="60" spans="1:11" x14ac:dyDescent="0.25">
      <c r="A60" s="130" t="s">
        <v>183</v>
      </c>
      <c r="B60" s="19" t="s">
        <v>184</v>
      </c>
      <c r="C60" s="13" t="s">
        <v>185</v>
      </c>
      <c r="D60" s="20">
        <v>3759</v>
      </c>
      <c r="E60" s="100">
        <f t="shared" si="0"/>
        <v>92.917907200000002</v>
      </c>
      <c r="F60" s="132"/>
      <c r="H60" s="115">
        <v>3</v>
      </c>
      <c r="I60" s="61">
        <v>6</v>
      </c>
      <c r="J60" s="61">
        <v>3</v>
      </c>
      <c r="K60" s="117">
        <v>6</v>
      </c>
    </row>
    <row r="61" spans="1:11" ht="15.75" thickBot="1" x14ac:dyDescent="0.3">
      <c r="A61" s="131"/>
      <c r="B61" s="48" t="s">
        <v>1</v>
      </c>
      <c r="C61" s="49" t="s">
        <v>126</v>
      </c>
      <c r="D61" s="50">
        <v>4020</v>
      </c>
      <c r="E61" s="133">
        <f t="shared" si="0"/>
        <v>99.369409600000012</v>
      </c>
      <c r="F61" s="134"/>
      <c r="H61" s="120"/>
      <c r="I61" s="119"/>
      <c r="J61" s="119"/>
      <c r="K61" s="121"/>
    </row>
    <row r="62" spans="1:11" x14ac:dyDescent="0.25">
      <c r="A62" s="167" t="s">
        <v>66</v>
      </c>
      <c r="B62" s="45" t="s">
        <v>84</v>
      </c>
      <c r="C62" s="46" t="s">
        <v>138</v>
      </c>
      <c r="D62" s="47">
        <v>4161</v>
      </c>
      <c r="E62" s="147">
        <f t="shared" si="0"/>
        <v>102.854704</v>
      </c>
      <c r="F62" s="148"/>
      <c r="H62" s="149">
        <v>3</v>
      </c>
      <c r="I62" s="150">
        <v>6</v>
      </c>
      <c r="J62" s="150">
        <v>3</v>
      </c>
      <c r="K62" s="143">
        <v>6</v>
      </c>
    </row>
    <row r="63" spans="1:11" x14ac:dyDescent="0.25">
      <c r="A63" s="162"/>
      <c r="B63" s="12" t="s">
        <v>1</v>
      </c>
      <c r="C63" s="23" t="s">
        <v>126</v>
      </c>
      <c r="D63" s="17">
        <v>4020</v>
      </c>
      <c r="E63" s="98">
        <f t="shared" si="0"/>
        <v>99.369409600000012</v>
      </c>
      <c r="F63" s="142"/>
      <c r="H63" s="110"/>
      <c r="I63" s="112"/>
      <c r="J63" s="112"/>
      <c r="K63" s="114"/>
    </row>
    <row r="64" spans="1:11" x14ac:dyDescent="0.25">
      <c r="A64" s="163" t="s">
        <v>73</v>
      </c>
      <c r="B64" s="19" t="s">
        <v>90</v>
      </c>
      <c r="C64" s="13" t="s">
        <v>173</v>
      </c>
      <c r="D64" s="20">
        <v>4258</v>
      </c>
      <c r="E64" s="100">
        <f t="shared" si="0"/>
        <v>105.25238880000002</v>
      </c>
      <c r="F64" s="132"/>
      <c r="H64" s="115">
        <v>3</v>
      </c>
      <c r="I64" s="61">
        <v>5</v>
      </c>
      <c r="J64" s="61">
        <v>3</v>
      </c>
      <c r="K64" s="117">
        <v>6</v>
      </c>
    </row>
    <row r="65" spans="1:11" x14ac:dyDescent="0.25">
      <c r="A65" s="164"/>
      <c r="B65" s="24" t="s">
        <v>1</v>
      </c>
      <c r="C65" s="25" t="s">
        <v>126</v>
      </c>
      <c r="D65" s="26">
        <v>4020</v>
      </c>
      <c r="E65" s="102">
        <f t="shared" si="0"/>
        <v>99.369409600000012</v>
      </c>
      <c r="F65" s="129"/>
      <c r="H65" s="116"/>
      <c r="I65" s="62"/>
      <c r="J65" s="62"/>
      <c r="K65" s="118"/>
    </row>
    <row r="66" spans="1:11" x14ac:dyDescent="0.25">
      <c r="A66" s="140" t="s">
        <v>99</v>
      </c>
      <c r="B66" s="27" t="s">
        <v>100</v>
      </c>
      <c r="C66" s="30" t="s">
        <v>181</v>
      </c>
      <c r="D66" s="29">
        <v>4566</v>
      </c>
      <c r="E66" s="104">
        <f>0.00000000000004*(($D66*617.96)+36.04)*10^9</f>
        <v>112.86565600000002</v>
      </c>
      <c r="F66" s="137"/>
      <c r="H66" s="109">
        <v>3</v>
      </c>
      <c r="I66" s="111">
        <v>6</v>
      </c>
      <c r="J66" s="111">
        <v>3</v>
      </c>
      <c r="K66" s="113">
        <v>6</v>
      </c>
    </row>
    <row r="67" spans="1:11" x14ac:dyDescent="0.25">
      <c r="A67" s="141"/>
      <c r="B67" s="12" t="s">
        <v>1</v>
      </c>
      <c r="C67" s="23" t="s">
        <v>126</v>
      </c>
      <c r="D67" s="17">
        <v>4020</v>
      </c>
      <c r="E67" s="98">
        <f>0.00000000000004*(($D67*617.96)+36.04)*10^9</f>
        <v>99.369409600000012</v>
      </c>
      <c r="F67" s="142"/>
      <c r="H67" s="171"/>
      <c r="I67" s="60"/>
      <c r="J67" s="60"/>
      <c r="K67" s="172"/>
    </row>
    <row r="68" spans="1:11" x14ac:dyDescent="0.25">
      <c r="A68" s="130" t="s">
        <v>77</v>
      </c>
      <c r="B68" s="19" t="s">
        <v>94</v>
      </c>
      <c r="C68" s="13" t="s">
        <v>177</v>
      </c>
      <c r="D68" s="20">
        <v>4161</v>
      </c>
      <c r="E68" s="100">
        <f>0.00000000000004*(($D68*617.96)+36.04)*10^9</f>
        <v>102.854704</v>
      </c>
      <c r="F68" s="132"/>
      <c r="H68" s="168">
        <v>3</v>
      </c>
      <c r="I68" s="66">
        <v>6</v>
      </c>
      <c r="J68" s="66">
        <v>3</v>
      </c>
      <c r="K68" s="117">
        <v>5</v>
      </c>
    </row>
    <row r="69" spans="1:11" ht="15.75" thickBot="1" x14ac:dyDescent="0.3">
      <c r="A69" s="131"/>
      <c r="B69" s="48" t="s">
        <v>1</v>
      </c>
      <c r="C69" s="49" t="s">
        <v>126</v>
      </c>
      <c r="D69" s="50">
        <v>4020</v>
      </c>
      <c r="E69" s="133">
        <f>0.00000000000004*(($D69*617.96)+36.04)*10^9</f>
        <v>99.369409600000012</v>
      </c>
      <c r="F69" s="134"/>
      <c r="H69" s="169"/>
      <c r="I69" s="170"/>
      <c r="J69" s="170"/>
      <c r="K69" s="121"/>
    </row>
    <row r="70" spans="1:11" x14ac:dyDescent="0.25">
      <c r="H70" s="31"/>
      <c r="I70" s="31"/>
      <c r="J70" s="31"/>
      <c r="K70" s="31"/>
    </row>
    <row r="71" spans="1:11" x14ac:dyDescent="0.25">
      <c r="H71" s="31"/>
      <c r="I71" s="31"/>
      <c r="J71" s="31"/>
      <c r="K71" s="31"/>
    </row>
    <row r="72" spans="1:11" x14ac:dyDescent="0.25">
      <c r="H72" s="31"/>
      <c r="I72" s="31"/>
      <c r="J72" s="31"/>
      <c r="K72" s="31"/>
    </row>
    <row r="73" spans="1:11" x14ac:dyDescent="0.25">
      <c r="H73" s="31"/>
      <c r="I73" s="31"/>
      <c r="J73" s="31"/>
      <c r="K73" s="31"/>
    </row>
    <row r="74" spans="1:11" x14ac:dyDescent="0.25">
      <c r="H74" s="31"/>
      <c r="I74" s="31"/>
      <c r="J74" s="31"/>
      <c r="K74" s="31"/>
    </row>
    <row r="75" spans="1:11" x14ac:dyDescent="0.25">
      <c r="H75" s="31"/>
      <c r="I75" s="31"/>
      <c r="J75" s="31"/>
      <c r="K75" s="31"/>
    </row>
    <row r="76" spans="1:11" x14ac:dyDescent="0.25">
      <c r="H76" s="31"/>
      <c r="I76" s="31"/>
      <c r="J76" s="31"/>
      <c r="K76" s="31"/>
    </row>
    <row r="77" spans="1:11" x14ac:dyDescent="0.25">
      <c r="H77" s="31"/>
      <c r="I77" s="31"/>
      <c r="J77" s="31"/>
      <c r="K77" s="31"/>
    </row>
    <row r="78" spans="1:11" x14ac:dyDescent="0.25">
      <c r="H78" s="31"/>
      <c r="I78" s="31"/>
      <c r="J78" s="31"/>
      <c r="K78" s="31"/>
    </row>
    <row r="79" spans="1:11" x14ac:dyDescent="0.25">
      <c r="H79" s="31"/>
      <c r="I79" s="31"/>
      <c r="J79" s="31"/>
      <c r="K79" s="31"/>
    </row>
    <row r="80" spans="1:11" x14ac:dyDescent="0.25">
      <c r="H80" s="31"/>
      <c r="I80" s="31"/>
      <c r="J80" s="31"/>
      <c r="K80" s="31"/>
    </row>
    <row r="81" spans="8:11" x14ac:dyDescent="0.25">
      <c r="H81" s="31"/>
      <c r="I81" s="31"/>
      <c r="J81" s="31"/>
      <c r="K81" s="31"/>
    </row>
    <row r="82" spans="8:11" x14ac:dyDescent="0.25">
      <c r="H82" s="31"/>
      <c r="I82" s="31"/>
      <c r="J82" s="31"/>
      <c r="K82" s="31"/>
    </row>
    <row r="83" spans="8:11" x14ac:dyDescent="0.25">
      <c r="H83" s="31"/>
      <c r="I83" s="31"/>
      <c r="J83" s="31"/>
      <c r="K83" s="31"/>
    </row>
    <row r="84" spans="8:11" x14ac:dyDescent="0.25">
      <c r="H84" s="31"/>
      <c r="I84" s="31"/>
      <c r="J84" s="31"/>
      <c r="K84" s="31"/>
    </row>
    <row r="85" spans="8:11" x14ac:dyDescent="0.25">
      <c r="H85" s="31"/>
      <c r="I85" s="31"/>
      <c r="J85" s="31"/>
      <c r="K85" s="31"/>
    </row>
    <row r="86" spans="8:11" x14ac:dyDescent="0.25">
      <c r="H86" s="31"/>
      <c r="I86" s="31"/>
      <c r="J86" s="31"/>
      <c r="K86" s="31"/>
    </row>
    <row r="87" spans="8:11" x14ac:dyDescent="0.25">
      <c r="H87" s="31"/>
      <c r="I87" s="31"/>
      <c r="J87" s="31"/>
      <c r="K87" s="31"/>
    </row>
    <row r="88" spans="8:11" x14ac:dyDescent="0.25">
      <c r="H88" s="31"/>
      <c r="I88" s="31"/>
      <c r="J88" s="31"/>
      <c r="K88" s="31"/>
    </row>
    <row r="89" spans="8:11" x14ac:dyDescent="0.25">
      <c r="H89" s="31"/>
      <c r="I89" s="31"/>
      <c r="J89" s="31"/>
      <c r="K89" s="31"/>
    </row>
    <row r="90" spans="8:11" x14ac:dyDescent="0.25">
      <c r="H90" s="31"/>
      <c r="I90" s="31"/>
      <c r="J90" s="31"/>
      <c r="K90" s="31"/>
    </row>
    <row r="91" spans="8:11" x14ac:dyDescent="0.25">
      <c r="H91" s="31"/>
      <c r="I91" s="31"/>
      <c r="J91" s="31"/>
      <c r="K91" s="31"/>
    </row>
    <row r="92" spans="8:11" x14ac:dyDescent="0.25">
      <c r="H92" s="31"/>
      <c r="I92" s="31"/>
      <c r="J92" s="31"/>
      <c r="K92" s="31"/>
    </row>
    <row r="93" spans="8:11" x14ac:dyDescent="0.25">
      <c r="H93" s="31"/>
      <c r="I93" s="31"/>
      <c r="J93" s="31"/>
      <c r="K93" s="31"/>
    </row>
    <row r="94" spans="8:11" x14ac:dyDescent="0.25">
      <c r="H94" s="31"/>
      <c r="I94" s="31"/>
      <c r="J94" s="31"/>
      <c r="K94" s="31"/>
    </row>
    <row r="95" spans="8:11" x14ac:dyDescent="0.25">
      <c r="H95" s="31"/>
      <c r="I95" s="31"/>
      <c r="J95" s="31"/>
      <c r="K95" s="31"/>
    </row>
    <row r="96" spans="8:11" x14ac:dyDescent="0.25">
      <c r="H96" s="31"/>
      <c r="I96" s="31"/>
      <c r="J96" s="31"/>
      <c r="K96" s="31"/>
    </row>
    <row r="97" spans="8:11" x14ac:dyDescent="0.25">
      <c r="H97" s="31"/>
      <c r="I97" s="31"/>
      <c r="J97" s="31"/>
      <c r="K97" s="31"/>
    </row>
    <row r="98" spans="8:11" x14ac:dyDescent="0.25">
      <c r="H98" s="31"/>
      <c r="I98" s="31"/>
      <c r="J98" s="31"/>
      <c r="K98" s="31"/>
    </row>
    <row r="99" spans="8:11" x14ac:dyDescent="0.25">
      <c r="H99" s="31"/>
      <c r="I99" s="31"/>
      <c r="J99" s="31"/>
      <c r="K99" s="31"/>
    </row>
    <row r="100" spans="8:11" x14ac:dyDescent="0.25">
      <c r="H100" s="31"/>
      <c r="I100" s="31"/>
      <c r="J100" s="31"/>
      <c r="K100" s="31"/>
    </row>
    <row r="101" spans="8:11" x14ac:dyDescent="0.25">
      <c r="H101" s="31"/>
      <c r="I101" s="31"/>
      <c r="J101" s="31"/>
      <c r="K101" s="31"/>
    </row>
    <row r="102" spans="8:11" x14ac:dyDescent="0.25">
      <c r="H102" s="31"/>
      <c r="I102" s="31"/>
      <c r="J102" s="31"/>
      <c r="K102" s="31"/>
    </row>
    <row r="103" spans="8:11" x14ac:dyDescent="0.25">
      <c r="H103" s="31"/>
      <c r="I103" s="31"/>
      <c r="J103" s="31"/>
      <c r="K103" s="31"/>
    </row>
    <row r="104" spans="8:11" x14ac:dyDescent="0.25">
      <c r="H104" s="31"/>
      <c r="I104" s="31"/>
      <c r="J104" s="31"/>
      <c r="K104" s="31"/>
    </row>
    <row r="105" spans="8:11" x14ac:dyDescent="0.25">
      <c r="H105" s="31"/>
      <c r="I105" s="31"/>
      <c r="J105" s="31"/>
      <c r="K105" s="31"/>
    </row>
    <row r="106" spans="8:11" x14ac:dyDescent="0.25">
      <c r="H106" s="31"/>
      <c r="I106" s="31"/>
      <c r="J106" s="31"/>
      <c r="K106" s="31"/>
    </row>
    <row r="107" spans="8:11" x14ac:dyDescent="0.25">
      <c r="H107" s="31"/>
      <c r="I107" s="31"/>
      <c r="J107" s="31"/>
      <c r="K107" s="31"/>
    </row>
    <row r="108" spans="8:11" x14ac:dyDescent="0.25">
      <c r="H108" s="31"/>
      <c r="I108" s="31"/>
      <c r="J108" s="31"/>
      <c r="K108" s="31"/>
    </row>
    <row r="109" spans="8:11" x14ac:dyDescent="0.25">
      <c r="H109" s="31"/>
      <c r="I109" s="31"/>
      <c r="J109" s="31"/>
      <c r="K109" s="31"/>
    </row>
    <row r="110" spans="8:11" x14ac:dyDescent="0.25">
      <c r="H110" s="31"/>
      <c r="I110" s="31"/>
      <c r="J110" s="31"/>
      <c r="K110" s="31"/>
    </row>
    <row r="111" spans="8:11" x14ac:dyDescent="0.25">
      <c r="H111" s="31"/>
      <c r="I111" s="31"/>
      <c r="J111" s="31"/>
      <c r="K111" s="31"/>
    </row>
    <row r="112" spans="8:11" x14ac:dyDescent="0.25">
      <c r="H112" s="31"/>
      <c r="I112" s="31"/>
      <c r="J112" s="31"/>
      <c r="K112" s="31"/>
    </row>
    <row r="113" spans="8:11" x14ac:dyDescent="0.25">
      <c r="H113" s="31"/>
      <c r="I113" s="31"/>
      <c r="J113" s="31"/>
      <c r="K113" s="31"/>
    </row>
  </sheetData>
  <mergeCells count="221">
    <mergeCell ref="A58:A59"/>
    <mergeCell ref="K58:K59"/>
    <mergeCell ref="J58:J59"/>
    <mergeCell ref="I58:I59"/>
    <mergeCell ref="H58:H59"/>
    <mergeCell ref="E59:F59"/>
    <mergeCell ref="E58:F58"/>
    <mergeCell ref="K68:K69"/>
    <mergeCell ref="E69:F69"/>
    <mergeCell ref="A68:A69"/>
    <mergeCell ref="E68:F68"/>
    <mergeCell ref="H68:H69"/>
    <mergeCell ref="I68:I69"/>
    <mergeCell ref="J68:J69"/>
    <mergeCell ref="K64:K65"/>
    <mergeCell ref="E65:F65"/>
    <mergeCell ref="A66:A67"/>
    <mergeCell ref="E66:F66"/>
    <mergeCell ref="H66:H67"/>
    <mergeCell ref="I66:I67"/>
    <mergeCell ref="J66:J67"/>
    <mergeCell ref="K66:K67"/>
    <mergeCell ref="E67:F67"/>
    <mergeCell ref="A64:A65"/>
    <mergeCell ref="E64:F64"/>
    <mergeCell ref="H64:H65"/>
    <mergeCell ref="I64:I65"/>
    <mergeCell ref="J64:J65"/>
    <mergeCell ref="K60:K61"/>
    <mergeCell ref="E61:F61"/>
    <mergeCell ref="A62:A63"/>
    <mergeCell ref="E62:F62"/>
    <mergeCell ref="H62:H63"/>
    <mergeCell ref="I62:I63"/>
    <mergeCell ref="J62:J63"/>
    <mergeCell ref="K62:K63"/>
    <mergeCell ref="E63:F63"/>
    <mergeCell ref="A60:A61"/>
    <mergeCell ref="E60:F60"/>
    <mergeCell ref="H60:H61"/>
    <mergeCell ref="I60:I61"/>
    <mergeCell ref="J60:J61"/>
    <mergeCell ref="K56:K57"/>
    <mergeCell ref="E57:F57"/>
    <mergeCell ref="A56:A57"/>
    <mergeCell ref="E56:F56"/>
    <mergeCell ref="H56:H57"/>
    <mergeCell ref="I56:I57"/>
    <mergeCell ref="J56:J57"/>
    <mergeCell ref="K52:K53"/>
    <mergeCell ref="E53:F53"/>
    <mergeCell ref="A54:A55"/>
    <mergeCell ref="E54:F54"/>
    <mergeCell ref="H54:H55"/>
    <mergeCell ref="I54:I55"/>
    <mergeCell ref="J54:J55"/>
    <mergeCell ref="K54:K55"/>
    <mergeCell ref="E55:F55"/>
    <mergeCell ref="A52:A53"/>
    <mergeCell ref="E52:F52"/>
    <mergeCell ref="H52:H53"/>
    <mergeCell ref="I52:I53"/>
    <mergeCell ref="J52:J53"/>
    <mergeCell ref="K50:K51"/>
    <mergeCell ref="E51:F51"/>
    <mergeCell ref="A50:A51"/>
    <mergeCell ref="E50:F50"/>
    <mergeCell ref="H50:H51"/>
    <mergeCell ref="I50:I51"/>
    <mergeCell ref="J50:J51"/>
    <mergeCell ref="K46:K47"/>
    <mergeCell ref="E47:F47"/>
    <mergeCell ref="A48:A49"/>
    <mergeCell ref="E48:F48"/>
    <mergeCell ref="H48:H49"/>
    <mergeCell ref="I48:I49"/>
    <mergeCell ref="J48:J49"/>
    <mergeCell ref="K48:K49"/>
    <mergeCell ref="E49:F49"/>
    <mergeCell ref="A46:A47"/>
    <mergeCell ref="E46:F46"/>
    <mergeCell ref="H46:H47"/>
    <mergeCell ref="I46:I47"/>
    <mergeCell ref="J46:J47"/>
    <mergeCell ref="K42:K43"/>
    <mergeCell ref="E43:F43"/>
    <mergeCell ref="A44:A45"/>
    <mergeCell ref="E44:F44"/>
    <mergeCell ref="H44:H45"/>
    <mergeCell ref="I44:I45"/>
    <mergeCell ref="J44:J45"/>
    <mergeCell ref="K44:K45"/>
    <mergeCell ref="E45:F45"/>
    <mergeCell ref="A42:A43"/>
    <mergeCell ref="E42:F42"/>
    <mergeCell ref="H42:H43"/>
    <mergeCell ref="I42:I43"/>
    <mergeCell ref="J42:J43"/>
    <mergeCell ref="K38:K39"/>
    <mergeCell ref="E39:F39"/>
    <mergeCell ref="A40:A41"/>
    <mergeCell ref="E40:F40"/>
    <mergeCell ref="H40:H41"/>
    <mergeCell ref="I40:I41"/>
    <mergeCell ref="J40:J41"/>
    <mergeCell ref="K40:K41"/>
    <mergeCell ref="E41:F41"/>
    <mergeCell ref="A38:A39"/>
    <mergeCell ref="E38:F38"/>
    <mergeCell ref="H38:H39"/>
    <mergeCell ref="I38:I39"/>
    <mergeCell ref="J38:J39"/>
    <mergeCell ref="K34:K35"/>
    <mergeCell ref="E35:F35"/>
    <mergeCell ref="A36:A37"/>
    <mergeCell ref="E36:F36"/>
    <mergeCell ref="H36:H37"/>
    <mergeCell ref="I36:I37"/>
    <mergeCell ref="J36:J37"/>
    <mergeCell ref="K36:K37"/>
    <mergeCell ref="E37:F37"/>
    <mergeCell ref="A34:A35"/>
    <mergeCell ref="E34:F34"/>
    <mergeCell ref="H34:H35"/>
    <mergeCell ref="I34:I35"/>
    <mergeCell ref="J34:J35"/>
    <mergeCell ref="K30:K31"/>
    <mergeCell ref="E31:F31"/>
    <mergeCell ref="A32:A33"/>
    <mergeCell ref="E32:F32"/>
    <mergeCell ref="H32:H33"/>
    <mergeCell ref="I32:I33"/>
    <mergeCell ref="J32:J33"/>
    <mergeCell ref="K32:K33"/>
    <mergeCell ref="E33:F33"/>
    <mergeCell ref="A30:A31"/>
    <mergeCell ref="E30:F30"/>
    <mergeCell ref="H30:H31"/>
    <mergeCell ref="I30:I31"/>
    <mergeCell ref="J30:J31"/>
    <mergeCell ref="K26:K27"/>
    <mergeCell ref="E27:F27"/>
    <mergeCell ref="A28:A29"/>
    <mergeCell ref="E28:F28"/>
    <mergeCell ref="H28:H29"/>
    <mergeCell ref="I28:I29"/>
    <mergeCell ref="J28:J29"/>
    <mergeCell ref="K28:K29"/>
    <mergeCell ref="E29:F29"/>
    <mergeCell ref="A26:A27"/>
    <mergeCell ref="E26:F26"/>
    <mergeCell ref="H26:H27"/>
    <mergeCell ref="I26:I27"/>
    <mergeCell ref="J26:J27"/>
    <mergeCell ref="K22:K23"/>
    <mergeCell ref="E23:F23"/>
    <mergeCell ref="A24:A25"/>
    <mergeCell ref="E24:F24"/>
    <mergeCell ref="H24:H25"/>
    <mergeCell ref="I24:I25"/>
    <mergeCell ref="J24:J25"/>
    <mergeCell ref="K24:K25"/>
    <mergeCell ref="E25:F25"/>
    <mergeCell ref="A22:A23"/>
    <mergeCell ref="E22:F22"/>
    <mergeCell ref="H22:H23"/>
    <mergeCell ref="I22:I23"/>
    <mergeCell ref="J22:J23"/>
    <mergeCell ref="A12:A13"/>
    <mergeCell ref="E12:F12"/>
    <mergeCell ref="E13:F13"/>
    <mergeCell ref="A20:A21"/>
    <mergeCell ref="E20:F20"/>
    <mergeCell ref="E21:F21"/>
    <mergeCell ref="A16:A17"/>
    <mergeCell ref="E16:F16"/>
    <mergeCell ref="E17:F17"/>
    <mergeCell ref="A18:A19"/>
    <mergeCell ref="E18:F18"/>
    <mergeCell ref="E19:F19"/>
    <mergeCell ref="A14:A15"/>
    <mergeCell ref="E14:F14"/>
    <mergeCell ref="E15:F15"/>
    <mergeCell ref="E10:F11"/>
    <mergeCell ref="A2:D2"/>
    <mergeCell ref="A3:D3"/>
    <mergeCell ref="A4:D4"/>
    <mergeCell ref="A5:D5"/>
    <mergeCell ref="A6:D6"/>
    <mergeCell ref="A7:D7"/>
    <mergeCell ref="A8:D8"/>
    <mergeCell ref="A10:A11"/>
    <mergeCell ref="B10:B11"/>
    <mergeCell ref="C10:C11"/>
    <mergeCell ref="D10:D11"/>
    <mergeCell ref="H9:I9"/>
    <mergeCell ref="J9:K9"/>
    <mergeCell ref="H10:H11"/>
    <mergeCell ref="I10:I11"/>
    <mergeCell ref="J10:J11"/>
    <mergeCell ref="K10:K11"/>
    <mergeCell ref="H12:H13"/>
    <mergeCell ref="I12:I13"/>
    <mergeCell ref="J12:J13"/>
    <mergeCell ref="K12:K13"/>
    <mergeCell ref="H14:H15"/>
    <mergeCell ref="I14:I15"/>
    <mergeCell ref="J14:J15"/>
    <mergeCell ref="K14:K15"/>
    <mergeCell ref="H16:H17"/>
    <mergeCell ref="I16:I17"/>
    <mergeCell ref="J16:J17"/>
    <mergeCell ref="K16:K17"/>
    <mergeCell ref="I20:I21"/>
    <mergeCell ref="H20:H21"/>
    <mergeCell ref="I18:I19"/>
    <mergeCell ref="H18:H19"/>
    <mergeCell ref="J18:J19"/>
    <mergeCell ref="J20:J21"/>
    <mergeCell ref="K18:K19"/>
    <mergeCell ref="K20:K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0C1C5-264B-4F59-92C5-83AAFC10BA77}">
  <dimension ref="A2:K26"/>
  <sheetViews>
    <sheetView zoomScale="55" zoomScaleNormal="55" workbookViewId="0">
      <selection activeCell="E10" sqref="E10:F11"/>
    </sheetView>
  </sheetViews>
  <sheetFormatPr defaultRowHeight="15" x14ac:dyDescent="0.25"/>
  <cols>
    <col min="1" max="1" width="17.7109375" style="3" customWidth="1"/>
    <col min="2" max="2" width="15.140625" bestFit="1" customWidth="1"/>
    <col min="3" max="3" width="15.140625" customWidth="1"/>
    <col min="4" max="4" width="18.85546875" style="1" customWidth="1"/>
    <col min="5" max="5" width="24.5703125" style="2" customWidth="1"/>
    <col min="6" max="6" width="23.7109375" customWidth="1"/>
    <col min="8" max="8" width="24.85546875" customWidth="1"/>
    <col min="9" max="9" width="15" customWidth="1"/>
    <col min="10" max="10" width="26.28515625" customWidth="1"/>
    <col min="11" max="11" width="15.570312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9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ht="15.75" customHeight="1" x14ac:dyDescent="0.25">
      <c r="A10" s="78" t="s">
        <v>105</v>
      </c>
      <c r="B10" s="182" t="s">
        <v>120</v>
      </c>
      <c r="C10" s="80" t="s">
        <v>125</v>
      </c>
      <c r="D10" s="184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ht="14.25" customHeight="1" thickBot="1" x14ac:dyDescent="0.3">
      <c r="A11" s="79"/>
      <c r="B11" s="183"/>
      <c r="C11" s="81"/>
      <c r="D11" s="185"/>
      <c r="E11" s="96"/>
      <c r="F11" s="97"/>
      <c r="H11" s="71"/>
      <c r="I11" s="71"/>
      <c r="J11" s="71"/>
      <c r="K11" s="71"/>
    </row>
    <row r="12" spans="1:11" x14ac:dyDescent="0.25">
      <c r="A12" s="125" t="s">
        <v>11</v>
      </c>
      <c r="B12" s="39" t="s">
        <v>19</v>
      </c>
      <c r="C12" s="40" t="s">
        <v>132</v>
      </c>
      <c r="D12" s="41">
        <v>3452</v>
      </c>
      <c r="E12" s="127">
        <f t="shared" ref="E12:E23" si="0">0.00000000000004*(($D12*617.96)+36.04)*10^9</f>
        <v>85.329358400000004</v>
      </c>
      <c r="F12" s="128"/>
      <c r="H12" s="173">
        <v>4</v>
      </c>
      <c r="I12" s="175">
        <v>8</v>
      </c>
      <c r="J12" s="175">
        <v>3</v>
      </c>
      <c r="K12" s="124">
        <v>6</v>
      </c>
    </row>
    <row r="13" spans="1:11" x14ac:dyDescent="0.25">
      <c r="A13" s="126"/>
      <c r="B13" s="24" t="s">
        <v>1</v>
      </c>
      <c r="C13" s="25" t="s">
        <v>126</v>
      </c>
      <c r="D13" s="26">
        <v>4020</v>
      </c>
      <c r="E13" s="102">
        <f t="shared" si="0"/>
        <v>99.369409600000012</v>
      </c>
      <c r="F13" s="129"/>
      <c r="H13" s="174"/>
      <c r="I13" s="67"/>
      <c r="J13" s="67"/>
      <c r="K13" s="118"/>
    </row>
    <row r="14" spans="1:11" x14ac:dyDescent="0.25">
      <c r="A14" s="140" t="s">
        <v>16</v>
      </c>
      <c r="B14" s="27" t="s">
        <v>23</v>
      </c>
      <c r="C14" s="30" t="s">
        <v>129</v>
      </c>
      <c r="D14" s="29">
        <v>3452</v>
      </c>
      <c r="E14" s="104">
        <f t="shared" si="0"/>
        <v>85.329358400000004</v>
      </c>
      <c r="F14" s="137"/>
      <c r="H14" s="176">
        <v>4</v>
      </c>
      <c r="I14" s="65">
        <v>8</v>
      </c>
      <c r="J14" s="65">
        <v>3</v>
      </c>
      <c r="K14" s="172">
        <v>6</v>
      </c>
    </row>
    <row r="15" spans="1:11" ht="15.75" thickBot="1" x14ac:dyDescent="0.3">
      <c r="A15" s="159"/>
      <c r="B15" s="42" t="s">
        <v>1</v>
      </c>
      <c r="C15" s="43" t="s">
        <v>126</v>
      </c>
      <c r="D15" s="44">
        <v>4020</v>
      </c>
      <c r="E15" s="154">
        <f t="shared" si="0"/>
        <v>99.369409600000012</v>
      </c>
      <c r="F15" s="155"/>
      <c r="H15" s="177"/>
      <c r="I15" s="178"/>
      <c r="J15" s="178"/>
      <c r="K15" s="153"/>
    </row>
    <row r="16" spans="1:11" x14ac:dyDescent="0.25">
      <c r="A16" s="166" t="s">
        <v>15</v>
      </c>
      <c r="B16" s="39" t="s">
        <v>22</v>
      </c>
      <c r="C16" s="40" t="s">
        <v>131</v>
      </c>
      <c r="D16" s="41">
        <v>4126</v>
      </c>
      <c r="E16" s="127">
        <f t="shared" si="0"/>
        <v>101.98956</v>
      </c>
      <c r="F16" s="128"/>
      <c r="H16" s="179">
        <v>4</v>
      </c>
      <c r="I16" s="181">
        <v>6</v>
      </c>
      <c r="J16" s="175">
        <v>3</v>
      </c>
      <c r="K16" s="124">
        <v>6</v>
      </c>
    </row>
    <row r="17" spans="1:11" x14ac:dyDescent="0.25">
      <c r="A17" s="164"/>
      <c r="B17" s="24" t="s">
        <v>1</v>
      </c>
      <c r="C17" s="25" t="s">
        <v>126</v>
      </c>
      <c r="D17" s="26">
        <v>4020</v>
      </c>
      <c r="E17" s="102">
        <f t="shared" si="0"/>
        <v>99.369409600000012</v>
      </c>
      <c r="F17" s="129"/>
      <c r="H17" s="180"/>
      <c r="I17" s="94"/>
      <c r="J17" s="67"/>
      <c r="K17" s="118"/>
    </row>
    <row r="18" spans="1:11" x14ac:dyDescent="0.25">
      <c r="A18" s="140" t="s">
        <v>30</v>
      </c>
      <c r="B18" s="27" t="s">
        <v>36</v>
      </c>
      <c r="C18" s="30" t="s">
        <v>130</v>
      </c>
      <c r="D18" s="29">
        <v>4126</v>
      </c>
      <c r="E18" s="104">
        <f t="shared" si="0"/>
        <v>101.98956</v>
      </c>
      <c r="F18" s="137"/>
      <c r="H18" s="176">
        <v>4</v>
      </c>
      <c r="I18" s="65">
        <v>8</v>
      </c>
      <c r="J18" s="65">
        <v>3</v>
      </c>
      <c r="K18" s="172">
        <v>6</v>
      </c>
    </row>
    <row r="19" spans="1:11" ht="15.75" thickBot="1" x14ac:dyDescent="0.3">
      <c r="A19" s="159"/>
      <c r="B19" s="42" t="s">
        <v>1</v>
      </c>
      <c r="C19" s="43" t="s">
        <v>126</v>
      </c>
      <c r="D19" s="44">
        <v>4020</v>
      </c>
      <c r="E19" s="154">
        <f t="shared" si="0"/>
        <v>99.369409600000012</v>
      </c>
      <c r="F19" s="155"/>
      <c r="H19" s="177"/>
      <c r="I19" s="178"/>
      <c r="J19" s="178"/>
      <c r="K19" s="153"/>
    </row>
    <row r="20" spans="1:11" x14ac:dyDescent="0.25">
      <c r="A20" s="125" t="s">
        <v>121</v>
      </c>
      <c r="B20" s="39" t="s">
        <v>122</v>
      </c>
      <c r="C20" s="51" t="s">
        <v>127</v>
      </c>
      <c r="D20" s="41">
        <v>5798</v>
      </c>
      <c r="E20" s="127">
        <f t="shared" si="0"/>
        <v>143.31872480000001</v>
      </c>
      <c r="F20" s="128"/>
      <c r="H20" s="173">
        <v>7</v>
      </c>
      <c r="I20" s="175">
        <v>14</v>
      </c>
      <c r="J20" s="175">
        <v>5</v>
      </c>
      <c r="K20" s="124">
        <v>8</v>
      </c>
    </row>
    <row r="21" spans="1:11" x14ac:dyDescent="0.25">
      <c r="A21" s="126"/>
      <c r="B21" s="24" t="s">
        <v>1</v>
      </c>
      <c r="C21" s="25" t="s">
        <v>126</v>
      </c>
      <c r="D21" s="26">
        <v>4020</v>
      </c>
      <c r="E21" s="102">
        <f t="shared" si="0"/>
        <v>99.369409600000012</v>
      </c>
      <c r="F21" s="129"/>
      <c r="H21" s="174"/>
      <c r="I21" s="67"/>
      <c r="J21" s="67"/>
      <c r="K21" s="118"/>
    </row>
    <row r="22" spans="1:11" x14ac:dyDescent="0.25">
      <c r="A22" s="140" t="s">
        <v>123</v>
      </c>
      <c r="B22" s="27" t="s">
        <v>124</v>
      </c>
      <c r="C22" s="28" t="s">
        <v>128</v>
      </c>
      <c r="D22" s="29">
        <v>5798</v>
      </c>
      <c r="E22" s="104">
        <f t="shared" si="0"/>
        <v>143.31872480000001</v>
      </c>
      <c r="F22" s="137"/>
      <c r="H22" s="176">
        <v>3</v>
      </c>
      <c r="I22" s="65">
        <v>6</v>
      </c>
      <c r="J22" s="65">
        <v>2</v>
      </c>
      <c r="K22" s="172">
        <v>4</v>
      </c>
    </row>
    <row r="23" spans="1:11" ht="15.75" thickBot="1" x14ac:dyDescent="0.3">
      <c r="A23" s="159"/>
      <c r="B23" s="42" t="s">
        <v>1</v>
      </c>
      <c r="C23" s="43" t="s">
        <v>126</v>
      </c>
      <c r="D23" s="44">
        <v>4020</v>
      </c>
      <c r="E23" s="154">
        <f t="shared" si="0"/>
        <v>99.369409600000012</v>
      </c>
      <c r="F23" s="155"/>
      <c r="H23" s="177"/>
      <c r="I23" s="178"/>
      <c r="J23" s="178"/>
      <c r="K23" s="153"/>
    </row>
    <row r="25" spans="1:11" x14ac:dyDescent="0.25">
      <c r="A25" s="31"/>
    </row>
    <row r="26" spans="1:11" x14ac:dyDescent="0.25">
      <c r="A26" s="31"/>
    </row>
  </sheetData>
  <mergeCells count="60">
    <mergeCell ref="E23:F23"/>
    <mergeCell ref="E22:F22"/>
    <mergeCell ref="A22:A23"/>
    <mergeCell ref="A20:A21"/>
    <mergeCell ref="E20:F20"/>
    <mergeCell ref="E21:F21"/>
    <mergeCell ref="A18:A19"/>
    <mergeCell ref="E18:F18"/>
    <mergeCell ref="E19:F19"/>
    <mergeCell ref="A14:A15"/>
    <mergeCell ref="E14:F14"/>
    <mergeCell ref="E15:F15"/>
    <mergeCell ref="A16:A17"/>
    <mergeCell ref="E16:F16"/>
    <mergeCell ref="E17:F17"/>
    <mergeCell ref="A12:A13"/>
    <mergeCell ref="E12:F12"/>
    <mergeCell ref="E13:F13"/>
    <mergeCell ref="A8:D8"/>
    <mergeCell ref="A10:A11"/>
    <mergeCell ref="B10:B11"/>
    <mergeCell ref="D10:D11"/>
    <mergeCell ref="E10:F11"/>
    <mergeCell ref="C10:C11"/>
    <mergeCell ref="A2:D2"/>
    <mergeCell ref="A3:D3"/>
    <mergeCell ref="A4:D4"/>
    <mergeCell ref="A5:D5"/>
    <mergeCell ref="A6:D6"/>
    <mergeCell ref="A7:D7"/>
    <mergeCell ref="H9:I9"/>
    <mergeCell ref="J9:K9"/>
    <mergeCell ref="H10:H11"/>
    <mergeCell ref="I10:I11"/>
    <mergeCell ref="J10:J11"/>
    <mergeCell ref="K10:K11"/>
    <mergeCell ref="H12:H13"/>
    <mergeCell ref="I12:I13"/>
    <mergeCell ref="J12:J13"/>
    <mergeCell ref="K12:K13"/>
    <mergeCell ref="H14:H15"/>
    <mergeCell ref="I14:I15"/>
    <mergeCell ref="J14:J15"/>
    <mergeCell ref="K14:K15"/>
    <mergeCell ref="H16:H17"/>
    <mergeCell ref="I16:I17"/>
    <mergeCell ref="J16:J17"/>
    <mergeCell ref="K16:K17"/>
    <mergeCell ref="H18:H19"/>
    <mergeCell ref="I18:I19"/>
    <mergeCell ref="J18:J19"/>
    <mergeCell ref="K18:K19"/>
    <mergeCell ref="H20:H21"/>
    <mergeCell ref="I20:I21"/>
    <mergeCell ref="J20:J21"/>
    <mergeCell ref="K20:K21"/>
    <mergeCell ref="H22:H23"/>
    <mergeCell ref="K22:K23"/>
    <mergeCell ref="J22:J23"/>
    <mergeCell ref="I22:I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087A7-40AE-4DED-B3CE-BEC103066865}">
  <dimension ref="A2:K123"/>
  <sheetViews>
    <sheetView zoomScale="55" zoomScaleNormal="55" workbookViewId="0">
      <selection activeCell="H9" sqref="H9:I9"/>
    </sheetView>
  </sheetViews>
  <sheetFormatPr defaultRowHeight="15" x14ac:dyDescent="0.25"/>
  <cols>
    <col min="1" max="1" width="17.7109375" style="3" customWidth="1"/>
    <col min="2" max="2" width="15.140625" bestFit="1" customWidth="1"/>
    <col min="3" max="3" width="15.140625" customWidth="1"/>
    <col min="4" max="4" width="18.85546875" style="1" customWidth="1"/>
    <col min="5" max="5" width="24.5703125" style="2" customWidth="1"/>
    <col min="6" max="6" width="23.7109375" customWidth="1"/>
    <col min="8" max="8" width="28.85546875" customWidth="1"/>
    <col min="9" max="9" width="14" customWidth="1"/>
    <col min="10" max="10" width="26.7109375" customWidth="1"/>
    <col min="11" max="11" width="16.570312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9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ht="15" customHeight="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ht="15" customHeight="1" x14ac:dyDescent="0.25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ht="15" customHeight="1" x14ac:dyDescent="0.25">
      <c r="A12" s="86" t="s">
        <v>121</v>
      </c>
      <c r="B12" s="19" t="s">
        <v>122</v>
      </c>
      <c r="C12" s="13" t="s">
        <v>193</v>
      </c>
      <c r="D12" s="20">
        <v>5798</v>
      </c>
      <c r="E12" s="100">
        <f t="shared" ref="E12:E21" si="0">0.00000000000004*(($D12*617.96)+36.04)*10^9</f>
        <v>143.31872480000001</v>
      </c>
      <c r="F12" s="101"/>
      <c r="H12" s="61">
        <v>7</v>
      </c>
      <c r="I12" s="61">
        <v>14</v>
      </c>
      <c r="J12" s="61">
        <v>5</v>
      </c>
      <c r="K12" s="66">
        <v>8</v>
      </c>
    </row>
    <row r="13" spans="1:11" ht="15" customHeight="1" x14ac:dyDescent="0.25">
      <c r="A13" s="87"/>
      <c r="B13" s="24" t="s">
        <v>1</v>
      </c>
      <c r="C13" s="25" t="s">
        <v>126</v>
      </c>
      <c r="D13" s="26">
        <v>4020</v>
      </c>
      <c r="E13" s="102">
        <f t="shared" si="0"/>
        <v>99.369409600000012</v>
      </c>
      <c r="F13" s="103"/>
      <c r="H13" s="62"/>
      <c r="I13" s="62"/>
      <c r="J13" s="62"/>
      <c r="K13" s="67"/>
    </row>
    <row r="14" spans="1:11" ht="15" customHeight="1" x14ac:dyDescent="0.25">
      <c r="A14" s="88" t="s">
        <v>189</v>
      </c>
      <c r="B14" s="27" t="s">
        <v>186</v>
      </c>
      <c r="C14" s="30" t="s">
        <v>194</v>
      </c>
      <c r="D14" s="29">
        <v>5896</v>
      </c>
      <c r="E14" s="104">
        <f t="shared" si="0"/>
        <v>145.741128</v>
      </c>
      <c r="F14" s="105"/>
      <c r="H14" s="111">
        <v>3</v>
      </c>
      <c r="I14" s="111">
        <v>7</v>
      </c>
      <c r="J14" s="111">
        <v>2</v>
      </c>
      <c r="K14" s="165">
        <v>3</v>
      </c>
    </row>
    <row r="15" spans="1:11" ht="15" customHeight="1" x14ac:dyDescent="0.25">
      <c r="A15" s="89"/>
      <c r="B15" s="12" t="s">
        <v>1</v>
      </c>
      <c r="C15" s="23" t="s">
        <v>126</v>
      </c>
      <c r="D15" s="17">
        <v>4020</v>
      </c>
      <c r="E15" s="98">
        <f t="shared" si="0"/>
        <v>99.369409600000012</v>
      </c>
      <c r="F15" s="99"/>
      <c r="H15" s="112"/>
      <c r="I15" s="112"/>
      <c r="J15" s="112"/>
      <c r="K15" s="90"/>
    </row>
    <row r="16" spans="1:11" ht="15" customHeight="1" x14ac:dyDescent="0.25">
      <c r="A16" s="86" t="s">
        <v>190</v>
      </c>
      <c r="B16" s="19" t="s">
        <v>187</v>
      </c>
      <c r="C16" s="13" t="s">
        <v>195</v>
      </c>
      <c r="D16" s="20">
        <v>5924</v>
      </c>
      <c r="E16" s="100">
        <f t="shared" si="0"/>
        <v>146.43324319999999</v>
      </c>
      <c r="F16" s="101"/>
      <c r="H16" s="61">
        <v>3</v>
      </c>
      <c r="I16" s="61">
        <v>6</v>
      </c>
      <c r="J16" s="61">
        <v>2</v>
      </c>
      <c r="K16" s="66">
        <v>4</v>
      </c>
    </row>
    <row r="17" spans="1:11" ht="15" customHeight="1" x14ac:dyDescent="0.25">
      <c r="A17" s="87"/>
      <c r="B17" s="24" t="s">
        <v>1</v>
      </c>
      <c r="C17" s="25" t="s">
        <v>126</v>
      </c>
      <c r="D17" s="26">
        <v>4020</v>
      </c>
      <c r="E17" s="102">
        <f t="shared" si="0"/>
        <v>99.369409600000012</v>
      </c>
      <c r="F17" s="103"/>
      <c r="H17" s="62"/>
      <c r="I17" s="62"/>
      <c r="J17" s="62"/>
      <c r="K17" s="67"/>
    </row>
    <row r="18" spans="1:11" ht="15" customHeight="1" x14ac:dyDescent="0.25">
      <c r="A18" s="88" t="s">
        <v>123</v>
      </c>
      <c r="B18" s="27" t="s">
        <v>124</v>
      </c>
      <c r="C18" s="30" t="s">
        <v>196</v>
      </c>
      <c r="D18" s="29">
        <v>5798</v>
      </c>
      <c r="E18" s="104">
        <f t="shared" si="0"/>
        <v>143.31872480000001</v>
      </c>
      <c r="F18" s="105"/>
      <c r="H18" s="111">
        <v>3</v>
      </c>
      <c r="I18" s="111">
        <v>6</v>
      </c>
      <c r="J18" s="111">
        <v>2</v>
      </c>
      <c r="K18" s="165">
        <v>4</v>
      </c>
    </row>
    <row r="19" spans="1:11" ht="15" customHeight="1" x14ac:dyDescent="0.25">
      <c r="A19" s="89"/>
      <c r="B19" s="12" t="s">
        <v>1</v>
      </c>
      <c r="C19" s="23" t="s">
        <v>126</v>
      </c>
      <c r="D19" s="17">
        <v>4020</v>
      </c>
      <c r="E19" s="98">
        <f t="shared" si="0"/>
        <v>99.369409600000012</v>
      </c>
      <c r="F19" s="99"/>
      <c r="H19" s="112"/>
      <c r="I19" s="112"/>
      <c r="J19" s="112"/>
      <c r="K19" s="90"/>
    </row>
    <row r="20" spans="1:11" ht="15" customHeight="1" x14ac:dyDescent="0.25">
      <c r="A20" s="86" t="s">
        <v>191</v>
      </c>
      <c r="B20" s="19" t="s">
        <v>188</v>
      </c>
      <c r="C20" s="13" t="s">
        <v>192</v>
      </c>
      <c r="D20" s="20">
        <v>5798</v>
      </c>
      <c r="E20" s="100">
        <f t="shared" si="0"/>
        <v>143.31872480000001</v>
      </c>
      <c r="F20" s="101"/>
      <c r="H20" s="61">
        <v>3</v>
      </c>
      <c r="I20" s="61">
        <v>7</v>
      </c>
      <c r="J20" s="61">
        <v>2</v>
      </c>
      <c r="K20" s="66">
        <v>4</v>
      </c>
    </row>
    <row r="21" spans="1:11" ht="15" customHeight="1" x14ac:dyDescent="0.25">
      <c r="A21" s="87"/>
      <c r="B21" s="24" t="s">
        <v>1</v>
      </c>
      <c r="C21" s="25" t="s">
        <v>126</v>
      </c>
      <c r="D21" s="26">
        <v>4020</v>
      </c>
      <c r="E21" s="102">
        <f t="shared" si="0"/>
        <v>99.369409600000012</v>
      </c>
      <c r="F21" s="103"/>
      <c r="H21" s="62"/>
      <c r="I21" s="62"/>
      <c r="J21" s="62"/>
      <c r="K21" s="67"/>
    </row>
    <row r="22" spans="1:11" x14ac:dyDescent="0.25">
      <c r="A22" s="88" t="s">
        <v>11</v>
      </c>
      <c r="B22" s="27" t="s">
        <v>19</v>
      </c>
      <c r="C22" s="30" t="s">
        <v>132</v>
      </c>
      <c r="D22" s="29">
        <v>3452</v>
      </c>
      <c r="E22" s="104">
        <f t="shared" ref="E22:E61" si="1">0.00000000000004*(($D22*617.96)+36.04)*10^9</f>
        <v>85.329358400000004</v>
      </c>
      <c r="F22" s="105"/>
      <c r="H22" s="111">
        <v>4</v>
      </c>
      <c r="I22" s="111">
        <v>8</v>
      </c>
      <c r="J22" s="111">
        <v>3</v>
      </c>
      <c r="K22" s="165">
        <v>6</v>
      </c>
    </row>
    <row r="23" spans="1:11" x14ac:dyDescent="0.25">
      <c r="A23" s="89"/>
      <c r="B23" s="12" t="s">
        <v>1</v>
      </c>
      <c r="C23" s="23" t="s">
        <v>126</v>
      </c>
      <c r="D23" s="17">
        <v>4020</v>
      </c>
      <c r="E23" s="98">
        <f t="shared" si="1"/>
        <v>99.369409600000012</v>
      </c>
      <c r="F23" s="99"/>
      <c r="H23" s="112"/>
      <c r="I23" s="112"/>
      <c r="J23" s="112"/>
      <c r="K23" s="90"/>
    </row>
    <row r="24" spans="1:11" x14ac:dyDescent="0.25">
      <c r="A24" s="86" t="s">
        <v>13</v>
      </c>
      <c r="B24" s="19" t="s">
        <v>20</v>
      </c>
      <c r="C24" s="13" t="s">
        <v>134</v>
      </c>
      <c r="D24" s="20">
        <v>3080</v>
      </c>
      <c r="E24" s="100">
        <f t="shared" si="1"/>
        <v>76.134113600000006</v>
      </c>
      <c r="F24" s="101"/>
      <c r="H24" s="61">
        <v>4</v>
      </c>
      <c r="I24" s="61">
        <v>8</v>
      </c>
      <c r="J24" s="61">
        <v>3</v>
      </c>
      <c r="K24" s="66">
        <v>5</v>
      </c>
    </row>
    <row r="25" spans="1:11" ht="15.75" customHeight="1" x14ac:dyDescent="0.25">
      <c r="A25" s="87"/>
      <c r="B25" s="24" t="s">
        <v>1</v>
      </c>
      <c r="C25" s="25" t="s">
        <v>126</v>
      </c>
      <c r="D25" s="26">
        <v>4020</v>
      </c>
      <c r="E25" s="102">
        <f t="shared" si="1"/>
        <v>99.369409600000012</v>
      </c>
      <c r="F25" s="103"/>
      <c r="H25" s="62"/>
      <c r="I25" s="62"/>
      <c r="J25" s="62"/>
      <c r="K25" s="67"/>
    </row>
    <row r="26" spans="1:11" x14ac:dyDescent="0.25">
      <c r="A26" s="88" t="s">
        <v>14</v>
      </c>
      <c r="B26" s="27" t="s">
        <v>21</v>
      </c>
      <c r="C26" s="30" t="s">
        <v>135</v>
      </c>
      <c r="D26" s="29">
        <v>3232</v>
      </c>
      <c r="E26" s="104">
        <f t="shared" si="1"/>
        <v>79.891310400000009</v>
      </c>
      <c r="F26" s="105"/>
      <c r="H26" s="111">
        <v>4</v>
      </c>
      <c r="I26" s="111">
        <v>8</v>
      </c>
      <c r="J26" s="111">
        <v>3</v>
      </c>
      <c r="K26" s="165">
        <v>5</v>
      </c>
    </row>
    <row r="27" spans="1:11" x14ac:dyDescent="0.25">
      <c r="A27" s="89"/>
      <c r="B27" s="12" t="s">
        <v>1</v>
      </c>
      <c r="C27" s="23" t="s">
        <v>126</v>
      </c>
      <c r="D27" s="17">
        <v>4020</v>
      </c>
      <c r="E27" s="98">
        <f t="shared" si="1"/>
        <v>99.369409600000012</v>
      </c>
      <c r="F27" s="99"/>
      <c r="H27" s="112"/>
      <c r="I27" s="112"/>
      <c r="J27" s="112"/>
      <c r="K27" s="90"/>
    </row>
    <row r="28" spans="1:11" x14ac:dyDescent="0.25">
      <c r="A28" s="86" t="s">
        <v>15</v>
      </c>
      <c r="B28" s="19" t="s">
        <v>22</v>
      </c>
      <c r="C28" s="13" t="s">
        <v>131</v>
      </c>
      <c r="D28" s="20">
        <v>4126</v>
      </c>
      <c r="E28" s="100">
        <f t="shared" si="1"/>
        <v>101.98956</v>
      </c>
      <c r="F28" s="101"/>
      <c r="H28" s="61">
        <v>4</v>
      </c>
      <c r="I28" s="61">
        <v>6</v>
      </c>
      <c r="J28" s="61">
        <v>3</v>
      </c>
      <c r="K28" s="66">
        <v>6</v>
      </c>
    </row>
    <row r="29" spans="1:11" x14ac:dyDescent="0.25">
      <c r="A29" s="87"/>
      <c r="B29" s="24" t="s">
        <v>1</v>
      </c>
      <c r="C29" s="25" t="s">
        <v>126</v>
      </c>
      <c r="D29" s="26">
        <v>4020</v>
      </c>
      <c r="E29" s="102">
        <f t="shared" si="1"/>
        <v>99.369409600000012</v>
      </c>
      <c r="F29" s="103"/>
      <c r="H29" s="62"/>
      <c r="I29" s="62"/>
      <c r="J29" s="62"/>
      <c r="K29" s="67"/>
    </row>
    <row r="30" spans="1:11" x14ac:dyDescent="0.25">
      <c r="A30" s="88" t="s">
        <v>16</v>
      </c>
      <c r="B30" s="27" t="s">
        <v>23</v>
      </c>
      <c r="C30" s="30" t="s">
        <v>129</v>
      </c>
      <c r="D30" s="29">
        <v>3452</v>
      </c>
      <c r="E30" s="104">
        <f t="shared" si="1"/>
        <v>85.329358400000004</v>
      </c>
      <c r="F30" s="105"/>
      <c r="H30" s="111">
        <v>4</v>
      </c>
      <c r="I30" s="111">
        <v>8</v>
      </c>
      <c r="J30" s="111">
        <v>3</v>
      </c>
      <c r="K30" s="165">
        <v>6</v>
      </c>
    </row>
    <row r="31" spans="1:11" x14ac:dyDescent="0.25">
      <c r="A31" s="89"/>
      <c r="B31" s="12" t="s">
        <v>1</v>
      </c>
      <c r="C31" s="23" t="s">
        <v>126</v>
      </c>
      <c r="D31" s="17">
        <v>4020</v>
      </c>
      <c r="E31" s="98">
        <f t="shared" si="1"/>
        <v>99.369409600000012</v>
      </c>
      <c r="F31" s="99"/>
      <c r="H31" s="112"/>
      <c r="I31" s="112"/>
      <c r="J31" s="112"/>
      <c r="K31" s="90"/>
    </row>
    <row r="32" spans="1:11" x14ac:dyDescent="0.25">
      <c r="A32" s="86" t="s">
        <v>17</v>
      </c>
      <c r="B32" s="19" t="s">
        <v>24</v>
      </c>
      <c r="C32" s="13" t="s">
        <v>149</v>
      </c>
      <c r="D32" s="20">
        <v>3452</v>
      </c>
      <c r="E32" s="100">
        <f t="shared" si="1"/>
        <v>85.329358400000004</v>
      </c>
      <c r="F32" s="101"/>
      <c r="H32" s="61">
        <v>4</v>
      </c>
      <c r="I32" s="61">
        <v>8</v>
      </c>
      <c r="J32" s="61">
        <v>3</v>
      </c>
      <c r="K32" s="66">
        <v>6</v>
      </c>
    </row>
    <row r="33" spans="1:11" x14ac:dyDescent="0.25">
      <c r="A33" s="87"/>
      <c r="B33" s="24" t="s">
        <v>1</v>
      </c>
      <c r="C33" s="25" t="s">
        <v>126</v>
      </c>
      <c r="D33" s="26">
        <v>4020</v>
      </c>
      <c r="E33" s="102">
        <f t="shared" si="1"/>
        <v>99.369409600000012</v>
      </c>
      <c r="F33" s="103"/>
      <c r="H33" s="62"/>
      <c r="I33" s="62"/>
      <c r="J33" s="62"/>
      <c r="K33" s="67"/>
    </row>
    <row r="34" spans="1:11" x14ac:dyDescent="0.25">
      <c r="A34" s="88" t="s">
        <v>150</v>
      </c>
      <c r="B34" s="27" t="s">
        <v>25</v>
      </c>
      <c r="C34" s="30" t="s">
        <v>151</v>
      </c>
      <c r="D34" s="29">
        <v>3080</v>
      </c>
      <c r="E34" s="104">
        <f t="shared" si="1"/>
        <v>76.134113600000006</v>
      </c>
      <c r="F34" s="105"/>
      <c r="H34" s="111">
        <v>4</v>
      </c>
      <c r="I34" s="111">
        <v>7</v>
      </c>
      <c r="J34" s="111">
        <v>3</v>
      </c>
      <c r="K34" s="165">
        <v>6</v>
      </c>
    </row>
    <row r="35" spans="1:11" x14ac:dyDescent="0.25">
      <c r="A35" s="89"/>
      <c r="B35" s="12" t="s">
        <v>1</v>
      </c>
      <c r="C35" s="23" t="s">
        <v>126</v>
      </c>
      <c r="D35" s="17">
        <v>4020</v>
      </c>
      <c r="E35" s="98">
        <f t="shared" si="1"/>
        <v>99.369409600000012</v>
      </c>
      <c r="F35" s="99"/>
      <c r="H35" s="112"/>
      <c r="I35" s="112"/>
      <c r="J35" s="112"/>
      <c r="K35" s="90"/>
    </row>
    <row r="36" spans="1:11" x14ac:dyDescent="0.25">
      <c r="A36" s="86" t="s">
        <v>26</v>
      </c>
      <c r="B36" s="19" t="s">
        <v>27</v>
      </c>
      <c r="C36" s="13" t="s">
        <v>152</v>
      </c>
      <c r="D36" s="20">
        <v>3080</v>
      </c>
      <c r="E36" s="100">
        <f t="shared" si="1"/>
        <v>76.134113600000006</v>
      </c>
      <c r="F36" s="101"/>
      <c r="H36" s="61">
        <v>3</v>
      </c>
      <c r="I36" s="61">
        <v>6</v>
      </c>
      <c r="J36" s="61">
        <v>3</v>
      </c>
      <c r="K36" s="66">
        <v>4</v>
      </c>
    </row>
    <row r="37" spans="1:11" x14ac:dyDescent="0.25">
      <c r="A37" s="87"/>
      <c r="B37" s="24" t="s">
        <v>1</v>
      </c>
      <c r="C37" s="25" t="s">
        <v>126</v>
      </c>
      <c r="D37" s="26">
        <v>4020</v>
      </c>
      <c r="E37" s="102">
        <f t="shared" si="1"/>
        <v>99.369409600000012</v>
      </c>
      <c r="F37" s="103"/>
      <c r="H37" s="62"/>
      <c r="I37" s="62"/>
      <c r="J37" s="62"/>
      <c r="K37" s="67"/>
    </row>
    <row r="38" spans="1:11" x14ac:dyDescent="0.25">
      <c r="A38" s="88" t="s">
        <v>28</v>
      </c>
      <c r="B38" s="27" t="s">
        <v>34</v>
      </c>
      <c r="C38" s="30" t="s">
        <v>153</v>
      </c>
      <c r="D38" s="29">
        <v>3232</v>
      </c>
      <c r="E38" s="104">
        <f t="shared" si="1"/>
        <v>79.891310400000009</v>
      </c>
      <c r="F38" s="105"/>
      <c r="H38" s="111">
        <v>4</v>
      </c>
      <c r="I38" s="111">
        <v>8</v>
      </c>
      <c r="J38" s="111">
        <v>3</v>
      </c>
      <c r="K38" s="165">
        <v>6</v>
      </c>
    </row>
    <row r="39" spans="1:11" x14ac:dyDescent="0.25">
      <c r="A39" s="89"/>
      <c r="B39" s="12" t="s">
        <v>1</v>
      </c>
      <c r="C39" s="23" t="s">
        <v>126</v>
      </c>
      <c r="D39" s="17">
        <v>4020</v>
      </c>
      <c r="E39" s="98">
        <f t="shared" si="1"/>
        <v>99.369409600000012</v>
      </c>
      <c r="F39" s="99"/>
      <c r="H39" s="112"/>
      <c r="I39" s="112"/>
      <c r="J39" s="112"/>
      <c r="K39" s="90"/>
    </row>
    <row r="40" spans="1:11" x14ac:dyDescent="0.25">
      <c r="A40" s="86" t="s">
        <v>29</v>
      </c>
      <c r="B40" s="19" t="s">
        <v>35</v>
      </c>
      <c r="C40" s="13" t="s">
        <v>154</v>
      </c>
      <c r="D40" s="20">
        <v>3232</v>
      </c>
      <c r="E40" s="100">
        <f t="shared" si="1"/>
        <v>79.891310400000009</v>
      </c>
      <c r="F40" s="101"/>
      <c r="H40" s="61">
        <v>4</v>
      </c>
      <c r="I40" s="61">
        <v>7</v>
      </c>
      <c r="J40" s="61">
        <v>3</v>
      </c>
      <c r="K40" s="66">
        <v>6</v>
      </c>
    </row>
    <row r="41" spans="1:11" x14ac:dyDescent="0.25">
      <c r="A41" s="87"/>
      <c r="B41" s="24" t="s">
        <v>1</v>
      </c>
      <c r="C41" s="25" t="s">
        <v>126</v>
      </c>
      <c r="D41" s="26">
        <v>4020</v>
      </c>
      <c r="E41" s="102">
        <f t="shared" si="1"/>
        <v>99.369409600000012</v>
      </c>
      <c r="F41" s="103"/>
      <c r="H41" s="62"/>
      <c r="I41" s="62"/>
      <c r="J41" s="62"/>
      <c r="K41" s="67"/>
    </row>
    <row r="42" spans="1:11" x14ac:dyDescent="0.25">
      <c r="A42" s="88" t="s">
        <v>30</v>
      </c>
      <c r="B42" s="27" t="s">
        <v>36</v>
      </c>
      <c r="C42" s="30" t="s">
        <v>130</v>
      </c>
      <c r="D42" s="29">
        <v>4126</v>
      </c>
      <c r="E42" s="104">
        <f t="shared" si="1"/>
        <v>101.98956</v>
      </c>
      <c r="F42" s="105"/>
      <c r="H42" s="111">
        <v>4</v>
      </c>
      <c r="I42" s="111">
        <v>8</v>
      </c>
      <c r="J42" s="111">
        <v>3</v>
      </c>
      <c r="K42" s="165">
        <v>6</v>
      </c>
    </row>
    <row r="43" spans="1:11" x14ac:dyDescent="0.25">
      <c r="A43" s="89"/>
      <c r="B43" s="12" t="s">
        <v>1</v>
      </c>
      <c r="C43" s="23" t="s">
        <v>126</v>
      </c>
      <c r="D43" s="17">
        <v>4020</v>
      </c>
      <c r="E43" s="98">
        <f t="shared" si="1"/>
        <v>99.369409600000012</v>
      </c>
      <c r="F43" s="99"/>
      <c r="H43" s="112"/>
      <c r="I43" s="112"/>
      <c r="J43" s="112"/>
      <c r="K43" s="90"/>
    </row>
    <row r="44" spans="1:11" x14ac:dyDescent="0.25">
      <c r="A44" s="86" t="s">
        <v>31</v>
      </c>
      <c r="B44" s="19" t="s">
        <v>37</v>
      </c>
      <c r="C44" s="13" t="s">
        <v>155</v>
      </c>
      <c r="D44" s="20">
        <v>4126</v>
      </c>
      <c r="E44" s="100">
        <f t="shared" si="1"/>
        <v>101.98956</v>
      </c>
      <c r="F44" s="101"/>
      <c r="H44" s="61">
        <v>4</v>
      </c>
      <c r="I44" s="61">
        <v>6</v>
      </c>
      <c r="J44" s="61">
        <v>3</v>
      </c>
      <c r="K44" s="66">
        <v>6</v>
      </c>
    </row>
    <row r="45" spans="1:11" x14ac:dyDescent="0.25">
      <c r="A45" s="87"/>
      <c r="B45" s="24" t="s">
        <v>1</v>
      </c>
      <c r="C45" s="25" t="s">
        <v>126</v>
      </c>
      <c r="D45" s="26">
        <v>4020</v>
      </c>
      <c r="E45" s="102">
        <f t="shared" si="1"/>
        <v>99.369409600000012</v>
      </c>
      <c r="F45" s="103"/>
      <c r="H45" s="62"/>
      <c r="I45" s="62"/>
      <c r="J45" s="62"/>
      <c r="K45" s="67"/>
    </row>
    <row r="46" spans="1:11" x14ac:dyDescent="0.25">
      <c r="A46" s="88" t="s">
        <v>32</v>
      </c>
      <c r="B46" s="27" t="s">
        <v>38</v>
      </c>
      <c r="C46" s="30" t="s">
        <v>156</v>
      </c>
      <c r="D46" s="29">
        <v>3178</v>
      </c>
      <c r="E46" s="104">
        <f t="shared" si="1"/>
        <v>78.556516800000011</v>
      </c>
      <c r="F46" s="105"/>
      <c r="H46" s="111">
        <v>4</v>
      </c>
      <c r="I46" s="111">
        <v>7</v>
      </c>
      <c r="J46" s="111">
        <v>3</v>
      </c>
      <c r="K46" s="165">
        <v>6</v>
      </c>
    </row>
    <row r="47" spans="1:11" x14ac:dyDescent="0.25">
      <c r="A47" s="89"/>
      <c r="B47" s="12" t="s">
        <v>1</v>
      </c>
      <c r="C47" s="23" t="s">
        <v>126</v>
      </c>
      <c r="D47" s="17">
        <v>4020</v>
      </c>
      <c r="E47" s="98">
        <f t="shared" si="1"/>
        <v>99.369409600000012</v>
      </c>
      <c r="F47" s="99"/>
      <c r="H47" s="112"/>
      <c r="I47" s="112"/>
      <c r="J47" s="112"/>
      <c r="K47" s="90"/>
    </row>
    <row r="48" spans="1:11" x14ac:dyDescent="0.25">
      <c r="A48" s="86" t="s">
        <v>33</v>
      </c>
      <c r="B48" s="19" t="s">
        <v>39</v>
      </c>
      <c r="C48" s="13" t="s">
        <v>157</v>
      </c>
      <c r="D48" s="20">
        <v>3330</v>
      </c>
      <c r="E48" s="100">
        <f t="shared" si="1"/>
        <v>82.3137136</v>
      </c>
      <c r="F48" s="101"/>
      <c r="H48" s="61">
        <v>4</v>
      </c>
      <c r="I48" s="61">
        <v>8</v>
      </c>
      <c r="J48" s="61">
        <v>3</v>
      </c>
      <c r="K48" s="66">
        <v>6</v>
      </c>
    </row>
    <row r="49" spans="1:11" x14ac:dyDescent="0.25">
      <c r="A49" s="87"/>
      <c r="B49" s="24" t="s">
        <v>1</v>
      </c>
      <c r="C49" s="25" t="s">
        <v>126</v>
      </c>
      <c r="D49" s="26">
        <v>4020</v>
      </c>
      <c r="E49" s="102">
        <f t="shared" si="1"/>
        <v>99.369409600000012</v>
      </c>
      <c r="F49" s="103"/>
      <c r="H49" s="62"/>
      <c r="I49" s="62"/>
      <c r="J49" s="62"/>
      <c r="K49" s="67"/>
    </row>
    <row r="50" spans="1:11" x14ac:dyDescent="0.25">
      <c r="A50" s="88" t="s">
        <v>40</v>
      </c>
      <c r="B50" s="27" t="s">
        <v>42</v>
      </c>
      <c r="C50" s="30" t="s">
        <v>158</v>
      </c>
      <c r="D50" s="29">
        <v>3550</v>
      </c>
      <c r="E50" s="104">
        <f t="shared" si="1"/>
        <v>87.751761600000009</v>
      </c>
      <c r="F50" s="105"/>
      <c r="H50" s="111">
        <v>4</v>
      </c>
      <c r="I50" s="111">
        <v>8</v>
      </c>
      <c r="J50" s="111">
        <v>3</v>
      </c>
      <c r="K50" s="165">
        <v>6</v>
      </c>
    </row>
    <row r="51" spans="1:11" x14ac:dyDescent="0.25">
      <c r="A51" s="89"/>
      <c r="B51" s="12" t="s">
        <v>1</v>
      </c>
      <c r="C51" s="23" t="s">
        <v>126</v>
      </c>
      <c r="D51" s="17">
        <v>4020</v>
      </c>
      <c r="E51" s="98">
        <f t="shared" si="1"/>
        <v>99.369409600000012</v>
      </c>
      <c r="F51" s="99"/>
      <c r="H51" s="112"/>
      <c r="I51" s="112"/>
      <c r="J51" s="112"/>
      <c r="K51" s="90"/>
    </row>
    <row r="52" spans="1:11" x14ac:dyDescent="0.25">
      <c r="A52" s="86" t="s">
        <v>41</v>
      </c>
      <c r="B52" s="19" t="s">
        <v>43</v>
      </c>
      <c r="C52" s="13" t="s">
        <v>145</v>
      </c>
      <c r="D52" s="20">
        <v>4224</v>
      </c>
      <c r="E52" s="100">
        <f t="shared" si="1"/>
        <v>104.4119632</v>
      </c>
      <c r="F52" s="101"/>
      <c r="H52" s="61">
        <v>4</v>
      </c>
      <c r="I52" s="61">
        <v>8</v>
      </c>
      <c r="J52" s="61">
        <v>3</v>
      </c>
      <c r="K52" s="66">
        <v>6</v>
      </c>
    </row>
    <row r="53" spans="1:11" x14ac:dyDescent="0.25">
      <c r="A53" s="87"/>
      <c r="B53" s="24" t="s">
        <v>1</v>
      </c>
      <c r="C53" s="25" t="s">
        <v>126</v>
      </c>
      <c r="D53" s="26">
        <v>4020</v>
      </c>
      <c r="E53" s="102">
        <f t="shared" si="1"/>
        <v>99.369409600000012</v>
      </c>
      <c r="F53" s="103"/>
      <c r="H53" s="62"/>
      <c r="I53" s="62"/>
      <c r="J53" s="62"/>
      <c r="K53" s="67"/>
    </row>
    <row r="54" spans="1:11" x14ac:dyDescent="0.25">
      <c r="A54" s="88" t="s">
        <v>45</v>
      </c>
      <c r="B54" s="27" t="s">
        <v>44</v>
      </c>
      <c r="C54" s="30" t="s">
        <v>159</v>
      </c>
      <c r="D54" s="29">
        <v>3486</v>
      </c>
      <c r="E54" s="104">
        <f t="shared" si="1"/>
        <v>86.169784000000007</v>
      </c>
      <c r="F54" s="105"/>
      <c r="H54" s="111">
        <v>4</v>
      </c>
      <c r="I54" s="111">
        <v>8</v>
      </c>
      <c r="J54" s="111">
        <v>3</v>
      </c>
      <c r="K54" s="165">
        <v>6</v>
      </c>
    </row>
    <row r="55" spans="1:11" x14ac:dyDescent="0.25">
      <c r="A55" s="187"/>
      <c r="B55" s="11" t="s">
        <v>1</v>
      </c>
      <c r="C55" s="23" t="s">
        <v>126</v>
      </c>
      <c r="D55" s="16">
        <v>4020</v>
      </c>
      <c r="E55" s="138">
        <f t="shared" si="1"/>
        <v>99.369409600000012</v>
      </c>
      <c r="F55" s="196"/>
      <c r="H55" s="60"/>
      <c r="I55" s="60"/>
      <c r="J55" s="60"/>
      <c r="K55" s="65"/>
    </row>
    <row r="56" spans="1:11" x14ac:dyDescent="0.25">
      <c r="A56" s="66" t="s">
        <v>46</v>
      </c>
      <c r="B56" s="19" t="s">
        <v>51</v>
      </c>
      <c r="C56" s="13" t="s">
        <v>160</v>
      </c>
      <c r="D56" s="20">
        <v>3638</v>
      </c>
      <c r="E56" s="100">
        <f t="shared" si="1"/>
        <v>89.926980799999995</v>
      </c>
      <c r="F56" s="101"/>
      <c r="H56" s="66">
        <v>4</v>
      </c>
      <c r="I56" s="66">
        <v>8</v>
      </c>
      <c r="J56" s="66">
        <v>3</v>
      </c>
      <c r="K56" s="66">
        <v>6</v>
      </c>
    </row>
    <row r="57" spans="1:11" x14ac:dyDescent="0.25">
      <c r="A57" s="67"/>
      <c r="B57" s="24" t="s">
        <v>1</v>
      </c>
      <c r="C57" s="25" t="s">
        <v>126</v>
      </c>
      <c r="D57" s="26">
        <v>4020</v>
      </c>
      <c r="E57" s="102">
        <f t="shared" si="1"/>
        <v>99.369409600000012</v>
      </c>
      <c r="F57" s="103"/>
      <c r="H57" s="67"/>
      <c r="I57" s="67"/>
      <c r="J57" s="67"/>
      <c r="K57" s="67"/>
    </row>
    <row r="58" spans="1:11" x14ac:dyDescent="0.25">
      <c r="A58" s="88" t="s">
        <v>47</v>
      </c>
      <c r="B58" s="27" t="s">
        <v>50</v>
      </c>
      <c r="C58" s="30" t="s">
        <v>161</v>
      </c>
      <c r="D58" s="29">
        <v>2859</v>
      </c>
      <c r="E58" s="104">
        <f t="shared" si="1"/>
        <v>70.6713472</v>
      </c>
      <c r="F58" s="105"/>
      <c r="H58" s="111">
        <v>4</v>
      </c>
      <c r="I58" s="111">
        <v>8</v>
      </c>
      <c r="J58" s="111">
        <v>3</v>
      </c>
      <c r="K58" s="165">
        <v>6</v>
      </c>
    </row>
    <row r="59" spans="1:11" x14ac:dyDescent="0.25">
      <c r="A59" s="89"/>
      <c r="B59" s="12" t="s">
        <v>1</v>
      </c>
      <c r="C59" s="23" t="s">
        <v>126</v>
      </c>
      <c r="D59" s="17">
        <v>4020</v>
      </c>
      <c r="E59" s="98">
        <f t="shared" si="1"/>
        <v>99.369409600000012</v>
      </c>
      <c r="F59" s="99"/>
      <c r="H59" s="112"/>
      <c r="I59" s="112"/>
      <c r="J59" s="112"/>
      <c r="K59" s="90"/>
    </row>
    <row r="60" spans="1:11" x14ac:dyDescent="0.25">
      <c r="A60" s="86" t="s">
        <v>48</v>
      </c>
      <c r="B60" s="19" t="s">
        <v>49</v>
      </c>
      <c r="C60" s="13" t="s">
        <v>146</v>
      </c>
      <c r="D60" s="20">
        <v>4530</v>
      </c>
      <c r="E60" s="100">
        <f t="shared" si="1"/>
        <v>111.9757936</v>
      </c>
      <c r="F60" s="101"/>
      <c r="H60" s="61">
        <v>4</v>
      </c>
      <c r="I60" s="61">
        <v>7</v>
      </c>
      <c r="J60" s="61">
        <v>3</v>
      </c>
      <c r="K60" s="66">
        <v>6</v>
      </c>
    </row>
    <row r="61" spans="1:11" x14ac:dyDescent="0.25">
      <c r="A61" s="87"/>
      <c r="B61" s="24" t="s">
        <v>1</v>
      </c>
      <c r="C61" s="25" t="s">
        <v>126</v>
      </c>
      <c r="D61" s="26">
        <v>4020</v>
      </c>
      <c r="E61" s="102">
        <f t="shared" si="1"/>
        <v>99.369409600000012</v>
      </c>
      <c r="F61" s="103"/>
      <c r="H61" s="62"/>
      <c r="I61" s="62"/>
      <c r="J61" s="62"/>
      <c r="K61" s="67"/>
    </row>
    <row r="62" spans="1:11" x14ac:dyDescent="0.25">
      <c r="A62" s="88" t="s">
        <v>52</v>
      </c>
      <c r="B62" s="27" t="s">
        <v>58</v>
      </c>
      <c r="C62" s="30" t="s">
        <v>136</v>
      </c>
      <c r="D62" s="29">
        <v>3465</v>
      </c>
      <c r="E62" s="104">
        <f t="shared" ref="E62:E102" si="2">0.00000000000004*(($D62*617.96)+36.04)*10^9</f>
        <v>85.650697600000001</v>
      </c>
      <c r="F62" s="105"/>
      <c r="H62" s="111">
        <v>4</v>
      </c>
      <c r="I62" s="111">
        <v>8</v>
      </c>
      <c r="J62" s="111">
        <v>3</v>
      </c>
      <c r="K62" s="165">
        <v>6</v>
      </c>
    </row>
    <row r="63" spans="1:11" x14ac:dyDescent="0.25">
      <c r="A63" s="89"/>
      <c r="B63" s="12" t="s">
        <v>1</v>
      </c>
      <c r="C63" s="23" t="s">
        <v>126</v>
      </c>
      <c r="D63" s="17">
        <v>4020</v>
      </c>
      <c r="E63" s="98">
        <f t="shared" si="2"/>
        <v>99.369409600000012</v>
      </c>
      <c r="F63" s="99"/>
      <c r="H63" s="112"/>
      <c r="I63" s="112"/>
      <c r="J63" s="112"/>
      <c r="K63" s="90"/>
    </row>
    <row r="64" spans="1:11" x14ac:dyDescent="0.25">
      <c r="A64" s="86" t="s">
        <v>53</v>
      </c>
      <c r="B64" s="19" t="s">
        <v>59</v>
      </c>
      <c r="C64" s="13" t="s">
        <v>162</v>
      </c>
      <c r="D64" s="20">
        <v>3465</v>
      </c>
      <c r="E64" s="100">
        <f t="shared" si="2"/>
        <v>85.650697600000001</v>
      </c>
      <c r="F64" s="101"/>
      <c r="H64" s="61">
        <v>4</v>
      </c>
      <c r="I64" s="61">
        <v>8</v>
      </c>
      <c r="J64" s="61">
        <v>3</v>
      </c>
      <c r="K64" s="66">
        <v>6</v>
      </c>
    </row>
    <row r="65" spans="1:11" x14ac:dyDescent="0.25">
      <c r="A65" s="87"/>
      <c r="B65" s="24" t="s">
        <v>1</v>
      </c>
      <c r="C65" s="25" t="s">
        <v>126</v>
      </c>
      <c r="D65" s="26">
        <v>4020</v>
      </c>
      <c r="E65" s="102">
        <f t="shared" si="2"/>
        <v>99.369409600000012</v>
      </c>
      <c r="F65" s="103"/>
      <c r="H65" s="62"/>
      <c r="I65" s="62"/>
      <c r="J65" s="62"/>
      <c r="K65" s="67"/>
    </row>
    <row r="66" spans="1:11" x14ac:dyDescent="0.25">
      <c r="A66" s="88" t="s">
        <v>54</v>
      </c>
      <c r="B66" s="27" t="s">
        <v>60</v>
      </c>
      <c r="C66" s="30" t="s">
        <v>163</v>
      </c>
      <c r="D66" s="29">
        <v>3563</v>
      </c>
      <c r="E66" s="104">
        <f t="shared" si="2"/>
        <v>88.073100800000006</v>
      </c>
      <c r="F66" s="105"/>
      <c r="H66" s="111">
        <v>4</v>
      </c>
      <c r="I66" s="111">
        <v>8</v>
      </c>
      <c r="J66" s="111">
        <v>3</v>
      </c>
      <c r="K66" s="165">
        <v>5</v>
      </c>
    </row>
    <row r="67" spans="1:11" x14ac:dyDescent="0.25">
      <c r="A67" s="89"/>
      <c r="B67" s="12" t="s">
        <v>1</v>
      </c>
      <c r="C67" s="23" t="s">
        <v>126</v>
      </c>
      <c r="D67" s="17">
        <v>4020</v>
      </c>
      <c r="E67" s="98">
        <f t="shared" si="2"/>
        <v>99.369409600000012</v>
      </c>
      <c r="F67" s="99"/>
      <c r="H67" s="112"/>
      <c r="I67" s="112"/>
      <c r="J67" s="112"/>
      <c r="K67" s="90"/>
    </row>
    <row r="68" spans="1:11" x14ac:dyDescent="0.25">
      <c r="A68" s="86" t="s">
        <v>55</v>
      </c>
      <c r="B68" s="19" t="s">
        <v>61</v>
      </c>
      <c r="C68" s="13" t="s">
        <v>164</v>
      </c>
      <c r="D68" s="20">
        <v>3465</v>
      </c>
      <c r="E68" s="100">
        <f t="shared" si="2"/>
        <v>85.650697600000001</v>
      </c>
      <c r="F68" s="101"/>
      <c r="H68" s="61">
        <v>4</v>
      </c>
      <c r="I68" s="61">
        <v>8</v>
      </c>
      <c r="J68" s="61">
        <v>3</v>
      </c>
      <c r="K68" s="66">
        <v>6</v>
      </c>
    </row>
    <row r="69" spans="1:11" x14ac:dyDescent="0.25">
      <c r="A69" s="190"/>
      <c r="B69" s="10" t="s">
        <v>1</v>
      </c>
      <c r="C69" s="25" t="s">
        <v>126</v>
      </c>
      <c r="D69" s="15">
        <v>4020</v>
      </c>
      <c r="E69" s="194">
        <f t="shared" si="2"/>
        <v>99.369409600000012</v>
      </c>
      <c r="F69" s="195"/>
      <c r="H69" s="157"/>
      <c r="I69" s="157"/>
      <c r="J69" s="157"/>
      <c r="K69" s="186"/>
    </row>
    <row r="70" spans="1:11" x14ac:dyDescent="0.25">
      <c r="A70" s="191" t="s">
        <v>56</v>
      </c>
      <c r="B70" s="27" t="s">
        <v>62</v>
      </c>
      <c r="C70" s="30" t="s">
        <v>165</v>
      </c>
      <c r="D70" s="29">
        <v>3871</v>
      </c>
      <c r="E70" s="104">
        <f t="shared" si="2"/>
        <v>95.686368000000016</v>
      </c>
      <c r="F70" s="105"/>
      <c r="H70" s="165">
        <v>4</v>
      </c>
      <c r="I70" s="165">
        <v>8</v>
      </c>
      <c r="J70" s="165">
        <v>3</v>
      </c>
      <c r="K70" s="165">
        <v>6</v>
      </c>
    </row>
    <row r="71" spans="1:11" x14ac:dyDescent="0.25">
      <c r="A71" s="192"/>
      <c r="B71" s="12" t="s">
        <v>1</v>
      </c>
      <c r="C71" s="23" t="s">
        <v>126</v>
      </c>
      <c r="D71" s="17">
        <v>4020</v>
      </c>
      <c r="E71" s="98">
        <f t="shared" si="2"/>
        <v>99.369409600000012</v>
      </c>
      <c r="F71" s="99"/>
      <c r="H71" s="90"/>
      <c r="I71" s="90"/>
      <c r="J71" s="90"/>
      <c r="K71" s="90"/>
    </row>
    <row r="72" spans="1:11" x14ac:dyDescent="0.25">
      <c r="A72" s="188" t="s">
        <v>57</v>
      </c>
      <c r="B72" s="19" t="s">
        <v>63</v>
      </c>
      <c r="C72" s="13" t="s">
        <v>137</v>
      </c>
      <c r="D72" s="20">
        <v>3143</v>
      </c>
      <c r="E72" s="100">
        <f t="shared" si="2"/>
        <v>77.691372800000011</v>
      </c>
      <c r="F72" s="101"/>
      <c r="H72" s="66">
        <v>3</v>
      </c>
      <c r="I72" s="66">
        <v>6</v>
      </c>
      <c r="J72" s="66">
        <v>3</v>
      </c>
      <c r="K72" s="66">
        <v>6</v>
      </c>
    </row>
    <row r="73" spans="1:11" x14ac:dyDescent="0.25">
      <c r="A73" s="189"/>
      <c r="B73" s="24" t="s">
        <v>1</v>
      </c>
      <c r="C73" s="25" t="s">
        <v>126</v>
      </c>
      <c r="D73" s="26">
        <v>4020</v>
      </c>
      <c r="E73" s="102">
        <f t="shared" si="2"/>
        <v>99.369409600000012</v>
      </c>
      <c r="F73" s="103"/>
      <c r="H73" s="67"/>
      <c r="I73" s="67"/>
      <c r="J73" s="67"/>
      <c r="K73" s="67"/>
    </row>
    <row r="74" spans="1:11" x14ac:dyDescent="0.25">
      <c r="A74" s="191" t="s">
        <v>64</v>
      </c>
      <c r="B74" s="27" t="s">
        <v>82</v>
      </c>
      <c r="C74" s="30" t="s">
        <v>147</v>
      </c>
      <c r="D74" s="29">
        <v>4126</v>
      </c>
      <c r="E74" s="104">
        <f t="shared" si="2"/>
        <v>101.98956</v>
      </c>
      <c r="F74" s="105"/>
      <c r="H74" s="165">
        <v>3</v>
      </c>
      <c r="I74" s="165">
        <v>6</v>
      </c>
      <c r="J74" s="165">
        <v>3</v>
      </c>
      <c r="K74" s="165">
        <v>6</v>
      </c>
    </row>
    <row r="75" spans="1:11" x14ac:dyDescent="0.25">
      <c r="A75" s="192"/>
      <c r="B75" s="12" t="s">
        <v>1</v>
      </c>
      <c r="C75" s="23" t="s">
        <v>126</v>
      </c>
      <c r="D75" s="17">
        <v>4020</v>
      </c>
      <c r="E75" s="98">
        <f t="shared" si="2"/>
        <v>99.369409600000012</v>
      </c>
      <c r="F75" s="99"/>
      <c r="H75" s="90"/>
      <c r="I75" s="90"/>
      <c r="J75" s="90"/>
      <c r="K75" s="90"/>
    </row>
    <row r="76" spans="1:11" x14ac:dyDescent="0.25">
      <c r="A76" s="188" t="s">
        <v>65</v>
      </c>
      <c r="B76" s="19" t="s">
        <v>83</v>
      </c>
      <c r="C76" s="13" t="s">
        <v>166</v>
      </c>
      <c r="D76" s="20">
        <v>3465</v>
      </c>
      <c r="E76" s="100">
        <f t="shared" si="2"/>
        <v>85.650697600000001</v>
      </c>
      <c r="F76" s="101"/>
      <c r="H76" s="66">
        <v>3</v>
      </c>
      <c r="I76" s="66">
        <v>6</v>
      </c>
      <c r="J76" s="66">
        <v>3</v>
      </c>
      <c r="K76" s="66">
        <v>6</v>
      </c>
    </row>
    <row r="77" spans="1:11" x14ac:dyDescent="0.25">
      <c r="A77" s="189"/>
      <c r="B77" s="24" t="s">
        <v>1</v>
      </c>
      <c r="C77" s="25" t="s">
        <v>126</v>
      </c>
      <c r="D77" s="26">
        <v>4020</v>
      </c>
      <c r="E77" s="102">
        <f t="shared" si="2"/>
        <v>99.369409600000012</v>
      </c>
      <c r="F77" s="103"/>
      <c r="H77" s="67"/>
      <c r="I77" s="67"/>
      <c r="J77" s="67"/>
      <c r="K77" s="67"/>
    </row>
    <row r="78" spans="1:11" x14ac:dyDescent="0.25">
      <c r="A78" s="191" t="s">
        <v>66</v>
      </c>
      <c r="B78" s="27" t="s">
        <v>84</v>
      </c>
      <c r="C78" s="30" t="s">
        <v>138</v>
      </c>
      <c r="D78" s="29">
        <v>4161</v>
      </c>
      <c r="E78" s="104">
        <f t="shared" si="2"/>
        <v>102.854704</v>
      </c>
      <c r="F78" s="105"/>
      <c r="H78" s="165">
        <v>3</v>
      </c>
      <c r="I78" s="165">
        <v>6</v>
      </c>
      <c r="J78" s="165">
        <v>3</v>
      </c>
      <c r="K78" s="165">
        <v>6</v>
      </c>
    </row>
    <row r="79" spans="1:11" x14ac:dyDescent="0.25">
      <c r="A79" s="192"/>
      <c r="B79" s="12" t="s">
        <v>1</v>
      </c>
      <c r="C79" s="23" t="s">
        <v>126</v>
      </c>
      <c r="D79" s="17">
        <v>4020</v>
      </c>
      <c r="E79" s="98">
        <f t="shared" si="2"/>
        <v>99.369409600000012</v>
      </c>
      <c r="F79" s="99"/>
      <c r="H79" s="90"/>
      <c r="I79" s="90"/>
      <c r="J79" s="90"/>
      <c r="K79" s="90"/>
    </row>
    <row r="80" spans="1:11" x14ac:dyDescent="0.25">
      <c r="A80" s="188" t="s">
        <v>67</v>
      </c>
      <c r="B80" s="19" t="s">
        <v>85</v>
      </c>
      <c r="C80" s="13" t="s">
        <v>227</v>
      </c>
      <c r="D80" s="20">
        <v>3500</v>
      </c>
      <c r="E80" s="100">
        <f t="shared" si="2"/>
        <v>86.515841600000002</v>
      </c>
      <c r="F80" s="101"/>
      <c r="H80" s="66">
        <v>3</v>
      </c>
      <c r="I80" s="66">
        <v>6</v>
      </c>
      <c r="J80" s="66">
        <v>3</v>
      </c>
      <c r="K80" s="66">
        <v>6</v>
      </c>
    </row>
    <row r="81" spans="1:11" x14ac:dyDescent="0.25">
      <c r="A81" s="189"/>
      <c r="B81" s="24" t="s">
        <v>1</v>
      </c>
      <c r="C81" s="25" t="s">
        <v>126</v>
      </c>
      <c r="D81" s="26">
        <v>4020</v>
      </c>
      <c r="E81" s="102">
        <f t="shared" si="2"/>
        <v>99.369409600000012</v>
      </c>
      <c r="F81" s="103"/>
      <c r="H81" s="67"/>
      <c r="I81" s="67"/>
      <c r="J81" s="67"/>
      <c r="K81" s="67"/>
    </row>
    <row r="82" spans="1:11" x14ac:dyDescent="0.25">
      <c r="A82" s="191" t="s">
        <v>68</v>
      </c>
      <c r="B82" s="27" t="s">
        <v>86</v>
      </c>
      <c r="C82" s="30" t="s">
        <v>167</v>
      </c>
      <c r="D82" s="29">
        <v>3413</v>
      </c>
      <c r="E82" s="104">
        <f t="shared" si="2"/>
        <v>84.365340799999998</v>
      </c>
      <c r="F82" s="105"/>
      <c r="H82" s="165">
        <v>3</v>
      </c>
      <c r="I82" s="165">
        <v>6</v>
      </c>
      <c r="J82" s="165">
        <v>3</v>
      </c>
      <c r="K82" s="165">
        <v>6</v>
      </c>
    </row>
    <row r="83" spans="1:11" x14ac:dyDescent="0.25">
      <c r="A83" s="192"/>
      <c r="B83" s="12" t="s">
        <v>1</v>
      </c>
      <c r="C83" s="23" t="s">
        <v>126</v>
      </c>
      <c r="D83" s="17">
        <v>4020</v>
      </c>
      <c r="E83" s="98">
        <f t="shared" si="2"/>
        <v>99.369409600000012</v>
      </c>
      <c r="F83" s="99"/>
      <c r="H83" s="90"/>
      <c r="I83" s="90"/>
      <c r="J83" s="90"/>
      <c r="K83" s="90"/>
    </row>
    <row r="84" spans="1:11" x14ac:dyDescent="0.25">
      <c r="A84" s="188" t="s">
        <v>69</v>
      </c>
      <c r="B84" s="19" t="s">
        <v>87</v>
      </c>
      <c r="C84" s="13" t="s">
        <v>168</v>
      </c>
      <c r="D84" s="20">
        <v>3413</v>
      </c>
      <c r="E84" s="100">
        <f t="shared" si="2"/>
        <v>84.365340799999998</v>
      </c>
      <c r="F84" s="101"/>
      <c r="H84" s="66">
        <v>3</v>
      </c>
      <c r="I84" s="66">
        <v>6</v>
      </c>
      <c r="J84" s="66">
        <v>3</v>
      </c>
      <c r="K84" s="66">
        <v>6</v>
      </c>
    </row>
    <row r="85" spans="1:11" x14ac:dyDescent="0.25">
      <c r="A85" s="189"/>
      <c r="B85" s="24" t="s">
        <v>1</v>
      </c>
      <c r="C85" s="25" t="s">
        <v>126</v>
      </c>
      <c r="D85" s="26">
        <v>4020</v>
      </c>
      <c r="E85" s="102">
        <f t="shared" si="2"/>
        <v>99.369409600000012</v>
      </c>
      <c r="F85" s="103"/>
      <c r="H85" s="67"/>
      <c r="I85" s="67"/>
      <c r="J85" s="67"/>
      <c r="K85" s="67"/>
    </row>
    <row r="86" spans="1:11" x14ac:dyDescent="0.25">
      <c r="A86" s="191" t="s">
        <v>70</v>
      </c>
      <c r="B86" s="27" t="s">
        <v>170</v>
      </c>
      <c r="C86" s="30" t="s">
        <v>169</v>
      </c>
      <c r="D86" s="29">
        <v>3511</v>
      </c>
      <c r="E86" s="104">
        <f t="shared" si="2"/>
        <v>86.787744000000004</v>
      </c>
      <c r="F86" s="105"/>
      <c r="H86" s="165">
        <v>3</v>
      </c>
      <c r="I86" s="165">
        <v>6</v>
      </c>
      <c r="J86" s="165">
        <v>3</v>
      </c>
      <c r="K86" s="165">
        <v>5</v>
      </c>
    </row>
    <row r="87" spans="1:11" x14ac:dyDescent="0.25">
      <c r="A87" s="192"/>
      <c r="B87" s="12" t="s">
        <v>1</v>
      </c>
      <c r="C87" s="23" t="s">
        <v>126</v>
      </c>
      <c r="D87" s="17">
        <v>4020</v>
      </c>
      <c r="E87" s="98">
        <f t="shared" si="2"/>
        <v>99.369409600000012</v>
      </c>
      <c r="F87" s="99"/>
      <c r="H87" s="90"/>
      <c r="I87" s="90"/>
      <c r="J87" s="90"/>
      <c r="K87" s="90"/>
    </row>
    <row r="88" spans="1:11" x14ac:dyDescent="0.25">
      <c r="A88" s="188" t="s">
        <v>71</v>
      </c>
      <c r="B88" s="19" t="s">
        <v>88</v>
      </c>
      <c r="C88" s="13" t="s">
        <v>171</v>
      </c>
      <c r="D88" s="20">
        <v>4160</v>
      </c>
      <c r="E88" s="100">
        <f t="shared" si="2"/>
        <v>102.82998560000001</v>
      </c>
      <c r="F88" s="101"/>
      <c r="H88" s="66">
        <v>3</v>
      </c>
      <c r="I88" s="66">
        <v>6</v>
      </c>
      <c r="J88" s="66">
        <v>3</v>
      </c>
      <c r="K88" s="66">
        <v>6</v>
      </c>
    </row>
    <row r="89" spans="1:11" x14ac:dyDescent="0.25">
      <c r="A89" s="189"/>
      <c r="B89" s="24" t="s">
        <v>1</v>
      </c>
      <c r="C89" s="25" t="s">
        <v>126</v>
      </c>
      <c r="D89" s="26">
        <v>4020</v>
      </c>
      <c r="E89" s="102">
        <f t="shared" si="2"/>
        <v>99.369409600000012</v>
      </c>
      <c r="F89" s="103"/>
      <c r="H89" s="67"/>
      <c r="I89" s="67"/>
      <c r="J89" s="67"/>
      <c r="K89" s="67"/>
    </row>
    <row r="90" spans="1:11" x14ac:dyDescent="0.25">
      <c r="A90" s="191" t="s">
        <v>72</v>
      </c>
      <c r="B90" s="27" t="s">
        <v>89</v>
      </c>
      <c r="C90" s="30" t="s">
        <v>172</v>
      </c>
      <c r="D90" s="29">
        <v>4160</v>
      </c>
      <c r="E90" s="104">
        <f t="shared" si="2"/>
        <v>102.82998560000001</v>
      </c>
      <c r="F90" s="105"/>
      <c r="H90" s="165">
        <v>3</v>
      </c>
      <c r="I90" s="165">
        <v>6</v>
      </c>
      <c r="J90" s="165">
        <v>3</v>
      </c>
      <c r="K90" s="165">
        <v>6</v>
      </c>
    </row>
    <row r="91" spans="1:11" x14ac:dyDescent="0.25">
      <c r="A91" s="192"/>
      <c r="B91" s="12" t="s">
        <v>1</v>
      </c>
      <c r="C91" s="23" t="s">
        <v>126</v>
      </c>
      <c r="D91" s="17">
        <v>4020</v>
      </c>
      <c r="E91" s="98">
        <f t="shared" si="2"/>
        <v>99.369409600000012</v>
      </c>
      <c r="F91" s="99"/>
      <c r="H91" s="90"/>
      <c r="I91" s="90"/>
      <c r="J91" s="90"/>
      <c r="K91" s="90"/>
    </row>
    <row r="92" spans="1:11" x14ac:dyDescent="0.25">
      <c r="A92" s="188" t="s">
        <v>73</v>
      </c>
      <c r="B92" s="19" t="s">
        <v>90</v>
      </c>
      <c r="C92" s="13" t="s">
        <v>173</v>
      </c>
      <c r="D92" s="20">
        <v>4258</v>
      </c>
      <c r="E92" s="100">
        <f t="shared" si="2"/>
        <v>105.25238880000002</v>
      </c>
      <c r="F92" s="101"/>
      <c r="H92" s="66">
        <v>3</v>
      </c>
      <c r="I92" s="66">
        <v>5</v>
      </c>
      <c r="J92" s="66">
        <v>3</v>
      </c>
      <c r="K92" s="66">
        <v>6</v>
      </c>
    </row>
    <row r="93" spans="1:11" x14ac:dyDescent="0.25">
      <c r="A93" s="189"/>
      <c r="B93" s="24" t="s">
        <v>1</v>
      </c>
      <c r="C93" s="25" t="s">
        <v>126</v>
      </c>
      <c r="D93" s="26">
        <v>4020</v>
      </c>
      <c r="E93" s="102">
        <f t="shared" si="2"/>
        <v>99.369409600000012</v>
      </c>
      <c r="F93" s="103"/>
      <c r="H93" s="67"/>
      <c r="I93" s="67"/>
      <c r="J93" s="67"/>
      <c r="K93" s="67"/>
    </row>
    <row r="94" spans="1:11" x14ac:dyDescent="0.25">
      <c r="A94" s="191" t="s">
        <v>74</v>
      </c>
      <c r="B94" s="27" t="s">
        <v>91</v>
      </c>
      <c r="C94" s="30" t="s">
        <v>174</v>
      </c>
      <c r="D94" s="29">
        <v>3452</v>
      </c>
      <c r="E94" s="104">
        <f t="shared" si="2"/>
        <v>85.329358400000004</v>
      </c>
      <c r="F94" s="105"/>
      <c r="H94" s="165">
        <v>3</v>
      </c>
      <c r="I94" s="165">
        <v>5</v>
      </c>
      <c r="J94" s="165">
        <v>3</v>
      </c>
      <c r="K94" s="165">
        <v>6</v>
      </c>
    </row>
    <row r="95" spans="1:11" x14ac:dyDescent="0.25">
      <c r="A95" s="193"/>
      <c r="B95" s="11" t="s">
        <v>1</v>
      </c>
      <c r="C95" s="23" t="s">
        <v>126</v>
      </c>
      <c r="D95" s="16">
        <v>4020</v>
      </c>
      <c r="E95" s="138">
        <f t="shared" si="2"/>
        <v>99.369409600000012</v>
      </c>
      <c r="F95" s="196"/>
      <c r="H95" s="65"/>
      <c r="I95" s="65"/>
      <c r="J95" s="65"/>
      <c r="K95" s="65"/>
    </row>
    <row r="96" spans="1:11" x14ac:dyDescent="0.25">
      <c r="A96" s="86" t="s">
        <v>75</v>
      </c>
      <c r="B96" s="19" t="s">
        <v>92</v>
      </c>
      <c r="C96" s="13" t="s">
        <v>175</v>
      </c>
      <c r="D96" s="20">
        <v>3232</v>
      </c>
      <c r="E96" s="100">
        <f t="shared" si="2"/>
        <v>79.891310400000009</v>
      </c>
      <c r="F96" s="101"/>
      <c r="H96" s="61">
        <v>3</v>
      </c>
      <c r="I96" s="61">
        <v>5</v>
      </c>
      <c r="J96" s="61">
        <v>3</v>
      </c>
      <c r="K96" s="66">
        <v>6</v>
      </c>
    </row>
    <row r="97" spans="1:11" x14ac:dyDescent="0.25">
      <c r="A97" s="87"/>
      <c r="B97" s="24" t="s">
        <v>1</v>
      </c>
      <c r="C97" s="25" t="s">
        <v>126</v>
      </c>
      <c r="D97" s="26">
        <v>4020</v>
      </c>
      <c r="E97" s="102">
        <f t="shared" si="2"/>
        <v>99.369409600000012</v>
      </c>
      <c r="F97" s="103"/>
      <c r="H97" s="62"/>
      <c r="I97" s="62"/>
      <c r="J97" s="62"/>
      <c r="K97" s="67"/>
    </row>
    <row r="98" spans="1:11" x14ac:dyDescent="0.25">
      <c r="A98" s="88" t="s">
        <v>76</v>
      </c>
      <c r="B98" s="27" t="s">
        <v>93</v>
      </c>
      <c r="C98" s="30" t="s">
        <v>176</v>
      </c>
      <c r="D98" s="29">
        <v>3413</v>
      </c>
      <c r="E98" s="104">
        <f t="shared" si="2"/>
        <v>84.365340799999998</v>
      </c>
      <c r="F98" s="105"/>
      <c r="H98" s="111">
        <v>3</v>
      </c>
      <c r="I98" s="111">
        <v>6</v>
      </c>
      <c r="J98" s="111">
        <v>3</v>
      </c>
      <c r="K98" s="165">
        <v>6</v>
      </c>
    </row>
    <row r="99" spans="1:11" x14ac:dyDescent="0.25">
      <c r="A99" s="89"/>
      <c r="B99" s="12" t="s">
        <v>1</v>
      </c>
      <c r="C99" s="23" t="s">
        <v>126</v>
      </c>
      <c r="D99" s="17">
        <v>4020</v>
      </c>
      <c r="E99" s="98">
        <f t="shared" si="2"/>
        <v>99.369409600000012</v>
      </c>
      <c r="F99" s="99"/>
      <c r="H99" s="112"/>
      <c r="I99" s="112"/>
      <c r="J99" s="112"/>
      <c r="K99" s="90"/>
    </row>
    <row r="100" spans="1:11" x14ac:dyDescent="0.25">
      <c r="A100" s="86" t="s">
        <v>77</v>
      </c>
      <c r="B100" s="19" t="s">
        <v>94</v>
      </c>
      <c r="C100" s="13" t="s">
        <v>177</v>
      </c>
      <c r="D100" s="20">
        <v>4161</v>
      </c>
      <c r="E100" s="100">
        <f t="shared" si="2"/>
        <v>102.854704</v>
      </c>
      <c r="F100" s="101"/>
      <c r="H100" s="61">
        <v>3</v>
      </c>
      <c r="I100" s="61">
        <v>6</v>
      </c>
      <c r="J100" s="61">
        <v>3</v>
      </c>
      <c r="K100" s="66">
        <v>5</v>
      </c>
    </row>
    <row r="101" spans="1:11" x14ac:dyDescent="0.25">
      <c r="A101" s="87"/>
      <c r="B101" s="24" t="s">
        <v>1</v>
      </c>
      <c r="C101" s="25" t="s">
        <v>126</v>
      </c>
      <c r="D101" s="26">
        <v>4020</v>
      </c>
      <c r="E101" s="102">
        <f t="shared" si="2"/>
        <v>99.369409600000012</v>
      </c>
      <c r="F101" s="103"/>
      <c r="H101" s="62"/>
      <c r="I101" s="62"/>
      <c r="J101" s="62"/>
      <c r="K101" s="67"/>
    </row>
    <row r="102" spans="1:11" x14ac:dyDescent="0.25">
      <c r="A102" s="88" t="s">
        <v>78</v>
      </c>
      <c r="B102" s="27" t="s">
        <v>95</v>
      </c>
      <c r="C102" s="30" t="s">
        <v>178</v>
      </c>
      <c r="D102" s="29">
        <v>3798</v>
      </c>
      <c r="E102" s="104">
        <f t="shared" si="2"/>
        <v>93.881924800000007</v>
      </c>
      <c r="F102" s="105"/>
      <c r="H102" s="111">
        <v>3</v>
      </c>
      <c r="I102" s="111">
        <v>6</v>
      </c>
      <c r="J102" s="111">
        <v>3</v>
      </c>
      <c r="K102" s="165">
        <v>6</v>
      </c>
    </row>
    <row r="103" spans="1:11" x14ac:dyDescent="0.25">
      <c r="A103" s="89"/>
      <c r="B103" s="12" t="s">
        <v>1</v>
      </c>
      <c r="C103" s="23" t="s">
        <v>126</v>
      </c>
      <c r="D103" s="17">
        <v>4020</v>
      </c>
      <c r="E103" s="98">
        <f t="shared" ref="E103:E115" si="3">0.00000000000004*(($D103*617.96)+36.04)*10^9</f>
        <v>99.369409600000012</v>
      </c>
      <c r="F103" s="99"/>
      <c r="H103" s="112"/>
      <c r="I103" s="112"/>
      <c r="J103" s="112"/>
      <c r="K103" s="90"/>
    </row>
    <row r="104" spans="1:11" x14ac:dyDescent="0.25">
      <c r="A104" s="86" t="s">
        <v>79</v>
      </c>
      <c r="B104" s="19" t="s">
        <v>96</v>
      </c>
      <c r="C104" s="13" t="s">
        <v>179</v>
      </c>
      <c r="D104" s="20">
        <v>3578</v>
      </c>
      <c r="E104" s="100">
        <f t="shared" si="3"/>
        <v>88.443876800000027</v>
      </c>
      <c r="F104" s="101"/>
      <c r="H104" s="61">
        <v>3</v>
      </c>
      <c r="I104" s="61">
        <v>6</v>
      </c>
      <c r="J104" s="61">
        <v>3</v>
      </c>
      <c r="K104" s="66">
        <v>6</v>
      </c>
    </row>
    <row r="105" spans="1:11" x14ac:dyDescent="0.25">
      <c r="A105" s="87"/>
      <c r="B105" s="24" t="s">
        <v>1</v>
      </c>
      <c r="C105" s="25" t="s">
        <v>126</v>
      </c>
      <c r="D105" s="26">
        <v>4020</v>
      </c>
      <c r="E105" s="102">
        <f t="shared" si="3"/>
        <v>99.369409600000012</v>
      </c>
      <c r="F105" s="103"/>
      <c r="H105" s="62"/>
      <c r="I105" s="62"/>
      <c r="J105" s="62"/>
      <c r="K105" s="67"/>
    </row>
    <row r="106" spans="1:11" x14ac:dyDescent="0.25">
      <c r="A106" s="88" t="s">
        <v>80</v>
      </c>
      <c r="B106" s="27" t="s">
        <v>97</v>
      </c>
      <c r="C106" s="30" t="s">
        <v>148</v>
      </c>
      <c r="D106" s="29">
        <v>4472</v>
      </c>
      <c r="E106" s="104">
        <f t="shared" si="3"/>
        <v>110.54212640000001</v>
      </c>
      <c r="F106" s="105"/>
      <c r="H106" s="111">
        <v>3</v>
      </c>
      <c r="I106" s="111">
        <v>6</v>
      </c>
      <c r="J106" s="111">
        <v>3</v>
      </c>
      <c r="K106" s="165">
        <v>6</v>
      </c>
    </row>
    <row r="107" spans="1:11" x14ac:dyDescent="0.25">
      <c r="A107" s="89"/>
      <c r="B107" s="12" t="s">
        <v>1</v>
      </c>
      <c r="C107" s="23" t="s">
        <v>126</v>
      </c>
      <c r="D107" s="17">
        <v>4020</v>
      </c>
      <c r="E107" s="98">
        <f t="shared" si="3"/>
        <v>99.369409600000012</v>
      </c>
      <c r="F107" s="99"/>
      <c r="H107" s="112"/>
      <c r="I107" s="112"/>
      <c r="J107" s="112"/>
      <c r="K107" s="90"/>
    </row>
    <row r="108" spans="1:11" x14ac:dyDescent="0.25">
      <c r="A108" s="86" t="s">
        <v>81</v>
      </c>
      <c r="B108" s="19" t="s">
        <v>98</v>
      </c>
      <c r="C108" s="13" t="s">
        <v>180</v>
      </c>
      <c r="D108" s="20">
        <v>3811</v>
      </c>
      <c r="E108" s="100">
        <f t="shared" si="3"/>
        <v>94.203264000000004</v>
      </c>
      <c r="F108" s="101"/>
      <c r="H108" s="61">
        <v>3</v>
      </c>
      <c r="I108" s="61">
        <v>6</v>
      </c>
      <c r="J108" s="61">
        <v>3</v>
      </c>
      <c r="K108" s="66">
        <v>6</v>
      </c>
    </row>
    <row r="109" spans="1:11" x14ac:dyDescent="0.25">
      <c r="A109" s="87"/>
      <c r="B109" s="24" t="s">
        <v>1</v>
      </c>
      <c r="C109" s="25" t="s">
        <v>126</v>
      </c>
      <c r="D109" s="26">
        <v>4020</v>
      </c>
      <c r="E109" s="102">
        <f t="shared" si="3"/>
        <v>99.369409600000012</v>
      </c>
      <c r="F109" s="103"/>
      <c r="H109" s="62"/>
      <c r="I109" s="62"/>
      <c r="J109" s="62"/>
      <c r="K109" s="67"/>
    </row>
    <row r="110" spans="1:11" x14ac:dyDescent="0.25">
      <c r="A110" s="88" t="s">
        <v>99</v>
      </c>
      <c r="B110" s="27" t="s">
        <v>100</v>
      </c>
      <c r="C110" s="30" t="s">
        <v>181</v>
      </c>
      <c r="D110" s="29">
        <v>4566</v>
      </c>
      <c r="E110" s="104">
        <f t="shared" si="3"/>
        <v>112.86565600000002</v>
      </c>
      <c r="F110" s="105"/>
      <c r="H110" s="111">
        <v>3</v>
      </c>
      <c r="I110" s="111">
        <v>6</v>
      </c>
      <c r="J110" s="111">
        <v>3</v>
      </c>
      <c r="K110" s="165">
        <v>6</v>
      </c>
    </row>
    <row r="111" spans="1:11" x14ac:dyDescent="0.25">
      <c r="A111" s="89"/>
      <c r="B111" s="12" t="s">
        <v>1</v>
      </c>
      <c r="C111" s="23" t="s">
        <v>126</v>
      </c>
      <c r="D111" s="17">
        <v>4020</v>
      </c>
      <c r="E111" s="98">
        <f t="shared" si="3"/>
        <v>99.369409600000012</v>
      </c>
      <c r="F111" s="99"/>
      <c r="H111" s="112"/>
      <c r="I111" s="112"/>
      <c r="J111" s="112"/>
      <c r="K111" s="90"/>
    </row>
    <row r="112" spans="1:11" x14ac:dyDescent="0.25">
      <c r="A112" s="86" t="s">
        <v>101</v>
      </c>
      <c r="B112" s="19" t="s">
        <v>102</v>
      </c>
      <c r="C112" s="13" t="s">
        <v>182</v>
      </c>
      <c r="D112" s="20">
        <v>3819</v>
      </c>
      <c r="E112" s="100">
        <f t="shared" si="3"/>
        <v>94.401011200000013</v>
      </c>
      <c r="F112" s="101"/>
      <c r="H112" s="61">
        <v>3</v>
      </c>
      <c r="I112" s="61">
        <v>5</v>
      </c>
      <c r="J112" s="61">
        <v>3</v>
      </c>
      <c r="K112" s="66">
        <v>6</v>
      </c>
    </row>
    <row r="113" spans="1:11" x14ac:dyDescent="0.25">
      <c r="A113" s="87"/>
      <c r="B113" s="24" t="s">
        <v>1</v>
      </c>
      <c r="C113" s="25" t="s">
        <v>126</v>
      </c>
      <c r="D113" s="26">
        <v>4020</v>
      </c>
      <c r="E113" s="102">
        <f t="shared" si="3"/>
        <v>99.369409600000012</v>
      </c>
      <c r="F113" s="103"/>
      <c r="H113" s="62"/>
      <c r="I113" s="62"/>
      <c r="J113" s="62"/>
      <c r="K113" s="67"/>
    </row>
    <row r="114" spans="1:11" x14ac:dyDescent="0.25">
      <c r="A114" s="88" t="s">
        <v>183</v>
      </c>
      <c r="B114" s="27" t="s">
        <v>184</v>
      </c>
      <c r="C114" s="30" t="s">
        <v>185</v>
      </c>
      <c r="D114" s="29">
        <v>3759</v>
      </c>
      <c r="E114" s="104">
        <f t="shared" si="3"/>
        <v>92.917907200000002</v>
      </c>
      <c r="F114" s="105"/>
      <c r="H114" s="111">
        <v>3</v>
      </c>
      <c r="I114" s="111">
        <v>6</v>
      </c>
      <c r="J114" s="111">
        <v>3</v>
      </c>
      <c r="K114" s="165">
        <v>6</v>
      </c>
    </row>
    <row r="115" spans="1:11" x14ac:dyDescent="0.25">
      <c r="A115" s="89"/>
      <c r="B115" s="12" t="s">
        <v>1</v>
      </c>
      <c r="C115" s="23" t="s">
        <v>126</v>
      </c>
      <c r="D115" s="17">
        <v>4020</v>
      </c>
      <c r="E115" s="98">
        <f t="shared" si="3"/>
        <v>99.369409600000012</v>
      </c>
      <c r="F115" s="99"/>
      <c r="H115" s="112"/>
      <c r="I115" s="112"/>
      <c r="J115" s="112"/>
      <c r="K115" s="90"/>
    </row>
    <row r="116" spans="1:11" x14ac:dyDescent="0.25">
      <c r="A116" s="31"/>
      <c r="J116" s="31"/>
      <c r="K116" s="31"/>
    </row>
    <row r="119" spans="1:11" x14ac:dyDescent="0.25">
      <c r="A119"/>
    </row>
    <row r="120" spans="1:11" x14ac:dyDescent="0.25">
      <c r="A120"/>
    </row>
    <row r="121" spans="1:11" x14ac:dyDescent="0.25">
      <c r="A121"/>
    </row>
    <row r="122" spans="1:11" x14ac:dyDescent="0.25">
      <c r="A122" s="38"/>
    </row>
    <row r="123" spans="1:11" x14ac:dyDescent="0.25">
      <c r="A123" s="38"/>
    </row>
  </sheetData>
  <mergeCells count="382">
    <mergeCell ref="A114:A115"/>
    <mergeCell ref="E114:F114"/>
    <mergeCell ref="E115:F115"/>
    <mergeCell ref="E13:F13"/>
    <mergeCell ref="A14:A15"/>
    <mergeCell ref="E14:F14"/>
    <mergeCell ref="E15:F15"/>
    <mergeCell ref="A16:A17"/>
    <mergeCell ref="E16:F16"/>
    <mergeCell ref="E17:F17"/>
    <mergeCell ref="E109:F109"/>
    <mergeCell ref="E108:F108"/>
    <mergeCell ref="E113:F113"/>
    <mergeCell ref="E112:F112"/>
    <mergeCell ref="E110:F110"/>
    <mergeCell ref="E111:F111"/>
    <mergeCell ref="E96:F96"/>
    <mergeCell ref="E94:F94"/>
    <mergeCell ref="E95:F95"/>
    <mergeCell ref="E93:F93"/>
    <mergeCell ref="E102:F102"/>
    <mergeCell ref="E101:F101"/>
    <mergeCell ref="A56:A57"/>
    <mergeCell ref="E18:F18"/>
    <mergeCell ref="E19:F19"/>
    <mergeCell ref="A20:A21"/>
    <mergeCell ref="E92:F92"/>
    <mergeCell ref="E91:F91"/>
    <mergeCell ref="E90:F90"/>
    <mergeCell ref="E89:F89"/>
    <mergeCell ref="E88:F88"/>
    <mergeCell ref="E51:F51"/>
    <mergeCell ref="E50:F50"/>
    <mergeCell ref="E49:F49"/>
    <mergeCell ref="E48:F48"/>
    <mergeCell ref="E47:F47"/>
    <mergeCell ref="E58:F58"/>
    <mergeCell ref="E56:F56"/>
    <mergeCell ref="E55:F55"/>
    <mergeCell ref="E54:F54"/>
    <mergeCell ref="E53:F53"/>
    <mergeCell ref="E52:F52"/>
    <mergeCell ref="E62:F62"/>
    <mergeCell ref="E20:F20"/>
    <mergeCell ref="E76:F76"/>
    <mergeCell ref="E21:F21"/>
    <mergeCell ref="E75:F75"/>
    <mergeCell ref="E74:F74"/>
    <mergeCell ref="E82:F82"/>
    <mergeCell ref="E81:F81"/>
    <mergeCell ref="E80:F80"/>
    <mergeCell ref="E79:F79"/>
    <mergeCell ref="E78:F78"/>
    <mergeCell ref="E77:F77"/>
    <mergeCell ref="E107:F107"/>
    <mergeCell ref="E106:F106"/>
    <mergeCell ref="E105:F105"/>
    <mergeCell ref="E104:F104"/>
    <mergeCell ref="E103:F103"/>
    <mergeCell ref="E87:F87"/>
    <mergeCell ref="E85:F85"/>
    <mergeCell ref="E84:F84"/>
    <mergeCell ref="E83:F83"/>
    <mergeCell ref="E86:F86"/>
    <mergeCell ref="E100:F100"/>
    <mergeCell ref="E99:F99"/>
    <mergeCell ref="E98:F98"/>
    <mergeCell ref="E97:F97"/>
    <mergeCell ref="E40:F40"/>
    <mergeCell ref="E73:F73"/>
    <mergeCell ref="E72:F72"/>
    <mergeCell ref="E68:F68"/>
    <mergeCell ref="E69:F69"/>
    <mergeCell ref="E67:F67"/>
    <mergeCell ref="E66:F66"/>
    <mergeCell ref="E65:F65"/>
    <mergeCell ref="E64:F64"/>
    <mergeCell ref="E63:F63"/>
    <mergeCell ref="E45:F45"/>
    <mergeCell ref="E46:F46"/>
    <mergeCell ref="E44:F44"/>
    <mergeCell ref="E43:F43"/>
    <mergeCell ref="E42:F42"/>
    <mergeCell ref="E41:F41"/>
    <mergeCell ref="E61:F61"/>
    <mergeCell ref="E60:F60"/>
    <mergeCell ref="E59:F59"/>
    <mergeCell ref="E57:F57"/>
    <mergeCell ref="E71:F71"/>
    <mergeCell ref="E70:F70"/>
    <mergeCell ref="E22:F22"/>
    <mergeCell ref="E39:F39"/>
    <mergeCell ref="E38:F38"/>
    <mergeCell ref="E37:F37"/>
    <mergeCell ref="E36:F36"/>
    <mergeCell ref="E35:F35"/>
    <mergeCell ref="E34:F34"/>
    <mergeCell ref="E33:F33"/>
    <mergeCell ref="E32:F32"/>
    <mergeCell ref="E31:F31"/>
    <mergeCell ref="E30:F30"/>
    <mergeCell ref="E29:F29"/>
    <mergeCell ref="E28:F28"/>
    <mergeCell ref="A110:A111"/>
    <mergeCell ref="A112:A113"/>
    <mergeCell ref="E10:F11"/>
    <mergeCell ref="E12:F12"/>
    <mergeCell ref="E27:F27"/>
    <mergeCell ref="E26:F26"/>
    <mergeCell ref="E25:F25"/>
    <mergeCell ref="E24:F24"/>
    <mergeCell ref="E23:F23"/>
    <mergeCell ref="A100:A101"/>
    <mergeCell ref="A102:A103"/>
    <mergeCell ref="A104:A105"/>
    <mergeCell ref="A106:A107"/>
    <mergeCell ref="A108:A109"/>
    <mergeCell ref="A90:A91"/>
    <mergeCell ref="A92:A93"/>
    <mergeCell ref="A94:A95"/>
    <mergeCell ref="A96:A97"/>
    <mergeCell ref="A98:A99"/>
    <mergeCell ref="A78:A79"/>
    <mergeCell ref="A80:A81"/>
    <mergeCell ref="A82:A83"/>
    <mergeCell ref="A84:A85"/>
    <mergeCell ref="A86:A87"/>
    <mergeCell ref="A88:A89"/>
    <mergeCell ref="A66:A67"/>
    <mergeCell ref="A68:A69"/>
    <mergeCell ref="A70:A71"/>
    <mergeCell ref="A72:A73"/>
    <mergeCell ref="A74:A75"/>
    <mergeCell ref="A76:A77"/>
    <mergeCell ref="A58:A59"/>
    <mergeCell ref="A60:A61"/>
    <mergeCell ref="A62:A63"/>
    <mergeCell ref="A64:A65"/>
    <mergeCell ref="A44:A45"/>
    <mergeCell ref="A46:A47"/>
    <mergeCell ref="A48:A49"/>
    <mergeCell ref="A50:A51"/>
    <mergeCell ref="A52:A53"/>
    <mergeCell ref="A54:A55"/>
    <mergeCell ref="A32:A33"/>
    <mergeCell ref="A34:A35"/>
    <mergeCell ref="A36:A37"/>
    <mergeCell ref="A38:A39"/>
    <mergeCell ref="A40:A41"/>
    <mergeCell ref="A42:A43"/>
    <mergeCell ref="A12:A13"/>
    <mergeCell ref="A22:A23"/>
    <mergeCell ref="A24:A25"/>
    <mergeCell ref="A26:A27"/>
    <mergeCell ref="A28:A29"/>
    <mergeCell ref="A30:A31"/>
    <mergeCell ref="A8:D8"/>
    <mergeCell ref="A10:A11"/>
    <mergeCell ref="B10:B11"/>
    <mergeCell ref="D10:D11"/>
    <mergeCell ref="C10:C11"/>
    <mergeCell ref="A18:A19"/>
    <mergeCell ref="A2:D2"/>
    <mergeCell ref="A3:D3"/>
    <mergeCell ref="A4:D4"/>
    <mergeCell ref="A5:D5"/>
    <mergeCell ref="A6:D6"/>
    <mergeCell ref="A7:D7"/>
    <mergeCell ref="H9:I9"/>
    <mergeCell ref="J9:K9"/>
    <mergeCell ref="H10:H11"/>
    <mergeCell ref="I10:I11"/>
    <mergeCell ref="J10:J11"/>
    <mergeCell ref="K10:K11"/>
    <mergeCell ref="H12:H13"/>
    <mergeCell ref="I12:I13"/>
    <mergeCell ref="J12:J13"/>
    <mergeCell ref="K12:K13"/>
    <mergeCell ref="H14:H15"/>
    <mergeCell ref="I14:I15"/>
    <mergeCell ref="J14:J15"/>
    <mergeCell ref="K14:K15"/>
    <mergeCell ref="H16:H17"/>
    <mergeCell ref="I16:I17"/>
    <mergeCell ref="J16:J17"/>
    <mergeCell ref="K16:K17"/>
    <mergeCell ref="H18:H19"/>
    <mergeCell ref="I18:I19"/>
    <mergeCell ref="J18:J19"/>
    <mergeCell ref="K18:K19"/>
    <mergeCell ref="H20:H21"/>
    <mergeCell ref="I20:I21"/>
    <mergeCell ref="J20:J21"/>
    <mergeCell ref="K20:K21"/>
    <mergeCell ref="H22:H23"/>
    <mergeCell ref="I22:I23"/>
    <mergeCell ref="J22:J23"/>
    <mergeCell ref="K22:K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110:H111"/>
    <mergeCell ref="H112:H113"/>
    <mergeCell ref="H42:H43"/>
    <mergeCell ref="H44:H45"/>
    <mergeCell ref="H46:H47"/>
    <mergeCell ref="H48:H49"/>
    <mergeCell ref="H50:H51"/>
    <mergeCell ref="H52:H53"/>
    <mergeCell ref="H54:H55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I56:I57"/>
    <mergeCell ref="I58:I59"/>
    <mergeCell ref="H56:H57"/>
    <mergeCell ref="H58:H59"/>
    <mergeCell ref="H60:H61"/>
    <mergeCell ref="H62:H63"/>
    <mergeCell ref="H64:H65"/>
    <mergeCell ref="H66:H67"/>
    <mergeCell ref="H68:H69"/>
    <mergeCell ref="I94:I95"/>
    <mergeCell ref="I96:I97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J42:J43"/>
    <mergeCell ref="J44:J45"/>
    <mergeCell ref="J46:J47"/>
    <mergeCell ref="J48:J49"/>
    <mergeCell ref="J50:J51"/>
    <mergeCell ref="J52:J53"/>
    <mergeCell ref="J54:J55"/>
    <mergeCell ref="J56:J57"/>
    <mergeCell ref="I108:I109"/>
    <mergeCell ref="I42:I43"/>
    <mergeCell ref="I44:I45"/>
    <mergeCell ref="I46:I47"/>
    <mergeCell ref="I48:I49"/>
    <mergeCell ref="I50:I51"/>
    <mergeCell ref="I52:I53"/>
    <mergeCell ref="I54:I55"/>
    <mergeCell ref="I78:I79"/>
    <mergeCell ref="I80:I81"/>
    <mergeCell ref="I82:I83"/>
    <mergeCell ref="I84:I85"/>
    <mergeCell ref="I86:I87"/>
    <mergeCell ref="I88:I89"/>
    <mergeCell ref="I90:I91"/>
    <mergeCell ref="I92:I9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58:J59"/>
    <mergeCell ref="J60:J61"/>
    <mergeCell ref="J62:J63"/>
    <mergeCell ref="J64:J65"/>
    <mergeCell ref="J66:J67"/>
    <mergeCell ref="J68:J69"/>
    <mergeCell ref="J70:J71"/>
    <mergeCell ref="J72:J73"/>
    <mergeCell ref="J74:J75"/>
    <mergeCell ref="J94:J95"/>
    <mergeCell ref="J96:J97"/>
    <mergeCell ref="J98:J99"/>
    <mergeCell ref="J100:J101"/>
    <mergeCell ref="J102:J103"/>
    <mergeCell ref="J104:J105"/>
    <mergeCell ref="J110:J111"/>
    <mergeCell ref="J112:J113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K64:K65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  <mergeCell ref="K110:K111"/>
    <mergeCell ref="K112:K113"/>
    <mergeCell ref="H114:H115"/>
    <mergeCell ref="H108:H109"/>
    <mergeCell ref="I106:I107"/>
    <mergeCell ref="I114:I115"/>
    <mergeCell ref="J106:J107"/>
    <mergeCell ref="J108:J109"/>
    <mergeCell ref="J114:J115"/>
    <mergeCell ref="K106:K107"/>
    <mergeCell ref="K108:K109"/>
    <mergeCell ref="K114:K115"/>
    <mergeCell ref="I98:I99"/>
    <mergeCell ref="I100:I101"/>
    <mergeCell ref="I102:I103"/>
    <mergeCell ref="I104:I105"/>
    <mergeCell ref="I110:I111"/>
    <mergeCell ref="I112:I113"/>
    <mergeCell ref="H106:H10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4D067-8FBA-42F7-B425-21242B8D3021}">
  <dimension ref="A2:K34"/>
  <sheetViews>
    <sheetView zoomScale="70" zoomScaleNormal="70" workbookViewId="0">
      <selection activeCell="H10" sqref="H10:H11"/>
    </sheetView>
  </sheetViews>
  <sheetFormatPr defaultRowHeight="15" x14ac:dyDescent="0.25"/>
  <cols>
    <col min="1" max="1" width="17.7109375" style="3" customWidth="1"/>
    <col min="2" max="2" width="15.140625" bestFit="1" customWidth="1"/>
    <col min="3" max="3" width="15.140625" customWidth="1"/>
    <col min="4" max="4" width="18.85546875" style="1" customWidth="1"/>
    <col min="5" max="5" width="24.5703125" style="2" customWidth="1"/>
    <col min="6" max="6" width="23.7109375" customWidth="1"/>
    <col min="8" max="8" width="25.42578125" customWidth="1"/>
    <col min="9" max="9" width="17.5703125" customWidth="1"/>
    <col min="10" max="10" width="27" customWidth="1"/>
    <col min="11" max="11" width="15.570312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108</v>
      </c>
      <c r="F6" s="9" t="s">
        <v>108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x14ac:dyDescent="0.25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x14ac:dyDescent="0.25">
      <c r="A12" s="86" t="s">
        <v>10</v>
      </c>
      <c r="B12" s="19" t="s">
        <v>0</v>
      </c>
      <c r="C12" s="13" t="s">
        <v>141</v>
      </c>
      <c r="D12" s="20">
        <v>2029</v>
      </c>
      <c r="E12" s="100">
        <f t="shared" ref="E12:E29" si="0">0.00000000000004*(($D12*617.96)+36.04)*10^9</f>
        <v>50.155075200000006</v>
      </c>
      <c r="F12" s="101"/>
      <c r="H12" s="61">
        <v>3</v>
      </c>
      <c r="I12" s="61">
        <v>5</v>
      </c>
      <c r="J12" s="61">
        <v>3</v>
      </c>
      <c r="K12" s="66">
        <v>6</v>
      </c>
    </row>
    <row r="13" spans="1:11" x14ac:dyDescent="0.25">
      <c r="A13" s="190"/>
      <c r="B13" s="10" t="s">
        <v>0</v>
      </c>
      <c r="C13" s="21" t="s">
        <v>141</v>
      </c>
      <c r="D13" s="15">
        <v>2029</v>
      </c>
      <c r="E13" s="194">
        <f t="shared" si="0"/>
        <v>50.155075200000006</v>
      </c>
      <c r="F13" s="195"/>
      <c r="H13" s="157"/>
      <c r="I13" s="157"/>
      <c r="J13" s="157"/>
      <c r="K13" s="186"/>
    </row>
    <row r="14" spans="1:11" x14ac:dyDescent="0.25">
      <c r="A14" s="87"/>
      <c r="B14" s="24" t="s">
        <v>1</v>
      </c>
      <c r="C14" s="25" t="s">
        <v>126</v>
      </c>
      <c r="D14" s="26">
        <v>4020</v>
      </c>
      <c r="E14" s="102">
        <f t="shared" si="0"/>
        <v>99.369409600000012</v>
      </c>
      <c r="F14" s="103"/>
      <c r="H14" s="62"/>
      <c r="I14" s="62"/>
      <c r="J14" s="62"/>
      <c r="K14" s="67"/>
    </row>
    <row r="15" spans="1:11" x14ac:dyDescent="0.25">
      <c r="A15" s="88" t="s">
        <v>109</v>
      </c>
      <c r="B15" s="27" t="s">
        <v>22</v>
      </c>
      <c r="C15" s="30" t="s">
        <v>131</v>
      </c>
      <c r="D15" s="29">
        <v>4126</v>
      </c>
      <c r="E15" s="104">
        <f t="shared" si="0"/>
        <v>101.98956</v>
      </c>
      <c r="F15" s="105"/>
      <c r="H15" s="111">
        <v>3</v>
      </c>
      <c r="I15" s="111">
        <v>6</v>
      </c>
      <c r="J15" s="111">
        <v>3</v>
      </c>
      <c r="K15" s="165">
        <v>6</v>
      </c>
    </row>
    <row r="16" spans="1:11" x14ac:dyDescent="0.25">
      <c r="A16" s="187"/>
      <c r="B16" s="11" t="s">
        <v>0</v>
      </c>
      <c r="C16" s="22" t="s">
        <v>141</v>
      </c>
      <c r="D16" s="16">
        <v>2029</v>
      </c>
      <c r="E16" s="138">
        <f t="shared" si="0"/>
        <v>50.155075200000006</v>
      </c>
      <c r="F16" s="196"/>
      <c r="H16" s="60"/>
      <c r="I16" s="60"/>
      <c r="J16" s="60"/>
      <c r="K16" s="65"/>
    </row>
    <row r="17" spans="1:11" x14ac:dyDescent="0.25">
      <c r="A17" s="89"/>
      <c r="B17" s="12" t="s">
        <v>1</v>
      </c>
      <c r="C17" s="23" t="s">
        <v>126</v>
      </c>
      <c r="D17" s="17">
        <v>4020</v>
      </c>
      <c r="E17" s="98">
        <f t="shared" si="0"/>
        <v>99.369409600000012</v>
      </c>
      <c r="F17" s="99"/>
      <c r="H17" s="112"/>
      <c r="I17" s="112"/>
      <c r="J17" s="112"/>
      <c r="K17" s="90"/>
    </row>
    <row r="18" spans="1:11" x14ac:dyDescent="0.25">
      <c r="A18" s="86" t="s">
        <v>113</v>
      </c>
      <c r="B18" s="19" t="s">
        <v>22</v>
      </c>
      <c r="C18" s="13" t="s">
        <v>131</v>
      </c>
      <c r="D18" s="20">
        <v>4126</v>
      </c>
      <c r="E18" s="100">
        <f t="shared" si="0"/>
        <v>101.98956</v>
      </c>
      <c r="F18" s="101"/>
      <c r="H18" s="61">
        <v>3</v>
      </c>
      <c r="I18" s="61">
        <v>6</v>
      </c>
      <c r="J18" s="61">
        <v>3</v>
      </c>
      <c r="K18" s="66">
        <v>5</v>
      </c>
    </row>
    <row r="19" spans="1:11" x14ac:dyDescent="0.25">
      <c r="A19" s="190"/>
      <c r="B19" s="10" t="s">
        <v>110</v>
      </c>
      <c r="C19" s="21" t="s">
        <v>229</v>
      </c>
      <c r="D19" s="15">
        <v>3469</v>
      </c>
      <c r="E19" s="194">
        <f t="shared" si="0"/>
        <v>85.749571200000005</v>
      </c>
      <c r="F19" s="195"/>
      <c r="H19" s="157"/>
      <c r="I19" s="157"/>
      <c r="J19" s="157"/>
      <c r="K19" s="186"/>
    </row>
    <row r="20" spans="1:11" x14ac:dyDescent="0.25">
      <c r="A20" s="87"/>
      <c r="B20" s="24" t="s">
        <v>1</v>
      </c>
      <c r="C20" s="25" t="s">
        <v>126</v>
      </c>
      <c r="D20" s="26">
        <v>4020</v>
      </c>
      <c r="E20" s="102">
        <f t="shared" si="0"/>
        <v>99.369409600000012</v>
      </c>
      <c r="F20" s="103"/>
      <c r="H20" s="62"/>
      <c r="I20" s="62"/>
      <c r="J20" s="62"/>
      <c r="K20" s="67"/>
    </row>
    <row r="21" spans="1:11" x14ac:dyDescent="0.25">
      <c r="A21" s="88" t="s">
        <v>114</v>
      </c>
      <c r="B21" s="27" t="s">
        <v>115</v>
      </c>
      <c r="C21" s="30" t="s">
        <v>228</v>
      </c>
      <c r="D21" s="29">
        <v>5454</v>
      </c>
      <c r="E21" s="104">
        <f t="shared" si="0"/>
        <v>134.81559520000002</v>
      </c>
      <c r="F21" s="105"/>
      <c r="H21" s="111">
        <v>3</v>
      </c>
      <c r="I21" s="111">
        <v>6</v>
      </c>
      <c r="J21" s="111">
        <v>3</v>
      </c>
      <c r="K21" s="165">
        <v>6</v>
      </c>
    </row>
    <row r="22" spans="1:11" x14ac:dyDescent="0.25">
      <c r="A22" s="187"/>
      <c r="B22" s="11" t="s">
        <v>0</v>
      </c>
      <c r="C22" s="22" t="s">
        <v>141</v>
      </c>
      <c r="D22" s="16">
        <v>2029</v>
      </c>
      <c r="E22" s="138">
        <f t="shared" si="0"/>
        <v>50.155075200000006</v>
      </c>
      <c r="F22" s="196"/>
      <c r="H22" s="60"/>
      <c r="I22" s="60"/>
      <c r="J22" s="60"/>
      <c r="K22" s="65"/>
    </row>
    <row r="23" spans="1:11" x14ac:dyDescent="0.25">
      <c r="A23" s="89"/>
      <c r="B23" s="12" t="s">
        <v>1</v>
      </c>
      <c r="C23" s="23" t="s">
        <v>126</v>
      </c>
      <c r="D23" s="17">
        <v>4020</v>
      </c>
      <c r="E23" s="98">
        <f t="shared" si="0"/>
        <v>99.369409600000012</v>
      </c>
      <c r="F23" s="99"/>
      <c r="H23" s="112"/>
      <c r="I23" s="112"/>
      <c r="J23" s="112"/>
      <c r="K23" s="90"/>
    </row>
    <row r="24" spans="1:11" x14ac:dyDescent="0.25">
      <c r="A24" s="86" t="s">
        <v>116</v>
      </c>
      <c r="B24" s="19" t="s">
        <v>117</v>
      </c>
      <c r="C24" s="13" t="s">
        <v>230</v>
      </c>
      <c r="D24" s="20">
        <v>4900</v>
      </c>
      <c r="E24" s="100">
        <f t="shared" si="0"/>
        <v>121.12160159999999</v>
      </c>
      <c r="F24" s="101"/>
      <c r="H24" s="61">
        <v>3</v>
      </c>
      <c r="I24" s="61">
        <v>6</v>
      </c>
      <c r="J24" s="61">
        <v>3</v>
      </c>
      <c r="K24" s="66">
        <v>5</v>
      </c>
    </row>
    <row r="25" spans="1:11" x14ac:dyDescent="0.25">
      <c r="A25" s="190"/>
      <c r="B25" s="10" t="s">
        <v>0</v>
      </c>
      <c r="C25" s="21" t="s">
        <v>141</v>
      </c>
      <c r="D25" s="15">
        <v>2029</v>
      </c>
      <c r="E25" s="194">
        <f t="shared" si="0"/>
        <v>50.155075200000006</v>
      </c>
      <c r="F25" s="195"/>
      <c r="H25" s="157"/>
      <c r="I25" s="157"/>
      <c r="J25" s="157"/>
      <c r="K25" s="186"/>
    </row>
    <row r="26" spans="1:11" x14ac:dyDescent="0.25">
      <c r="A26" s="87"/>
      <c r="B26" s="24" t="s">
        <v>1</v>
      </c>
      <c r="C26" s="25" t="s">
        <v>126</v>
      </c>
      <c r="D26" s="26">
        <v>4020</v>
      </c>
      <c r="E26" s="102">
        <f t="shared" si="0"/>
        <v>99.369409600000012</v>
      </c>
      <c r="F26" s="103"/>
      <c r="H26" s="62"/>
      <c r="I26" s="62"/>
      <c r="J26" s="62"/>
      <c r="K26" s="67"/>
    </row>
    <row r="27" spans="1:11" x14ac:dyDescent="0.25">
      <c r="A27" s="88" t="s">
        <v>118</v>
      </c>
      <c r="B27" s="27" t="s">
        <v>119</v>
      </c>
      <c r="C27" s="30" t="s">
        <v>231</v>
      </c>
      <c r="D27" s="29">
        <v>4897</v>
      </c>
      <c r="E27" s="104">
        <f t="shared" si="0"/>
        <v>121.0474464</v>
      </c>
      <c r="F27" s="105"/>
      <c r="H27" s="111">
        <v>3</v>
      </c>
      <c r="I27" s="111">
        <v>6</v>
      </c>
      <c r="J27" s="111">
        <v>3</v>
      </c>
      <c r="K27" s="165">
        <v>6</v>
      </c>
    </row>
    <row r="28" spans="1:11" x14ac:dyDescent="0.25">
      <c r="A28" s="187"/>
      <c r="B28" s="11" t="s">
        <v>0</v>
      </c>
      <c r="C28" s="22" t="s">
        <v>141</v>
      </c>
      <c r="D28" s="16">
        <v>2029</v>
      </c>
      <c r="E28" s="138">
        <f t="shared" si="0"/>
        <v>50.155075200000006</v>
      </c>
      <c r="F28" s="196"/>
      <c r="H28" s="60"/>
      <c r="I28" s="60"/>
      <c r="J28" s="60"/>
      <c r="K28" s="65"/>
    </row>
    <row r="29" spans="1:11" x14ac:dyDescent="0.25">
      <c r="A29" s="89"/>
      <c r="B29" s="12" t="s">
        <v>1</v>
      </c>
      <c r="C29" s="23" t="s">
        <v>126</v>
      </c>
      <c r="D29" s="17">
        <v>4020</v>
      </c>
      <c r="E29" s="98">
        <f t="shared" si="0"/>
        <v>99.369409600000012</v>
      </c>
      <c r="F29" s="99"/>
      <c r="H29" s="112"/>
      <c r="I29" s="112"/>
      <c r="J29" s="112"/>
      <c r="K29" s="90"/>
    </row>
    <row r="30" spans="1:11" x14ac:dyDescent="0.25">
      <c r="A30"/>
    </row>
    <row r="31" spans="1:11" x14ac:dyDescent="0.25">
      <c r="A31"/>
    </row>
    <row r="32" spans="1:11" x14ac:dyDescent="0.25">
      <c r="A32"/>
    </row>
    <row r="33" spans="1:1" x14ac:dyDescent="0.25">
      <c r="A33" s="38"/>
    </row>
    <row r="34" spans="1:1" x14ac:dyDescent="0.25">
      <c r="A34" s="38"/>
    </row>
  </sheetData>
  <mergeCells count="66">
    <mergeCell ref="A24:A26"/>
    <mergeCell ref="E24:F24"/>
    <mergeCell ref="E26:F26"/>
    <mergeCell ref="A27:A29"/>
    <mergeCell ref="E27:F27"/>
    <mergeCell ref="E29:F29"/>
    <mergeCell ref="E28:F28"/>
    <mergeCell ref="E25:F25"/>
    <mergeCell ref="A18:A20"/>
    <mergeCell ref="E18:F18"/>
    <mergeCell ref="E20:F20"/>
    <mergeCell ref="A21:A23"/>
    <mergeCell ref="E21:F21"/>
    <mergeCell ref="E23:F23"/>
    <mergeCell ref="E22:F22"/>
    <mergeCell ref="E19:F19"/>
    <mergeCell ref="A12:A14"/>
    <mergeCell ref="E12:F12"/>
    <mergeCell ref="E14:F14"/>
    <mergeCell ref="A15:A17"/>
    <mergeCell ref="E15:F15"/>
    <mergeCell ref="E17:F17"/>
    <mergeCell ref="E16:F16"/>
    <mergeCell ref="E13:F13"/>
    <mergeCell ref="E10:F11"/>
    <mergeCell ref="A2:D2"/>
    <mergeCell ref="A3:D3"/>
    <mergeCell ref="A4:D4"/>
    <mergeCell ref="A5:D5"/>
    <mergeCell ref="A6:D6"/>
    <mergeCell ref="A7:D7"/>
    <mergeCell ref="A8:D8"/>
    <mergeCell ref="A10:A11"/>
    <mergeCell ref="B10:B11"/>
    <mergeCell ref="C10:C11"/>
    <mergeCell ref="D10:D11"/>
    <mergeCell ref="H9:I9"/>
    <mergeCell ref="J9:K9"/>
    <mergeCell ref="H10:H11"/>
    <mergeCell ref="I10:I11"/>
    <mergeCell ref="J10:J11"/>
    <mergeCell ref="K10:K11"/>
    <mergeCell ref="H18:H20"/>
    <mergeCell ref="I18:I20"/>
    <mergeCell ref="J18:J20"/>
    <mergeCell ref="K18:K20"/>
    <mergeCell ref="H21:H23"/>
    <mergeCell ref="I21:I23"/>
    <mergeCell ref="J21:J23"/>
    <mergeCell ref="K21:K23"/>
    <mergeCell ref="H24:H26"/>
    <mergeCell ref="I24:I26"/>
    <mergeCell ref="J24:J26"/>
    <mergeCell ref="K24:K26"/>
    <mergeCell ref="H27:H29"/>
    <mergeCell ref="I27:I29"/>
    <mergeCell ref="J27:J29"/>
    <mergeCell ref="K27:K29"/>
    <mergeCell ref="H12:H14"/>
    <mergeCell ref="I12:I14"/>
    <mergeCell ref="J12:J14"/>
    <mergeCell ref="K12:K14"/>
    <mergeCell ref="H15:H17"/>
    <mergeCell ref="I15:I17"/>
    <mergeCell ref="J15:J17"/>
    <mergeCell ref="K15:K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A6C5E-D020-4C07-B1E7-EAC49F84BD2A}">
  <dimension ref="A2:K41"/>
  <sheetViews>
    <sheetView zoomScale="85" zoomScaleNormal="85" workbookViewId="0">
      <selection activeCell="E12" sqref="E12:F12"/>
    </sheetView>
  </sheetViews>
  <sheetFormatPr defaultRowHeight="15" x14ac:dyDescent="0.25"/>
  <cols>
    <col min="1" max="1" width="15.7109375" customWidth="1"/>
    <col min="3" max="3" width="22.42578125" customWidth="1"/>
    <col min="4" max="4" width="17.42578125" bestFit="1" customWidth="1"/>
    <col min="5" max="6" width="22.42578125" bestFit="1" customWidth="1"/>
    <col min="8" max="8" width="27.7109375" customWidth="1"/>
    <col min="9" max="9" width="15.5703125" customWidth="1"/>
    <col min="10" max="10" width="26" customWidth="1"/>
    <col min="11" max="11" width="16.14062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9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E9" s="2"/>
      <c r="F9" s="2"/>
      <c r="H9" s="68" t="s">
        <v>359</v>
      </c>
      <c r="I9" s="69"/>
      <c r="J9" s="68" t="s">
        <v>103</v>
      </c>
      <c r="K9" s="69"/>
    </row>
    <row r="10" spans="1:1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x14ac:dyDescent="0.25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ht="15" customHeight="1" x14ac:dyDescent="0.25">
      <c r="A12" s="86" t="s">
        <v>121</v>
      </c>
      <c r="B12" s="19" t="s">
        <v>122</v>
      </c>
      <c r="C12" s="13" t="s">
        <v>193</v>
      </c>
      <c r="D12" s="20">
        <v>5798</v>
      </c>
      <c r="E12" s="100">
        <f t="shared" ref="E12:E19" si="0">0.00000000000004*(($D12*617.96)+36.04)*10^9</f>
        <v>143.31872480000001</v>
      </c>
      <c r="F12" s="101"/>
      <c r="H12" s="93" t="s">
        <v>275</v>
      </c>
      <c r="I12" s="63" t="s">
        <v>240</v>
      </c>
      <c r="J12" s="93" t="s">
        <v>275</v>
      </c>
      <c r="K12" s="63" t="s">
        <v>240</v>
      </c>
    </row>
    <row r="13" spans="1:11" x14ac:dyDescent="0.25">
      <c r="A13" s="87"/>
      <c r="B13" s="24" t="s">
        <v>1</v>
      </c>
      <c r="C13" s="25" t="s">
        <v>126</v>
      </c>
      <c r="D13" s="26">
        <v>4020</v>
      </c>
      <c r="E13" s="102">
        <f t="shared" si="0"/>
        <v>99.369409600000012</v>
      </c>
      <c r="F13" s="103"/>
      <c r="H13" s="94"/>
      <c r="I13" s="64"/>
      <c r="J13" s="94"/>
      <c r="K13" s="64"/>
    </row>
    <row r="14" spans="1:11" ht="15" customHeight="1" x14ac:dyDescent="0.25">
      <c r="A14" s="88" t="s">
        <v>241</v>
      </c>
      <c r="B14" s="27" t="s">
        <v>244</v>
      </c>
      <c r="C14" s="30" t="s">
        <v>247</v>
      </c>
      <c r="D14" s="29">
        <v>4807</v>
      </c>
      <c r="E14" s="104">
        <f t="shared" si="0"/>
        <v>118.8227904</v>
      </c>
      <c r="F14" s="105"/>
      <c r="H14" s="197" t="s">
        <v>275</v>
      </c>
      <c r="I14" s="199" t="s">
        <v>276</v>
      </c>
      <c r="J14" s="197" t="s">
        <v>275</v>
      </c>
      <c r="K14" s="199" t="s">
        <v>276</v>
      </c>
    </row>
    <row r="15" spans="1:11" x14ac:dyDescent="0.25">
      <c r="A15" s="89"/>
      <c r="B15" s="12" t="s">
        <v>1</v>
      </c>
      <c r="C15" s="23" t="s">
        <v>126</v>
      </c>
      <c r="D15" s="17">
        <v>4020</v>
      </c>
      <c r="E15" s="98">
        <f t="shared" si="0"/>
        <v>99.369409600000012</v>
      </c>
      <c r="F15" s="99"/>
      <c r="H15" s="198"/>
      <c r="I15" s="200"/>
      <c r="J15" s="198"/>
      <c r="K15" s="200"/>
    </row>
    <row r="16" spans="1:11" ht="15" customHeight="1" x14ac:dyDescent="0.25">
      <c r="A16" s="86" t="s">
        <v>242</v>
      </c>
      <c r="B16" s="19" t="s">
        <v>245</v>
      </c>
      <c r="C16" s="13" t="s">
        <v>248</v>
      </c>
      <c r="D16" s="20">
        <v>5073</v>
      </c>
      <c r="E16" s="100">
        <f t="shared" si="0"/>
        <v>125.39788480000001</v>
      </c>
      <c r="F16" s="101"/>
      <c r="H16" s="93" t="s">
        <v>275</v>
      </c>
      <c r="I16" s="63" t="s">
        <v>276</v>
      </c>
      <c r="J16" s="93" t="s">
        <v>275</v>
      </c>
      <c r="K16" s="63" t="s">
        <v>240</v>
      </c>
    </row>
    <row r="17" spans="1:11" x14ac:dyDescent="0.25">
      <c r="A17" s="87"/>
      <c r="B17" s="24" t="s">
        <v>1</v>
      </c>
      <c r="C17" s="25" t="s">
        <v>126</v>
      </c>
      <c r="D17" s="26">
        <v>4020</v>
      </c>
      <c r="E17" s="102">
        <f t="shared" si="0"/>
        <v>99.369409600000012</v>
      </c>
      <c r="F17" s="103"/>
      <c r="H17" s="94"/>
      <c r="I17" s="64"/>
      <c r="J17" s="94"/>
      <c r="K17" s="64"/>
    </row>
    <row r="18" spans="1:11" ht="15" customHeight="1" x14ac:dyDescent="0.25">
      <c r="A18" s="88" t="s">
        <v>243</v>
      </c>
      <c r="B18" s="27" t="s">
        <v>246</v>
      </c>
      <c r="C18" s="30" t="s">
        <v>249</v>
      </c>
      <c r="D18" s="29">
        <v>5013</v>
      </c>
      <c r="E18" s="104">
        <f t="shared" si="0"/>
        <v>123.91478079999999</v>
      </c>
      <c r="F18" s="105"/>
      <c r="H18" s="197" t="s">
        <v>275</v>
      </c>
      <c r="I18" s="199" t="s">
        <v>276</v>
      </c>
      <c r="J18" s="197" t="s">
        <v>275</v>
      </c>
      <c r="K18" s="199" t="s">
        <v>240</v>
      </c>
    </row>
    <row r="19" spans="1:11" x14ac:dyDescent="0.25">
      <c r="A19" s="89"/>
      <c r="B19" s="12" t="s">
        <v>1</v>
      </c>
      <c r="C19" s="23" t="s">
        <v>126</v>
      </c>
      <c r="D19" s="17">
        <v>4020</v>
      </c>
      <c r="E19" s="98">
        <f t="shared" si="0"/>
        <v>99.369409600000012</v>
      </c>
      <c r="F19" s="99"/>
      <c r="H19" s="198"/>
      <c r="I19" s="200"/>
      <c r="J19" s="198"/>
      <c r="K19" s="200"/>
    </row>
    <row r="20" spans="1:11" x14ac:dyDescent="0.25">
      <c r="A20" s="31"/>
      <c r="D20" s="1"/>
      <c r="E20" s="52"/>
      <c r="F20" s="52"/>
      <c r="H20" s="31"/>
      <c r="I20" s="31"/>
      <c r="J20" s="31"/>
      <c r="K20" s="31"/>
    </row>
    <row r="21" spans="1:11" x14ac:dyDescent="0.25">
      <c r="A21" s="31"/>
      <c r="D21" s="1"/>
      <c r="E21" s="52"/>
      <c r="F21" s="52"/>
      <c r="H21" s="31"/>
      <c r="I21" s="31"/>
      <c r="J21" s="31"/>
      <c r="K21" s="31"/>
    </row>
    <row r="22" spans="1:11" x14ac:dyDescent="0.25">
      <c r="A22" s="31"/>
      <c r="D22" s="1"/>
      <c r="E22" s="52"/>
      <c r="F22" s="52"/>
      <c r="H22" s="31"/>
      <c r="I22" s="31"/>
      <c r="J22" s="31"/>
      <c r="K22" s="31"/>
    </row>
    <row r="23" spans="1:11" x14ac:dyDescent="0.25">
      <c r="A23" s="31"/>
      <c r="D23" s="1"/>
      <c r="E23" s="52"/>
      <c r="F23" s="52"/>
      <c r="H23" s="31"/>
      <c r="I23" s="31"/>
      <c r="J23" s="31"/>
      <c r="K23" s="31"/>
    </row>
    <row r="24" spans="1:11" x14ac:dyDescent="0.25">
      <c r="A24" s="31"/>
      <c r="D24" s="1"/>
      <c r="E24" s="52"/>
      <c r="F24" s="52"/>
      <c r="H24" s="31"/>
      <c r="I24" s="31"/>
      <c r="J24" s="31"/>
      <c r="K24" s="31"/>
    </row>
    <row r="25" spans="1:11" x14ac:dyDescent="0.25">
      <c r="A25" s="31"/>
      <c r="D25" s="1"/>
      <c r="E25" s="52"/>
      <c r="F25" s="52"/>
      <c r="H25" s="31"/>
      <c r="I25" s="31"/>
      <c r="J25" s="31"/>
      <c r="K25" s="31"/>
    </row>
    <row r="26" spans="1:11" x14ac:dyDescent="0.25">
      <c r="A26" s="31"/>
      <c r="D26" s="1"/>
      <c r="E26" s="52"/>
      <c r="F26" s="52"/>
      <c r="H26" s="31"/>
      <c r="I26" s="31"/>
      <c r="J26" s="31"/>
      <c r="K26" s="31"/>
    </row>
    <row r="27" spans="1:11" x14ac:dyDescent="0.25">
      <c r="A27" s="31"/>
      <c r="D27" s="1"/>
      <c r="E27" s="52"/>
      <c r="F27" s="52"/>
      <c r="H27" s="31"/>
      <c r="I27" s="31"/>
      <c r="J27" s="31"/>
      <c r="K27" s="31"/>
    </row>
    <row r="28" spans="1:11" x14ac:dyDescent="0.25">
      <c r="A28" s="31"/>
      <c r="D28" s="1"/>
      <c r="E28" s="52"/>
      <c r="F28" s="52"/>
      <c r="H28" s="31"/>
      <c r="I28" s="31"/>
      <c r="J28" s="31"/>
      <c r="K28" s="31"/>
    </row>
    <row r="29" spans="1:11" x14ac:dyDescent="0.25">
      <c r="A29" s="31"/>
      <c r="D29" s="1"/>
      <c r="E29" s="52"/>
      <c r="F29" s="52"/>
      <c r="H29" s="31"/>
      <c r="I29" s="31"/>
      <c r="J29" s="31"/>
      <c r="K29" s="31"/>
    </row>
    <row r="30" spans="1:11" x14ac:dyDescent="0.25">
      <c r="A30" s="31"/>
      <c r="D30" s="1"/>
      <c r="E30" s="52"/>
      <c r="F30" s="52"/>
      <c r="H30" s="31"/>
      <c r="I30" s="31"/>
      <c r="J30" s="31"/>
      <c r="K30" s="31"/>
    </row>
    <row r="31" spans="1:11" x14ac:dyDescent="0.25">
      <c r="A31" s="31"/>
      <c r="D31" s="1"/>
      <c r="E31" s="52"/>
      <c r="F31" s="52"/>
      <c r="H31" s="31"/>
      <c r="I31" s="31"/>
      <c r="J31" s="31"/>
      <c r="K31" s="31"/>
    </row>
    <row r="32" spans="1:11" x14ac:dyDescent="0.25">
      <c r="A32" s="31"/>
      <c r="D32" s="1"/>
      <c r="E32" s="52"/>
      <c r="F32" s="52"/>
      <c r="H32" s="31"/>
      <c r="I32" s="31"/>
      <c r="J32" s="31"/>
      <c r="K32" s="31"/>
    </row>
    <row r="33" spans="1:11" x14ac:dyDescent="0.25">
      <c r="A33" s="31"/>
      <c r="D33" s="1"/>
      <c r="E33" s="52"/>
      <c r="F33" s="52"/>
      <c r="H33" s="31"/>
      <c r="I33" s="31"/>
      <c r="J33" s="31"/>
      <c r="K33" s="31"/>
    </row>
    <row r="34" spans="1:11" x14ac:dyDescent="0.25">
      <c r="A34" s="31"/>
      <c r="D34" s="1"/>
      <c r="E34" s="52"/>
      <c r="F34" s="52"/>
      <c r="H34" s="31"/>
      <c r="I34" s="31"/>
      <c r="J34" s="31"/>
      <c r="K34" s="31"/>
    </row>
    <row r="35" spans="1:11" x14ac:dyDescent="0.25">
      <c r="A35" s="31"/>
      <c r="D35" s="1"/>
      <c r="E35" s="52"/>
      <c r="F35" s="52"/>
      <c r="H35" s="31"/>
      <c r="I35" s="31"/>
      <c r="J35" s="31"/>
      <c r="K35" s="31"/>
    </row>
    <row r="36" spans="1:11" x14ac:dyDescent="0.25">
      <c r="A36" s="31"/>
      <c r="D36" s="1"/>
      <c r="E36" s="52"/>
      <c r="F36" s="52"/>
      <c r="H36" s="31"/>
      <c r="I36" s="31"/>
      <c r="J36" s="31"/>
      <c r="K36" s="31"/>
    </row>
    <row r="37" spans="1:11" x14ac:dyDescent="0.25">
      <c r="A37" s="31"/>
      <c r="D37" s="1"/>
      <c r="E37" s="52"/>
      <c r="F37" s="52"/>
      <c r="H37" s="31"/>
      <c r="I37" s="31"/>
      <c r="J37" s="31"/>
      <c r="K37" s="31"/>
    </row>
    <row r="38" spans="1:11" x14ac:dyDescent="0.25">
      <c r="A38" s="31"/>
      <c r="D38" s="1"/>
      <c r="E38" s="52"/>
      <c r="F38" s="52"/>
      <c r="H38" s="31"/>
      <c r="I38" s="31"/>
      <c r="J38" s="31"/>
      <c r="K38" s="31"/>
    </row>
    <row r="39" spans="1:11" x14ac:dyDescent="0.25">
      <c r="A39" s="31"/>
      <c r="D39" s="1"/>
      <c r="E39" s="52"/>
      <c r="F39" s="52"/>
      <c r="H39" s="31"/>
      <c r="I39" s="31"/>
      <c r="J39" s="31"/>
      <c r="K39" s="31"/>
    </row>
    <row r="40" spans="1:11" x14ac:dyDescent="0.25">
      <c r="A40" s="31"/>
      <c r="D40" s="1"/>
      <c r="E40" s="52"/>
      <c r="F40" s="52"/>
      <c r="H40" s="31"/>
      <c r="I40" s="31"/>
      <c r="J40" s="31"/>
      <c r="K40" s="31"/>
    </row>
    <row r="41" spans="1:11" x14ac:dyDescent="0.25">
      <c r="A41" s="31"/>
      <c r="D41" s="1"/>
      <c r="E41" s="52"/>
      <c r="F41" s="52"/>
      <c r="H41" s="31"/>
      <c r="I41" s="31"/>
      <c r="J41" s="31"/>
      <c r="K41" s="31"/>
    </row>
  </sheetData>
  <mergeCells count="46">
    <mergeCell ref="J16:J17"/>
    <mergeCell ref="K16:K17"/>
    <mergeCell ref="A18:A19"/>
    <mergeCell ref="H18:H19"/>
    <mergeCell ref="I18:I19"/>
    <mergeCell ref="J18:J19"/>
    <mergeCell ref="K18:K19"/>
    <mergeCell ref="E19:F19"/>
    <mergeCell ref="E17:F17"/>
    <mergeCell ref="E18:F18"/>
    <mergeCell ref="A16:A17"/>
    <mergeCell ref="H16:H17"/>
    <mergeCell ref="I16:I17"/>
    <mergeCell ref="E16:F16"/>
    <mergeCell ref="A12:A13"/>
    <mergeCell ref="H12:H13"/>
    <mergeCell ref="I12:I13"/>
    <mergeCell ref="J12:J13"/>
    <mergeCell ref="K12:K13"/>
    <mergeCell ref="E13:F13"/>
    <mergeCell ref="J14:J15"/>
    <mergeCell ref="K10:K11"/>
    <mergeCell ref="K14:K15"/>
    <mergeCell ref="E12:F12"/>
    <mergeCell ref="J10:J11"/>
    <mergeCell ref="A7:D7"/>
    <mergeCell ref="E15:F15"/>
    <mergeCell ref="A8:D8"/>
    <mergeCell ref="H9:I9"/>
    <mergeCell ref="J9:K9"/>
    <mergeCell ref="A10:A11"/>
    <mergeCell ref="B10:B11"/>
    <mergeCell ref="C10:C11"/>
    <mergeCell ref="D10:D11"/>
    <mergeCell ref="E10:F11"/>
    <mergeCell ref="H10:H11"/>
    <mergeCell ref="I10:I11"/>
    <mergeCell ref="A14:A15"/>
    <mergeCell ref="H14:H15"/>
    <mergeCell ref="I14:I15"/>
    <mergeCell ref="E14:F14"/>
    <mergeCell ref="A2:D2"/>
    <mergeCell ref="A3:D3"/>
    <mergeCell ref="A4:D4"/>
    <mergeCell ref="A5:D5"/>
    <mergeCell ref="A6:D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12576-C072-4FF1-B319-C4CD436B8E95}">
  <dimension ref="A2:K27"/>
  <sheetViews>
    <sheetView workbookViewId="0">
      <selection activeCell="E12" sqref="E12:F12"/>
    </sheetView>
  </sheetViews>
  <sheetFormatPr defaultRowHeight="15" x14ac:dyDescent="0.25"/>
  <cols>
    <col min="1" max="1" width="15.140625" bestFit="1" customWidth="1"/>
    <col min="3" max="3" width="43.42578125" bestFit="1" customWidth="1"/>
    <col min="4" max="4" width="22" customWidth="1"/>
    <col min="8" max="8" width="33.140625" customWidth="1"/>
    <col min="9" max="9" width="17.2851562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2"/>
    </row>
    <row r="3" spans="1:11" x14ac:dyDescent="0.25">
      <c r="A3" s="74" t="s">
        <v>4</v>
      </c>
      <c r="B3" s="75"/>
      <c r="C3" s="75"/>
      <c r="D3" s="75"/>
      <c r="E3" s="5" t="s">
        <v>359</v>
      </c>
      <c r="F3" s="2"/>
    </row>
    <row r="4" spans="1:11" x14ac:dyDescent="0.25">
      <c r="A4" s="74" t="s">
        <v>5</v>
      </c>
      <c r="B4" s="75"/>
      <c r="C4" s="75"/>
      <c r="D4" s="75"/>
      <c r="E4" s="5" t="s">
        <v>106</v>
      </c>
      <c r="F4" s="2"/>
    </row>
    <row r="5" spans="1:11" x14ac:dyDescent="0.25">
      <c r="A5" s="74" t="s">
        <v>6</v>
      </c>
      <c r="B5" s="75"/>
      <c r="C5" s="75"/>
      <c r="D5" s="75"/>
      <c r="E5" s="5" t="s">
        <v>12</v>
      </c>
      <c r="F5" s="2"/>
    </row>
    <row r="6" spans="1:11" x14ac:dyDescent="0.25">
      <c r="A6" s="74" t="s">
        <v>7</v>
      </c>
      <c r="B6" s="75"/>
      <c r="C6" s="75"/>
      <c r="D6" s="75"/>
      <c r="E6" s="5" t="s">
        <v>9</v>
      </c>
      <c r="F6" s="2"/>
    </row>
    <row r="7" spans="1:11" x14ac:dyDescent="0.25">
      <c r="A7" s="74" t="s">
        <v>8</v>
      </c>
      <c r="B7" s="75"/>
      <c r="C7" s="75"/>
      <c r="D7" s="75"/>
      <c r="E7" s="5">
        <v>50</v>
      </c>
      <c r="F7" s="2"/>
    </row>
    <row r="8" spans="1:11" x14ac:dyDescent="0.25">
      <c r="A8" s="76" t="s">
        <v>280</v>
      </c>
      <c r="B8" s="77"/>
      <c r="C8" s="77"/>
      <c r="D8" s="77"/>
      <c r="E8" s="6">
        <v>0.72</v>
      </c>
      <c r="F8" s="2"/>
    </row>
    <row r="9" spans="1:11" ht="15.75" x14ac:dyDescent="0.25">
      <c r="E9" s="2"/>
      <c r="F9" s="2"/>
      <c r="H9" s="68" t="s">
        <v>359</v>
      </c>
      <c r="I9" s="201"/>
      <c r="J9" s="56"/>
      <c r="K9" s="55"/>
    </row>
    <row r="10" spans="1:11" ht="15" customHeight="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357</v>
      </c>
      <c r="F10" s="95"/>
      <c r="H10" s="70" t="s">
        <v>233</v>
      </c>
      <c r="I10" s="202" t="s">
        <v>234</v>
      </c>
      <c r="J10" s="57"/>
      <c r="K10" s="54"/>
    </row>
    <row r="11" spans="1:11" ht="15" customHeight="1" x14ac:dyDescent="0.25">
      <c r="A11" s="79"/>
      <c r="B11" s="79"/>
      <c r="C11" s="81"/>
      <c r="D11" s="79"/>
      <c r="E11" s="96"/>
      <c r="F11" s="97"/>
      <c r="H11" s="71"/>
      <c r="I11" s="203"/>
      <c r="J11" s="57"/>
      <c r="K11" s="54"/>
    </row>
    <row r="12" spans="1:11" x14ac:dyDescent="0.25">
      <c r="A12" s="86" t="s">
        <v>258</v>
      </c>
      <c r="B12" s="19" t="s">
        <v>252</v>
      </c>
      <c r="C12" s="13" t="s">
        <v>263</v>
      </c>
      <c r="D12" s="20">
        <v>4097</v>
      </c>
      <c r="E12" s="100">
        <f t="shared" ref="E12:F15" si="0">0.00000000000004*(($D12*617.96)+36.04)*10^9</f>
        <v>101.2727264</v>
      </c>
      <c r="F12" s="101">
        <f t="shared" si="0"/>
        <v>101.2727264</v>
      </c>
      <c r="H12" s="93">
        <v>8</v>
      </c>
      <c r="I12" s="93">
        <v>9</v>
      </c>
      <c r="J12" s="220"/>
      <c r="K12" s="53"/>
    </row>
    <row r="13" spans="1:11" x14ac:dyDescent="0.25">
      <c r="A13" s="87"/>
      <c r="B13" s="24" t="s">
        <v>250</v>
      </c>
      <c r="C13" s="25" t="s">
        <v>251</v>
      </c>
      <c r="D13" s="26">
        <v>4911</v>
      </c>
      <c r="E13" s="102">
        <f t="shared" si="0"/>
        <v>121.39350400000001</v>
      </c>
      <c r="F13" s="103">
        <f t="shared" si="0"/>
        <v>121.39350400000001</v>
      </c>
      <c r="H13" s="94"/>
      <c r="I13" s="94"/>
      <c r="J13" s="220"/>
      <c r="K13" s="53"/>
    </row>
    <row r="14" spans="1:11" x14ac:dyDescent="0.25">
      <c r="A14" s="88" t="s">
        <v>259</v>
      </c>
      <c r="B14" s="27" t="s">
        <v>253</v>
      </c>
      <c r="C14" s="30" t="s">
        <v>264</v>
      </c>
      <c r="D14" s="29">
        <v>4694</v>
      </c>
      <c r="E14" s="104">
        <f t="shared" si="0"/>
        <v>116.02961120000001</v>
      </c>
      <c r="F14" s="105">
        <f t="shared" si="0"/>
        <v>116.02961120000001</v>
      </c>
      <c r="H14" s="197">
        <v>8</v>
      </c>
      <c r="I14" s="208">
        <v>9</v>
      </c>
      <c r="J14" s="221"/>
      <c r="K14" s="53"/>
    </row>
    <row r="15" spans="1:11" x14ac:dyDescent="0.25">
      <c r="A15" s="89"/>
      <c r="B15" s="12" t="s">
        <v>250</v>
      </c>
      <c r="C15" s="23" t="s">
        <v>251</v>
      </c>
      <c r="D15" s="17">
        <v>4911</v>
      </c>
      <c r="E15" s="98">
        <f t="shared" si="0"/>
        <v>121.39350400000001</v>
      </c>
      <c r="F15" s="99">
        <f t="shared" si="0"/>
        <v>121.39350400000001</v>
      </c>
      <c r="H15" s="198"/>
      <c r="I15" s="209"/>
      <c r="J15" s="221"/>
      <c r="K15" s="53"/>
    </row>
    <row r="16" spans="1:11" x14ac:dyDescent="0.25">
      <c r="A16" s="86" t="s">
        <v>260</v>
      </c>
      <c r="B16" s="19" t="s">
        <v>254</v>
      </c>
      <c r="C16" s="13" t="s">
        <v>279</v>
      </c>
      <c r="D16" s="20">
        <v>3999</v>
      </c>
      <c r="E16" s="100">
        <f>0.00000000000004*(($D16*617.96)+36.04)*10^9</f>
        <v>98.850323200000005</v>
      </c>
      <c r="F16" s="101"/>
      <c r="H16" s="93">
        <v>8</v>
      </c>
      <c r="I16" s="93">
        <v>9</v>
      </c>
      <c r="J16" s="221"/>
      <c r="K16" s="53"/>
    </row>
    <row r="17" spans="1:11" x14ac:dyDescent="0.25">
      <c r="A17" s="87"/>
      <c r="B17" s="24" t="s">
        <v>250</v>
      </c>
      <c r="C17" s="25" t="s">
        <v>251</v>
      </c>
      <c r="D17" s="26">
        <v>4911</v>
      </c>
      <c r="E17" s="102">
        <f>0.00000000000004*(($D17*617.96)+36.04)*10^9</f>
        <v>121.39350400000001</v>
      </c>
      <c r="F17" s="103"/>
      <c r="H17" s="94"/>
      <c r="I17" s="94"/>
      <c r="J17" s="221"/>
      <c r="K17" s="53"/>
    </row>
    <row r="18" spans="1:11" x14ac:dyDescent="0.25">
      <c r="A18" s="88" t="s">
        <v>348</v>
      </c>
      <c r="B18" s="27" t="s">
        <v>351</v>
      </c>
      <c r="C18" s="30" t="s">
        <v>354</v>
      </c>
      <c r="D18" s="29">
        <v>4125</v>
      </c>
      <c r="E18" s="104">
        <f>0.00000000000004*(($D18*617.96)+36.04)*10^9</f>
        <v>101.9648416</v>
      </c>
      <c r="F18" s="105">
        <f>0.00000000000004*(($D18*617.96)+36.04)*10^9</f>
        <v>101.9648416</v>
      </c>
      <c r="H18" s="197">
        <v>2</v>
      </c>
      <c r="I18" s="208">
        <v>2</v>
      </c>
      <c r="J18" s="219"/>
    </row>
    <row r="19" spans="1:11" x14ac:dyDescent="0.25">
      <c r="A19" s="89"/>
      <c r="B19" s="12" t="s">
        <v>250</v>
      </c>
      <c r="C19" s="23" t="s">
        <v>251</v>
      </c>
      <c r="D19" s="17">
        <v>4911</v>
      </c>
      <c r="E19" s="98">
        <f>0.00000000000004*(($D19*617.96)+36.04)*10^9</f>
        <v>121.39350400000001</v>
      </c>
      <c r="F19" s="99">
        <f>0.00000000000004*(($D19*617.96)+36.04)*10^9</f>
        <v>121.39350400000001</v>
      </c>
      <c r="H19" s="198"/>
      <c r="I19" s="209"/>
      <c r="J19" s="219"/>
    </row>
    <row r="20" spans="1:11" x14ac:dyDescent="0.25">
      <c r="A20" s="86" t="s">
        <v>261</v>
      </c>
      <c r="B20" s="19" t="s">
        <v>255</v>
      </c>
      <c r="C20" s="13" t="s">
        <v>257</v>
      </c>
      <c r="D20" s="20">
        <v>6332</v>
      </c>
      <c r="E20" s="100">
        <f>0.00000000000004*(($D20*617.96)+36.04)*10^9</f>
        <v>156.5183504</v>
      </c>
      <c r="F20" s="101">
        <f>0.00000000000004*(($D20*617.96)+36.04)*10^9</f>
        <v>156.5183504</v>
      </c>
      <c r="H20" s="93">
        <v>8</v>
      </c>
      <c r="I20" s="93">
        <v>9</v>
      </c>
      <c r="J20" s="219"/>
    </row>
    <row r="21" spans="1:11" x14ac:dyDescent="0.25">
      <c r="A21" s="87"/>
      <c r="B21" s="24" t="s">
        <v>250</v>
      </c>
      <c r="C21" s="25" t="s">
        <v>251</v>
      </c>
      <c r="D21" s="26">
        <v>4911</v>
      </c>
      <c r="E21" s="102">
        <f>0.00000000000004*(($D21*617.96)+36.04)*10^9</f>
        <v>121.39350400000001</v>
      </c>
      <c r="F21" s="103">
        <f>0.00000000000004*(($D21*617.96)+36.04)*10^9</f>
        <v>121.39350400000001</v>
      </c>
      <c r="H21" s="94"/>
      <c r="I21" s="94"/>
      <c r="J21" s="219"/>
    </row>
    <row r="22" spans="1:11" x14ac:dyDescent="0.25">
      <c r="A22" s="88" t="s">
        <v>349</v>
      </c>
      <c r="B22" s="27" t="s">
        <v>352</v>
      </c>
      <c r="C22" s="30" t="s">
        <v>355</v>
      </c>
      <c r="D22" s="29">
        <v>4332</v>
      </c>
      <c r="E22" s="104">
        <f>0.00000000000004*(($D22*617.96)+36.04)*10^9</f>
        <v>107.08155040000001</v>
      </c>
      <c r="F22" s="105"/>
      <c r="H22" s="197">
        <v>2</v>
      </c>
      <c r="I22" s="208">
        <v>2</v>
      </c>
    </row>
    <row r="23" spans="1:11" x14ac:dyDescent="0.25">
      <c r="A23" s="89"/>
      <c r="B23" s="12" t="s">
        <v>250</v>
      </c>
      <c r="C23" s="23" t="s">
        <v>251</v>
      </c>
      <c r="D23" s="17">
        <v>4911</v>
      </c>
      <c r="E23" s="98">
        <f>0.00000000000004*(($D23*617.96)+36.04)*10^9</f>
        <v>121.39350400000001</v>
      </c>
      <c r="F23" s="99"/>
      <c r="H23" s="198"/>
      <c r="I23" s="209"/>
    </row>
    <row r="24" spans="1:11" x14ac:dyDescent="0.25">
      <c r="A24" s="86" t="s">
        <v>350</v>
      </c>
      <c r="B24" s="19" t="s">
        <v>353</v>
      </c>
      <c r="C24" s="13" t="s">
        <v>356</v>
      </c>
      <c r="D24" s="20">
        <v>4694</v>
      </c>
      <c r="E24" s="100">
        <f>0.00000000000004*(($D24*617.96)+36.04)*10^9</f>
        <v>116.02961120000001</v>
      </c>
      <c r="F24" s="101"/>
      <c r="H24" s="93">
        <v>2</v>
      </c>
      <c r="I24" s="93">
        <v>2</v>
      </c>
    </row>
    <row r="25" spans="1:11" x14ac:dyDescent="0.25">
      <c r="A25" s="87"/>
      <c r="B25" s="24" t="s">
        <v>250</v>
      </c>
      <c r="C25" s="25" t="s">
        <v>251</v>
      </c>
      <c r="D25" s="26">
        <v>4911</v>
      </c>
      <c r="E25" s="102">
        <f>0.00000000000004*(($D25*617.96)+36.04)*10^9</f>
        <v>121.39350400000001</v>
      </c>
      <c r="F25" s="103"/>
      <c r="H25" s="94"/>
      <c r="I25" s="94"/>
    </row>
    <row r="26" spans="1:11" x14ac:dyDescent="0.25">
      <c r="A26" s="88" t="s">
        <v>262</v>
      </c>
      <c r="B26" s="27" t="s">
        <v>256</v>
      </c>
      <c r="C26" s="30" t="s">
        <v>265</v>
      </c>
      <c r="D26" s="29">
        <v>4345</v>
      </c>
      <c r="E26" s="104">
        <f>0.00000000000004*(($D26*617.96)+36.04)*10^9</f>
        <v>107.40288960000001</v>
      </c>
      <c r="F26" s="105"/>
      <c r="H26" s="197">
        <v>8</v>
      </c>
      <c r="I26" s="208">
        <v>9</v>
      </c>
    </row>
    <row r="27" spans="1:11" x14ac:dyDescent="0.25">
      <c r="A27" s="89"/>
      <c r="B27" s="12" t="s">
        <v>250</v>
      </c>
      <c r="C27" s="23" t="s">
        <v>251</v>
      </c>
      <c r="D27" s="17">
        <v>4911</v>
      </c>
      <c r="E27" s="98">
        <f>0.00000000000004*(($D27*617.96)+36.04)*10^9</f>
        <v>121.39350400000001</v>
      </c>
      <c r="F27" s="99"/>
      <c r="H27" s="198"/>
      <c r="I27" s="209"/>
    </row>
  </sheetData>
  <mergeCells count="55">
    <mergeCell ref="A24:A25"/>
    <mergeCell ref="E24:F24"/>
    <mergeCell ref="H24:H25"/>
    <mergeCell ref="I24:I25"/>
    <mergeCell ref="E25:F25"/>
    <mergeCell ref="A22:A23"/>
    <mergeCell ref="E22:F22"/>
    <mergeCell ref="H22:H23"/>
    <mergeCell ref="I22:I23"/>
    <mergeCell ref="E23:F23"/>
    <mergeCell ref="A18:A19"/>
    <mergeCell ref="E18:F18"/>
    <mergeCell ref="H18:H19"/>
    <mergeCell ref="I18:I19"/>
    <mergeCell ref="E19:F19"/>
    <mergeCell ref="A26:A27"/>
    <mergeCell ref="E26:F26"/>
    <mergeCell ref="H26:H27"/>
    <mergeCell ref="I26:I27"/>
    <mergeCell ref="E27:F27"/>
    <mergeCell ref="A16:A17"/>
    <mergeCell ref="E16:F16"/>
    <mergeCell ref="H16:H17"/>
    <mergeCell ref="I16:I17"/>
    <mergeCell ref="E17:F17"/>
    <mergeCell ref="A7:D7"/>
    <mergeCell ref="A2:D2"/>
    <mergeCell ref="A3:D3"/>
    <mergeCell ref="A4:D4"/>
    <mergeCell ref="A5:D5"/>
    <mergeCell ref="A6:D6"/>
    <mergeCell ref="A8:D8"/>
    <mergeCell ref="H9:I9"/>
    <mergeCell ref="A10:A11"/>
    <mergeCell ref="B10:B11"/>
    <mergeCell ref="C10:C11"/>
    <mergeCell ref="D10:D11"/>
    <mergeCell ref="E10:F11"/>
    <mergeCell ref="H10:H11"/>
    <mergeCell ref="I10:I11"/>
    <mergeCell ref="A12:A13"/>
    <mergeCell ref="E12:F12"/>
    <mergeCell ref="H12:H13"/>
    <mergeCell ref="I12:I13"/>
    <mergeCell ref="E13:F13"/>
    <mergeCell ref="A14:A15"/>
    <mergeCell ref="E14:F14"/>
    <mergeCell ref="H14:H15"/>
    <mergeCell ref="I14:I15"/>
    <mergeCell ref="E15:F15"/>
    <mergeCell ref="A20:A21"/>
    <mergeCell ref="E20:F20"/>
    <mergeCell ref="H20:H21"/>
    <mergeCell ref="I20:I21"/>
    <mergeCell ref="E21:F2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CECF-E8D3-4370-8E7C-AF0A344F9682}">
  <dimension ref="A2:K17"/>
  <sheetViews>
    <sheetView zoomScale="85" zoomScaleNormal="85" workbookViewId="0">
      <selection sqref="A1:K17"/>
    </sheetView>
  </sheetViews>
  <sheetFormatPr defaultRowHeight="15" x14ac:dyDescent="0.25"/>
  <cols>
    <col min="1" max="1" width="17.7109375" style="3" customWidth="1"/>
    <col min="2" max="2" width="15.140625" bestFit="1" customWidth="1"/>
    <col min="3" max="3" width="15.140625" customWidth="1"/>
    <col min="4" max="4" width="18.85546875" style="1" customWidth="1"/>
    <col min="5" max="5" width="24.5703125" style="2" customWidth="1"/>
    <col min="6" max="6" width="23.7109375" customWidth="1"/>
    <col min="8" max="8" width="25.42578125" customWidth="1"/>
    <col min="9" max="9" width="17.140625" customWidth="1"/>
    <col min="10" max="10" width="25.7109375" customWidth="1"/>
    <col min="11" max="11" width="14.8554687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140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357</v>
      </c>
      <c r="F10" s="84" t="s">
        <v>139</v>
      </c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x14ac:dyDescent="0.25">
      <c r="A11" s="79"/>
      <c r="B11" s="79"/>
      <c r="C11" s="81"/>
      <c r="D11" s="79"/>
      <c r="E11" s="83"/>
      <c r="F11" s="85"/>
      <c r="H11" s="71"/>
      <c r="I11" s="71"/>
      <c r="J11" s="71"/>
      <c r="K11" s="71"/>
    </row>
    <row r="12" spans="1:11" x14ac:dyDescent="0.25">
      <c r="A12" s="86" t="s">
        <v>10</v>
      </c>
      <c r="B12" s="19" t="s">
        <v>0</v>
      </c>
      <c r="C12" s="13" t="s">
        <v>141</v>
      </c>
      <c r="D12" s="20">
        <v>2029</v>
      </c>
      <c r="E12" s="18">
        <f t="shared" ref="E12:E17" si="0">0.00000000000004*(($D12*617.96)+36.04)*10^9</f>
        <v>50.155075200000006</v>
      </c>
      <c r="F12" s="34">
        <f t="shared" ref="F12:F15" si="1">0.00000000000008*(($D12*617.96)+36.04)*10^9</f>
        <v>100.31015040000001</v>
      </c>
      <c r="H12" s="66">
        <v>10</v>
      </c>
      <c r="I12" s="61">
        <v>19</v>
      </c>
      <c r="J12" s="66">
        <v>3</v>
      </c>
      <c r="K12" s="66">
        <v>6</v>
      </c>
    </row>
    <row r="13" spans="1:11" x14ac:dyDescent="0.25">
      <c r="A13" s="87"/>
      <c r="B13" s="24" t="s">
        <v>1</v>
      </c>
      <c r="C13" s="25" t="s">
        <v>126</v>
      </c>
      <c r="D13" s="26">
        <v>4020</v>
      </c>
      <c r="E13" s="32">
        <f t="shared" si="0"/>
        <v>99.369409600000012</v>
      </c>
      <c r="F13" s="35">
        <f t="shared" si="1"/>
        <v>198.73881920000002</v>
      </c>
      <c r="H13" s="67"/>
      <c r="I13" s="62"/>
      <c r="J13" s="67"/>
      <c r="K13" s="67"/>
    </row>
    <row r="14" spans="1:11" x14ac:dyDescent="0.25">
      <c r="A14" s="88" t="s">
        <v>142</v>
      </c>
      <c r="B14" s="27" t="s">
        <v>143</v>
      </c>
      <c r="C14" s="30" t="s">
        <v>144</v>
      </c>
      <c r="D14" s="29">
        <v>4583</v>
      </c>
      <c r="E14" s="33">
        <f t="shared" si="0"/>
        <v>113.28586880000002</v>
      </c>
      <c r="F14" s="36">
        <f t="shared" si="1"/>
        <v>226.57173760000003</v>
      </c>
      <c r="H14" s="65">
        <v>3</v>
      </c>
      <c r="I14" s="60">
        <v>4</v>
      </c>
      <c r="J14" s="65">
        <v>3</v>
      </c>
      <c r="K14" s="65">
        <v>6</v>
      </c>
    </row>
    <row r="15" spans="1:11" x14ac:dyDescent="0.25">
      <c r="A15" s="89"/>
      <c r="B15" s="12" t="s">
        <v>1</v>
      </c>
      <c r="C15" s="23" t="s">
        <v>126</v>
      </c>
      <c r="D15" s="17">
        <v>4020</v>
      </c>
      <c r="E15" s="14">
        <f t="shared" si="0"/>
        <v>99.369409600000012</v>
      </c>
      <c r="F15" s="37">
        <f t="shared" si="1"/>
        <v>198.73881920000002</v>
      </c>
      <c r="H15" s="65"/>
      <c r="I15" s="60"/>
      <c r="J15" s="65"/>
      <c r="K15" s="65"/>
    </row>
    <row r="16" spans="1:11" x14ac:dyDescent="0.25">
      <c r="A16" s="86" t="s">
        <v>121</v>
      </c>
      <c r="B16" s="19" t="s">
        <v>122</v>
      </c>
      <c r="C16" s="13" t="s">
        <v>133</v>
      </c>
      <c r="D16" s="20">
        <v>5798</v>
      </c>
      <c r="E16" s="18">
        <f t="shared" si="0"/>
        <v>143.31872480000001</v>
      </c>
      <c r="F16" s="34">
        <f>0.00000000000008*(($D16*617.96)+36.04)*10^9</f>
        <v>286.63744960000002</v>
      </c>
      <c r="H16" s="63" t="s">
        <v>277</v>
      </c>
      <c r="I16" s="58" t="s">
        <v>235</v>
      </c>
      <c r="J16" s="63" t="s">
        <v>275</v>
      </c>
      <c r="K16" s="63" t="s">
        <v>240</v>
      </c>
    </row>
    <row r="17" spans="1:11" x14ac:dyDescent="0.25">
      <c r="A17" s="87"/>
      <c r="B17" s="24" t="s">
        <v>1</v>
      </c>
      <c r="C17" s="25" t="s">
        <v>126</v>
      </c>
      <c r="D17" s="26">
        <v>4020</v>
      </c>
      <c r="E17" s="32">
        <f t="shared" si="0"/>
        <v>99.369409600000012</v>
      </c>
      <c r="F17" s="35">
        <f>0.00000000000008*(($D17*617.96)+36.04)*10^9</f>
        <v>198.73881920000002</v>
      </c>
      <c r="H17" s="64"/>
      <c r="I17" s="59"/>
      <c r="J17" s="64"/>
      <c r="K17" s="64"/>
    </row>
  </sheetData>
  <mergeCells count="34">
    <mergeCell ref="A12:A13"/>
    <mergeCell ref="A14:A15"/>
    <mergeCell ref="A16:A17"/>
    <mergeCell ref="A8:D8"/>
    <mergeCell ref="A10:A11"/>
    <mergeCell ref="B10:B11"/>
    <mergeCell ref="C10:C11"/>
    <mergeCell ref="D10:D11"/>
    <mergeCell ref="A2:D2"/>
    <mergeCell ref="A3:D3"/>
    <mergeCell ref="A4:D4"/>
    <mergeCell ref="A5:D5"/>
    <mergeCell ref="A6:D6"/>
    <mergeCell ref="A7:D7"/>
    <mergeCell ref="H9:I9"/>
    <mergeCell ref="J9:K9"/>
    <mergeCell ref="H10:H11"/>
    <mergeCell ref="I10:I11"/>
    <mergeCell ref="J10:J11"/>
    <mergeCell ref="K10:K11"/>
    <mergeCell ref="F10:F11"/>
    <mergeCell ref="E10:E11"/>
    <mergeCell ref="H16:H17"/>
    <mergeCell ref="I16:I17"/>
    <mergeCell ref="J16:J17"/>
    <mergeCell ref="K16:K17"/>
    <mergeCell ref="H12:H13"/>
    <mergeCell ref="I12:I13"/>
    <mergeCell ref="J12:J13"/>
    <mergeCell ref="K12:K13"/>
    <mergeCell ref="H14:H15"/>
    <mergeCell ref="I14:I15"/>
    <mergeCell ref="J14:J15"/>
    <mergeCell ref="K14:K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324B-5817-4470-925B-D86DD6EF3D96}">
  <dimension ref="A1:H18"/>
  <sheetViews>
    <sheetView zoomScale="85" zoomScaleNormal="85" workbookViewId="0">
      <selection sqref="A1:H18"/>
    </sheetView>
  </sheetViews>
  <sheetFormatPr defaultRowHeight="15" x14ac:dyDescent="0.25"/>
  <cols>
    <col min="1" max="1" width="25.7109375" bestFit="1" customWidth="1"/>
    <col min="3" max="3" width="15.7109375" customWidth="1"/>
    <col min="4" max="4" width="17.42578125" bestFit="1" customWidth="1"/>
    <col min="5" max="5" width="22.42578125" bestFit="1" customWidth="1"/>
    <col min="7" max="7" width="28.28515625" bestFit="1" customWidth="1"/>
    <col min="8" max="8" width="30.42578125" bestFit="1" customWidth="1"/>
  </cols>
  <sheetData>
    <row r="1" spans="1:8" x14ac:dyDescent="0.25">
      <c r="A1" s="72" t="s">
        <v>2</v>
      </c>
      <c r="B1" s="73"/>
      <c r="C1" s="73"/>
      <c r="D1" s="73"/>
      <c r="E1" s="4" t="s">
        <v>3</v>
      </c>
    </row>
    <row r="2" spans="1:8" x14ac:dyDescent="0.25">
      <c r="A2" s="74" t="s">
        <v>4</v>
      </c>
      <c r="B2" s="75"/>
      <c r="C2" s="75"/>
      <c r="D2" s="75"/>
      <c r="E2" s="5" t="s">
        <v>359</v>
      </c>
    </row>
    <row r="3" spans="1:8" x14ac:dyDescent="0.25">
      <c r="A3" s="74" t="s">
        <v>5</v>
      </c>
      <c r="B3" s="75"/>
      <c r="C3" s="75"/>
      <c r="D3" s="75"/>
      <c r="E3" s="5" t="s">
        <v>106</v>
      </c>
    </row>
    <row r="4" spans="1:8" x14ac:dyDescent="0.25">
      <c r="A4" s="74" t="s">
        <v>6</v>
      </c>
      <c r="B4" s="75"/>
      <c r="C4" s="75"/>
      <c r="D4" s="75"/>
      <c r="E4" s="5" t="s">
        <v>12</v>
      </c>
    </row>
    <row r="5" spans="1:8" x14ac:dyDescent="0.25">
      <c r="A5" s="74" t="s">
        <v>7</v>
      </c>
      <c r="B5" s="75"/>
      <c r="C5" s="75"/>
      <c r="D5" s="75"/>
      <c r="E5" s="5" t="s">
        <v>284</v>
      </c>
    </row>
    <row r="6" spans="1:8" x14ac:dyDescent="0.25">
      <c r="A6" s="74" t="s">
        <v>8</v>
      </c>
      <c r="B6" s="75"/>
      <c r="C6" s="75"/>
      <c r="D6" s="75"/>
      <c r="E6" s="5">
        <v>50</v>
      </c>
    </row>
    <row r="7" spans="1:8" x14ac:dyDescent="0.25">
      <c r="A7" s="76" t="s">
        <v>280</v>
      </c>
      <c r="B7" s="77"/>
      <c r="C7" s="77"/>
      <c r="D7" s="77"/>
      <c r="E7" s="6">
        <v>0.72</v>
      </c>
    </row>
    <row r="8" spans="1:8" ht="15.75" x14ac:dyDescent="0.25">
      <c r="E8" s="2"/>
      <c r="G8" s="68" t="s">
        <v>359</v>
      </c>
      <c r="H8" s="69"/>
    </row>
    <row r="9" spans="1:8" x14ac:dyDescent="0.25">
      <c r="A9" s="78" t="s">
        <v>105</v>
      </c>
      <c r="B9" s="78" t="s">
        <v>120</v>
      </c>
      <c r="C9" s="80" t="s">
        <v>125</v>
      </c>
      <c r="D9" s="78" t="s">
        <v>18</v>
      </c>
      <c r="E9" s="210" t="s">
        <v>357</v>
      </c>
      <c r="G9" s="70" t="s">
        <v>233</v>
      </c>
      <c r="H9" s="70" t="s">
        <v>234</v>
      </c>
    </row>
    <row r="10" spans="1:8" x14ac:dyDescent="0.25">
      <c r="A10" s="79"/>
      <c r="B10" s="79"/>
      <c r="C10" s="81"/>
      <c r="D10" s="79"/>
      <c r="E10" s="211"/>
      <c r="G10" s="71"/>
      <c r="H10" s="71"/>
    </row>
    <row r="11" spans="1:8" x14ac:dyDescent="0.25">
      <c r="A11" s="86" t="s">
        <v>281</v>
      </c>
      <c r="B11" s="19" t="s">
        <v>122</v>
      </c>
      <c r="C11" s="13" t="s">
        <v>133</v>
      </c>
      <c r="D11" s="20">
        <v>4583</v>
      </c>
      <c r="E11" s="212">
        <f>0.00000000000001*(($D11*617.96)+36.04)*10^9</f>
        <v>28.321467200000004</v>
      </c>
      <c r="G11" s="66" t="s">
        <v>286</v>
      </c>
      <c r="H11" s="66" t="s">
        <v>285</v>
      </c>
    </row>
    <row r="12" spans="1:8" x14ac:dyDescent="0.25">
      <c r="A12" s="87"/>
      <c r="B12" s="24" t="s">
        <v>1</v>
      </c>
      <c r="C12" s="25" t="s">
        <v>126</v>
      </c>
      <c r="D12" s="26">
        <v>4020</v>
      </c>
      <c r="E12" s="213">
        <f>0.00000000000001*(($D12*617.96)+36.04)*10^9</f>
        <v>24.842352400000003</v>
      </c>
      <c r="G12" s="67"/>
      <c r="H12" s="67"/>
    </row>
    <row r="13" spans="1:8" x14ac:dyDescent="0.25">
      <c r="A13" s="88" t="s">
        <v>282</v>
      </c>
      <c r="B13" s="27" t="s">
        <v>122</v>
      </c>
      <c r="C13" s="30" t="s">
        <v>133</v>
      </c>
      <c r="D13" s="29">
        <v>4583</v>
      </c>
      <c r="E13" s="214">
        <f>0.00000000000002*(($D13*617.96)+36.04)*10^9</f>
        <v>56.642934400000009</v>
      </c>
      <c r="G13" s="65" t="s">
        <v>286</v>
      </c>
      <c r="H13" s="65" t="s">
        <v>285</v>
      </c>
    </row>
    <row r="14" spans="1:8" x14ac:dyDescent="0.25">
      <c r="A14" s="89"/>
      <c r="B14" s="12" t="s">
        <v>1</v>
      </c>
      <c r="C14" s="23" t="s">
        <v>126</v>
      </c>
      <c r="D14" s="17">
        <v>4020</v>
      </c>
      <c r="E14" s="215">
        <f>0.00000000000002*(($D14*617.96)+36.04)*10^9</f>
        <v>49.684704800000006</v>
      </c>
      <c r="G14" s="65"/>
      <c r="H14" s="65"/>
    </row>
    <row r="15" spans="1:8" x14ac:dyDescent="0.25">
      <c r="A15" s="86" t="s">
        <v>282</v>
      </c>
      <c r="B15" s="19" t="s">
        <v>122</v>
      </c>
      <c r="C15" s="13" t="s">
        <v>133</v>
      </c>
      <c r="D15" s="20">
        <v>4583</v>
      </c>
      <c r="E15" s="212">
        <f>0.00000000000003*(($D15*617.96)+36.04)*10^9</f>
        <v>84.964401600000002</v>
      </c>
      <c r="G15" s="66" t="s">
        <v>286</v>
      </c>
      <c r="H15" s="66" t="s">
        <v>285</v>
      </c>
    </row>
    <row r="16" spans="1:8" x14ac:dyDescent="0.25">
      <c r="A16" s="87"/>
      <c r="B16" s="24" t="s">
        <v>1</v>
      </c>
      <c r="C16" s="25" t="s">
        <v>126</v>
      </c>
      <c r="D16" s="26">
        <v>4020</v>
      </c>
      <c r="E16" s="213">
        <f>0.00000000000003*(($D16*617.96)+36.04)*10^9</f>
        <v>74.527057200000002</v>
      </c>
      <c r="G16" s="67"/>
      <c r="H16" s="67"/>
    </row>
    <row r="17" spans="1:8" x14ac:dyDescent="0.25">
      <c r="A17" s="88" t="s">
        <v>283</v>
      </c>
      <c r="B17" s="27" t="s">
        <v>122</v>
      </c>
      <c r="C17" s="30" t="s">
        <v>133</v>
      </c>
      <c r="D17" s="29">
        <v>4583</v>
      </c>
      <c r="E17" s="214">
        <f>0.00000000000004*(($D17*617.96)+36.04)*10^9</f>
        <v>113.28586880000002</v>
      </c>
      <c r="G17" s="65" t="s">
        <v>286</v>
      </c>
      <c r="H17" s="65" t="s">
        <v>285</v>
      </c>
    </row>
    <row r="18" spans="1:8" x14ac:dyDescent="0.25">
      <c r="A18" s="89"/>
      <c r="B18" s="12" t="s">
        <v>1</v>
      </c>
      <c r="C18" s="23" t="s">
        <v>126</v>
      </c>
      <c r="D18" s="17">
        <v>4020</v>
      </c>
      <c r="E18" s="215">
        <f t="shared" ref="E18" si="0">0.00000000000004*(($D18*617.96)+36.04)*10^9</f>
        <v>99.369409600000012</v>
      </c>
      <c r="G18" s="90"/>
      <c r="H18" s="90"/>
    </row>
  </sheetData>
  <mergeCells count="27">
    <mergeCell ref="A17:A18"/>
    <mergeCell ref="G17:G18"/>
    <mergeCell ref="H17:H18"/>
    <mergeCell ref="A13:A14"/>
    <mergeCell ref="G13:G14"/>
    <mergeCell ref="H13:H14"/>
    <mergeCell ref="A15:A16"/>
    <mergeCell ref="G15:G16"/>
    <mergeCell ref="H15:H16"/>
    <mergeCell ref="H9:H10"/>
    <mergeCell ref="A11:A12"/>
    <mergeCell ref="G11:G12"/>
    <mergeCell ref="H11:H12"/>
    <mergeCell ref="A7:D7"/>
    <mergeCell ref="G8:H8"/>
    <mergeCell ref="A9:A10"/>
    <mergeCell ref="B9:B10"/>
    <mergeCell ref="C9:C10"/>
    <mergeCell ref="D9:D10"/>
    <mergeCell ref="E9:E10"/>
    <mergeCell ref="G9:G10"/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016F6-B3ED-481C-85AF-116DB73C7DC9}">
  <dimension ref="A1:H12"/>
  <sheetViews>
    <sheetView topLeftCell="A4" workbookViewId="0">
      <selection activeCell="G11" sqref="G11:G12"/>
    </sheetView>
  </sheetViews>
  <sheetFormatPr defaultRowHeight="15" x14ac:dyDescent="0.25"/>
  <cols>
    <col min="1" max="1" width="24.85546875" bestFit="1" customWidth="1"/>
    <col min="4" max="4" width="17.42578125" bestFit="1" customWidth="1"/>
    <col min="5" max="5" width="27.28515625" bestFit="1" customWidth="1"/>
    <col min="7" max="8" width="28.28515625" bestFit="1" customWidth="1"/>
  </cols>
  <sheetData>
    <row r="1" spans="1:8" x14ac:dyDescent="0.25">
      <c r="A1" s="72" t="s">
        <v>2</v>
      </c>
      <c r="B1" s="73"/>
      <c r="C1" s="73"/>
      <c r="D1" s="73"/>
      <c r="E1" s="4" t="s">
        <v>3</v>
      </c>
    </row>
    <row r="2" spans="1:8" x14ac:dyDescent="0.25">
      <c r="A2" s="74" t="s">
        <v>4</v>
      </c>
      <c r="B2" s="75"/>
      <c r="C2" s="75"/>
      <c r="D2" s="75"/>
      <c r="E2" s="5" t="s">
        <v>360</v>
      </c>
    </row>
    <row r="3" spans="1:8" x14ac:dyDescent="0.25">
      <c r="A3" s="74" t="s">
        <v>5</v>
      </c>
      <c r="B3" s="75"/>
      <c r="C3" s="75"/>
      <c r="D3" s="75"/>
      <c r="E3" s="5" t="s">
        <v>106</v>
      </c>
    </row>
    <row r="4" spans="1:8" x14ac:dyDescent="0.25">
      <c r="A4" s="74" t="s">
        <v>6</v>
      </c>
      <c r="B4" s="75"/>
      <c r="C4" s="75"/>
      <c r="D4" s="75"/>
      <c r="E4" s="5" t="s">
        <v>12</v>
      </c>
    </row>
    <row r="5" spans="1:8" x14ac:dyDescent="0.25">
      <c r="A5" s="74" t="s">
        <v>7</v>
      </c>
      <c r="B5" s="75"/>
      <c r="C5" s="75"/>
      <c r="D5" s="75"/>
      <c r="E5" s="5" t="s">
        <v>9</v>
      </c>
    </row>
    <row r="6" spans="1:8" x14ac:dyDescent="0.25">
      <c r="A6" s="74" t="s">
        <v>8</v>
      </c>
      <c r="B6" s="75"/>
      <c r="C6" s="75"/>
      <c r="D6" s="75"/>
      <c r="E6" s="5">
        <v>50</v>
      </c>
    </row>
    <row r="7" spans="1:8" x14ac:dyDescent="0.25">
      <c r="A7" s="76" t="s">
        <v>280</v>
      </c>
      <c r="B7" s="77"/>
      <c r="C7" s="77"/>
      <c r="D7" s="77"/>
      <c r="E7" s="6">
        <v>0.72</v>
      </c>
    </row>
    <row r="8" spans="1:8" ht="15.75" x14ac:dyDescent="0.25">
      <c r="E8" s="2"/>
      <c r="G8" s="68" t="s">
        <v>359</v>
      </c>
      <c r="H8" s="69"/>
    </row>
    <row r="9" spans="1:8" x14ac:dyDescent="0.25">
      <c r="A9" s="78" t="s">
        <v>105</v>
      </c>
      <c r="B9" s="78" t="s">
        <v>120</v>
      </c>
      <c r="C9" s="80" t="s">
        <v>125</v>
      </c>
      <c r="D9" s="78" t="s">
        <v>18</v>
      </c>
      <c r="E9" s="210" t="s">
        <v>357</v>
      </c>
      <c r="G9" s="70" t="s">
        <v>233</v>
      </c>
      <c r="H9" s="70" t="s">
        <v>234</v>
      </c>
    </row>
    <row r="10" spans="1:8" x14ac:dyDescent="0.25">
      <c r="A10" s="79"/>
      <c r="B10" s="79"/>
      <c r="C10" s="81"/>
      <c r="D10" s="79"/>
      <c r="E10" s="211"/>
      <c r="G10" s="71"/>
      <c r="H10" s="71"/>
    </row>
    <row r="11" spans="1:8" x14ac:dyDescent="0.25">
      <c r="A11" s="86" t="s">
        <v>287</v>
      </c>
      <c r="B11" s="19" t="s">
        <v>0</v>
      </c>
      <c r="C11" s="13" t="s">
        <v>141</v>
      </c>
      <c r="D11" s="20">
        <v>2029</v>
      </c>
      <c r="E11" s="212">
        <f>0.00000000000004*(($D11*617.96)+36.04)*10^9</f>
        <v>50.155075200000006</v>
      </c>
      <c r="G11" s="66" t="s">
        <v>288</v>
      </c>
      <c r="H11" s="66" t="s">
        <v>289</v>
      </c>
    </row>
    <row r="12" spans="1:8" x14ac:dyDescent="0.25">
      <c r="A12" s="87"/>
      <c r="B12" s="24" t="s">
        <v>1</v>
      </c>
      <c r="C12" s="25" t="s">
        <v>126</v>
      </c>
      <c r="D12" s="26">
        <v>4020</v>
      </c>
      <c r="E12" s="213">
        <f>0.00000000000004*(($D12*617.96)+36.04)*10^9</f>
        <v>99.369409600000012</v>
      </c>
      <c r="G12" s="67"/>
      <c r="H12" s="67"/>
    </row>
  </sheetData>
  <mergeCells count="18">
    <mergeCell ref="A11:A12"/>
    <mergeCell ref="G11:G12"/>
    <mergeCell ref="H11:H12"/>
    <mergeCell ref="A7:D7"/>
    <mergeCell ref="G8:H8"/>
    <mergeCell ref="A9:A10"/>
    <mergeCell ref="B9:B10"/>
    <mergeCell ref="C9:C10"/>
    <mergeCell ref="D9:D10"/>
    <mergeCell ref="E9:E10"/>
    <mergeCell ref="G9:G10"/>
    <mergeCell ref="H9:H10"/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94702-E6BA-4282-8C73-128AC0DB0775}">
  <dimension ref="A2:K115"/>
  <sheetViews>
    <sheetView topLeftCell="A9" zoomScale="55" zoomScaleNormal="55" workbookViewId="0">
      <selection activeCell="A8" sqref="A8:D8"/>
    </sheetView>
  </sheetViews>
  <sheetFormatPr defaultRowHeight="15" x14ac:dyDescent="0.25"/>
  <cols>
    <col min="1" max="1" width="17.7109375" style="3" customWidth="1"/>
    <col min="2" max="2" width="15.140625" bestFit="1" customWidth="1"/>
    <col min="3" max="3" width="15.140625" customWidth="1"/>
    <col min="4" max="4" width="18.85546875" style="1" customWidth="1"/>
    <col min="5" max="5" width="24.5703125" style="2" customWidth="1"/>
    <col min="6" max="6" width="23.7109375" customWidth="1"/>
    <col min="8" max="8" width="24.85546875" customWidth="1"/>
    <col min="9" max="9" width="17.28515625" customWidth="1"/>
    <col min="10" max="10" width="24.7109375" customWidth="1"/>
    <col min="11" max="11" width="17.8554687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9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ht="15.75" thickBot="1" x14ac:dyDescent="0.3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x14ac:dyDescent="0.25">
      <c r="A12" s="125" t="s">
        <v>121</v>
      </c>
      <c r="B12" s="39" t="s">
        <v>122</v>
      </c>
      <c r="C12" s="40" t="s">
        <v>133</v>
      </c>
      <c r="D12" s="41">
        <v>5798</v>
      </c>
      <c r="E12" s="127">
        <f t="shared" ref="E12:E27" si="0">0.00000000000004*(($D12*617.96)+36.04)*10^9</f>
        <v>143.31872480000001</v>
      </c>
      <c r="F12" s="128"/>
      <c r="H12" s="122">
        <v>2</v>
      </c>
      <c r="I12" s="123">
        <v>4</v>
      </c>
      <c r="J12" s="122">
        <v>2</v>
      </c>
      <c r="K12" s="175">
        <v>4</v>
      </c>
    </row>
    <row r="13" spans="1:11" x14ac:dyDescent="0.25">
      <c r="A13" s="126"/>
      <c r="B13" s="24" t="s">
        <v>1</v>
      </c>
      <c r="C13" s="25" t="s">
        <v>126</v>
      </c>
      <c r="D13" s="26">
        <v>4020</v>
      </c>
      <c r="E13" s="102">
        <f t="shared" si="0"/>
        <v>99.369409600000012</v>
      </c>
      <c r="F13" s="129"/>
      <c r="H13" s="116"/>
      <c r="I13" s="62"/>
      <c r="J13" s="116"/>
      <c r="K13" s="67"/>
    </row>
    <row r="14" spans="1:11" x14ac:dyDescent="0.25">
      <c r="A14" s="140" t="s">
        <v>11</v>
      </c>
      <c r="B14" s="27" t="s">
        <v>19</v>
      </c>
      <c r="C14" s="30" t="s">
        <v>132</v>
      </c>
      <c r="D14" s="29">
        <v>3452</v>
      </c>
      <c r="E14" s="104">
        <f t="shared" si="0"/>
        <v>85.329358400000004</v>
      </c>
      <c r="F14" s="137"/>
      <c r="H14" s="109">
        <v>2</v>
      </c>
      <c r="I14" s="111">
        <v>4</v>
      </c>
      <c r="J14" s="109">
        <v>2</v>
      </c>
      <c r="K14" s="165">
        <v>4</v>
      </c>
    </row>
    <row r="15" spans="1:11" x14ac:dyDescent="0.25">
      <c r="A15" s="141"/>
      <c r="B15" s="12" t="s">
        <v>1</v>
      </c>
      <c r="C15" s="23" t="s">
        <v>126</v>
      </c>
      <c r="D15" s="17">
        <v>4020</v>
      </c>
      <c r="E15" s="98">
        <f t="shared" si="0"/>
        <v>99.369409600000012</v>
      </c>
      <c r="F15" s="142"/>
      <c r="H15" s="110"/>
      <c r="I15" s="112"/>
      <c r="J15" s="110"/>
      <c r="K15" s="90"/>
    </row>
    <row r="16" spans="1:11" x14ac:dyDescent="0.25">
      <c r="A16" s="130" t="s">
        <v>13</v>
      </c>
      <c r="B16" s="19" t="s">
        <v>20</v>
      </c>
      <c r="C16" s="13" t="s">
        <v>134</v>
      </c>
      <c r="D16" s="20">
        <v>3080</v>
      </c>
      <c r="E16" s="100">
        <f t="shared" si="0"/>
        <v>76.134113600000006</v>
      </c>
      <c r="F16" s="132"/>
      <c r="H16" s="168">
        <v>2</v>
      </c>
      <c r="I16" s="66">
        <v>4</v>
      </c>
      <c r="J16" s="168">
        <v>2</v>
      </c>
      <c r="K16" s="66">
        <v>4</v>
      </c>
    </row>
    <row r="17" spans="1:11" x14ac:dyDescent="0.25">
      <c r="A17" s="126"/>
      <c r="B17" s="24" t="s">
        <v>1</v>
      </c>
      <c r="C17" s="25" t="s">
        <v>126</v>
      </c>
      <c r="D17" s="26">
        <v>4020</v>
      </c>
      <c r="E17" s="102">
        <f t="shared" si="0"/>
        <v>99.369409600000012</v>
      </c>
      <c r="F17" s="129"/>
      <c r="H17" s="174"/>
      <c r="I17" s="67"/>
      <c r="J17" s="174"/>
      <c r="K17" s="67"/>
    </row>
    <row r="18" spans="1:11" x14ac:dyDescent="0.25">
      <c r="A18" s="140" t="s">
        <v>14</v>
      </c>
      <c r="B18" s="27" t="s">
        <v>21</v>
      </c>
      <c r="C18" s="30" t="s">
        <v>135</v>
      </c>
      <c r="D18" s="29">
        <v>3232</v>
      </c>
      <c r="E18" s="104">
        <f t="shared" si="0"/>
        <v>79.891310400000009</v>
      </c>
      <c r="F18" s="137"/>
      <c r="H18" s="151">
        <v>2</v>
      </c>
      <c r="I18" s="165">
        <v>4</v>
      </c>
      <c r="J18" s="151">
        <v>2</v>
      </c>
      <c r="K18" s="165">
        <v>4</v>
      </c>
    </row>
    <row r="19" spans="1:11" x14ac:dyDescent="0.25">
      <c r="A19" s="141"/>
      <c r="B19" s="12" t="s">
        <v>1</v>
      </c>
      <c r="C19" s="23" t="s">
        <v>126</v>
      </c>
      <c r="D19" s="17">
        <v>4020</v>
      </c>
      <c r="E19" s="98">
        <f t="shared" si="0"/>
        <v>99.369409600000012</v>
      </c>
      <c r="F19" s="142"/>
      <c r="H19" s="152"/>
      <c r="I19" s="90"/>
      <c r="J19" s="152"/>
      <c r="K19" s="90"/>
    </row>
    <row r="20" spans="1:11" x14ac:dyDescent="0.25">
      <c r="A20" s="130" t="s">
        <v>15</v>
      </c>
      <c r="B20" s="19" t="s">
        <v>22</v>
      </c>
      <c r="C20" s="13" t="s">
        <v>131</v>
      </c>
      <c r="D20" s="20">
        <v>4126</v>
      </c>
      <c r="E20" s="100">
        <f t="shared" si="0"/>
        <v>101.98956</v>
      </c>
      <c r="F20" s="132"/>
      <c r="H20" s="168">
        <v>2</v>
      </c>
      <c r="I20" s="66">
        <v>4</v>
      </c>
      <c r="J20" s="168">
        <v>2</v>
      </c>
      <c r="K20" s="66">
        <v>4</v>
      </c>
    </row>
    <row r="21" spans="1:11" x14ac:dyDescent="0.25">
      <c r="A21" s="126"/>
      <c r="B21" s="24" t="s">
        <v>1</v>
      </c>
      <c r="C21" s="25" t="s">
        <v>126</v>
      </c>
      <c r="D21" s="26">
        <v>4020</v>
      </c>
      <c r="E21" s="102">
        <f t="shared" si="0"/>
        <v>99.369409600000012</v>
      </c>
      <c r="F21" s="129"/>
      <c r="H21" s="174"/>
      <c r="I21" s="67"/>
      <c r="J21" s="174"/>
      <c r="K21" s="67"/>
    </row>
    <row r="22" spans="1:11" x14ac:dyDescent="0.25">
      <c r="A22" s="140" t="s">
        <v>52</v>
      </c>
      <c r="B22" s="27" t="s">
        <v>58</v>
      </c>
      <c r="C22" s="30" t="s">
        <v>136</v>
      </c>
      <c r="D22" s="29">
        <v>3465</v>
      </c>
      <c r="E22" s="104">
        <f t="shared" si="0"/>
        <v>85.650697600000001</v>
      </c>
      <c r="F22" s="137"/>
      <c r="H22" s="151">
        <v>2</v>
      </c>
      <c r="I22" s="165">
        <v>4</v>
      </c>
      <c r="J22" s="151">
        <v>2</v>
      </c>
      <c r="K22" s="165">
        <v>4</v>
      </c>
    </row>
    <row r="23" spans="1:11" x14ac:dyDescent="0.25">
      <c r="A23" s="141"/>
      <c r="B23" s="12" t="s">
        <v>1</v>
      </c>
      <c r="C23" s="23" t="s">
        <v>126</v>
      </c>
      <c r="D23" s="17">
        <v>4020</v>
      </c>
      <c r="E23" s="98">
        <f t="shared" si="0"/>
        <v>99.369409600000012</v>
      </c>
      <c r="F23" s="142"/>
      <c r="H23" s="152"/>
      <c r="I23" s="90"/>
      <c r="J23" s="152"/>
      <c r="K23" s="90"/>
    </row>
    <row r="24" spans="1:11" x14ac:dyDescent="0.25">
      <c r="A24" s="130" t="s">
        <v>57</v>
      </c>
      <c r="B24" s="19" t="s">
        <v>63</v>
      </c>
      <c r="C24" s="13" t="s">
        <v>137</v>
      </c>
      <c r="D24" s="20">
        <v>3143</v>
      </c>
      <c r="E24" s="100">
        <f t="shared" si="0"/>
        <v>77.691372800000011</v>
      </c>
      <c r="F24" s="132"/>
      <c r="H24" s="168">
        <v>2</v>
      </c>
      <c r="I24" s="66">
        <v>4</v>
      </c>
      <c r="J24" s="168">
        <v>2</v>
      </c>
      <c r="K24" s="66">
        <v>4</v>
      </c>
    </row>
    <row r="25" spans="1:11" x14ac:dyDescent="0.25">
      <c r="A25" s="126"/>
      <c r="B25" s="24" t="s">
        <v>1</v>
      </c>
      <c r="C25" s="25" t="s">
        <v>126</v>
      </c>
      <c r="D25" s="26">
        <v>4020</v>
      </c>
      <c r="E25" s="102">
        <f t="shared" si="0"/>
        <v>99.369409600000012</v>
      </c>
      <c r="F25" s="129"/>
      <c r="H25" s="174"/>
      <c r="I25" s="67"/>
      <c r="J25" s="174"/>
      <c r="K25" s="67"/>
    </row>
    <row r="26" spans="1:11" x14ac:dyDescent="0.25">
      <c r="A26" s="140" t="s">
        <v>66</v>
      </c>
      <c r="B26" s="27" t="s">
        <v>84</v>
      </c>
      <c r="C26" s="30" t="s">
        <v>138</v>
      </c>
      <c r="D26" s="29">
        <v>4161</v>
      </c>
      <c r="E26" s="104">
        <f t="shared" si="0"/>
        <v>102.854704</v>
      </c>
      <c r="F26" s="137"/>
      <c r="H26" s="151">
        <v>2</v>
      </c>
      <c r="I26" s="165">
        <v>4</v>
      </c>
      <c r="J26" s="151">
        <v>2</v>
      </c>
      <c r="K26" s="165">
        <v>4</v>
      </c>
    </row>
    <row r="27" spans="1:11" ht="15.75" thickBot="1" x14ac:dyDescent="0.3">
      <c r="A27" s="159"/>
      <c r="B27" s="42" t="s">
        <v>1</v>
      </c>
      <c r="C27" s="43" t="s">
        <v>126</v>
      </c>
      <c r="D27" s="44">
        <v>4020</v>
      </c>
      <c r="E27" s="154">
        <f t="shared" si="0"/>
        <v>99.369409600000012</v>
      </c>
      <c r="F27" s="155"/>
      <c r="H27" s="177"/>
      <c r="I27" s="178"/>
      <c r="J27" s="177"/>
      <c r="K27" s="178"/>
    </row>
    <row r="28" spans="1:11" x14ac:dyDescent="0.25">
      <c r="A28" s="125" t="s">
        <v>197</v>
      </c>
      <c r="B28" s="39" t="s">
        <v>122</v>
      </c>
      <c r="C28" s="40" t="s">
        <v>133</v>
      </c>
      <c r="D28" s="41">
        <v>5798</v>
      </c>
      <c r="E28" s="127">
        <f t="shared" ref="E28:E75" si="1">0.00000000000004*(($D28*617.96)+36.04)*10^9</f>
        <v>143.31872480000001</v>
      </c>
      <c r="F28" s="128"/>
      <c r="H28" s="173">
        <v>2</v>
      </c>
      <c r="I28" s="175">
        <v>4</v>
      </c>
      <c r="J28" s="173">
        <v>2</v>
      </c>
      <c r="K28" s="175">
        <v>4</v>
      </c>
    </row>
    <row r="29" spans="1:11" x14ac:dyDescent="0.25">
      <c r="A29" s="126"/>
      <c r="B29" s="24" t="s">
        <v>205</v>
      </c>
      <c r="C29" s="25" t="s">
        <v>206</v>
      </c>
      <c r="D29" s="26">
        <v>4659</v>
      </c>
      <c r="E29" s="102">
        <f t="shared" si="1"/>
        <v>115.1644672</v>
      </c>
      <c r="F29" s="129"/>
      <c r="H29" s="174"/>
      <c r="I29" s="67"/>
      <c r="J29" s="174"/>
      <c r="K29" s="67"/>
    </row>
    <row r="30" spans="1:11" x14ac:dyDescent="0.25">
      <c r="A30" s="140" t="s">
        <v>198</v>
      </c>
      <c r="B30" s="27" t="s">
        <v>19</v>
      </c>
      <c r="C30" s="30" t="s">
        <v>132</v>
      </c>
      <c r="D30" s="29">
        <v>3452</v>
      </c>
      <c r="E30" s="104">
        <f t="shared" si="1"/>
        <v>85.329358400000004</v>
      </c>
      <c r="F30" s="137"/>
      <c r="H30" s="151">
        <v>2</v>
      </c>
      <c r="I30" s="165">
        <v>4</v>
      </c>
      <c r="J30" s="151">
        <v>2</v>
      </c>
      <c r="K30" s="165">
        <v>4</v>
      </c>
    </row>
    <row r="31" spans="1:11" x14ac:dyDescent="0.25">
      <c r="A31" s="141"/>
      <c r="B31" s="12" t="s">
        <v>205</v>
      </c>
      <c r="C31" s="23" t="s">
        <v>206</v>
      </c>
      <c r="D31" s="17">
        <v>4659</v>
      </c>
      <c r="E31" s="98">
        <f t="shared" si="1"/>
        <v>115.1644672</v>
      </c>
      <c r="F31" s="142"/>
      <c r="H31" s="152"/>
      <c r="I31" s="90"/>
      <c r="J31" s="152"/>
      <c r="K31" s="90"/>
    </row>
    <row r="32" spans="1:11" x14ac:dyDescent="0.25">
      <c r="A32" s="130" t="s">
        <v>199</v>
      </c>
      <c r="B32" s="19" t="s">
        <v>20</v>
      </c>
      <c r="C32" s="13" t="s">
        <v>134</v>
      </c>
      <c r="D32" s="20">
        <v>3080</v>
      </c>
      <c r="E32" s="100">
        <f t="shared" si="1"/>
        <v>76.134113600000006</v>
      </c>
      <c r="F32" s="132"/>
      <c r="H32" s="168">
        <v>2</v>
      </c>
      <c r="I32" s="66">
        <v>4</v>
      </c>
      <c r="J32" s="168">
        <v>2</v>
      </c>
      <c r="K32" s="66">
        <v>4</v>
      </c>
    </row>
    <row r="33" spans="1:11" x14ac:dyDescent="0.25">
      <c r="A33" s="126"/>
      <c r="B33" s="24" t="s">
        <v>205</v>
      </c>
      <c r="C33" s="25" t="s">
        <v>206</v>
      </c>
      <c r="D33" s="26">
        <v>4659</v>
      </c>
      <c r="E33" s="102">
        <f t="shared" si="1"/>
        <v>115.1644672</v>
      </c>
      <c r="F33" s="129"/>
      <c r="H33" s="174"/>
      <c r="I33" s="67"/>
      <c r="J33" s="174"/>
      <c r="K33" s="67"/>
    </row>
    <row r="34" spans="1:11" x14ac:dyDescent="0.25">
      <c r="A34" s="140" t="s">
        <v>200</v>
      </c>
      <c r="B34" s="27" t="s">
        <v>21</v>
      </c>
      <c r="C34" s="30" t="s">
        <v>135</v>
      </c>
      <c r="D34" s="29">
        <v>3232</v>
      </c>
      <c r="E34" s="104">
        <f t="shared" si="1"/>
        <v>79.891310400000009</v>
      </c>
      <c r="F34" s="137"/>
      <c r="H34" s="151">
        <v>2</v>
      </c>
      <c r="I34" s="165">
        <v>4</v>
      </c>
      <c r="J34" s="151">
        <v>2</v>
      </c>
      <c r="K34" s="165">
        <v>4</v>
      </c>
    </row>
    <row r="35" spans="1:11" x14ac:dyDescent="0.25">
      <c r="A35" s="141"/>
      <c r="B35" s="12" t="s">
        <v>205</v>
      </c>
      <c r="C35" s="23" t="s">
        <v>206</v>
      </c>
      <c r="D35" s="17">
        <v>4659</v>
      </c>
      <c r="E35" s="98">
        <f t="shared" si="1"/>
        <v>115.1644672</v>
      </c>
      <c r="F35" s="142"/>
      <c r="H35" s="152"/>
      <c r="I35" s="90"/>
      <c r="J35" s="152"/>
      <c r="K35" s="90"/>
    </row>
    <row r="36" spans="1:11" x14ac:dyDescent="0.25">
      <c r="A36" s="130" t="s">
        <v>201</v>
      </c>
      <c r="B36" s="19" t="s">
        <v>22</v>
      </c>
      <c r="C36" s="13" t="s">
        <v>131</v>
      </c>
      <c r="D36" s="20">
        <v>4126</v>
      </c>
      <c r="E36" s="100">
        <f t="shared" si="1"/>
        <v>101.98956</v>
      </c>
      <c r="F36" s="132"/>
      <c r="H36" s="168">
        <v>2</v>
      </c>
      <c r="I36" s="66">
        <v>4</v>
      </c>
      <c r="J36" s="168">
        <v>2</v>
      </c>
      <c r="K36" s="66">
        <v>4</v>
      </c>
    </row>
    <row r="37" spans="1:11" x14ac:dyDescent="0.25">
      <c r="A37" s="126"/>
      <c r="B37" s="24" t="s">
        <v>205</v>
      </c>
      <c r="C37" s="25" t="s">
        <v>206</v>
      </c>
      <c r="D37" s="26">
        <v>4659</v>
      </c>
      <c r="E37" s="102">
        <f t="shared" si="1"/>
        <v>115.1644672</v>
      </c>
      <c r="F37" s="129"/>
      <c r="H37" s="174"/>
      <c r="I37" s="67"/>
      <c r="J37" s="174"/>
      <c r="K37" s="67"/>
    </row>
    <row r="38" spans="1:11" x14ac:dyDescent="0.25">
      <c r="A38" s="140" t="s">
        <v>202</v>
      </c>
      <c r="B38" s="27" t="s">
        <v>58</v>
      </c>
      <c r="C38" s="30" t="s">
        <v>136</v>
      </c>
      <c r="D38" s="29">
        <v>3465</v>
      </c>
      <c r="E38" s="104">
        <f t="shared" si="1"/>
        <v>85.650697600000001</v>
      </c>
      <c r="F38" s="137"/>
      <c r="H38" s="151">
        <v>2</v>
      </c>
      <c r="I38" s="165">
        <v>4</v>
      </c>
      <c r="J38" s="151">
        <v>2</v>
      </c>
      <c r="K38" s="165">
        <v>4</v>
      </c>
    </row>
    <row r="39" spans="1:11" x14ac:dyDescent="0.25">
      <c r="A39" s="141"/>
      <c r="B39" s="12" t="s">
        <v>205</v>
      </c>
      <c r="C39" s="23" t="s">
        <v>206</v>
      </c>
      <c r="D39" s="17">
        <v>4659</v>
      </c>
      <c r="E39" s="98">
        <f t="shared" si="1"/>
        <v>115.1644672</v>
      </c>
      <c r="F39" s="142"/>
      <c r="H39" s="152"/>
      <c r="I39" s="90"/>
      <c r="J39" s="152"/>
      <c r="K39" s="90"/>
    </row>
    <row r="40" spans="1:11" x14ac:dyDescent="0.25">
      <c r="A40" s="130" t="s">
        <v>203</v>
      </c>
      <c r="B40" s="19" t="s">
        <v>63</v>
      </c>
      <c r="C40" s="13" t="s">
        <v>137</v>
      </c>
      <c r="D40" s="20">
        <v>3143</v>
      </c>
      <c r="E40" s="100">
        <f t="shared" si="1"/>
        <v>77.691372800000011</v>
      </c>
      <c r="F40" s="132"/>
      <c r="H40" s="168">
        <v>2</v>
      </c>
      <c r="I40" s="66">
        <v>4</v>
      </c>
      <c r="J40" s="168">
        <v>2</v>
      </c>
      <c r="K40" s="66">
        <v>4</v>
      </c>
    </row>
    <row r="41" spans="1:11" x14ac:dyDescent="0.25">
      <c r="A41" s="126"/>
      <c r="B41" s="24" t="s">
        <v>205</v>
      </c>
      <c r="C41" s="25" t="s">
        <v>206</v>
      </c>
      <c r="D41" s="26">
        <v>4659</v>
      </c>
      <c r="E41" s="102">
        <f t="shared" si="1"/>
        <v>115.1644672</v>
      </c>
      <c r="F41" s="129"/>
      <c r="H41" s="174"/>
      <c r="I41" s="67"/>
      <c r="J41" s="174"/>
      <c r="K41" s="67"/>
    </row>
    <row r="42" spans="1:11" x14ac:dyDescent="0.25">
      <c r="A42" s="140" t="s">
        <v>204</v>
      </c>
      <c r="B42" s="27" t="s">
        <v>84</v>
      </c>
      <c r="C42" s="30" t="s">
        <v>138</v>
      </c>
      <c r="D42" s="29">
        <v>4161</v>
      </c>
      <c r="E42" s="104">
        <f t="shared" si="1"/>
        <v>102.854704</v>
      </c>
      <c r="F42" s="137"/>
      <c r="H42" s="151">
        <v>2</v>
      </c>
      <c r="I42" s="165">
        <v>4</v>
      </c>
      <c r="J42" s="151">
        <v>2</v>
      </c>
      <c r="K42" s="165">
        <v>4</v>
      </c>
    </row>
    <row r="43" spans="1:11" ht="15.75" thickBot="1" x14ac:dyDescent="0.3">
      <c r="A43" s="159"/>
      <c r="B43" s="42" t="s">
        <v>205</v>
      </c>
      <c r="C43" s="43" t="s">
        <v>206</v>
      </c>
      <c r="D43" s="44">
        <v>4659</v>
      </c>
      <c r="E43" s="154">
        <f t="shared" si="1"/>
        <v>115.1644672</v>
      </c>
      <c r="F43" s="155"/>
      <c r="H43" s="177"/>
      <c r="I43" s="178"/>
      <c r="J43" s="177"/>
      <c r="K43" s="178"/>
    </row>
    <row r="44" spans="1:11" x14ac:dyDescent="0.25">
      <c r="A44" s="125" t="s">
        <v>207</v>
      </c>
      <c r="B44" s="39" t="s">
        <v>122</v>
      </c>
      <c r="C44" s="40" t="s">
        <v>133</v>
      </c>
      <c r="D44" s="41">
        <v>5798</v>
      </c>
      <c r="E44" s="127">
        <f t="shared" si="1"/>
        <v>143.31872480000001</v>
      </c>
      <c r="F44" s="128"/>
      <c r="H44" s="173">
        <v>2</v>
      </c>
      <c r="I44" s="175">
        <v>4</v>
      </c>
      <c r="J44" s="173">
        <v>2</v>
      </c>
      <c r="K44" s="175">
        <v>4</v>
      </c>
    </row>
    <row r="45" spans="1:11" x14ac:dyDescent="0.25">
      <c r="A45" s="126"/>
      <c r="B45" s="24" t="s">
        <v>215</v>
      </c>
      <c r="C45" s="25" t="s">
        <v>216</v>
      </c>
      <c r="D45" s="26">
        <v>3773</v>
      </c>
      <c r="E45" s="102">
        <f t="shared" si="1"/>
        <v>93.263964800000011</v>
      </c>
      <c r="F45" s="129"/>
      <c r="H45" s="174"/>
      <c r="I45" s="67"/>
      <c r="J45" s="174"/>
      <c r="K45" s="67"/>
    </row>
    <row r="46" spans="1:11" x14ac:dyDescent="0.25">
      <c r="A46" s="140" t="s">
        <v>208</v>
      </c>
      <c r="B46" s="27" t="s">
        <v>19</v>
      </c>
      <c r="C46" s="30" t="s">
        <v>132</v>
      </c>
      <c r="D46" s="29">
        <v>3452</v>
      </c>
      <c r="E46" s="104">
        <f t="shared" si="1"/>
        <v>85.329358400000004</v>
      </c>
      <c r="F46" s="137"/>
      <c r="H46" s="151">
        <v>2</v>
      </c>
      <c r="I46" s="165">
        <v>4</v>
      </c>
      <c r="J46" s="151">
        <v>2</v>
      </c>
      <c r="K46" s="165">
        <v>4</v>
      </c>
    </row>
    <row r="47" spans="1:11" x14ac:dyDescent="0.25">
      <c r="A47" s="141"/>
      <c r="B47" s="12" t="s">
        <v>215</v>
      </c>
      <c r="C47" s="23" t="s">
        <v>216</v>
      </c>
      <c r="D47" s="17">
        <v>3773</v>
      </c>
      <c r="E47" s="98">
        <f t="shared" si="1"/>
        <v>93.263964800000011</v>
      </c>
      <c r="F47" s="142"/>
      <c r="H47" s="152"/>
      <c r="I47" s="90"/>
      <c r="J47" s="152"/>
      <c r="K47" s="90"/>
    </row>
    <row r="48" spans="1:11" x14ac:dyDescent="0.25">
      <c r="A48" s="130" t="s">
        <v>209</v>
      </c>
      <c r="B48" s="19" t="s">
        <v>20</v>
      </c>
      <c r="C48" s="13" t="s">
        <v>134</v>
      </c>
      <c r="D48" s="20">
        <v>3080</v>
      </c>
      <c r="E48" s="100">
        <f t="shared" si="1"/>
        <v>76.134113600000006</v>
      </c>
      <c r="F48" s="132"/>
      <c r="H48" s="168">
        <v>2</v>
      </c>
      <c r="I48" s="66">
        <v>4</v>
      </c>
      <c r="J48" s="168">
        <v>2</v>
      </c>
      <c r="K48" s="66">
        <v>4</v>
      </c>
    </row>
    <row r="49" spans="1:11" x14ac:dyDescent="0.25">
      <c r="A49" s="126"/>
      <c r="B49" s="24" t="s">
        <v>215</v>
      </c>
      <c r="C49" s="25" t="s">
        <v>206</v>
      </c>
      <c r="D49" s="26">
        <v>4659</v>
      </c>
      <c r="E49" s="102">
        <f t="shared" si="1"/>
        <v>115.1644672</v>
      </c>
      <c r="F49" s="129"/>
      <c r="H49" s="174"/>
      <c r="I49" s="67"/>
      <c r="J49" s="174"/>
      <c r="K49" s="67"/>
    </row>
    <row r="50" spans="1:11" x14ac:dyDescent="0.25">
      <c r="A50" s="140" t="s">
        <v>210</v>
      </c>
      <c r="B50" s="27" t="s">
        <v>21</v>
      </c>
      <c r="C50" s="30" t="s">
        <v>135</v>
      </c>
      <c r="D50" s="29">
        <v>3232</v>
      </c>
      <c r="E50" s="104">
        <f t="shared" si="1"/>
        <v>79.891310400000009</v>
      </c>
      <c r="F50" s="137"/>
      <c r="H50" s="151">
        <v>2</v>
      </c>
      <c r="I50" s="165">
        <v>4</v>
      </c>
      <c r="J50" s="151">
        <v>2</v>
      </c>
      <c r="K50" s="165">
        <v>4</v>
      </c>
    </row>
    <row r="51" spans="1:11" x14ac:dyDescent="0.25">
      <c r="A51" s="141"/>
      <c r="B51" s="12" t="s">
        <v>215</v>
      </c>
      <c r="C51" s="23" t="s">
        <v>216</v>
      </c>
      <c r="D51" s="17">
        <v>3773</v>
      </c>
      <c r="E51" s="98">
        <f t="shared" si="1"/>
        <v>93.263964800000011</v>
      </c>
      <c r="F51" s="142"/>
      <c r="H51" s="152"/>
      <c r="I51" s="90"/>
      <c r="J51" s="152"/>
      <c r="K51" s="90"/>
    </row>
    <row r="52" spans="1:11" x14ac:dyDescent="0.25">
      <c r="A52" s="130" t="s">
        <v>211</v>
      </c>
      <c r="B52" s="19" t="s">
        <v>22</v>
      </c>
      <c r="C52" s="13" t="s">
        <v>131</v>
      </c>
      <c r="D52" s="20">
        <v>4126</v>
      </c>
      <c r="E52" s="100">
        <f t="shared" si="1"/>
        <v>101.98956</v>
      </c>
      <c r="F52" s="132"/>
      <c r="H52" s="168">
        <v>2</v>
      </c>
      <c r="I52" s="66">
        <v>4</v>
      </c>
      <c r="J52" s="168">
        <v>2</v>
      </c>
      <c r="K52" s="66">
        <v>4</v>
      </c>
    </row>
    <row r="53" spans="1:11" x14ac:dyDescent="0.25">
      <c r="A53" s="126"/>
      <c r="B53" s="24" t="s">
        <v>215</v>
      </c>
      <c r="C53" s="25" t="s">
        <v>216</v>
      </c>
      <c r="D53" s="26">
        <v>3773</v>
      </c>
      <c r="E53" s="102">
        <f t="shared" si="1"/>
        <v>93.263964800000011</v>
      </c>
      <c r="F53" s="129"/>
      <c r="H53" s="174"/>
      <c r="I53" s="67"/>
      <c r="J53" s="174"/>
      <c r="K53" s="67"/>
    </row>
    <row r="54" spans="1:11" x14ac:dyDescent="0.25">
      <c r="A54" s="140" t="s">
        <v>212</v>
      </c>
      <c r="B54" s="27" t="s">
        <v>58</v>
      </c>
      <c r="C54" s="30" t="s">
        <v>136</v>
      </c>
      <c r="D54" s="29">
        <v>3465</v>
      </c>
      <c r="E54" s="104">
        <f t="shared" si="1"/>
        <v>85.650697600000001</v>
      </c>
      <c r="F54" s="137"/>
      <c r="H54" s="151">
        <v>2</v>
      </c>
      <c r="I54" s="165">
        <v>4</v>
      </c>
      <c r="J54" s="151">
        <v>2</v>
      </c>
      <c r="K54" s="165">
        <v>4</v>
      </c>
    </row>
    <row r="55" spans="1:11" x14ac:dyDescent="0.25">
      <c r="A55" s="141"/>
      <c r="B55" s="12" t="s">
        <v>215</v>
      </c>
      <c r="C55" s="23" t="s">
        <v>216</v>
      </c>
      <c r="D55" s="17">
        <v>3773</v>
      </c>
      <c r="E55" s="98">
        <f t="shared" si="1"/>
        <v>93.263964800000011</v>
      </c>
      <c r="F55" s="142"/>
      <c r="H55" s="152"/>
      <c r="I55" s="90"/>
      <c r="J55" s="152"/>
      <c r="K55" s="90"/>
    </row>
    <row r="56" spans="1:11" x14ac:dyDescent="0.25">
      <c r="A56" s="130" t="s">
        <v>213</v>
      </c>
      <c r="B56" s="19" t="s">
        <v>63</v>
      </c>
      <c r="C56" s="13" t="s">
        <v>137</v>
      </c>
      <c r="D56" s="20">
        <v>3143</v>
      </c>
      <c r="E56" s="100">
        <f t="shared" si="1"/>
        <v>77.691372800000011</v>
      </c>
      <c r="F56" s="132"/>
      <c r="H56" s="168">
        <v>2</v>
      </c>
      <c r="I56" s="66">
        <v>4</v>
      </c>
      <c r="J56" s="168">
        <v>2</v>
      </c>
      <c r="K56" s="66">
        <v>4</v>
      </c>
    </row>
    <row r="57" spans="1:11" x14ac:dyDescent="0.25">
      <c r="A57" s="126"/>
      <c r="B57" s="24" t="s">
        <v>215</v>
      </c>
      <c r="C57" s="25" t="s">
        <v>216</v>
      </c>
      <c r="D57" s="26">
        <v>3773</v>
      </c>
      <c r="E57" s="102">
        <f t="shared" si="1"/>
        <v>93.263964800000011</v>
      </c>
      <c r="F57" s="129"/>
      <c r="H57" s="174"/>
      <c r="I57" s="67"/>
      <c r="J57" s="174"/>
      <c r="K57" s="67"/>
    </row>
    <row r="58" spans="1:11" x14ac:dyDescent="0.25">
      <c r="A58" s="140" t="s">
        <v>214</v>
      </c>
      <c r="B58" s="27" t="s">
        <v>84</v>
      </c>
      <c r="C58" s="30" t="s">
        <v>138</v>
      </c>
      <c r="D58" s="29">
        <v>4161</v>
      </c>
      <c r="E58" s="104">
        <f t="shared" si="1"/>
        <v>102.854704</v>
      </c>
      <c r="F58" s="137"/>
      <c r="H58" s="151">
        <v>2</v>
      </c>
      <c r="I58" s="165">
        <v>4</v>
      </c>
      <c r="J58" s="151">
        <v>2</v>
      </c>
      <c r="K58" s="165">
        <v>4</v>
      </c>
    </row>
    <row r="59" spans="1:11" ht="15.75" thickBot="1" x14ac:dyDescent="0.3">
      <c r="A59" s="159"/>
      <c r="B59" s="42" t="s">
        <v>215</v>
      </c>
      <c r="C59" s="43" t="s">
        <v>216</v>
      </c>
      <c r="D59" s="44">
        <v>3773</v>
      </c>
      <c r="E59" s="154">
        <f t="shared" si="1"/>
        <v>93.263964800000011</v>
      </c>
      <c r="F59" s="155"/>
      <c r="H59" s="177"/>
      <c r="I59" s="178"/>
      <c r="J59" s="177"/>
      <c r="K59" s="178"/>
    </row>
    <row r="60" spans="1:11" x14ac:dyDescent="0.25">
      <c r="A60" s="125" t="s">
        <v>217</v>
      </c>
      <c r="B60" s="39" t="s">
        <v>122</v>
      </c>
      <c r="C60" s="40" t="s">
        <v>133</v>
      </c>
      <c r="D60" s="41">
        <v>5798</v>
      </c>
      <c r="E60" s="127">
        <f t="shared" si="1"/>
        <v>143.31872480000001</v>
      </c>
      <c r="F60" s="128"/>
      <c r="H60" s="173">
        <v>2</v>
      </c>
      <c r="I60" s="175">
        <v>4</v>
      </c>
      <c r="J60" s="173">
        <v>2</v>
      </c>
      <c r="K60" s="175">
        <v>4</v>
      </c>
    </row>
    <row r="61" spans="1:11" x14ac:dyDescent="0.25">
      <c r="A61" s="126"/>
      <c r="B61" s="24" t="s">
        <v>225</v>
      </c>
      <c r="C61" s="25" t="s">
        <v>226</v>
      </c>
      <c r="D61" s="26">
        <v>4701</v>
      </c>
      <c r="E61" s="102">
        <f t="shared" si="1"/>
        <v>116.20264</v>
      </c>
      <c r="F61" s="129"/>
      <c r="H61" s="174"/>
      <c r="I61" s="67"/>
      <c r="J61" s="174"/>
      <c r="K61" s="67"/>
    </row>
    <row r="62" spans="1:11" x14ac:dyDescent="0.25">
      <c r="A62" s="140" t="s">
        <v>218</v>
      </c>
      <c r="B62" s="27" t="s">
        <v>19</v>
      </c>
      <c r="C62" s="30" t="s">
        <v>132</v>
      </c>
      <c r="D62" s="29">
        <v>3452</v>
      </c>
      <c r="E62" s="104">
        <f t="shared" si="1"/>
        <v>85.329358400000004</v>
      </c>
      <c r="F62" s="137"/>
      <c r="H62" s="151">
        <v>2</v>
      </c>
      <c r="I62" s="165">
        <v>4</v>
      </c>
      <c r="J62" s="151">
        <v>2</v>
      </c>
      <c r="K62" s="165">
        <v>4</v>
      </c>
    </row>
    <row r="63" spans="1:11" x14ac:dyDescent="0.25">
      <c r="A63" s="141"/>
      <c r="B63" s="12" t="s">
        <v>225</v>
      </c>
      <c r="C63" s="23" t="s">
        <v>226</v>
      </c>
      <c r="D63" s="17">
        <v>4701</v>
      </c>
      <c r="E63" s="98">
        <f t="shared" si="1"/>
        <v>116.20264</v>
      </c>
      <c r="F63" s="142"/>
      <c r="H63" s="152"/>
      <c r="I63" s="90"/>
      <c r="J63" s="152"/>
      <c r="K63" s="90"/>
    </row>
    <row r="64" spans="1:11" x14ac:dyDescent="0.25">
      <c r="A64" s="130" t="s">
        <v>219</v>
      </c>
      <c r="B64" s="19" t="s">
        <v>20</v>
      </c>
      <c r="C64" s="13" t="s">
        <v>134</v>
      </c>
      <c r="D64" s="20">
        <v>3080</v>
      </c>
      <c r="E64" s="100">
        <f t="shared" si="1"/>
        <v>76.134113600000006</v>
      </c>
      <c r="F64" s="132"/>
      <c r="H64" s="168">
        <v>2</v>
      </c>
      <c r="I64" s="66">
        <v>4</v>
      </c>
      <c r="J64" s="168">
        <v>2</v>
      </c>
      <c r="K64" s="66">
        <v>4</v>
      </c>
    </row>
    <row r="65" spans="1:11" x14ac:dyDescent="0.25">
      <c r="A65" s="126"/>
      <c r="B65" s="24" t="s">
        <v>225</v>
      </c>
      <c r="C65" s="25" t="s">
        <v>226</v>
      </c>
      <c r="D65" s="26">
        <v>4701</v>
      </c>
      <c r="E65" s="102">
        <f t="shared" si="1"/>
        <v>116.20264</v>
      </c>
      <c r="F65" s="129"/>
      <c r="H65" s="174"/>
      <c r="I65" s="67"/>
      <c r="J65" s="174"/>
      <c r="K65" s="67"/>
    </row>
    <row r="66" spans="1:11" x14ac:dyDescent="0.25">
      <c r="A66" s="140" t="s">
        <v>220</v>
      </c>
      <c r="B66" s="27" t="s">
        <v>21</v>
      </c>
      <c r="C66" s="30" t="s">
        <v>135</v>
      </c>
      <c r="D66" s="29">
        <v>3232</v>
      </c>
      <c r="E66" s="104">
        <f t="shared" si="1"/>
        <v>79.891310400000009</v>
      </c>
      <c r="F66" s="137"/>
      <c r="H66" s="151">
        <v>2</v>
      </c>
      <c r="I66" s="165">
        <v>4</v>
      </c>
      <c r="J66" s="151">
        <v>2</v>
      </c>
      <c r="K66" s="165">
        <v>4</v>
      </c>
    </row>
    <row r="67" spans="1:11" x14ac:dyDescent="0.25">
      <c r="A67" s="141"/>
      <c r="B67" s="12" t="s">
        <v>225</v>
      </c>
      <c r="C67" s="23" t="s">
        <v>226</v>
      </c>
      <c r="D67" s="17">
        <v>4701</v>
      </c>
      <c r="E67" s="98">
        <f t="shared" si="1"/>
        <v>116.20264</v>
      </c>
      <c r="F67" s="142"/>
      <c r="H67" s="152"/>
      <c r="I67" s="90"/>
      <c r="J67" s="152"/>
      <c r="K67" s="90"/>
    </row>
    <row r="68" spans="1:11" x14ac:dyDescent="0.25">
      <c r="A68" s="130" t="s">
        <v>221</v>
      </c>
      <c r="B68" s="19" t="s">
        <v>22</v>
      </c>
      <c r="C68" s="13" t="s">
        <v>131</v>
      </c>
      <c r="D68" s="20">
        <v>4126</v>
      </c>
      <c r="E68" s="100">
        <f t="shared" si="1"/>
        <v>101.98956</v>
      </c>
      <c r="F68" s="132"/>
      <c r="H68" s="168">
        <v>2</v>
      </c>
      <c r="I68" s="66">
        <v>4</v>
      </c>
      <c r="J68" s="168">
        <v>2</v>
      </c>
      <c r="K68" s="66">
        <v>4</v>
      </c>
    </row>
    <row r="69" spans="1:11" x14ac:dyDescent="0.25">
      <c r="A69" s="126"/>
      <c r="B69" s="24" t="s">
        <v>225</v>
      </c>
      <c r="C69" s="25" t="s">
        <v>226</v>
      </c>
      <c r="D69" s="26">
        <v>4701</v>
      </c>
      <c r="E69" s="102">
        <f t="shared" si="1"/>
        <v>116.20264</v>
      </c>
      <c r="F69" s="129"/>
      <c r="H69" s="174"/>
      <c r="I69" s="67"/>
      <c r="J69" s="174"/>
      <c r="K69" s="67"/>
    </row>
    <row r="70" spans="1:11" x14ac:dyDescent="0.25">
      <c r="A70" s="140" t="s">
        <v>222</v>
      </c>
      <c r="B70" s="27" t="s">
        <v>58</v>
      </c>
      <c r="C70" s="30" t="s">
        <v>136</v>
      </c>
      <c r="D70" s="29">
        <v>3465</v>
      </c>
      <c r="E70" s="104">
        <f t="shared" si="1"/>
        <v>85.650697600000001</v>
      </c>
      <c r="F70" s="137"/>
      <c r="H70" s="151">
        <v>2</v>
      </c>
      <c r="I70" s="165">
        <v>4</v>
      </c>
      <c r="J70" s="151">
        <v>2</v>
      </c>
      <c r="K70" s="165">
        <v>4</v>
      </c>
    </row>
    <row r="71" spans="1:11" x14ac:dyDescent="0.25">
      <c r="A71" s="141"/>
      <c r="B71" s="12" t="s">
        <v>225</v>
      </c>
      <c r="C71" s="23" t="s">
        <v>226</v>
      </c>
      <c r="D71" s="17">
        <v>4701</v>
      </c>
      <c r="E71" s="98">
        <f t="shared" si="1"/>
        <v>116.20264</v>
      </c>
      <c r="F71" s="142"/>
      <c r="H71" s="152"/>
      <c r="I71" s="90"/>
      <c r="J71" s="152"/>
      <c r="K71" s="90"/>
    </row>
    <row r="72" spans="1:11" x14ac:dyDescent="0.25">
      <c r="A72" s="130" t="s">
        <v>223</v>
      </c>
      <c r="B72" s="19" t="s">
        <v>63</v>
      </c>
      <c r="C72" s="13" t="s">
        <v>137</v>
      </c>
      <c r="D72" s="20">
        <v>3143</v>
      </c>
      <c r="E72" s="100">
        <f t="shared" si="1"/>
        <v>77.691372800000011</v>
      </c>
      <c r="F72" s="132"/>
      <c r="H72" s="168">
        <v>2</v>
      </c>
      <c r="I72" s="66">
        <v>4</v>
      </c>
      <c r="J72" s="168">
        <v>2</v>
      </c>
      <c r="K72" s="66">
        <v>4</v>
      </c>
    </row>
    <row r="73" spans="1:11" x14ac:dyDescent="0.25">
      <c r="A73" s="126"/>
      <c r="B73" s="24" t="s">
        <v>225</v>
      </c>
      <c r="C73" s="25" t="s">
        <v>226</v>
      </c>
      <c r="D73" s="26">
        <v>4701</v>
      </c>
      <c r="E73" s="102">
        <f t="shared" si="1"/>
        <v>116.20264</v>
      </c>
      <c r="F73" s="129"/>
      <c r="H73" s="174"/>
      <c r="I73" s="67"/>
      <c r="J73" s="174"/>
      <c r="K73" s="67"/>
    </row>
    <row r="74" spans="1:11" x14ac:dyDescent="0.25">
      <c r="A74" s="140" t="s">
        <v>224</v>
      </c>
      <c r="B74" s="27" t="s">
        <v>84</v>
      </c>
      <c r="C74" s="30" t="s">
        <v>138</v>
      </c>
      <c r="D74" s="29">
        <v>4161</v>
      </c>
      <c r="E74" s="104">
        <f t="shared" si="1"/>
        <v>102.854704</v>
      </c>
      <c r="F74" s="137"/>
      <c r="H74" s="151">
        <v>2</v>
      </c>
      <c r="I74" s="165">
        <v>4</v>
      </c>
      <c r="J74" s="151">
        <v>2</v>
      </c>
      <c r="K74" s="165">
        <v>4</v>
      </c>
    </row>
    <row r="75" spans="1:11" ht="15.75" thickBot="1" x14ac:dyDescent="0.3">
      <c r="A75" s="159"/>
      <c r="B75" s="42" t="s">
        <v>225</v>
      </c>
      <c r="C75" s="43" t="s">
        <v>226</v>
      </c>
      <c r="D75" s="44">
        <v>4701</v>
      </c>
      <c r="E75" s="154">
        <f t="shared" si="1"/>
        <v>116.20264</v>
      </c>
      <c r="F75" s="155"/>
      <c r="H75" s="177"/>
      <c r="I75" s="178"/>
      <c r="J75" s="177"/>
      <c r="K75" s="178"/>
    </row>
    <row r="76" spans="1:11" x14ac:dyDescent="0.25">
      <c r="H76" s="31"/>
      <c r="I76" s="31"/>
      <c r="J76" s="31"/>
      <c r="K76" s="31"/>
    </row>
    <row r="77" spans="1:11" x14ac:dyDescent="0.25">
      <c r="H77" s="31"/>
      <c r="I77" s="31"/>
      <c r="J77" s="31"/>
      <c r="K77" s="31"/>
    </row>
    <row r="78" spans="1:11" x14ac:dyDescent="0.25">
      <c r="H78" s="31"/>
      <c r="I78" s="31"/>
      <c r="J78" s="31"/>
      <c r="K78" s="31"/>
    </row>
    <row r="79" spans="1:11" x14ac:dyDescent="0.25">
      <c r="H79" s="31"/>
      <c r="I79" s="31"/>
      <c r="J79" s="31"/>
      <c r="K79" s="31"/>
    </row>
    <row r="80" spans="1:11" x14ac:dyDescent="0.25">
      <c r="H80" s="31"/>
      <c r="I80" s="31"/>
      <c r="J80" s="31"/>
      <c r="K80" s="31"/>
    </row>
    <row r="81" spans="8:11" x14ac:dyDescent="0.25">
      <c r="H81" s="31"/>
      <c r="I81" s="31"/>
      <c r="J81" s="31"/>
      <c r="K81" s="31"/>
    </row>
    <row r="82" spans="8:11" x14ac:dyDescent="0.25">
      <c r="H82" s="31"/>
      <c r="I82" s="31"/>
      <c r="J82" s="31"/>
      <c r="K82" s="31"/>
    </row>
    <row r="83" spans="8:11" x14ac:dyDescent="0.25">
      <c r="H83" s="31"/>
      <c r="I83" s="31"/>
      <c r="J83" s="31"/>
      <c r="K83" s="31"/>
    </row>
    <row r="84" spans="8:11" x14ac:dyDescent="0.25">
      <c r="H84" s="31"/>
      <c r="I84" s="31"/>
      <c r="J84" s="31"/>
      <c r="K84" s="31"/>
    </row>
    <row r="85" spans="8:11" x14ac:dyDescent="0.25">
      <c r="H85" s="31"/>
      <c r="I85" s="31"/>
      <c r="J85" s="31"/>
      <c r="K85" s="31"/>
    </row>
    <row r="86" spans="8:11" x14ac:dyDescent="0.25">
      <c r="H86" s="31"/>
      <c r="I86" s="31"/>
      <c r="J86" s="31"/>
      <c r="K86" s="31"/>
    </row>
    <row r="87" spans="8:11" x14ac:dyDescent="0.25">
      <c r="H87" s="31"/>
      <c r="I87" s="31"/>
      <c r="J87" s="31"/>
      <c r="K87" s="31"/>
    </row>
    <row r="88" spans="8:11" x14ac:dyDescent="0.25">
      <c r="H88" s="31"/>
      <c r="I88" s="31"/>
      <c r="J88" s="31"/>
      <c r="K88" s="31"/>
    </row>
    <row r="89" spans="8:11" x14ac:dyDescent="0.25">
      <c r="H89" s="31"/>
      <c r="I89" s="31"/>
      <c r="J89" s="31"/>
      <c r="K89" s="31"/>
    </row>
    <row r="90" spans="8:11" x14ac:dyDescent="0.25">
      <c r="H90" s="31"/>
      <c r="I90" s="31"/>
      <c r="J90" s="31"/>
      <c r="K90" s="31"/>
    </row>
    <row r="91" spans="8:11" x14ac:dyDescent="0.25">
      <c r="H91" s="31"/>
      <c r="I91" s="31"/>
      <c r="J91" s="31"/>
      <c r="K91" s="31"/>
    </row>
    <row r="92" spans="8:11" x14ac:dyDescent="0.25">
      <c r="H92" s="31"/>
      <c r="I92" s="31"/>
      <c r="J92" s="31"/>
      <c r="K92" s="31"/>
    </row>
    <row r="93" spans="8:11" x14ac:dyDescent="0.25">
      <c r="H93" s="31"/>
      <c r="I93" s="31"/>
      <c r="J93" s="31"/>
      <c r="K93" s="31"/>
    </row>
    <row r="94" spans="8:11" x14ac:dyDescent="0.25">
      <c r="H94" s="31"/>
      <c r="I94" s="31"/>
      <c r="J94" s="31"/>
      <c r="K94" s="31"/>
    </row>
    <row r="95" spans="8:11" x14ac:dyDescent="0.25">
      <c r="H95" s="31"/>
      <c r="I95" s="31"/>
      <c r="J95" s="31"/>
      <c r="K95" s="31"/>
    </row>
    <row r="96" spans="8:11" x14ac:dyDescent="0.25">
      <c r="H96" s="31"/>
      <c r="I96" s="31"/>
      <c r="J96" s="31"/>
      <c r="K96" s="31"/>
    </row>
    <row r="97" spans="8:11" x14ac:dyDescent="0.25">
      <c r="H97" s="31"/>
      <c r="I97" s="31"/>
      <c r="J97" s="31"/>
      <c r="K97" s="31"/>
    </row>
    <row r="98" spans="8:11" x14ac:dyDescent="0.25">
      <c r="H98" s="31"/>
      <c r="I98" s="31"/>
      <c r="J98" s="31"/>
      <c r="K98" s="31"/>
    </row>
    <row r="99" spans="8:11" x14ac:dyDescent="0.25">
      <c r="H99" s="31"/>
      <c r="I99" s="31"/>
      <c r="J99" s="31"/>
      <c r="K99" s="31"/>
    </row>
    <row r="100" spans="8:11" x14ac:dyDescent="0.25">
      <c r="H100" s="31"/>
      <c r="I100" s="31"/>
      <c r="J100" s="31"/>
      <c r="K100" s="31"/>
    </row>
    <row r="101" spans="8:11" x14ac:dyDescent="0.25">
      <c r="H101" s="31"/>
      <c r="I101" s="31"/>
      <c r="J101" s="31"/>
      <c r="K101" s="31"/>
    </row>
    <row r="102" spans="8:11" x14ac:dyDescent="0.25">
      <c r="H102" s="31"/>
      <c r="I102" s="31"/>
      <c r="J102" s="31"/>
      <c r="K102" s="31"/>
    </row>
    <row r="103" spans="8:11" x14ac:dyDescent="0.25">
      <c r="H103" s="31"/>
      <c r="I103" s="31"/>
      <c r="J103" s="31"/>
      <c r="K103" s="31"/>
    </row>
    <row r="104" spans="8:11" x14ac:dyDescent="0.25">
      <c r="H104" s="31"/>
      <c r="I104" s="31"/>
      <c r="J104" s="31"/>
      <c r="K104" s="31"/>
    </row>
    <row r="105" spans="8:11" x14ac:dyDescent="0.25">
      <c r="H105" s="31"/>
      <c r="I105" s="31"/>
      <c r="J105" s="31"/>
      <c r="K105" s="31"/>
    </row>
    <row r="106" spans="8:11" x14ac:dyDescent="0.25">
      <c r="H106" s="31"/>
      <c r="I106" s="31"/>
      <c r="J106" s="31"/>
      <c r="K106" s="31"/>
    </row>
    <row r="107" spans="8:11" x14ac:dyDescent="0.25">
      <c r="H107" s="31"/>
      <c r="I107" s="31"/>
      <c r="J107" s="31"/>
      <c r="K107" s="31"/>
    </row>
    <row r="108" spans="8:11" x14ac:dyDescent="0.25">
      <c r="H108" s="31"/>
      <c r="I108" s="31"/>
      <c r="J108" s="31"/>
      <c r="K108" s="31"/>
    </row>
    <row r="109" spans="8:11" x14ac:dyDescent="0.25">
      <c r="H109" s="31"/>
      <c r="I109" s="31"/>
      <c r="J109" s="31"/>
      <c r="K109" s="31"/>
    </row>
    <row r="110" spans="8:11" x14ac:dyDescent="0.25">
      <c r="H110" s="31"/>
      <c r="I110" s="31"/>
      <c r="J110" s="31"/>
      <c r="K110" s="31"/>
    </row>
    <row r="111" spans="8:11" x14ac:dyDescent="0.25">
      <c r="H111" s="31"/>
      <c r="I111" s="31"/>
      <c r="J111" s="31"/>
      <c r="K111" s="31"/>
    </row>
    <row r="112" spans="8:11" x14ac:dyDescent="0.25">
      <c r="H112" s="31"/>
      <c r="I112" s="31"/>
      <c r="J112" s="31"/>
      <c r="K112" s="31"/>
    </row>
    <row r="113" spans="8:11" x14ac:dyDescent="0.25">
      <c r="H113" s="31"/>
      <c r="I113" s="31"/>
      <c r="J113" s="31"/>
      <c r="K113" s="31"/>
    </row>
    <row r="114" spans="8:11" x14ac:dyDescent="0.25">
      <c r="H114" s="31"/>
      <c r="I114" s="31"/>
      <c r="J114" s="31"/>
      <c r="K114" s="31"/>
    </row>
    <row r="115" spans="8:11" x14ac:dyDescent="0.25">
      <c r="H115" s="31"/>
      <c r="I115" s="31"/>
      <c r="J115" s="31"/>
      <c r="K115" s="31"/>
    </row>
  </sheetData>
  <mergeCells count="242">
    <mergeCell ref="A74:A75"/>
    <mergeCell ref="E74:F74"/>
    <mergeCell ref="E75:F75"/>
    <mergeCell ref="A70:A71"/>
    <mergeCell ref="E70:F70"/>
    <mergeCell ref="E71:F71"/>
    <mergeCell ref="A72:A73"/>
    <mergeCell ref="E72:F72"/>
    <mergeCell ref="E73:F73"/>
    <mergeCell ref="A66:A67"/>
    <mergeCell ref="E66:F66"/>
    <mergeCell ref="E67:F67"/>
    <mergeCell ref="A68:A69"/>
    <mergeCell ref="E68:F68"/>
    <mergeCell ref="E69:F69"/>
    <mergeCell ref="A62:A63"/>
    <mergeCell ref="E62:F62"/>
    <mergeCell ref="E63:F63"/>
    <mergeCell ref="A64:A65"/>
    <mergeCell ref="E64:F64"/>
    <mergeCell ref="E65:F65"/>
    <mergeCell ref="A58:A59"/>
    <mergeCell ref="E58:F58"/>
    <mergeCell ref="E59:F59"/>
    <mergeCell ref="A60:A61"/>
    <mergeCell ref="E60:F60"/>
    <mergeCell ref="E61:F61"/>
    <mergeCell ref="A54:A55"/>
    <mergeCell ref="E54:F54"/>
    <mergeCell ref="E55:F55"/>
    <mergeCell ref="A56:A57"/>
    <mergeCell ref="E56:F56"/>
    <mergeCell ref="E57:F57"/>
    <mergeCell ref="A50:A51"/>
    <mergeCell ref="E50:F50"/>
    <mergeCell ref="E51:F51"/>
    <mergeCell ref="A52:A53"/>
    <mergeCell ref="E52:F52"/>
    <mergeCell ref="E53:F53"/>
    <mergeCell ref="A46:A47"/>
    <mergeCell ref="E46:F46"/>
    <mergeCell ref="E47:F47"/>
    <mergeCell ref="A48:A49"/>
    <mergeCell ref="E48:F48"/>
    <mergeCell ref="E49:F49"/>
    <mergeCell ref="E41:F41"/>
    <mergeCell ref="E42:F42"/>
    <mergeCell ref="E43:F43"/>
    <mergeCell ref="A44:A45"/>
    <mergeCell ref="E44:F44"/>
    <mergeCell ref="E45:F45"/>
    <mergeCell ref="E35:F35"/>
    <mergeCell ref="E36:F36"/>
    <mergeCell ref="E37:F37"/>
    <mergeCell ref="E38:F38"/>
    <mergeCell ref="E39:F39"/>
    <mergeCell ref="E40:F40"/>
    <mergeCell ref="A38:A39"/>
    <mergeCell ref="A40:A41"/>
    <mergeCell ref="A42:A43"/>
    <mergeCell ref="A36:A37"/>
    <mergeCell ref="E28:F28"/>
    <mergeCell ref="E29:F29"/>
    <mergeCell ref="E30:F30"/>
    <mergeCell ref="E31:F31"/>
    <mergeCell ref="E32:F32"/>
    <mergeCell ref="E33:F33"/>
    <mergeCell ref="E34:F34"/>
    <mergeCell ref="A28:A29"/>
    <mergeCell ref="A30:A31"/>
    <mergeCell ref="A32:A33"/>
    <mergeCell ref="A34:A35"/>
    <mergeCell ref="A24:A25"/>
    <mergeCell ref="E24:F24"/>
    <mergeCell ref="E25:F25"/>
    <mergeCell ref="A26:A27"/>
    <mergeCell ref="E26:F26"/>
    <mergeCell ref="E27:F27"/>
    <mergeCell ref="A20:A21"/>
    <mergeCell ref="E20:F20"/>
    <mergeCell ref="E21:F21"/>
    <mergeCell ref="A22:A23"/>
    <mergeCell ref="E22:F22"/>
    <mergeCell ref="E23:F23"/>
    <mergeCell ref="A16:A17"/>
    <mergeCell ref="E16:F16"/>
    <mergeCell ref="E17:F17"/>
    <mergeCell ref="A18:A19"/>
    <mergeCell ref="E18:F18"/>
    <mergeCell ref="E19:F19"/>
    <mergeCell ref="A12:A13"/>
    <mergeCell ref="E12:F12"/>
    <mergeCell ref="E13:F13"/>
    <mergeCell ref="A14:A15"/>
    <mergeCell ref="E14:F14"/>
    <mergeCell ref="E15:F15"/>
    <mergeCell ref="A8:D8"/>
    <mergeCell ref="A10:A11"/>
    <mergeCell ref="B10:B11"/>
    <mergeCell ref="C10:C11"/>
    <mergeCell ref="D10:D11"/>
    <mergeCell ref="E10:F11"/>
    <mergeCell ref="A2:D2"/>
    <mergeCell ref="A3:D3"/>
    <mergeCell ref="A4:D4"/>
    <mergeCell ref="A5:D5"/>
    <mergeCell ref="A6:D6"/>
    <mergeCell ref="A7:D7"/>
    <mergeCell ref="H9:I9"/>
    <mergeCell ref="J9:K9"/>
    <mergeCell ref="H10:H11"/>
    <mergeCell ref="I10:I11"/>
    <mergeCell ref="J10:J11"/>
    <mergeCell ref="K10:K11"/>
    <mergeCell ref="H12:H13"/>
    <mergeCell ref="I12:I13"/>
    <mergeCell ref="J12:J13"/>
    <mergeCell ref="K12:K13"/>
    <mergeCell ref="H14:H15"/>
    <mergeCell ref="I14:I15"/>
    <mergeCell ref="J14:J15"/>
    <mergeCell ref="K14:K15"/>
    <mergeCell ref="H16:H17"/>
    <mergeCell ref="I16:I17"/>
    <mergeCell ref="J16:J17"/>
    <mergeCell ref="K16:K17"/>
    <mergeCell ref="H18:H19"/>
    <mergeCell ref="I18:I19"/>
    <mergeCell ref="J18:J19"/>
    <mergeCell ref="K18:K19"/>
    <mergeCell ref="H20:H21"/>
    <mergeCell ref="I20:I21"/>
    <mergeCell ref="J20:J21"/>
    <mergeCell ref="K20:K21"/>
    <mergeCell ref="H22:H23"/>
    <mergeCell ref="I22:I23"/>
    <mergeCell ref="J22:J23"/>
    <mergeCell ref="K22:K23"/>
    <mergeCell ref="H24:H25"/>
    <mergeCell ref="I24:I25"/>
    <mergeCell ref="J24:J25"/>
    <mergeCell ref="K24:K25"/>
    <mergeCell ref="H26:H27"/>
    <mergeCell ref="I26:I27"/>
    <mergeCell ref="J26:J27"/>
    <mergeCell ref="K26:K27"/>
    <mergeCell ref="H28:H29"/>
    <mergeCell ref="I28:I29"/>
    <mergeCell ref="J28:J29"/>
    <mergeCell ref="K28:K29"/>
    <mergeCell ref="H30:H31"/>
    <mergeCell ref="I30:I31"/>
    <mergeCell ref="J30:J31"/>
    <mergeCell ref="K30:K31"/>
    <mergeCell ref="H32:H33"/>
    <mergeCell ref="I32:I33"/>
    <mergeCell ref="J32:J33"/>
    <mergeCell ref="K32:K33"/>
    <mergeCell ref="H34:H35"/>
    <mergeCell ref="I34:I35"/>
    <mergeCell ref="J34:J35"/>
    <mergeCell ref="K34:K35"/>
    <mergeCell ref="H36:H37"/>
    <mergeCell ref="I36:I37"/>
    <mergeCell ref="J36:J37"/>
    <mergeCell ref="K36:K37"/>
    <mergeCell ref="H38:H39"/>
    <mergeCell ref="I38:I39"/>
    <mergeCell ref="J38:J39"/>
    <mergeCell ref="K38:K39"/>
    <mergeCell ref="H40:H41"/>
    <mergeCell ref="I40:I41"/>
    <mergeCell ref="J40:J41"/>
    <mergeCell ref="K40:K41"/>
    <mergeCell ref="H42:H43"/>
    <mergeCell ref="I42:I43"/>
    <mergeCell ref="J42:J43"/>
    <mergeCell ref="K42:K43"/>
    <mergeCell ref="H44:H45"/>
    <mergeCell ref="I44:I45"/>
    <mergeCell ref="J44:J45"/>
    <mergeCell ref="K44:K45"/>
    <mergeCell ref="H46:H47"/>
    <mergeCell ref="I46:I47"/>
    <mergeCell ref="J46:J47"/>
    <mergeCell ref="K46:K47"/>
    <mergeCell ref="H48:H49"/>
    <mergeCell ref="I48:I49"/>
    <mergeCell ref="J48:J49"/>
    <mergeCell ref="K48:K49"/>
    <mergeCell ref="H50:H51"/>
    <mergeCell ref="I50:I51"/>
    <mergeCell ref="J50:J51"/>
    <mergeCell ref="K50:K51"/>
    <mergeCell ref="H52:H53"/>
    <mergeCell ref="I52:I53"/>
    <mergeCell ref="J52:J53"/>
    <mergeCell ref="K52:K53"/>
    <mergeCell ref="H54:H55"/>
    <mergeCell ref="I54:I55"/>
    <mergeCell ref="J54:J55"/>
    <mergeCell ref="K54:K55"/>
    <mergeCell ref="H56:H57"/>
    <mergeCell ref="I56:I57"/>
    <mergeCell ref="J56:J57"/>
    <mergeCell ref="K56:K57"/>
    <mergeCell ref="H58:H59"/>
    <mergeCell ref="I58:I59"/>
    <mergeCell ref="J58:J59"/>
    <mergeCell ref="K58:K59"/>
    <mergeCell ref="H60:H61"/>
    <mergeCell ref="I60:I61"/>
    <mergeCell ref="J60:J61"/>
    <mergeCell ref="K60:K61"/>
    <mergeCell ref="H62:H63"/>
    <mergeCell ref="I62:I63"/>
    <mergeCell ref="J62:J63"/>
    <mergeCell ref="K62:K63"/>
    <mergeCell ref="H64:H65"/>
    <mergeCell ref="I64:I65"/>
    <mergeCell ref="J64:J65"/>
    <mergeCell ref="K64:K65"/>
    <mergeCell ref="H66:H67"/>
    <mergeCell ref="I66:I67"/>
    <mergeCell ref="J66:J67"/>
    <mergeCell ref="K66:K67"/>
    <mergeCell ref="H74:H75"/>
    <mergeCell ref="I74:I75"/>
    <mergeCell ref="J74:J75"/>
    <mergeCell ref="K74:K75"/>
    <mergeCell ref="H68:H69"/>
    <mergeCell ref="I68:I69"/>
    <mergeCell ref="J68:J69"/>
    <mergeCell ref="K68:K69"/>
    <mergeCell ref="H70:H71"/>
    <mergeCell ref="I70:I71"/>
    <mergeCell ref="J70:J71"/>
    <mergeCell ref="K70:K71"/>
    <mergeCell ref="H72:H73"/>
    <mergeCell ref="I72:I73"/>
    <mergeCell ref="J72:J73"/>
    <mergeCell ref="K72:K7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49043-2A68-4440-9DC2-567A19362EF7}">
  <dimension ref="A2:K115"/>
  <sheetViews>
    <sheetView topLeftCell="A7" zoomScale="70" zoomScaleNormal="70" workbookViewId="0">
      <selection activeCell="C38" sqref="C38"/>
    </sheetView>
  </sheetViews>
  <sheetFormatPr defaultRowHeight="15" x14ac:dyDescent="0.25"/>
  <cols>
    <col min="1" max="1" width="17.7109375" style="3" customWidth="1"/>
    <col min="2" max="2" width="15.140625" bestFit="1" customWidth="1"/>
    <col min="3" max="3" width="15.140625" customWidth="1"/>
    <col min="4" max="4" width="18.85546875" style="1" customWidth="1"/>
    <col min="5" max="5" width="24.5703125" style="2" customWidth="1"/>
    <col min="6" max="6" width="23.7109375" customWidth="1"/>
    <col min="8" max="8" width="24.28515625" customWidth="1"/>
    <col min="9" max="9" width="16.5703125" customWidth="1"/>
    <col min="10" max="10" width="25.140625" customWidth="1"/>
    <col min="11" max="11" width="1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9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ht="15.75" thickBot="1" x14ac:dyDescent="0.3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x14ac:dyDescent="0.25">
      <c r="A12" s="125" t="s">
        <v>11</v>
      </c>
      <c r="B12" s="39" t="s">
        <v>19</v>
      </c>
      <c r="C12" s="40" t="s">
        <v>132</v>
      </c>
      <c r="D12" s="41">
        <v>3452</v>
      </c>
      <c r="E12" s="127">
        <f t="shared" ref="E12:E63" si="0">0.00000000000004*(($D12*617.96)+36.04)*10^9</f>
        <v>85.329358400000004</v>
      </c>
      <c r="F12" s="128"/>
      <c r="H12" s="122">
        <v>4</v>
      </c>
      <c r="I12" s="123">
        <v>8</v>
      </c>
      <c r="J12" s="123">
        <v>3</v>
      </c>
      <c r="K12" s="124">
        <v>6</v>
      </c>
    </row>
    <row r="13" spans="1:11" x14ac:dyDescent="0.25">
      <c r="A13" s="126"/>
      <c r="B13" s="24" t="s">
        <v>1</v>
      </c>
      <c r="C13" s="25" t="s">
        <v>126</v>
      </c>
      <c r="D13" s="26">
        <v>4020</v>
      </c>
      <c r="E13" s="102">
        <f t="shared" si="0"/>
        <v>99.369409600000012</v>
      </c>
      <c r="F13" s="129"/>
      <c r="H13" s="116"/>
      <c r="I13" s="62"/>
      <c r="J13" s="62"/>
      <c r="K13" s="118"/>
    </row>
    <row r="14" spans="1:11" x14ac:dyDescent="0.25">
      <c r="A14" s="140" t="s">
        <v>40</v>
      </c>
      <c r="B14" s="27" t="s">
        <v>42</v>
      </c>
      <c r="C14" s="30" t="s">
        <v>158</v>
      </c>
      <c r="D14" s="29">
        <v>3550</v>
      </c>
      <c r="E14" s="104">
        <f t="shared" si="0"/>
        <v>87.751761600000009</v>
      </c>
      <c r="F14" s="137"/>
      <c r="H14" s="109">
        <v>4</v>
      </c>
      <c r="I14" s="111">
        <v>8</v>
      </c>
      <c r="J14" s="111">
        <v>3</v>
      </c>
      <c r="K14" s="113">
        <v>6</v>
      </c>
    </row>
    <row r="15" spans="1:11" x14ac:dyDescent="0.25">
      <c r="A15" s="141"/>
      <c r="B15" s="12" t="s">
        <v>1</v>
      </c>
      <c r="C15" s="23" t="s">
        <v>126</v>
      </c>
      <c r="D15" s="17">
        <v>4020</v>
      </c>
      <c r="E15" s="98">
        <f t="shared" si="0"/>
        <v>99.369409600000012</v>
      </c>
      <c r="F15" s="142"/>
      <c r="H15" s="110"/>
      <c r="I15" s="112"/>
      <c r="J15" s="112"/>
      <c r="K15" s="114"/>
    </row>
    <row r="16" spans="1:11" x14ac:dyDescent="0.25">
      <c r="A16" s="130" t="s">
        <v>47</v>
      </c>
      <c r="B16" s="19" t="s">
        <v>50</v>
      </c>
      <c r="C16" s="13" t="s">
        <v>161</v>
      </c>
      <c r="D16" s="20">
        <v>2859</v>
      </c>
      <c r="E16" s="100">
        <f t="shared" si="0"/>
        <v>70.6713472</v>
      </c>
      <c r="F16" s="132"/>
      <c r="H16" s="115">
        <v>4</v>
      </c>
      <c r="I16" s="61">
        <v>8</v>
      </c>
      <c r="J16" s="61">
        <v>3</v>
      </c>
      <c r="K16" s="117">
        <v>6</v>
      </c>
    </row>
    <row r="17" spans="1:11" x14ac:dyDescent="0.25">
      <c r="A17" s="126"/>
      <c r="B17" s="24" t="s">
        <v>1</v>
      </c>
      <c r="C17" s="25" t="s">
        <v>126</v>
      </c>
      <c r="D17" s="26">
        <v>4020</v>
      </c>
      <c r="E17" s="102">
        <f t="shared" si="0"/>
        <v>99.369409600000012</v>
      </c>
      <c r="F17" s="129"/>
      <c r="H17" s="116"/>
      <c r="I17" s="62"/>
      <c r="J17" s="62"/>
      <c r="K17" s="118"/>
    </row>
    <row r="18" spans="1:11" x14ac:dyDescent="0.25">
      <c r="A18" s="135" t="s">
        <v>74</v>
      </c>
      <c r="B18" s="27" t="s">
        <v>91</v>
      </c>
      <c r="C18" s="30" t="s">
        <v>174</v>
      </c>
      <c r="D18" s="29">
        <v>3452</v>
      </c>
      <c r="E18" s="104">
        <f t="shared" si="0"/>
        <v>85.329358400000004</v>
      </c>
      <c r="F18" s="137"/>
      <c r="H18" s="109">
        <v>3</v>
      </c>
      <c r="I18" s="111">
        <v>5</v>
      </c>
      <c r="J18" s="111">
        <v>3</v>
      </c>
      <c r="K18" s="113">
        <v>6</v>
      </c>
    </row>
    <row r="19" spans="1:11" x14ac:dyDescent="0.25">
      <c r="A19" s="136"/>
      <c r="B19" s="11" t="s">
        <v>1</v>
      </c>
      <c r="C19" s="23" t="s">
        <v>126</v>
      </c>
      <c r="D19" s="16">
        <v>4020</v>
      </c>
      <c r="E19" s="138">
        <f t="shared" si="0"/>
        <v>99.369409600000012</v>
      </c>
      <c r="F19" s="139"/>
      <c r="H19" s="110"/>
      <c r="I19" s="112"/>
      <c r="J19" s="112"/>
      <c r="K19" s="114"/>
    </row>
    <row r="20" spans="1:11" x14ac:dyDescent="0.25">
      <c r="A20" s="130" t="s">
        <v>78</v>
      </c>
      <c r="B20" s="19" t="s">
        <v>95</v>
      </c>
      <c r="C20" s="13" t="s">
        <v>178</v>
      </c>
      <c r="D20" s="20">
        <v>3798</v>
      </c>
      <c r="E20" s="100">
        <f t="shared" si="0"/>
        <v>93.881924800000007</v>
      </c>
      <c r="F20" s="132"/>
      <c r="H20" s="115">
        <v>3</v>
      </c>
      <c r="I20" s="61">
        <v>6</v>
      </c>
      <c r="J20" s="61">
        <v>3</v>
      </c>
      <c r="K20" s="117">
        <v>6</v>
      </c>
    </row>
    <row r="21" spans="1:11" ht="15.75" thickBot="1" x14ac:dyDescent="0.3">
      <c r="A21" s="131"/>
      <c r="B21" s="48" t="s">
        <v>1</v>
      </c>
      <c r="C21" s="49" t="s">
        <v>126</v>
      </c>
      <c r="D21" s="50">
        <v>4020</v>
      </c>
      <c r="E21" s="133">
        <f t="shared" si="0"/>
        <v>99.369409600000012</v>
      </c>
      <c r="F21" s="134"/>
      <c r="H21" s="120"/>
      <c r="I21" s="119"/>
      <c r="J21" s="119"/>
      <c r="K21" s="121"/>
    </row>
    <row r="22" spans="1:11" x14ac:dyDescent="0.25">
      <c r="A22" s="146" t="s">
        <v>14</v>
      </c>
      <c r="B22" s="45" t="s">
        <v>21</v>
      </c>
      <c r="C22" s="46" t="s">
        <v>135</v>
      </c>
      <c r="D22" s="47">
        <v>3232</v>
      </c>
      <c r="E22" s="147">
        <f t="shared" si="0"/>
        <v>79.891310400000009</v>
      </c>
      <c r="F22" s="148"/>
      <c r="H22" s="149">
        <v>4</v>
      </c>
      <c r="I22" s="150">
        <v>8</v>
      </c>
      <c r="J22" s="150">
        <v>3</v>
      </c>
      <c r="K22" s="143">
        <v>5</v>
      </c>
    </row>
    <row r="23" spans="1:11" x14ac:dyDescent="0.25">
      <c r="A23" s="141"/>
      <c r="B23" s="12" t="s">
        <v>1</v>
      </c>
      <c r="C23" s="23" t="s">
        <v>126</v>
      </c>
      <c r="D23" s="17">
        <v>4020</v>
      </c>
      <c r="E23" s="98">
        <f t="shared" si="0"/>
        <v>99.369409600000012</v>
      </c>
      <c r="F23" s="142"/>
      <c r="H23" s="110"/>
      <c r="I23" s="60"/>
      <c r="J23" s="112"/>
      <c r="K23" s="114"/>
    </row>
    <row r="24" spans="1:11" x14ac:dyDescent="0.25">
      <c r="A24" s="130" t="s">
        <v>33</v>
      </c>
      <c r="B24" s="19" t="s">
        <v>39</v>
      </c>
      <c r="C24" s="13" t="s">
        <v>157</v>
      </c>
      <c r="D24" s="20">
        <v>3330</v>
      </c>
      <c r="E24" s="100">
        <f t="shared" si="0"/>
        <v>82.3137136</v>
      </c>
      <c r="F24" s="132"/>
      <c r="H24" s="115">
        <v>4</v>
      </c>
      <c r="I24" s="66">
        <v>8</v>
      </c>
      <c r="J24" s="144">
        <v>3</v>
      </c>
      <c r="K24" s="117">
        <v>6</v>
      </c>
    </row>
    <row r="25" spans="1:11" x14ac:dyDescent="0.25">
      <c r="A25" s="126"/>
      <c r="B25" s="24" t="s">
        <v>1</v>
      </c>
      <c r="C25" s="25" t="s">
        <v>126</v>
      </c>
      <c r="D25" s="26">
        <v>4020</v>
      </c>
      <c r="E25" s="102">
        <f t="shared" si="0"/>
        <v>99.369409600000012</v>
      </c>
      <c r="F25" s="129"/>
      <c r="H25" s="116"/>
      <c r="I25" s="67"/>
      <c r="J25" s="145"/>
      <c r="K25" s="118"/>
    </row>
    <row r="26" spans="1:11" x14ac:dyDescent="0.25">
      <c r="A26" s="151" t="s">
        <v>46</v>
      </c>
      <c r="B26" s="27" t="s">
        <v>51</v>
      </c>
      <c r="C26" s="30" t="s">
        <v>160</v>
      </c>
      <c r="D26" s="29">
        <v>3638</v>
      </c>
      <c r="E26" s="104">
        <f t="shared" si="0"/>
        <v>89.926980799999995</v>
      </c>
      <c r="F26" s="137"/>
      <c r="H26" s="109">
        <v>4</v>
      </c>
      <c r="I26" s="60">
        <v>8</v>
      </c>
      <c r="J26" s="111">
        <v>3</v>
      </c>
      <c r="K26" s="113">
        <v>6</v>
      </c>
    </row>
    <row r="27" spans="1:11" x14ac:dyDescent="0.25">
      <c r="A27" s="152"/>
      <c r="B27" s="12" t="s">
        <v>1</v>
      </c>
      <c r="C27" s="23" t="s">
        <v>126</v>
      </c>
      <c r="D27" s="17">
        <v>4020</v>
      </c>
      <c r="E27" s="98">
        <f t="shared" si="0"/>
        <v>99.369409600000012</v>
      </c>
      <c r="F27" s="142"/>
      <c r="H27" s="110"/>
      <c r="I27" s="112"/>
      <c r="J27" s="112"/>
      <c r="K27" s="114"/>
    </row>
    <row r="28" spans="1:11" x14ac:dyDescent="0.25">
      <c r="A28" s="130" t="s">
        <v>75</v>
      </c>
      <c r="B28" s="19" t="s">
        <v>92</v>
      </c>
      <c r="C28" s="13" t="s">
        <v>175</v>
      </c>
      <c r="D28" s="20">
        <v>3232</v>
      </c>
      <c r="E28" s="100">
        <f t="shared" si="0"/>
        <v>79.891310400000009</v>
      </c>
      <c r="F28" s="132"/>
      <c r="H28" s="115">
        <v>3</v>
      </c>
      <c r="I28" s="61">
        <v>6</v>
      </c>
      <c r="J28" s="61">
        <v>3</v>
      </c>
      <c r="K28" s="117">
        <v>6</v>
      </c>
    </row>
    <row r="29" spans="1:11" x14ac:dyDescent="0.25">
      <c r="A29" s="126"/>
      <c r="B29" s="24" t="s">
        <v>1</v>
      </c>
      <c r="C29" s="25" t="s">
        <v>126</v>
      </c>
      <c r="D29" s="26">
        <v>4020</v>
      </c>
      <c r="E29" s="102">
        <f t="shared" si="0"/>
        <v>99.369409600000012</v>
      </c>
      <c r="F29" s="129"/>
      <c r="H29" s="116"/>
      <c r="I29" s="62"/>
      <c r="J29" s="62"/>
      <c r="K29" s="118"/>
    </row>
    <row r="30" spans="1:11" x14ac:dyDescent="0.25">
      <c r="A30" s="140" t="s">
        <v>79</v>
      </c>
      <c r="B30" s="27" t="s">
        <v>96</v>
      </c>
      <c r="C30" s="30" t="s">
        <v>179</v>
      </c>
      <c r="D30" s="29">
        <v>3578</v>
      </c>
      <c r="E30" s="104">
        <f t="shared" si="0"/>
        <v>88.443876800000027</v>
      </c>
      <c r="F30" s="137"/>
      <c r="H30" s="109">
        <v>3</v>
      </c>
      <c r="I30" s="111">
        <v>6</v>
      </c>
      <c r="J30" s="111">
        <v>3</v>
      </c>
      <c r="K30" s="113">
        <v>6</v>
      </c>
    </row>
    <row r="31" spans="1:11" ht="15.75" thickBot="1" x14ac:dyDescent="0.3">
      <c r="A31" s="159"/>
      <c r="B31" s="42" t="s">
        <v>1</v>
      </c>
      <c r="C31" s="43" t="s">
        <v>126</v>
      </c>
      <c r="D31" s="44">
        <v>4020</v>
      </c>
      <c r="E31" s="154">
        <f t="shared" si="0"/>
        <v>99.369409600000012</v>
      </c>
      <c r="F31" s="155"/>
      <c r="H31" s="160"/>
      <c r="I31" s="161"/>
      <c r="J31" s="161"/>
      <c r="K31" s="153"/>
    </row>
    <row r="32" spans="1:11" x14ac:dyDescent="0.25">
      <c r="A32" s="125" t="s">
        <v>15</v>
      </c>
      <c r="B32" s="39" t="s">
        <v>22</v>
      </c>
      <c r="C32" s="40" t="s">
        <v>131</v>
      </c>
      <c r="D32" s="41">
        <v>4126</v>
      </c>
      <c r="E32" s="127">
        <f t="shared" si="0"/>
        <v>101.98956</v>
      </c>
      <c r="F32" s="128"/>
      <c r="H32" s="156">
        <v>4</v>
      </c>
      <c r="I32" s="157">
        <v>6</v>
      </c>
      <c r="J32" s="157">
        <v>3</v>
      </c>
      <c r="K32" s="158">
        <v>6</v>
      </c>
    </row>
    <row r="33" spans="1:11" x14ac:dyDescent="0.25">
      <c r="A33" s="126"/>
      <c r="B33" s="24" t="s">
        <v>1</v>
      </c>
      <c r="C33" s="25" t="s">
        <v>126</v>
      </c>
      <c r="D33" s="26">
        <v>4020</v>
      </c>
      <c r="E33" s="102">
        <f t="shared" si="0"/>
        <v>99.369409600000012</v>
      </c>
      <c r="F33" s="129"/>
      <c r="H33" s="116"/>
      <c r="I33" s="62"/>
      <c r="J33" s="62"/>
      <c r="K33" s="118"/>
    </row>
    <row r="34" spans="1:11" x14ac:dyDescent="0.25">
      <c r="A34" s="140" t="s">
        <v>41</v>
      </c>
      <c r="B34" s="27" t="s">
        <v>43</v>
      </c>
      <c r="C34" s="30" t="s">
        <v>145</v>
      </c>
      <c r="D34" s="29">
        <v>4224</v>
      </c>
      <c r="E34" s="104">
        <f t="shared" si="0"/>
        <v>104.4119632</v>
      </c>
      <c r="F34" s="137"/>
      <c r="H34" s="109">
        <v>4</v>
      </c>
      <c r="I34" s="111">
        <v>8</v>
      </c>
      <c r="J34" s="111">
        <v>3</v>
      </c>
      <c r="K34" s="113">
        <v>6</v>
      </c>
    </row>
    <row r="35" spans="1:11" x14ac:dyDescent="0.25">
      <c r="A35" s="141"/>
      <c r="B35" s="12" t="s">
        <v>1</v>
      </c>
      <c r="C35" s="23" t="s">
        <v>126</v>
      </c>
      <c r="D35" s="17">
        <v>4020</v>
      </c>
      <c r="E35" s="98">
        <f t="shared" si="0"/>
        <v>99.369409600000012</v>
      </c>
      <c r="F35" s="142"/>
      <c r="H35" s="110"/>
      <c r="I35" s="112"/>
      <c r="J35" s="112"/>
      <c r="K35" s="114"/>
    </row>
    <row r="36" spans="1:11" x14ac:dyDescent="0.25">
      <c r="A36" s="130" t="s">
        <v>48</v>
      </c>
      <c r="B36" s="19" t="s">
        <v>49</v>
      </c>
      <c r="C36" s="13" t="s">
        <v>146</v>
      </c>
      <c r="D36" s="20">
        <v>4530</v>
      </c>
      <c r="E36" s="100">
        <f t="shared" si="0"/>
        <v>111.9757936</v>
      </c>
      <c r="F36" s="132"/>
      <c r="H36" s="115">
        <v>4</v>
      </c>
      <c r="I36" s="61">
        <v>7</v>
      </c>
      <c r="J36" s="61">
        <v>3</v>
      </c>
      <c r="K36" s="117">
        <v>6</v>
      </c>
    </row>
    <row r="37" spans="1:11" x14ac:dyDescent="0.25">
      <c r="A37" s="126"/>
      <c r="B37" s="24" t="s">
        <v>1</v>
      </c>
      <c r="C37" s="25" t="s">
        <v>126</v>
      </c>
      <c r="D37" s="26">
        <v>4020</v>
      </c>
      <c r="E37" s="102">
        <f t="shared" si="0"/>
        <v>99.369409600000012</v>
      </c>
      <c r="F37" s="129"/>
      <c r="H37" s="116"/>
      <c r="I37" s="62"/>
      <c r="J37" s="62"/>
      <c r="K37" s="118"/>
    </row>
    <row r="38" spans="1:11" x14ac:dyDescent="0.25">
      <c r="A38" s="135" t="s">
        <v>64</v>
      </c>
      <c r="B38" s="27" t="s">
        <v>82</v>
      </c>
      <c r="C38" s="30" t="s">
        <v>147</v>
      </c>
      <c r="D38" s="29">
        <v>4126</v>
      </c>
      <c r="E38" s="104">
        <f t="shared" si="0"/>
        <v>101.98956</v>
      </c>
      <c r="F38" s="137"/>
      <c r="H38" s="109">
        <v>3</v>
      </c>
      <c r="I38" s="111">
        <v>6</v>
      </c>
      <c r="J38" s="111">
        <v>3</v>
      </c>
      <c r="K38" s="113">
        <v>6</v>
      </c>
    </row>
    <row r="39" spans="1:11" x14ac:dyDescent="0.25">
      <c r="A39" s="162"/>
      <c r="B39" s="12" t="s">
        <v>1</v>
      </c>
      <c r="C39" s="23" t="s">
        <v>126</v>
      </c>
      <c r="D39" s="17">
        <v>4020</v>
      </c>
      <c r="E39" s="98">
        <f t="shared" si="0"/>
        <v>99.369409600000012</v>
      </c>
      <c r="F39" s="142"/>
      <c r="H39" s="110"/>
      <c r="I39" s="112"/>
      <c r="J39" s="112"/>
      <c r="K39" s="114"/>
    </row>
    <row r="40" spans="1:11" x14ac:dyDescent="0.25">
      <c r="A40" s="130" t="s">
        <v>80</v>
      </c>
      <c r="B40" s="19" t="s">
        <v>97</v>
      </c>
      <c r="C40" s="13" t="s">
        <v>148</v>
      </c>
      <c r="D40" s="20">
        <v>4472</v>
      </c>
      <c r="E40" s="100">
        <f t="shared" si="0"/>
        <v>110.54212640000001</v>
      </c>
      <c r="F40" s="132"/>
      <c r="H40" s="115">
        <v>3</v>
      </c>
      <c r="I40" s="61">
        <v>6</v>
      </c>
      <c r="J40" s="61">
        <v>3</v>
      </c>
      <c r="K40" s="117">
        <v>6</v>
      </c>
    </row>
    <row r="41" spans="1:11" ht="15.75" thickBot="1" x14ac:dyDescent="0.3">
      <c r="A41" s="131"/>
      <c r="B41" s="48" t="s">
        <v>1</v>
      </c>
      <c r="C41" s="49" t="s">
        <v>126</v>
      </c>
      <c r="D41" s="50">
        <v>4020</v>
      </c>
      <c r="E41" s="133">
        <f t="shared" si="0"/>
        <v>99.369409600000012</v>
      </c>
      <c r="F41" s="134"/>
      <c r="H41" s="120"/>
      <c r="I41" s="119"/>
      <c r="J41" s="119"/>
      <c r="K41" s="121"/>
    </row>
    <row r="42" spans="1:11" x14ac:dyDescent="0.25">
      <c r="A42" s="146" t="s">
        <v>52</v>
      </c>
      <c r="B42" s="45" t="s">
        <v>58</v>
      </c>
      <c r="C42" s="46" t="s">
        <v>136</v>
      </c>
      <c r="D42" s="47">
        <v>3465</v>
      </c>
      <c r="E42" s="147">
        <f t="shared" si="0"/>
        <v>85.650697600000001</v>
      </c>
      <c r="F42" s="148"/>
      <c r="H42" s="149">
        <v>4</v>
      </c>
      <c r="I42" s="150">
        <v>8</v>
      </c>
      <c r="J42" s="150">
        <v>3</v>
      </c>
      <c r="K42" s="143">
        <v>6</v>
      </c>
    </row>
    <row r="43" spans="1:11" x14ac:dyDescent="0.25">
      <c r="A43" s="141"/>
      <c r="B43" s="12" t="s">
        <v>1</v>
      </c>
      <c r="C43" s="23" t="s">
        <v>126</v>
      </c>
      <c r="D43" s="17">
        <v>4020</v>
      </c>
      <c r="E43" s="98">
        <f t="shared" si="0"/>
        <v>99.369409600000012</v>
      </c>
      <c r="F43" s="142"/>
      <c r="H43" s="110"/>
      <c r="I43" s="112"/>
      <c r="J43" s="112"/>
      <c r="K43" s="114"/>
    </row>
    <row r="44" spans="1:11" x14ac:dyDescent="0.25">
      <c r="A44" s="130" t="s">
        <v>54</v>
      </c>
      <c r="B44" s="19" t="s">
        <v>60</v>
      </c>
      <c r="C44" s="13" t="s">
        <v>163</v>
      </c>
      <c r="D44" s="20">
        <v>3563</v>
      </c>
      <c r="E44" s="100">
        <f t="shared" si="0"/>
        <v>88.073100800000006</v>
      </c>
      <c r="F44" s="132"/>
      <c r="H44" s="115">
        <v>4</v>
      </c>
      <c r="I44" s="61">
        <v>8</v>
      </c>
      <c r="J44" s="61">
        <v>3</v>
      </c>
      <c r="K44" s="117">
        <v>5</v>
      </c>
    </row>
    <row r="45" spans="1:11" x14ac:dyDescent="0.25">
      <c r="A45" s="126"/>
      <c r="B45" s="24" t="s">
        <v>1</v>
      </c>
      <c r="C45" s="25" t="s">
        <v>126</v>
      </c>
      <c r="D45" s="26">
        <v>4020</v>
      </c>
      <c r="E45" s="102">
        <f t="shared" si="0"/>
        <v>99.369409600000012</v>
      </c>
      <c r="F45" s="129"/>
      <c r="H45" s="116"/>
      <c r="I45" s="62"/>
      <c r="J45" s="62"/>
      <c r="K45" s="118"/>
    </row>
    <row r="46" spans="1:11" x14ac:dyDescent="0.25">
      <c r="A46" s="135" t="s">
        <v>56</v>
      </c>
      <c r="B46" s="27" t="s">
        <v>62</v>
      </c>
      <c r="C46" s="30" t="s">
        <v>165</v>
      </c>
      <c r="D46" s="29">
        <v>3871</v>
      </c>
      <c r="E46" s="104">
        <f t="shared" si="0"/>
        <v>95.686368000000016</v>
      </c>
      <c r="F46" s="137"/>
      <c r="H46" s="109">
        <v>4</v>
      </c>
      <c r="I46" s="111">
        <v>8</v>
      </c>
      <c r="J46" s="111">
        <v>3</v>
      </c>
      <c r="K46" s="113">
        <v>6</v>
      </c>
    </row>
    <row r="47" spans="1:11" x14ac:dyDescent="0.25">
      <c r="A47" s="162"/>
      <c r="B47" s="12" t="s">
        <v>1</v>
      </c>
      <c r="C47" s="23" t="s">
        <v>126</v>
      </c>
      <c r="D47" s="17">
        <v>4020</v>
      </c>
      <c r="E47" s="98">
        <f t="shared" si="0"/>
        <v>99.369409600000012</v>
      </c>
      <c r="F47" s="142"/>
      <c r="H47" s="110"/>
      <c r="I47" s="112"/>
      <c r="J47" s="112"/>
      <c r="K47" s="114"/>
    </row>
    <row r="48" spans="1:11" x14ac:dyDescent="0.25">
      <c r="A48" s="163" t="s">
        <v>65</v>
      </c>
      <c r="B48" s="19" t="s">
        <v>83</v>
      </c>
      <c r="C48" s="13" t="s">
        <v>166</v>
      </c>
      <c r="D48" s="20">
        <v>3465</v>
      </c>
      <c r="E48" s="100">
        <f t="shared" si="0"/>
        <v>85.650697600000001</v>
      </c>
      <c r="F48" s="132"/>
      <c r="H48" s="115">
        <v>3</v>
      </c>
      <c r="I48" s="61">
        <v>6</v>
      </c>
      <c r="J48" s="61">
        <v>3</v>
      </c>
      <c r="K48" s="117">
        <v>6</v>
      </c>
    </row>
    <row r="49" spans="1:11" x14ac:dyDescent="0.25">
      <c r="A49" s="164"/>
      <c r="B49" s="24" t="s">
        <v>1</v>
      </c>
      <c r="C49" s="25" t="s">
        <v>126</v>
      </c>
      <c r="D49" s="26">
        <v>4020</v>
      </c>
      <c r="E49" s="102">
        <f t="shared" si="0"/>
        <v>99.369409600000012</v>
      </c>
      <c r="F49" s="129"/>
      <c r="H49" s="116"/>
      <c r="I49" s="62"/>
      <c r="J49" s="62"/>
      <c r="K49" s="118"/>
    </row>
    <row r="50" spans="1:11" x14ac:dyDescent="0.25">
      <c r="A50" s="140" t="s">
        <v>81</v>
      </c>
      <c r="B50" s="27" t="s">
        <v>98</v>
      </c>
      <c r="C50" s="30" t="s">
        <v>180</v>
      </c>
      <c r="D50" s="29">
        <v>3811</v>
      </c>
      <c r="E50" s="104">
        <f>0.00000000000004*(($D50*617.96)+36.04)*10^9</f>
        <v>94.203264000000004</v>
      </c>
      <c r="F50" s="137"/>
      <c r="H50" s="109">
        <v>3</v>
      </c>
      <c r="I50" s="111">
        <v>6</v>
      </c>
      <c r="J50" s="111">
        <v>3</v>
      </c>
      <c r="K50" s="113">
        <v>6</v>
      </c>
    </row>
    <row r="51" spans="1:11" x14ac:dyDescent="0.25">
      <c r="A51" s="141"/>
      <c r="B51" s="12" t="s">
        <v>1</v>
      </c>
      <c r="C51" s="23" t="s">
        <v>126</v>
      </c>
      <c r="D51" s="17">
        <v>4020</v>
      </c>
      <c r="E51" s="98">
        <f>0.00000000000004*(($D51*617.96)+36.04)*10^9</f>
        <v>99.369409600000012</v>
      </c>
      <c r="F51" s="142"/>
      <c r="H51" s="110"/>
      <c r="I51" s="112"/>
      <c r="J51" s="112"/>
      <c r="K51" s="114"/>
    </row>
    <row r="52" spans="1:11" x14ac:dyDescent="0.25">
      <c r="A52" s="163" t="s">
        <v>67</v>
      </c>
      <c r="B52" s="19" t="s">
        <v>85</v>
      </c>
      <c r="C52" s="13" t="s">
        <v>227</v>
      </c>
      <c r="D52" s="20">
        <v>3500</v>
      </c>
      <c r="E52" s="100">
        <f>0.00000000000004*(($D52*617.96)+36.04)*10^9</f>
        <v>86.515841600000002</v>
      </c>
      <c r="F52" s="132"/>
      <c r="H52" s="115">
        <v>3</v>
      </c>
      <c r="I52" s="61">
        <v>6</v>
      </c>
      <c r="J52" s="61">
        <v>3</v>
      </c>
      <c r="K52" s="117">
        <v>6</v>
      </c>
    </row>
    <row r="53" spans="1:11" ht="15.75" thickBot="1" x14ac:dyDescent="0.3">
      <c r="A53" s="204"/>
      <c r="B53" s="48" t="s">
        <v>1</v>
      </c>
      <c r="C53" s="49" t="s">
        <v>126</v>
      </c>
      <c r="D53" s="50">
        <v>4020</v>
      </c>
      <c r="E53" s="133">
        <f>0.00000000000004*(($D53*617.96)+36.04)*10^9</f>
        <v>99.369409600000012</v>
      </c>
      <c r="F53" s="134"/>
      <c r="H53" s="120"/>
      <c r="I53" s="119"/>
      <c r="J53" s="119"/>
      <c r="K53" s="121"/>
    </row>
    <row r="54" spans="1:11" x14ac:dyDescent="0.25">
      <c r="A54" s="167" t="s">
        <v>57</v>
      </c>
      <c r="B54" s="45" t="s">
        <v>63</v>
      </c>
      <c r="C54" s="46" t="s">
        <v>137</v>
      </c>
      <c r="D54" s="47">
        <v>3143</v>
      </c>
      <c r="E54" s="147">
        <f t="shared" si="0"/>
        <v>77.691372800000011</v>
      </c>
      <c r="F54" s="148"/>
      <c r="H54" s="149">
        <v>3</v>
      </c>
      <c r="I54" s="150">
        <v>6</v>
      </c>
      <c r="J54" s="150">
        <v>3</v>
      </c>
      <c r="K54" s="143">
        <v>6</v>
      </c>
    </row>
    <row r="55" spans="1:11" x14ac:dyDescent="0.25">
      <c r="A55" s="162"/>
      <c r="B55" s="12" t="s">
        <v>1</v>
      </c>
      <c r="C55" s="23" t="s">
        <v>126</v>
      </c>
      <c r="D55" s="17">
        <v>4020</v>
      </c>
      <c r="E55" s="98">
        <f t="shared" si="0"/>
        <v>99.369409600000012</v>
      </c>
      <c r="F55" s="142"/>
      <c r="H55" s="171"/>
      <c r="I55" s="60"/>
      <c r="J55" s="60"/>
      <c r="K55" s="172"/>
    </row>
    <row r="56" spans="1:11" x14ac:dyDescent="0.25">
      <c r="A56" s="163" t="s">
        <v>70</v>
      </c>
      <c r="B56" s="19" t="s">
        <v>170</v>
      </c>
      <c r="C56" s="13" t="s">
        <v>169</v>
      </c>
      <c r="D56" s="20">
        <v>3511</v>
      </c>
      <c r="E56" s="100">
        <f t="shared" si="0"/>
        <v>86.787744000000004</v>
      </c>
      <c r="F56" s="132"/>
      <c r="H56" s="168">
        <v>3</v>
      </c>
      <c r="I56" s="66">
        <v>6</v>
      </c>
      <c r="J56" s="66">
        <v>3</v>
      </c>
      <c r="K56" s="117">
        <v>5</v>
      </c>
    </row>
    <row r="57" spans="1:11" x14ac:dyDescent="0.25">
      <c r="A57" s="164"/>
      <c r="B57" s="24" t="s">
        <v>1</v>
      </c>
      <c r="C57" s="25" t="s">
        <v>126</v>
      </c>
      <c r="D57" s="26">
        <v>4020</v>
      </c>
      <c r="E57" s="102">
        <f t="shared" si="0"/>
        <v>99.369409600000012</v>
      </c>
      <c r="F57" s="129"/>
      <c r="H57" s="174"/>
      <c r="I57" s="67"/>
      <c r="J57" s="67"/>
      <c r="K57" s="118"/>
    </row>
    <row r="58" spans="1:11" x14ac:dyDescent="0.25">
      <c r="A58" s="140" t="s">
        <v>101</v>
      </c>
      <c r="B58" s="27" t="s">
        <v>102</v>
      </c>
      <c r="C58" s="30" t="s">
        <v>182</v>
      </c>
      <c r="D58" s="29">
        <v>3819</v>
      </c>
      <c r="E58" s="104">
        <f>0.00000000000004*(($D58*617.96)+36.04)*10^9</f>
        <v>94.401011200000013</v>
      </c>
      <c r="F58" s="137"/>
      <c r="H58" s="109">
        <v>3</v>
      </c>
      <c r="I58" s="111">
        <v>5</v>
      </c>
      <c r="J58" s="111">
        <v>3</v>
      </c>
      <c r="K58" s="113">
        <v>6</v>
      </c>
    </row>
    <row r="59" spans="1:11" x14ac:dyDescent="0.25">
      <c r="A59" s="141"/>
      <c r="B59" s="12" t="s">
        <v>1</v>
      </c>
      <c r="C59" s="23" t="s">
        <v>126</v>
      </c>
      <c r="D59" s="17">
        <v>4020</v>
      </c>
      <c r="E59" s="98">
        <f>0.00000000000004*(($D59*617.96)+36.04)*10^9</f>
        <v>99.369409600000012</v>
      </c>
      <c r="F59" s="142"/>
      <c r="H59" s="110"/>
      <c r="I59" s="112"/>
      <c r="J59" s="112"/>
      <c r="K59" s="114"/>
    </row>
    <row r="60" spans="1:11" x14ac:dyDescent="0.25">
      <c r="A60" s="130" t="s">
        <v>76</v>
      </c>
      <c r="B60" s="19" t="s">
        <v>93</v>
      </c>
      <c r="C60" s="13" t="s">
        <v>176</v>
      </c>
      <c r="D60" s="20">
        <v>3413</v>
      </c>
      <c r="E60" s="100">
        <f>0.00000000000004*(($D60*617.96)+36.04)*10^9</f>
        <v>84.365340799999998</v>
      </c>
      <c r="F60" s="132"/>
      <c r="H60" s="115">
        <v>3</v>
      </c>
      <c r="I60" s="61">
        <v>6</v>
      </c>
      <c r="J60" s="61">
        <v>3</v>
      </c>
      <c r="K60" s="117">
        <v>6</v>
      </c>
    </row>
    <row r="61" spans="1:11" x14ac:dyDescent="0.25">
      <c r="A61" s="126"/>
      <c r="B61" s="24" t="s">
        <v>1</v>
      </c>
      <c r="C61" s="25" t="s">
        <v>126</v>
      </c>
      <c r="D61" s="26">
        <v>4020</v>
      </c>
      <c r="E61" s="102">
        <f>0.00000000000004*(($D61*617.96)+36.04)*10^9</f>
        <v>99.369409600000012</v>
      </c>
      <c r="F61" s="129"/>
      <c r="H61" s="116"/>
      <c r="I61" s="62"/>
      <c r="J61" s="62"/>
      <c r="K61" s="118"/>
    </row>
    <row r="62" spans="1:11" x14ac:dyDescent="0.25">
      <c r="A62" s="140" t="s">
        <v>183</v>
      </c>
      <c r="B62" s="27" t="s">
        <v>184</v>
      </c>
      <c r="C62" s="30" t="s">
        <v>185</v>
      </c>
      <c r="D62" s="29">
        <v>3759</v>
      </c>
      <c r="E62" s="104">
        <f t="shared" si="0"/>
        <v>92.917907200000002</v>
      </c>
      <c r="F62" s="137"/>
      <c r="H62" s="109">
        <v>3</v>
      </c>
      <c r="I62" s="111">
        <v>6</v>
      </c>
      <c r="J62" s="111">
        <v>3</v>
      </c>
      <c r="K62" s="113">
        <v>6</v>
      </c>
    </row>
    <row r="63" spans="1:11" ht="15.75" thickBot="1" x14ac:dyDescent="0.3">
      <c r="A63" s="159"/>
      <c r="B63" s="42" t="s">
        <v>1</v>
      </c>
      <c r="C63" s="43" t="s">
        <v>126</v>
      </c>
      <c r="D63" s="44">
        <v>4020</v>
      </c>
      <c r="E63" s="154">
        <f t="shared" si="0"/>
        <v>99.369409600000012</v>
      </c>
      <c r="F63" s="155"/>
      <c r="H63" s="160"/>
      <c r="I63" s="161"/>
      <c r="J63" s="161"/>
      <c r="K63" s="153"/>
    </row>
    <row r="64" spans="1:11" x14ac:dyDescent="0.25">
      <c r="A64" s="166" t="s">
        <v>66</v>
      </c>
      <c r="B64" s="39" t="s">
        <v>84</v>
      </c>
      <c r="C64" s="40" t="s">
        <v>138</v>
      </c>
      <c r="D64" s="41">
        <v>4161</v>
      </c>
      <c r="E64" s="127">
        <f t="shared" ref="E64:E67" si="1">0.00000000000004*(($D64*617.96)+36.04)*10^9</f>
        <v>102.854704</v>
      </c>
      <c r="F64" s="128"/>
      <c r="H64" s="122">
        <v>3</v>
      </c>
      <c r="I64" s="123">
        <v>6</v>
      </c>
      <c r="J64" s="123">
        <v>3</v>
      </c>
      <c r="K64" s="124">
        <v>6</v>
      </c>
    </row>
    <row r="65" spans="1:11" x14ac:dyDescent="0.25">
      <c r="A65" s="164"/>
      <c r="B65" s="24" t="s">
        <v>1</v>
      </c>
      <c r="C65" s="25" t="s">
        <v>126</v>
      </c>
      <c r="D65" s="26">
        <v>4020</v>
      </c>
      <c r="E65" s="102">
        <f t="shared" si="1"/>
        <v>99.369409600000012</v>
      </c>
      <c r="F65" s="129"/>
      <c r="H65" s="116"/>
      <c r="I65" s="62"/>
      <c r="J65" s="62"/>
      <c r="K65" s="118"/>
    </row>
    <row r="66" spans="1:11" x14ac:dyDescent="0.25">
      <c r="A66" s="135" t="s">
        <v>73</v>
      </c>
      <c r="B66" s="27" t="s">
        <v>90</v>
      </c>
      <c r="C66" s="30" t="s">
        <v>173</v>
      </c>
      <c r="D66" s="29">
        <v>4258</v>
      </c>
      <c r="E66" s="104">
        <f t="shared" si="1"/>
        <v>105.25238880000002</v>
      </c>
      <c r="F66" s="137"/>
      <c r="H66" s="109">
        <v>3</v>
      </c>
      <c r="I66" s="111">
        <v>5</v>
      </c>
      <c r="J66" s="111">
        <v>3</v>
      </c>
      <c r="K66" s="113">
        <v>6</v>
      </c>
    </row>
    <row r="67" spans="1:11" x14ac:dyDescent="0.25">
      <c r="A67" s="162"/>
      <c r="B67" s="12" t="s">
        <v>1</v>
      </c>
      <c r="C67" s="23" t="s">
        <v>126</v>
      </c>
      <c r="D67" s="17">
        <v>4020</v>
      </c>
      <c r="E67" s="98">
        <f t="shared" si="1"/>
        <v>99.369409600000012</v>
      </c>
      <c r="F67" s="142"/>
      <c r="H67" s="110"/>
      <c r="I67" s="112"/>
      <c r="J67" s="112"/>
      <c r="K67" s="114"/>
    </row>
    <row r="68" spans="1:11" x14ac:dyDescent="0.25">
      <c r="A68" s="130" t="s">
        <v>99</v>
      </c>
      <c r="B68" s="19" t="s">
        <v>100</v>
      </c>
      <c r="C68" s="13" t="s">
        <v>181</v>
      </c>
      <c r="D68" s="20">
        <v>4566</v>
      </c>
      <c r="E68" s="100">
        <f>0.00000000000004*(($D68*617.96)+36.04)*10^9</f>
        <v>112.86565600000002</v>
      </c>
      <c r="F68" s="132"/>
      <c r="H68" s="115">
        <v>3</v>
      </c>
      <c r="I68" s="61">
        <v>6</v>
      </c>
      <c r="J68" s="61">
        <v>3</v>
      </c>
      <c r="K68" s="117">
        <v>6</v>
      </c>
    </row>
    <row r="69" spans="1:11" x14ac:dyDescent="0.25">
      <c r="A69" s="126"/>
      <c r="B69" s="24" t="s">
        <v>1</v>
      </c>
      <c r="C69" s="25" t="s">
        <v>126</v>
      </c>
      <c r="D69" s="26">
        <v>4020</v>
      </c>
      <c r="E69" s="102">
        <f>0.00000000000004*(($D69*617.96)+36.04)*10^9</f>
        <v>99.369409600000012</v>
      </c>
      <c r="F69" s="129"/>
      <c r="H69" s="156"/>
      <c r="I69" s="157"/>
      <c r="J69" s="157"/>
      <c r="K69" s="158"/>
    </row>
    <row r="70" spans="1:11" x14ac:dyDescent="0.25">
      <c r="A70" s="140" t="s">
        <v>77</v>
      </c>
      <c r="B70" s="27" t="s">
        <v>94</v>
      </c>
      <c r="C70" s="30" t="s">
        <v>177</v>
      </c>
      <c r="D70" s="29">
        <v>4161</v>
      </c>
      <c r="E70" s="104">
        <f>0.00000000000004*(($D70*617.96)+36.04)*10^9</f>
        <v>102.854704</v>
      </c>
      <c r="F70" s="137"/>
      <c r="H70" s="151">
        <v>3</v>
      </c>
      <c r="I70" s="165">
        <v>6</v>
      </c>
      <c r="J70" s="165">
        <v>3</v>
      </c>
      <c r="K70" s="113">
        <v>5</v>
      </c>
    </row>
    <row r="71" spans="1:11" ht="15.75" thickBot="1" x14ac:dyDescent="0.3">
      <c r="A71" s="159"/>
      <c r="B71" s="42" t="s">
        <v>1</v>
      </c>
      <c r="C71" s="43" t="s">
        <v>126</v>
      </c>
      <c r="D71" s="44">
        <v>4020</v>
      </c>
      <c r="E71" s="154">
        <f>0.00000000000004*(($D71*617.96)+36.04)*10^9</f>
        <v>99.369409600000012</v>
      </c>
      <c r="F71" s="155"/>
      <c r="H71" s="177"/>
      <c r="I71" s="178"/>
      <c r="J71" s="178"/>
      <c r="K71" s="153"/>
    </row>
    <row r="72" spans="1:11" x14ac:dyDescent="0.25">
      <c r="H72" s="31"/>
      <c r="I72" s="31"/>
      <c r="J72" s="31"/>
      <c r="K72" s="31"/>
    </row>
    <row r="73" spans="1:11" x14ac:dyDescent="0.25">
      <c r="H73" s="31"/>
      <c r="I73" s="31"/>
      <c r="J73" s="31"/>
      <c r="K73" s="31"/>
    </row>
    <row r="74" spans="1:11" x14ac:dyDescent="0.25">
      <c r="H74" s="31"/>
      <c r="I74" s="31"/>
      <c r="J74" s="31"/>
      <c r="K74" s="31"/>
    </row>
    <row r="75" spans="1:11" x14ac:dyDescent="0.25">
      <c r="H75" s="31"/>
      <c r="I75" s="31"/>
      <c r="J75" s="31"/>
      <c r="K75" s="31"/>
    </row>
    <row r="76" spans="1:11" x14ac:dyDescent="0.25">
      <c r="H76" s="31"/>
      <c r="I76" s="31"/>
      <c r="J76" s="31"/>
      <c r="K76" s="31"/>
    </row>
    <row r="77" spans="1:11" x14ac:dyDescent="0.25">
      <c r="H77" s="31"/>
      <c r="I77" s="31"/>
      <c r="J77" s="31"/>
      <c r="K77" s="31"/>
    </row>
    <row r="78" spans="1:11" x14ac:dyDescent="0.25">
      <c r="H78" s="31"/>
      <c r="I78" s="31"/>
      <c r="J78" s="31"/>
      <c r="K78" s="31"/>
    </row>
    <row r="79" spans="1:11" x14ac:dyDescent="0.25">
      <c r="H79" s="31"/>
      <c r="I79" s="31"/>
      <c r="J79" s="31"/>
      <c r="K79" s="31"/>
    </row>
    <row r="80" spans="1:11" x14ac:dyDescent="0.25">
      <c r="H80" s="31"/>
      <c r="I80" s="31"/>
      <c r="J80" s="31"/>
      <c r="K80" s="31"/>
    </row>
    <row r="81" spans="8:11" x14ac:dyDescent="0.25">
      <c r="H81" s="31"/>
      <c r="I81" s="31"/>
      <c r="J81" s="31"/>
      <c r="K81" s="31"/>
    </row>
    <row r="82" spans="8:11" x14ac:dyDescent="0.25">
      <c r="H82" s="31"/>
      <c r="I82" s="31"/>
      <c r="J82" s="31"/>
      <c r="K82" s="31"/>
    </row>
    <row r="83" spans="8:11" x14ac:dyDescent="0.25">
      <c r="H83" s="31"/>
      <c r="I83" s="31"/>
      <c r="J83" s="31"/>
      <c r="K83" s="31"/>
    </row>
    <row r="84" spans="8:11" x14ac:dyDescent="0.25">
      <c r="H84" s="31"/>
      <c r="I84" s="31"/>
      <c r="J84" s="31"/>
      <c r="K84" s="31"/>
    </row>
    <row r="85" spans="8:11" x14ac:dyDescent="0.25">
      <c r="H85" s="31"/>
      <c r="I85" s="31"/>
      <c r="J85" s="31"/>
      <c r="K85" s="31"/>
    </row>
    <row r="86" spans="8:11" x14ac:dyDescent="0.25">
      <c r="H86" s="31"/>
      <c r="I86" s="31"/>
      <c r="J86" s="31"/>
      <c r="K86" s="31"/>
    </row>
    <row r="87" spans="8:11" x14ac:dyDescent="0.25">
      <c r="H87" s="31"/>
      <c r="I87" s="31"/>
      <c r="J87" s="31"/>
      <c r="K87" s="31"/>
    </row>
    <row r="88" spans="8:11" x14ac:dyDescent="0.25">
      <c r="H88" s="31"/>
      <c r="I88" s="31"/>
      <c r="J88" s="31"/>
      <c r="K88" s="31"/>
    </row>
    <row r="89" spans="8:11" x14ac:dyDescent="0.25">
      <c r="H89" s="31"/>
      <c r="I89" s="31"/>
      <c r="J89" s="31"/>
      <c r="K89" s="31"/>
    </row>
    <row r="90" spans="8:11" x14ac:dyDescent="0.25">
      <c r="H90" s="31"/>
      <c r="I90" s="31"/>
      <c r="J90" s="31"/>
      <c r="K90" s="31"/>
    </row>
    <row r="91" spans="8:11" x14ac:dyDescent="0.25">
      <c r="H91" s="31"/>
      <c r="I91" s="31"/>
      <c r="J91" s="31"/>
      <c r="K91" s="31"/>
    </row>
    <row r="92" spans="8:11" x14ac:dyDescent="0.25">
      <c r="H92" s="31"/>
      <c r="I92" s="31"/>
      <c r="J92" s="31"/>
      <c r="K92" s="31"/>
    </row>
    <row r="93" spans="8:11" x14ac:dyDescent="0.25">
      <c r="H93" s="31"/>
      <c r="I93" s="31"/>
      <c r="J93" s="31"/>
      <c r="K93" s="31"/>
    </row>
    <row r="94" spans="8:11" x14ac:dyDescent="0.25">
      <c r="H94" s="31"/>
      <c r="I94" s="31"/>
      <c r="J94" s="31"/>
      <c r="K94" s="31"/>
    </row>
    <row r="95" spans="8:11" x14ac:dyDescent="0.25">
      <c r="H95" s="31"/>
      <c r="I95" s="31"/>
      <c r="J95" s="31"/>
      <c r="K95" s="31"/>
    </row>
    <row r="96" spans="8:11" x14ac:dyDescent="0.25">
      <c r="H96" s="31"/>
      <c r="I96" s="31"/>
      <c r="J96" s="31"/>
      <c r="K96" s="31"/>
    </row>
    <row r="97" spans="8:11" x14ac:dyDescent="0.25">
      <c r="H97" s="31"/>
      <c r="I97" s="31"/>
      <c r="J97" s="31"/>
      <c r="K97" s="31"/>
    </row>
    <row r="98" spans="8:11" x14ac:dyDescent="0.25">
      <c r="H98" s="31"/>
      <c r="I98" s="31"/>
      <c r="J98" s="31"/>
      <c r="K98" s="31"/>
    </row>
    <row r="99" spans="8:11" x14ac:dyDescent="0.25">
      <c r="H99" s="31"/>
      <c r="I99" s="31"/>
      <c r="J99" s="31"/>
      <c r="K99" s="31"/>
    </row>
    <row r="100" spans="8:11" x14ac:dyDescent="0.25">
      <c r="H100" s="31"/>
      <c r="I100" s="31"/>
      <c r="J100" s="31"/>
      <c r="K100" s="31"/>
    </row>
    <row r="101" spans="8:11" x14ac:dyDescent="0.25">
      <c r="H101" s="31"/>
      <c r="I101" s="31"/>
      <c r="J101" s="31"/>
      <c r="K101" s="31"/>
    </row>
    <row r="102" spans="8:11" x14ac:dyDescent="0.25">
      <c r="H102" s="31"/>
      <c r="I102" s="31"/>
      <c r="J102" s="31"/>
      <c r="K102" s="31"/>
    </row>
    <row r="103" spans="8:11" x14ac:dyDescent="0.25">
      <c r="H103" s="31"/>
      <c r="I103" s="31"/>
      <c r="J103" s="31"/>
      <c r="K103" s="31"/>
    </row>
    <row r="104" spans="8:11" x14ac:dyDescent="0.25">
      <c r="H104" s="31"/>
      <c r="I104" s="31"/>
      <c r="J104" s="31"/>
      <c r="K104" s="31"/>
    </row>
    <row r="105" spans="8:11" x14ac:dyDescent="0.25">
      <c r="H105" s="31"/>
      <c r="I105" s="31"/>
      <c r="J105" s="31"/>
      <c r="K105" s="31"/>
    </row>
    <row r="106" spans="8:11" x14ac:dyDescent="0.25">
      <c r="H106" s="31"/>
      <c r="I106" s="31"/>
      <c r="J106" s="31"/>
      <c r="K106" s="31"/>
    </row>
    <row r="107" spans="8:11" x14ac:dyDescent="0.25">
      <c r="H107" s="31"/>
      <c r="I107" s="31"/>
      <c r="J107" s="31"/>
      <c r="K107" s="31"/>
    </row>
    <row r="108" spans="8:11" x14ac:dyDescent="0.25">
      <c r="H108" s="31"/>
      <c r="I108" s="31"/>
      <c r="J108" s="31"/>
      <c r="K108" s="31"/>
    </row>
    <row r="109" spans="8:11" x14ac:dyDescent="0.25">
      <c r="H109" s="31"/>
      <c r="I109" s="31"/>
      <c r="J109" s="31"/>
      <c r="K109" s="31"/>
    </row>
    <row r="110" spans="8:11" x14ac:dyDescent="0.25">
      <c r="H110" s="31"/>
      <c r="I110" s="31"/>
      <c r="J110" s="31"/>
      <c r="K110" s="31"/>
    </row>
    <row r="111" spans="8:11" x14ac:dyDescent="0.25">
      <c r="H111" s="31"/>
      <c r="I111" s="31"/>
      <c r="J111" s="31"/>
      <c r="K111" s="31"/>
    </row>
    <row r="112" spans="8:11" x14ac:dyDescent="0.25">
      <c r="H112" s="31"/>
      <c r="I112" s="31"/>
      <c r="J112" s="31"/>
      <c r="K112" s="31"/>
    </row>
    <row r="113" spans="8:11" x14ac:dyDescent="0.25">
      <c r="H113" s="31"/>
      <c r="I113" s="31"/>
      <c r="J113" s="31"/>
      <c r="K113" s="31"/>
    </row>
    <row r="114" spans="8:11" x14ac:dyDescent="0.25">
      <c r="H114" s="31"/>
      <c r="I114" s="31"/>
      <c r="J114" s="31"/>
      <c r="K114" s="31"/>
    </row>
    <row r="115" spans="8:11" x14ac:dyDescent="0.25">
      <c r="H115" s="31"/>
      <c r="I115" s="31"/>
      <c r="J115" s="31"/>
      <c r="K115" s="31"/>
    </row>
  </sheetData>
  <mergeCells count="228">
    <mergeCell ref="E39:F39"/>
    <mergeCell ref="E40:F40"/>
    <mergeCell ref="A38:A39"/>
    <mergeCell ref="E38:F38"/>
    <mergeCell ref="A40:A41"/>
    <mergeCell ref="E41:F41"/>
    <mergeCell ref="A36:A37"/>
    <mergeCell ref="A34:A35"/>
    <mergeCell ref="E35:F35"/>
    <mergeCell ref="E36:F36"/>
    <mergeCell ref="E37:F37"/>
    <mergeCell ref="E33:F33"/>
    <mergeCell ref="E34:F34"/>
    <mergeCell ref="A32:A33"/>
    <mergeCell ref="E32:F32"/>
    <mergeCell ref="E26:F26"/>
    <mergeCell ref="E27:F27"/>
    <mergeCell ref="A28:A29"/>
    <mergeCell ref="E28:F28"/>
    <mergeCell ref="E29:F29"/>
    <mergeCell ref="A30:A31"/>
    <mergeCell ref="E30:F30"/>
    <mergeCell ref="E31:F31"/>
    <mergeCell ref="A46:A47"/>
    <mergeCell ref="E46:F46"/>
    <mergeCell ref="E47:F47"/>
    <mergeCell ref="A44:A45"/>
    <mergeCell ref="E44:F44"/>
    <mergeCell ref="E45:F45"/>
    <mergeCell ref="A68:A69"/>
    <mergeCell ref="E68:F68"/>
    <mergeCell ref="E69:F69"/>
    <mergeCell ref="A48:A49"/>
    <mergeCell ref="E48:F48"/>
    <mergeCell ref="E49:F49"/>
    <mergeCell ref="A66:A67"/>
    <mergeCell ref="E66:F66"/>
    <mergeCell ref="E67:F67"/>
    <mergeCell ref="A64:A65"/>
    <mergeCell ref="E64:F64"/>
    <mergeCell ref="E65:F65"/>
    <mergeCell ref="A54:A55"/>
    <mergeCell ref="E54:F54"/>
    <mergeCell ref="E55:F55"/>
    <mergeCell ref="A42:A43"/>
    <mergeCell ref="E42:F42"/>
    <mergeCell ref="E43:F43"/>
    <mergeCell ref="A56:A57"/>
    <mergeCell ref="E56:F56"/>
    <mergeCell ref="E57:F57"/>
    <mergeCell ref="A70:A71"/>
    <mergeCell ref="E70:F70"/>
    <mergeCell ref="E71:F71"/>
    <mergeCell ref="A62:A63"/>
    <mergeCell ref="E62:F62"/>
    <mergeCell ref="E63:F63"/>
    <mergeCell ref="A60:A61"/>
    <mergeCell ref="E60:F60"/>
    <mergeCell ref="E61:F61"/>
    <mergeCell ref="A58:A59"/>
    <mergeCell ref="E58:F58"/>
    <mergeCell ref="E59:F59"/>
    <mergeCell ref="A52:A53"/>
    <mergeCell ref="E52:F52"/>
    <mergeCell ref="E53:F53"/>
    <mergeCell ref="A50:A51"/>
    <mergeCell ref="E50:F50"/>
    <mergeCell ref="E51:F51"/>
    <mergeCell ref="A20:A21"/>
    <mergeCell ref="E20:F20"/>
    <mergeCell ref="E21:F21"/>
    <mergeCell ref="A24:A25"/>
    <mergeCell ref="E24:F24"/>
    <mergeCell ref="E25:F25"/>
    <mergeCell ref="A26:A27"/>
    <mergeCell ref="A14:A15"/>
    <mergeCell ref="E14:F14"/>
    <mergeCell ref="E15:F15"/>
    <mergeCell ref="A22:A23"/>
    <mergeCell ref="E22:F22"/>
    <mergeCell ref="E23:F23"/>
    <mergeCell ref="A12:A13"/>
    <mergeCell ref="E12:F12"/>
    <mergeCell ref="E13:F13"/>
    <mergeCell ref="A16:A17"/>
    <mergeCell ref="E16:F16"/>
    <mergeCell ref="E17:F17"/>
    <mergeCell ref="A18:A19"/>
    <mergeCell ref="E18:F18"/>
    <mergeCell ref="E19:F19"/>
    <mergeCell ref="A8:D8"/>
    <mergeCell ref="A10:A11"/>
    <mergeCell ref="B10:B11"/>
    <mergeCell ref="C10:C11"/>
    <mergeCell ref="D10:D11"/>
    <mergeCell ref="E10:F11"/>
    <mergeCell ref="A2:D2"/>
    <mergeCell ref="A3:D3"/>
    <mergeCell ref="A4:D4"/>
    <mergeCell ref="A5:D5"/>
    <mergeCell ref="A6:D6"/>
    <mergeCell ref="A7:D7"/>
    <mergeCell ref="H9:I9"/>
    <mergeCell ref="J9:K9"/>
    <mergeCell ref="H10:H11"/>
    <mergeCell ref="I10:I11"/>
    <mergeCell ref="J10:J11"/>
    <mergeCell ref="K10:K11"/>
    <mergeCell ref="H12:H13"/>
    <mergeCell ref="I12:I13"/>
    <mergeCell ref="J12:J13"/>
    <mergeCell ref="K12:K13"/>
    <mergeCell ref="H14:H15"/>
    <mergeCell ref="I14:I15"/>
    <mergeCell ref="J14:J15"/>
    <mergeCell ref="K14:K15"/>
    <mergeCell ref="H16:H17"/>
    <mergeCell ref="I16:I17"/>
    <mergeCell ref="J16:J17"/>
    <mergeCell ref="K16:K17"/>
    <mergeCell ref="H18:H19"/>
    <mergeCell ref="I18:I19"/>
    <mergeCell ref="J18:J19"/>
    <mergeCell ref="K18:K19"/>
    <mergeCell ref="H20:H21"/>
    <mergeCell ref="I20:I21"/>
    <mergeCell ref="J20:J21"/>
    <mergeCell ref="K20:K21"/>
    <mergeCell ref="H22:H23"/>
    <mergeCell ref="I22:I23"/>
    <mergeCell ref="J22:J23"/>
    <mergeCell ref="K22:K23"/>
    <mergeCell ref="H24:H25"/>
    <mergeCell ref="I24:I25"/>
    <mergeCell ref="J24:J25"/>
    <mergeCell ref="K24:K25"/>
    <mergeCell ref="H26:H27"/>
    <mergeCell ref="I26:I27"/>
    <mergeCell ref="J26:J27"/>
    <mergeCell ref="K26:K27"/>
    <mergeCell ref="H28:H29"/>
    <mergeCell ref="I28:I29"/>
    <mergeCell ref="J28:J29"/>
    <mergeCell ref="K28:K29"/>
    <mergeCell ref="H30:H31"/>
    <mergeCell ref="I30:I31"/>
    <mergeCell ref="J30:J31"/>
    <mergeCell ref="K30:K31"/>
    <mergeCell ref="H32:H33"/>
    <mergeCell ref="I32:I33"/>
    <mergeCell ref="J32:J33"/>
    <mergeCell ref="K32:K33"/>
    <mergeCell ref="H34:H35"/>
    <mergeCell ref="I34:I35"/>
    <mergeCell ref="J34:J35"/>
    <mergeCell ref="K34:K35"/>
    <mergeCell ref="H36:H37"/>
    <mergeCell ref="I36:I37"/>
    <mergeCell ref="J36:J37"/>
    <mergeCell ref="K36:K37"/>
    <mergeCell ref="H38:H39"/>
    <mergeCell ref="I38:I39"/>
    <mergeCell ref="J38:J39"/>
    <mergeCell ref="K38:K39"/>
    <mergeCell ref="H40:H41"/>
    <mergeCell ref="I40:I41"/>
    <mergeCell ref="J40:J41"/>
    <mergeCell ref="K40:K41"/>
    <mergeCell ref="H42:H43"/>
    <mergeCell ref="I42:I43"/>
    <mergeCell ref="J42:J43"/>
    <mergeCell ref="K42:K43"/>
    <mergeCell ref="H44:H45"/>
    <mergeCell ref="I44:I45"/>
    <mergeCell ref="J44:J45"/>
    <mergeCell ref="K44:K45"/>
    <mergeCell ref="H46:H47"/>
    <mergeCell ref="I46:I47"/>
    <mergeCell ref="J46:J47"/>
    <mergeCell ref="K46:K47"/>
    <mergeCell ref="H48:H49"/>
    <mergeCell ref="I48:I49"/>
    <mergeCell ref="J48:J49"/>
    <mergeCell ref="K48:K49"/>
    <mergeCell ref="H50:H51"/>
    <mergeCell ref="I50:I51"/>
    <mergeCell ref="J50:J51"/>
    <mergeCell ref="K50:K51"/>
    <mergeCell ref="H52:H53"/>
    <mergeCell ref="I52:I53"/>
    <mergeCell ref="J52:J53"/>
    <mergeCell ref="K52:K53"/>
    <mergeCell ref="H54:H55"/>
    <mergeCell ref="I54:I55"/>
    <mergeCell ref="J54:J55"/>
    <mergeCell ref="K54:K55"/>
    <mergeCell ref="H56:H57"/>
    <mergeCell ref="I56:I57"/>
    <mergeCell ref="J56:J57"/>
    <mergeCell ref="K56:K57"/>
    <mergeCell ref="H58:H59"/>
    <mergeCell ref="I58:I59"/>
    <mergeCell ref="J58:J59"/>
    <mergeCell ref="K58:K59"/>
    <mergeCell ref="H60:H61"/>
    <mergeCell ref="I60:I61"/>
    <mergeCell ref="J60:J61"/>
    <mergeCell ref="K60:K61"/>
    <mergeCell ref="H68:H69"/>
    <mergeCell ref="I68:I69"/>
    <mergeCell ref="J68:J69"/>
    <mergeCell ref="K68:K69"/>
    <mergeCell ref="H70:H71"/>
    <mergeCell ref="I70:I71"/>
    <mergeCell ref="J70:J71"/>
    <mergeCell ref="K70:K71"/>
    <mergeCell ref="H62:H63"/>
    <mergeCell ref="I62:I63"/>
    <mergeCell ref="J62:J63"/>
    <mergeCell ref="K62:K63"/>
    <mergeCell ref="H64:H65"/>
    <mergeCell ref="I64:I65"/>
    <mergeCell ref="J64:J65"/>
    <mergeCell ref="K64:K65"/>
    <mergeCell ref="H66:H67"/>
    <mergeCell ref="I66:I67"/>
    <mergeCell ref="J66:J67"/>
    <mergeCell ref="K66:K6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1A7D-D938-4857-B217-B1A1810F8196}">
  <dimension ref="A2:K104"/>
  <sheetViews>
    <sheetView topLeftCell="A36" zoomScale="55" zoomScaleNormal="55" workbookViewId="0">
      <selection activeCell="C55" sqref="C55"/>
    </sheetView>
  </sheetViews>
  <sheetFormatPr defaultRowHeight="15" x14ac:dyDescent="0.25"/>
  <cols>
    <col min="1" max="1" width="17.7109375" style="3" customWidth="1"/>
    <col min="2" max="2" width="15.140625" bestFit="1" customWidth="1"/>
    <col min="3" max="3" width="15.140625" customWidth="1"/>
    <col min="4" max="4" width="25.28515625" style="1" bestFit="1" customWidth="1"/>
    <col min="5" max="5" width="24.5703125" style="2" customWidth="1"/>
    <col min="6" max="6" width="25.5703125" bestFit="1" customWidth="1"/>
    <col min="8" max="8" width="24.28515625" customWidth="1"/>
    <col min="9" max="9" width="16.5703125" customWidth="1"/>
    <col min="10" max="10" width="25.140625" customWidth="1"/>
    <col min="11" max="11" width="1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9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ht="15.75" thickBot="1" x14ac:dyDescent="0.3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x14ac:dyDescent="0.25">
      <c r="A12" s="125" t="s">
        <v>15</v>
      </c>
      <c r="B12" s="39" t="s">
        <v>22</v>
      </c>
      <c r="C12" s="40" t="s">
        <v>131</v>
      </c>
      <c r="D12" s="41">
        <v>4126</v>
      </c>
      <c r="E12" s="127">
        <f t="shared" ref="E12:E57" si="0">0.00000000000004*(($D12*617.96)+36.04)*10^9</f>
        <v>101.98956</v>
      </c>
      <c r="F12" s="128"/>
      <c r="H12" s="122">
        <v>2</v>
      </c>
      <c r="I12" s="123">
        <v>4</v>
      </c>
      <c r="J12" s="122">
        <v>2</v>
      </c>
      <c r="K12" s="124">
        <v>4</v>
      </c>
    </row>
    <row r="13" spans="1:11" x14ac:dyDescent="0.25">
      <c r="A13" s="126"/>
      <c r="B13" s="24" t="s">
        <v>1</v>
      </c>
      <c r="C13" s="25" t="s">
        <v>126</v>
      </c>
      <c r="D13" s="26">
        <v>4020</v>
      </c>
      <c r="E13" s="102">
        <f t="shared" si="0"/>
        <v>99.369409600000012</v>
      </c>
      <c r="F13" s="129"/>
      <c r="H13" s="116"/>
      <c r="I13" s="62"/>
      <c r="J13" s="116"/>
      <c r="K13" s="118"/>
    </row>
    <row r="14" spans="1:11" x14ac:dyDescent="0.25">
      <c r="A14" s="140" t="s">
        <v>41</v>
      </c>
      <c r="B14" s="27" t="s">
        <v>43</v>
      </c>
      <c r="C14" s="30" t="s">
        <v>145</v>
      </c>
      <c r="D14" s="29">
        <v>4224</v>
      </c>
      <c r="E14" s="104">
        <f t="shared" si="0"/>
        <v>104.4119632</v>
      </c>
      <c r="F14" s="137"/>
      <c r="H14" s="109">
        <v>2</v>
      </c>
      <c r="I14" s="111">
        <v>4</v>
      </c>
      <c r="J14" s="109">
        <v>2</v>
      </c>
      <c r="K14" s="113">
        <v>4</v>
      </c>
    </row>
    <row r="15" spans="1:11" x14ac:dyDescent="0.25">
      <c r="A15" s="141"/>
      <c r="B15" s="12" t="s">
        <v>1</v>
      </c>
      <c r="C15" s="23" t="s">
        <v>126</v>
      </c>
      <c r="D15" s="17">
        <v>4020</v>
      </c>
      <c r="E15" s="98">
        <f t="shared" si="0"/>
        <v>99.369409600000012</v>
      </c>
      <c r="F15" s="142"/>
      <c r="H15" s="110"/>
      <c r="I15" s="112"/>
      <c r="J15" s="110"/>
      <c r="K15" s="114"/>
    </row>
    <row r="16" spans="1:11" x14ac:dyDescent="0.25">
      <c r="A16" s="130" t="s">
        <v>48</v>
      </c>
      <c r="B16" s="19" t="s">
        <v>49</v>
      </c>
      <c r="C16" s="13" t="s">
        <v>146</v>
      </c>
      <c r="D16" s="20">
        <v>4530</v>
      </c>
      <c r="E16" s="100">
        <f t="shared" si="0"/>
        <v>111.9757936</v>
      </c>
      <c r="F16" s="132"/>
      <c r="H16" s="115">
        <v>2</v>
      </c>
      <c r="I16" s="61">
        <v>4</v>
      </c>
      <c r="J16" s="115">
        <v>2</v>
      </c>
      <c r="K16" s="117">
        <v>4</v>
      </c>
    </row>
    <row r="17" spans="1:11" x14ac:dyDescent="0.25">
      <c r="A17" s="126"/>
      <c r="B17" s="24" t="s">
        <v>1</v>
      </c>
      <c r="C17" s="25" t="s">
        <v>126</v>
      </c>
      <c r="D17" s="26">
        <v>4020</v>
      </c>
      <c r="E17" s="102">
        <f t="shared" si="0"/>
        <v>99.369409600000012</v>
      </c>
      <c r="F17" s="129"/>
      <c r="H17" s="116"/>
      <c r="I17" s="62"/>
      <c r="J17" s="116"/>
      <c r="K17" s="118"/>
    </row>
    <row r="18" spans="1:11" x14ac:dyDescent="0.25">
      <c r="A18" s="135" t="s">
        <v>64</v>
      </c>
      <c r="B18" s="27" t="s">
        <v>82</v>
      </c>
      <c r="C18" s="30" t="s">
        <v>147</v>
      </c>
      <c r="D18" s="29">
        <v>4126</v>
      </c>
      <c r="E18" s="104">
        <f t="shared" si="0"/>
        <v>101.98956</v>
      </c>
      <c r="F18" s="137"/>
      <c r="H18" s="109">
        <v>2</v>
      </c>
      <c r="I18" s="111">
        <v>4</v>
      </c>
      <c r="J18" s="109">
        <v>2</v>
      </c>
      <c r="K18" s="113">
        <v>4</v>
      </c>
    </row>
    <row r="19" spans="1:11" x14ac:dyDescent="0.25">
      <c r="A19" s="136"/>
      <c r="B19" s="11" t="s">
        <v>1</v>
      </c>
      <c r="C19" s="23" t="s">
        <v>126</v>
      </c>
      <c r="D19" s="16">
        <v>4020</v>
      </c>
      <c r="E19" s="138">
        <f t="shared" si="0"/>
        <v>99.369409600000012</v>
      </c>
      <c r="F19" s="139"/>
      <c r="H19" s="110"/>
      <c r="I19" s="112"/>
      <c r="J19" s="110"/>
      <c r="K19" s="114"/>
    </row>
    <row r="20" spans="1:11" x14ac:dyDescent="0.25">
      <c r="A20" s="130" t="s">
        <v>80</v>
      </c>
      <c r="B20" s="19" t="s">
        <v>97</v>
      </c>
      <c r="C20" s="13" t="s">
        <v>148</v>
      </c>
      <c r="D20" s="20">
        <v>4472</v>
      </c>
      <c r="E20" s="100">
        <f t="shared" si="0"/>
        <v>110.54212640000001</v>
      </c>
      <c r="F20" s="132"/>
      <c r="H20" s="115">
        <v>2</v>
      </c>
      <c r="I20" s="61">
        <v>4</v>
      </c>
      <c r="J20" s="115">
        <v>2</v>
      </c>
      <c r="K20" s="117">
        <v>4</v>
      </c>
    </row>
    <row r="21" spans="1:11" ht="15.75" thickBot="1" x14ac:dyDescent="0.3">
      <c r="A21" s="131"/>
      <c r="B21" s="48" t="s">
        <v>1</v>
      </c>
      <c r="C21" s="49" t="s">
        <v>126</v>
      </c>
      <c r="D21" s="50">
        <v>4020</v>
      </c>
      <c r="E21" s="133">
        <f t="shared" si="0"/>
        <v>99.369409600000012</v>
      </c>
      <c r="F21" s="134"/>
      <c r="H21" s="120"/>
      <c r="I21" s="119"/>
      <c r="J21" s="120"/>
      <c r="K21" s="121"/>
    </row>
    <row r="22" spans="1:11" x14ac:dyDescent="0.25">
      <c r="A22" s="167" t="s">
        <v>290</v>
      </c>
      <c r="B22" s="45" t="s">
        <v>22</v>
      </c>
      <c r="C22" s="46" t="s">
        <v>131</v>
      </c>
      <c r="D22" s="47">
        <v>4126</v>
      </c>
      <c r="E22" s="147">
        <f t="shared" si="0"/>
        <v>101.98956</v>
      </c>
      <c r="F22" s="148"/>
      <c r="H22" s="149">
        <v>2</v>
      </c>
      <c r="I22" s="150">
        <v>4</v>
      </c>
      <c r="J22" s="149">
        <v>2</v>
      </c>
      <c r="K22" s="143">
        <v>4</v>
      </c>
    </row>
    <row r="23" spans="1:11" x14ac:dyDescent="0.25">
      <c r="A23" s="162"/>
      <c r="B23" s="12" t="s">
        <v>310</v>
      </c>
      <c r="C23" s="23" t="s">
        <v>314</v>
      </c>
      <c r="D23" s="17">
        <v>4038</v>
      </c>
      <c r="E23" s="98">
        <f t="shared" si="0"/>
        <v>99.814340799999997</v>
      </c>
      <c r="F23" s="142"/>
      <c r="H23" s="110"/>
      <c r="I23" s="60"/>
      <c r="J23" s="110"/>
      <c r="K23" s="172"/>
    </row>
    <row r="24" spans="1:11" x14ac:dyDescent="0.25">
      <c r="A24" s="163" t="s">
        <v>291</v>
      </c>
      <c r="B24" s="19" t="s">
        <v>43</v>
      </c>
      <c r="C24" s="13" t="s">
        <v>145</v>
      </c>
      <c r="D24" s="20">
        <v>4224</v>
      </c>
      <c r="E24" s="100">
        <f t="shared" si="0"/>
        <v>104.4119632</v>
      </c>
      <c r="F24" s="132"/>
      <c r="H24" s="115">
        <v>2</v>
      </c>
      <c r="I24" s="66">
        <v>4</v>
      </c>
      <c r="J24" s="115">
        <v>2</v>
      </c>
      <c r="K24" s="117">
        <v>4</v>
      </c>
    </row>
    <row r="25" spans="1:11" x14ac:dyDescent="0.25">
      <c r="A25" s="164"/>
      <c r="B25" s="24" t="s">
        <v>310</v>
      </c>
      <c r="C25" s="25" t="s">
        <v>314</v>
      </c>
      <c r="D25" s="26">
        <v>4038</v>
      </c>
      <c r="E25" s="102">
        <f t="shared" si="0"/>
        <v>99.814340799999997</v>
      </c>
      <c r="F25" s="129"/>
      <c r="H25" s="116"/>
      <c r="I25" s="67"/>
      <c r="J25" s="116"/>
      <c r="K25" s="118"/>
    </row>
    <row r="26" spans="1:11" x14ac:dyDescent="0.25">
      <c r="A26" s="151" t="s">
        <v>292</v>
      </c>
      <c r="B26" s="27" t="s">
        <v>49</v>
      </c>
      <c r="C26" s="30" t="s">
        <v>146</v>
      </c>
      <c r="D26" s="29">
        <v>4530</v>
      </c>
      <c r="E26" s="104">
        <f t="shared" si="0"/>
        <v>111.9757936</v>
      </c>
      <c r="F26" s="137"/>
      <c r="H26" s="109">
        <v>2</v>
      </c>
      <c r="I26" s="60">
        <v>4</v>
      </c>
      <c r="J26" s="109">
        <v>2</v>
      </c>
      <c r="K26" s="172">
        <v>4</v>
      </c>
    </row>
    <row r="27" spans="1:11" x14ac:dyDescent="0.25">
      <c r="A27" s="152"/>
      <c r="B27" s="12" t="s">
        <v>310</v>
      </c>
      <c r="C27" s="23" t="s">
        <v>314</v>
      </c>
      <c r="D27" s="17">
        <v>4038</v>
      </c>
      <c r="E27" s="98">
        <f t="shared" si="0"/>
        <v>99.814340799999997</v>
      </c>
      <c r="F27" s="142"/>
      <c r="H27" s="110"/>
      <c r="I27" s="112"/>
      <c r="J27" s="110"/>
      <c r="K27" s="114"/>
    </row>
    <row r="28" spans="1:11" x14ac:dyDescent="0.25">
      <c r="A28" s="163" t="s">
        <v>293</v>
      </c>
      <c r="B28" s="19" t="s">
        <v>82</v>
      </c>
      <c r="C28" s="13" t="s">
        <v>147</v>
      </c>
      <c r="D28" s="20">
        <v>4126</v>
      </c>
      <c r="E28" s="100">
        <f t="shared" si="0"/>
        <v>101.98956</v>
      </c>
      <c r="F28" s="132"/>
      <c r="H28" s="115">
        <v>2</v>
      </c>
      <c r="I28" s="61">
        <v>4</v>
      </c>
      <c r="J28" s="115">
        <v>2</v>
      </c>
      <c r="K28" s="117">
        <v>4</v>
      </c>
    </row>
    <row r="29" spans="1:11" x14ac:dyDescent="0.25">
      <c r="A29" s="164"/>
      <c r="B29" s="24" t="s">
        <v>310</v>
      </c>
      <c r="C29" s="25" t="s">
        <v>314</v>
      </c>
      <c r="D29" s="26">
        <v>4038</v>
      </c>
      <c r="E29" s="102">
        <f t="shared" si="0"/>
        <v>99.814340799999997</v>
      </c>
      <c r="F29" s="129"/>
      <c r="H29" s="116"/>
      <c r="I29" s="62"/>
      <c r="J29" s="116"/>
      <c r="K29" s="118"/>
    </row>
    <row r="30" spans="1:11" x14ac:dyDescent="0.25">
      <c r="A30" s="135" t="s">
        <v>294</v>
      </c>
      <c r="B30" s="27" t="s">
        <v>97</v>
      </c>
      <c r="C30" s="30" t="s">
        <v>148</v>
      </c>
      <c r="D30" s="29">
        <v>4472</v>
      </c>
      <c r="E30" s="104">
        <f t="shared" si="0"/>
        <v>110.54212640000001</v>
      </c>
      <c r="F30" s="137"/>
      <c r="H30" s="109">
        <v>2</v>
      </c>
      <c r="I30" s="111">
        <v>4</v>
      </c>
      <c r="J30" s="109">
        <v>2</v>
      </c>
      <c r="K30" s="113">
        <v>4</v>
      </c>
    </row>
    <row r="31" spans="1:11" ht="15.75" thickBot="1" x14ac:dyDescent="0.3">
      <c r="A31" s="207"/>
      <c r="B31" s="42" t="s">
        <v>310</v>
      </c>
      <c r="C31" s="43" t="s">
        <v>314</v>
      </c>
      <c r="D31" s="44">
        <v>4038</v>
      </c>
      <c r="E31" s="154">
        <f t="shared" si="0"/>
        <v>99.814340799999997</v>
      </c>
      <c r="F31" s="155"/>
      <c r="H31" s="160"/>
      <c r="I31" s="161"/>
      <c r="J31" s="160"/>
      <c r="K31" s="153"/>
    </row>
    <row r="32" spans="1:11" x14ac:dyDescent="0.25">
      <c r="A32" s="125" t="s">
        <v>295</v>
      </c>
      <c r="B32" s="39" t="s">
        <v>22</v>
      </c>
      <c r="C32" s="40" t="s">
        <v>131</v>
      </c>
      <c r="D32" s="41">
        <v>4126</v>
      </c>
      <c r="E32" s="127">
        <f t="shared" si="0"/>
        <v>101.98956</v>
      </c>
      <c r="F32" s="128"/>
      <c r="H32" s="156">
        <v>2</v>
      </c>
      <c r="I32" s="157">
        <v>4</v>
      </c>
      <c r="J32" s="156">
        <v>2</v>
      </c>
      <c r="K32" s="158">
        <v>4</v>
      </c>
    </row>
    <row r="33" spans="1:11" x14ac:dyDescent="0.25">
      <c r="A33" s="126"/>
      <c r="B33" s="24" t="s">
        <v>311</v>
      </c>
      <c r="C33" s="25" t="s">
        <v>315</v>
      </c>
      <c r="D33" s="26">
        <v>4346</v>
      </c>
      <c r="E33" s="102">
        <f t="shared" si="0"/>
        <v>107.42760800000001</v>
      </c>
      <c r="F33" s="129"/>
      <c r="H33" s="116"/>
      <c r="I33" s="62"/>
      <c r="J33" s="116"/>
      <c r="K33" s="118"/>
    </row>
    <row r="34" spans="1:11" x14ac:dyDescent="0.25">
      <c r="A34" s="140" t="s">
        <v>296</v>
      </c>
      <c r="B34" s="27" t="s">
        <v>43</v>
      </c>
      <c r="C34" s="30" t="s">
        <v>145</v>
      </c>
      <c r="D34" s="29">
        <v>4224</v>
      </c>
      <c r="E34" s="104">
        <f t="shared" si="0"/>
        <v>104.4119632</v>
      </c>
      <c r="F34" s="137"/>
      <c r="H34" s="109">
        <v>2</v>
      </c>
      <c r="I34" s="111">
        <v>4</v>
      </c>
      <c r="J34" s="109">
        <v>2</v>
      </c>
      <c r="K34" s="113">
        <v>4</v>
      </c>
    </row>
    <row r="35" spans="1:11" x14ac:dyDescent="0.25">
      <c r="A35" s="141"/>
      <c r="B35" s="12" t="s">
        <v>311</v>
      </c>
      <c r="C35" s="23" t="s">
        <v>315</v>
      </c>
      <c r="D35" s="17">
        <v>4346</v>
      </c>
      <c r="E35" s="98">
        <f t="shared" si="0"/>
        <v>107.42760800000001</v>
      </c>
      <c r="F35" s="142"/>
      <c r="H35" s="110"/>
      <c r="I35" s="112"/>
      <c r="J35" s="110"/>
      <c r="K35" s="114"/>
    </row>
    <row r="36" spans="1:11" x14ac:dyDescent="0.25">
      <c r="A36" s="130" t="s">
        <v>297</v>
      </c>
      <c r="B36" s="19" t="s">
        <v>49</v>
      </c>
      <c r="C36" s="13" t="s">
        <v>146</v>
      </c>
      <c r="D36" s="20">
        <v>4530</v>
      </c>
      <c r="E36" s="100">
        <f t="shared" si="0"/>
        <v>111.9757936</v>
      </c>
      <c r="F36" s="132"/>
      <c r="H36" s="115">
        <v>2</v>
      </c>
      <c r="I36" s="61">
        <v>4</v>
      </c>
      <c r="J36" s="115">
        <v>2</v>
      </c>
      <c r="K36" s="117">
        <v>4</v>
      </c>
    </row>
    <row r="37" spans="1:11" x14ac:dyDescent="0.25">
      <c r="A37" s="126"/>
      <c r="B37" s="24" t="s">
        <v>311</v>
      </c>
      <c r="C37" s="25" t="s">
        <v>315</v>
      </c>
      <c r="D37" s="26">
        <v>4346</v>
      </c>
      <c r="E37" s="102">
        <f t="shared" si="0"/>
        <v>107.42760800000001</v>
      </c>
      <c r="F37" s="129"/>
      <c r="H37" s="116"/>
      <c r="I37" s="62"/>
      <c r="J37" s="116"/>
      <c r="K37" s="118"/>
    </row>
    <row r="38" spans="1:11" x14ac:dyDescent="0.25">
      <c r="A38" s="135" t="s">
        <v>298</v>
      </c>
      <c r="B38" s="27" t="s">
        <v>82</v>
      </c>
      <c r="C38" s="30" t="s">
        <v>147</v>
      </c>
      <c r="D38" s="29">
        <v>4126</v>
      </c>
      <c r="E38" s="104">
        <f t="shared" si="0"/>
        <v>101.98956</v>
      </c>
      <c r="F38" s="137"/>
      <c r="H38" s="109">
        <v>2</v>
      </c>
      <c r="I38" s="111">
        <v>4</v>
      </c>
      <c r="J38" s="109">
        <v>2</v>
      </c>
      <c r="K38" s="113">
        <v>4</v>
      </c>
    </row>
    <row r="39" spans="1:11" x14ac:dyDescent="0.25">
      <c r="A39" s="162"/>
      <c r="B39" s="12" t="s">
        <v>311</v>
      </c>
      <c r="C39" s="23" t="s">
        <v>315</v>
      </c>
      <c r="D39" s="17">
        <v>4346</v>
      </c>
      <c r="E39" s="98">
        <f t="shared" si="0"/>
        <v>107.42760800000001</v>
      </c>
      <c r="F39" s="142"/>
      <c r="H39" s="110"/>
      <c r="I39" s="112"/>
      <c r="J39" s="110"/>
      <c r="K39" s="114"/>
    </row>
    <row r="40" spans="1:11" x14ac:dyDescent="0.25">
      <c r="A40" s="130" t="s">
        <v>299</v>
      </c>
      <c r="B40" s="19" t="s">
        <v>97</v>
      </c>
      <c r="C40" s="13" t="s">
        <v>148</v>
      </c>
      <c r="D40" s="20">
        <v>4472</v>
      </c>
      <c r="E40" s="100">
        <f t="shared" si="0"/>
        <v>110.54212640000001</v>
      </c>
      <c r="F40" s="132"/>
      <c r="H40" s="115">
        <v>2</v>
      </c>
      <c r="I40" s="61">
        <v>4</v>
      </c>
      <c r="J40" s="115">
        <v>2</v>
      </c>
      <c r="K40" s="117">
        <v>4</v>
      </c>
    </row>
    <row r="41" spans="1:11" ht="15.75" thickBot="1" x14ac:dyDescent="0.3">
      <c r="A41" s="131"/>
      <c r="B41" s="48" t="s">
        <v>311</v>
      </c>
      <c r="C41" s="49" t="s">
        <v>315</v>
      </c>
      <c r="D41" s="50">
        <v>4346</v>
      </c>
      <c r="E41" s="133">
        <f t="shared" si="0"/>
        <v>107.42760800000001</v>
      </c>
      <c r="F41" s="134"/>
      <c r="H41" s="120"/>
      <c r="I41" s="119"/>
      <c r="J41" s="120"/>
      <c r="K41" s="121"/>
    </row>
    <row r="42" spans="1:11" x14ac:dyDescent="0.25">
      <c r="A42" s="146" t="s">
        <v>300</v>
      </c>
      <c r="B42" s="45" t="s">
        <v>22</v>
      </c>
      <c r="C42" s="46" t="s">
        <v>131</v>
      </c>
      <c r="D42" s="47">
        <v>4126</v>
      </c>
      <c r="E42" s="147">
        <f t="shared" si="0"/>
        <v>101.98956</v>
      </c>
      <c r="F42" s="148"/>
      <c r="H42" s="149">
        <v>2</v>
      </c>
      <c r="I42" s="150">
        <v>4</v>
      </c>
      <c r="J42" s="149">
        <v>2</v>
      </c>
      <c r="K42" s="143">
        <v>4</v>
      </c>
    </row>
    <row r="43" spans="1:11" x14ac:dyDescent="0.25">
      <c r="A43" s="141"/>
      <c r="B43" s="12" t="s">
        <v>312</v>
      </c>
      <c r="C43" s="23" t="s">
        <v>316</v>
      </c>
      <c r="D43" s="17">
        <v>3940</v>
      </c>
      <c r="E43" s="98">
        <f t="shared" si="0"/>
        <v>97.39193760000002</v>
      </c>
      <c r="F43" s="142"/>
      <c r="H43" s="110"/>
      <c r="I43" s="112"/>
      <c r="J43" s="110"/>
      <c r="K43" s="114"/>
    </row>
    <row r="44" spans="1:11" x14ac:dyDescent="0.25">
      <c r="A44" s="130" t="s">
        <v>301</v>
      </c>
      <c r="B44" s="19" t="s">
        <v>43</v>
      </c>
      <c r="C44" s="13" t="s">
        <v>145</v>
      </c>
      <c r="D44" s="20">
        <v>4224</v>
      </c>
      <c r="E44" s="100">
        <f t="shared" si="0"/>
        <v>104.4119632</v>
      </c>
      <c r="F44" s="132"/>
      <c r="H44" s="115">
        <v>2</v>
      </c>
      <c r="I44" s="61">
        <v>4</v>
      </c>
      <c r="J44" s="115">
        <v>2</v>
      </c>
      <c r="K44" s="117">
        <v>4</v>
      </c>
    </row>
    <row r="45" spans="1:11" x14ac:dyDescent="0.25">
      <c r="A45" s="126"/>
      <c r="B45" s="24" t="s">
        <v>312</v>
      </c>
      <c r="C45" s="25" t="s">
        <v>316</v>
      </c>
      <c r="D45" s="26">
        <v>3940</v>
      </c>
      <c r="E45" s="102">
        <f t="shared" si="0"/>
        <v>97.39193760000002</v>
      </c>
      <c r="F45" s="129"/>
      <c r="H45" s="116"/>
      <c r="I45" s="62"/>
      <c r="J45" s="116"/>
      <c r="K45" s="118"/>
    </row>
    <row r="46" spans="1:11" x14ac:dyDescent="0.25">
      <c r="A46" s="135" t="s">
        <v>302</v>
      </c>
      <c r="B46" s="27" t="s">
        <v>49</v>
      </c>
      <c r="C46" s="30" t="s">
        <v>146</v>
      </c>
      <c r="D46" s="29">
        <v>4530</v>
      </c>
      <c r="E46" s="104">
        <f t="shared" si="0"/>
        <v>111.9757936</v>
      </c>
      <c r="F46" s="137"/>
      <c r="H46" s="109">
        <v>2</v>
      </c>
      <c r="I46" s="111">
        <v>4</v>
      </c>
      <c r="J46" s="109">
        <v>2</v>
      </c>
      <c r="K46" s="113">
        <v>4</v>
      </c>
    </row>
    <row r="47" spans="1:11" x14ac:dyDescent="0.25">
      <c r="A47" s="162"/>
      <c r="B47" s="12" t="s">
        <v>312</v>
      </c>
      <c r="C47" s="23" t="s">
        <v>316</v>
      </c>
      <c r="D47" s="17">
        <v>3940</v>
      </c>
      <c r="E47" s="98">
        <f t="shared" si="0"/>
        <v>97.39193760000002</v>
      </c>
      <c r="F47" s="142"/>
      <c r="H47" s="110"/>
      <c r="I47" s="112"/>
      <c r="J47" s="110"/>
      <c r="K47" s="114"/>
    </row>
    <row r="48" spans="1:11" x14ac:dyDescent="0.25">
      <c r="A48" s="163" t="s">
        <v>303</v>
      </c>
      <c r="B48" s="19" t="s">
        <v>82</v>
      </c>
      <c r="C48" s="13" t="s">
        <v>147</v>
      </c>
      <c r="D48" s="20">
        <v>4126</v>
      </c>
      <c r="E48" s="100">
        <f t="shared" si="0"/>
        <v>101.98956</v>
      </c>
      <c r="F48" s="132"/>
      <c r="H48" s="115">
        <v>2</v>
      </c>
      <c r="I48" s="61">
        <v>4</v>
      </c>
      <c r="J48" s="115">
        <v>2</v>
      </c>
      <c r="K48" s="117">
        <v>4</v>
      </c>
    </row>
    <row r="49" spans="1:11" x14ac:dyDescent="0.25">
      <c r="A49" s="164"/>
      <c r="B49" s="24" t="s">
        <v>312</v>
      </c>
      <c r="C49" s="25" t="s">
        <v>316</v>
      </c>
      <c r="D49" s="26">
        <v>3940</v>
      </c>
      <c r="E49" s="102">
        <f t="shared" si="0"/>
        <v>97.39193760000002</v>
      </c>
      <c r="F49" s="129"/>
      <c r="H49" s="116"/>
      <c r="I49" s="62"/>
      <c r="J49" s="116"/>
      <c r="K49" s="118"/>
    </row>
    <row r="50" spans="1:11" x14ac:dyDescent="0.25">
      <c r="A50" s="140" t="s">
        <v>304</v>
      </c>
      <c r="B50" s="27" t="s">
        <v>97</v>
      </c>
      <c r="C50" s="30" t="s">
        <v>148</v>
      </c>
      <c r="D50" s="29">
        <v>4472</v>
      </c>
      <c r="E50" s="104">
        <f>0.00000000000004*(($D50*617.96)+36.04)*10^9</f>
        <v>110.54212640000001</v>
      </c>
      <c r="F50" s="137"/>
      <c r="H50" s="109">
        <v>2</v>
      </c>
      <c r="I50" s="111">
        <v>4</v>
      </c>
      <c r="J50" s="109">
        <v>2</v>
      </c>
      <c r="K50" s="113">
        <v>4</v>
      </c>
    </row>
    <row r="51" spans="1:11" ht="15.75" thickBot="1" x14ac:dyDescent="0.3">
      <c r="A51" s="159"/>
      <c r="B51" s="42" t="s">
        <v>312</v>
      </c>
      <c r="C51" s="43" t="s">
        <v>316</v>
      </c>
      <c r="D51" s="44">
        <v>3940</v>
      </c>
      <c r="E51" s="154">
        <f>0.00000000000004*(($D51*617.96)+36.04)*10^9</f>
        <v>97.39193760000002</v>
      </c>
      <c r="F51" s="155"/>
      <c r="H51" s="160"/>
      <c r="I51" s="161"/>
      <c r="J51" s="160"/>
      <c r="K51" s="153"/>
    </row>
    <row r="52" spans="1:11" x14ac:dyDescent="0.25">
      <c r="A52" s="166" t="s">
        <v>305</v>
      </c>
      <c r="B52" s="39" t="s">
        <v>22</v>
      </c>
      <c r="C52" s="40" t="s">
        <v>131</v>
      </c>
      <c r="D52" s="41">
        <v>4126</v>
      </c>
      <c r="E52" s="127">
        <f>0.00000000000004*(($D52*617.96)+36.04)*10^9</f>
        <v>101.98956</v>
      </c>
      <c r="F52" s="128"/>
      <c r="H52" s="122">
        <v>2</v>
      </c>
      <c r="I52" s="123">
        <v>4</v>
      </c>
      <c r="J52" s="122">
        <v>2</v>
      </c>
      <c r="K52" s="124">
        <v>4</v>
      </c>
    </row>
    <row r="53" spans="1:11" x14ac:dyDescent="0.25">
      <c r="A53" s="164"/>
      <c r="B53" s="24" t="s">
        <v>313</v>
      </c>
      <c r="C53" s="25" t="s">
        <v>317</v>
      </c>
      <c r="D53" s="26">
        <v>4286</v>
      </c>
      <c r="E53" s="102">
        <f>0.00000000000004*(($D53*617.96)+36.04)*10^9</f>
        <v>105.94450399999999</v>
      </c>
      <c r="F53" s="129"/>
      <c r="H53" s="116"/>
      <c r="I53" s="62"/>
      <c r="J53" s="116"/>
      <c r="K53" s="118"/>
    </row>
    <row r="54" spans="1:11" x14ac:dyDescent="0.25">
      <c r="A54" s="136" t="s">
        <v>306</v>
      </c>
      <c r="B54" s="11" t="s">
        <v>43</v>
      </c>
      <c r="C54" s="22" t="s">
        <v>131</v>
      </c>
      <c r="D54" s="16">
        <v>4224</v>
      </c>
      <c r="E54" s="138">
        <f t="shared" si="0"/>
        <v>104.4119632</v>
      </c>
      <c r="F54" s="139"/>
      <c r="H54" s="171">
        <v>2</v>
      </c>
      <c r="I54" s="60">
        <v>4</v>
      </c>
      <c r="J54" s="171">
        <v>2</v>
      </c>
      <c r="K54" s="172">
        <v>4</v>
      </c>
    </row>
    <row r="55" spans="1:11" x14ac:dyDescent="0.25">
      <c r="A55" s="162"/>
      <c r="B55" s="12" t="s">
        <v>313</v>
      </c>
      <c r="C55" s="23" t="s">
        <v>317</v>
      </c>
      <c r="D55" s="17">
        <v>4286</v>
      </c>
      <c r="E55" s="98">
        <f t="shared" si="0"/>
        <v>105.94450399999999</v>
      </c>
      <c r="F55" s="142"/>
      <c r="H55" s="171"/>
      <c r="I55" s="60"/>
      <c r="J55" s="171"/>
      <c r="K55" s="172"/>
    </row>
    <row r="56" spans="1:11" x14ac:dyDescent="0.25">
      <c r="A56" s="163" t="s">
        <v>307</v>
      </c>
      <c r="B56" s="19" t="s">
        <v>49</v>
      </c>
      <c r="C56" s="13" t="s">
        <v>146</v>
      </c>
      <c r="D56" s="20">
        <v>4530</v>
      </c>
      <c r="E56" s="100">
        <f t="shared" si="0"/>
        <v>111.9757936</v>
      </c>
      <c r="F56" s="132"/>
      <c r="H56" s="168">
        <v>2</v>
      </c>
      <c r="I56" s="66">
        <v>4</v>
      </c>
      <c r="J56" s="168">
        <v>2</v>
      </c>
      <c r="K56" s="117">
        <v>4</v>
      </c>
    </row>
    <row r="57" spans="1:11" x14ac:dyDescent="0.25">
      <c r="A57" s="164"/>
      <c r="B57" s="24" t="s">
        <v>313</v>
      </c>
      <c r="C57" s="25" t="s">
        <v>317</v>
      </c>
      <c r="D57" s="26">
        <v>4286</v>
      </c>
      <c r="E57" s="102">
        <f t="shared" si="0"/>
        <v>105.94450399999999</v>
      </c>
      <c r="F57" s="129"/>
      <c r="H57" s="174"/>
      <c r="I57" s="67"/>
      <c r="J57" s="174"/>
      <c r="K57" s="118"/>
    </row>
    <row r="58" spans="1:11" x14ac:dyDescent="0.25">
      <c r="A58" s="140" t="s">
        <v>308</v>
      </c>
      <c r="B58" s="27" t="s">
        <v>82</v>
      </c>
      <c r="C58" s="30" t="s">
        <v>147</v>
      </c>
      <c r="D58" s="29">
        <v>4126</v>
      </c>
      <c r="E58" s="104">
        <f>0.00000000000004*(($D58*617.96)+36.04)*10^9</f>
        <v>101.98956</v>
      </c>
      <c r="F58" s="137"/>
      <c r="H58" s="109">
        <v>2</v>
      </c>
      <c r="I58" s="111">
        <v>4</v>
      </c>
      <c r="J58" s="109">
        <v>2</v>
      </c>
      <c r="K58" s="113">
        <v>4</v>
      </c>
    </row>
    <row r="59" spans="1:11" x14ac:dyDescent="0.25">
      <c r="A59" s="141"/>
      <c r="B59" s="12" t="s">
        <v>313</v>
      </c>
      <c r="C59" s="23" t="s">
        <v>317</v>
      </c>
      <c r="D59" s="17">
        <v>4286</v>
      </c>
      <c r="E59" s="98">
        <f>0.00000000000004*(($D59*617.96)+36.04)*10^9</f>
        <v>105.94450399999999</v>
      </c>
      <c r="F59" s="142"/>
      <c r="H59" s="110"/>
      <c r="I59" s="112"/>
      <c r="J59" s="110"/>
      <c r="K59" s="114"/>
    </row>
    <row r="60" spans="1:11" x14ac:dyDescent="0.25">
      <c r="A60" s="130" t="s">
        <v>309</v>
      </c>
      <c r="B60" s="19" t="s">
        <v>97</v>
      </c>
      <c r="C60" s="13" t="s">
        <v>148</v>
      </c>
      <c r="D60" s="20">
        <v>4472</v>
      </c>
      <c r="E60" s="100">
        <f>0.00000000000004*(($D60*617.96)+36.04)*10^9</f>
        <v>110.54212640000001</v>
      </c>
      <c r="F60" s="132"/>
      <c r="H60" s="115">
        <v>2</v>
      </c>
      <c r="I60" s="61">
        <v>4</v>
      </c>
      <c r="J60" s="115">
        <v>2</v>
      </c>
      <c r="K60" s="117">
        <v>4</v>
      </c>
    </row>
    <row r="61" spans="1:11" ht="15.75" thickBot="1" x14ac:dyDescent="0.3">
      <c r="A61" s="131"/>
      <c r="B61" s="48" t="s">
        <v>313</v>
      </c>
      <c r="C61" s="49" t="s">
        <v>317</v>
      </c>
      <c r="D61" s="50">
        <v>4286</v>
      </c>
      <c r="E61" s="133">
        <f>0.00000000000004*(($D61*617.96)+36.04)*10^9</f>
        <v>105.94450399999999</v>
      </c>
      <c r="F61" s="134"/>
      <c r="H61" s="120"/>
      <c r="I61" s="119"/>
      <c r="J61" s="120"/>
      <c r="K61" s="121"/>
    </row>
    <row r="62" spans="1:11" x14ac:dyDescent="0.25">
      <c r="H62" s="31"/>
      <c r="I62" s="31"/>
      <c r="J62" s="31"/>
      <c r="K62" s="31"/>
    </row>
    <row r="63" spans="1:11" x14ac:dyDescent="0.25">
      <c r="H63" s="31"/>
      <c r="I63" s="31"/>
      <c r="J63" s="31"/>
      <c r="K63" s="31"/>
    </row>
    <row r="64" spans="1:11" x14ac:dyDescent="0.25">
      <c r="H64" s="31"/>
      <c r="I64" s="31"/>
      <c r="J64" s="31"/>
      <c r="K64" s="31"/>
    </row>
    <row r="65" spans="8:11" x14ac:dyDescent="0.25">
      <c r="H65" s="31"/>
      <c r="I65" s="31"/>
      <c r="J65" s="31"/>
      <c r="K65" s="31"/>
    </row>
    <row r="66" spans="8:11" x14ac:dyDescent="0.25">
      <c r="H66" s="31"/>
      <c r="I66" s="31"/>
      <c r="J66" s="31"/>
      <c r="K66" s="31"/>
    </row>
    <row r="67" spans="8:11" x14ac:dyDescent="0.25">
      <c r="H67" s="31"/>
      <c r="I67" s="31"/>
      <c r="J67" s="31"/>
      <c r="K67" s="31"/>
    </row>
    <row r="68" spans="8:11" x14ac:dyDescent="0.25">
      <c r="H68" s="31"/>
      <c r="I68" s="31"/>
      <c r="J68" s="31"/>
      <c r="K68" s="31"/>
    </row>
    <row r="69" spans="8:11" x14ac:dyDescent="0.25">
      <c r="H69" s="31"/>
      <c r="I69" s="31"/>
      <c r="J69" s="31"/>
      <c r="K69" s="31"/>
    </row>
    <row r="70" spans="8:11" x14ac:dyDescent="0.25">
      <c r="H70" s="31"/>
      <c r="I70" s="31"/>
      <c r="J70" s="31"/>
      <c r="K70" s="31"/>
    </row>
    <row r="71" spans="8:11" x14ac:dyDescent="0.25">
      <c r="H71" s="31"/>
      <c r="I71" s="31"/>
      <c r="J71" s="31"/>
      <c r="K71" s="31"/>
    </row>
    <row r="72" spans="8:11" x14ac:dyDescent="0.25">
      <c r="H72" s="31"/>
      <c r="I72" s="31"/>
      <c r="J72" s="31"/>
      <c r="K72" s="31"/>
    </row>
    <row r="73" spans="8:11" x14ac:dyDescent="0.25">
      <c r="H73" s="31"/>
      <c r="I73" s="31"/>
      <c r="J73" s="31"/>
      <c r="K73" s="31"/>
    </row>
    <row r="74" spans="8:11" x14ac:dyDescent="0.25">
      <c r="H74" s="31"/>
      <c r="I74" s="31"/>
      <c r="J74" s="31"/>
      <c r="K74" s="31"/>
    </row>
    <row r="75" spans="8:11" x14ac:dyDescent="0.25">
      <c r="H75" s="31"/>
      <c r="I75" s="31"/>
      <c r="J75" s="31"/>
      <c r="K75" s="31"/>
    </row>
    <row r="76" spans="8:11" x14ac:dyDescent="0.25">
      <c r="H76" s="31"/>
      <c r="I76" s="31"/>
      <c r="J76" s="31"/>
      <c r="K76" s="31"/>
    </row>
    <row r="77" spans="8:11" x14ac:dyDescent="0.25">
      <c r="H77" s="31"/>
      <c r="I77" s="31"/>
      <c r="J77" s="31"/>
      <c r="K77" s="31"/>
    </row>
    <row r="78" spans="8:11" x14ac:dyDescent="0.25">
      <c r="H78" s="31"/>
      <c r="I78" s="31"/>
      <c r="J78" s="31"/>
      <c r="K78" s="31"/>
    </row>
    <row r="79" spans="8:11" x14ac:dyDescent="0.25">
      <c r="H79" s="31"/>
      <c r="I79" s="31"/>
      <c r="J79" s="31"/>
      <c r="K79" s="31"/>
    </row>
    <row r="80" spans="8:11" x14ac:dyDescent="0.25">
      <c r="H80" s="31"/>
      <c r="I80" s="31"/>
      <c r="J80" s="31"/>
      <c r="K80" s="31"/>
    </row>
    <row r="81" spans="8:11" x14ac:dyDescent="0.25">
      <c r="H81" s="31"/>
      <c r="I81" s="31"/>
      <c r="J81" s="31"/>
      <c r="K81" s="31"/>
    </row>
    <row r="82" spans="8:11" x14ac:dyDescent="0.25">
      <c r="H82" s="31"/>
      <c r="I82" s="31"/>
      <c r="J82" s="31"/>
      <c r="K82" s="31"/>
    </row>
    <row r="83" spans="8:11" x14ac:dyDescent="0.25">
      <c r="H83" s="31"/>
      <c r="I83" s="31"/>
      <c r="J83" s="31"/>
      <c r="K83" s="31"/>
    </row>
    <row r="84" spans="8:11" x14ac:dyDescent="0.25">
      <c r="H84" s="31"/>
      <c r="I84" s="31"/>
      <c r="J84" s="31"/>
      <c r="K84" s="31"/>
    </row>
    <row r="85" spans="8:11" x14ac:dyDescent="0.25">
      <c r="H85" s="31"/>
      <c r="I85" s="31"/>
      <c r="J85" s="31"/>
      <c r="K85" s="31"/>
    </row>
    <row r="86" spans="8:11" x14ac:dyDescent="0.25">
      <c r="H86" s="31"/>
      <c r="I86" s="31"/>
      <c r="J86" s="31"/>
      <c r="K86" s="31"/>
    </row>
    <row r="87" spans="8:11" x14ac:dyDescent="0.25">
      <c r="H87" s="31"/>
      <c r="I87" s="31"/>
      <c r="J87" s="31"/>
      <c r="K87" s="31"/>
    </row>
    <row r="88" spans="8:11" x14ac:dyDescent="0.25">
      <c r="H88" s="31"/>
      <c r="I88" s="31"/>
      <c r="J88" s="31"/>
      <c r="K88" s="31"/>
    </row>
    <row r="89" spans="8:11" x14ac:dyDescent="0.25">
      <c r="H89" s="31"/>
      <c r="I89" s="31"/>
      <c r="J89" s="31"/>
      <c r="K89" s="31"/>
    </row>
    <row r="90" spans="8:11" x14ac:dyDescent="0.25">
      <c r="H90" s="31"/>
      <c r="I90" s="31"/>
      <c r="J90" s="31"/>
      <c r="K90" s="31"/>
    </row>
    <row r="91" spans="8:11" x14ac:dyDescent="0.25">
      <c r="H91" s="31"/>
      <c r="I91" s="31"/>
      <c r="J91" s="31"/>
      <c r="K91" s="31"/>
    </row>
    <row r="92" spans="8:11" x14ac:dyDescent="0.25">
      <c r="H92" s="31"/>
      <c r="I92" s="31"/>
      <c r="J92" s="31"/>
      <c r="K92" s="31"/>
    </row>
    <row r="93" spans="8:11" x14ac:dyDescent="0.25">
      <c r="H93" s="31"/>
      <c r="I93" s="31"/>
      <c r="J93" s="31"/>
      <c r="K93" s="31"/>
    </row>
    <row r="94" spans="8:11" x14ac:dyDescent="0.25">
      <c r="H94" s="31"/>
      <c r="I94" s="31"/>
      <c r="J94" s="31"/>
      <c r="K94" s="31"/>
    </row>
    <row r="95" spans="8:11" x14ac:dyDescent="0.25">
      <c r="H95" s="31"/>
      <c r="I95" s="31"/>
      <c r="J95" s="31"/>
      <c r="K95" s="31"/>
    </row>
    <row r="96" spans="8:11" x14ac:dyDescent="0.25">
      <c r="H96" s="31"/>
      <c r="I96" s="31"/>
      <c r="J96" s="31"/>
      <c r="K96" s="31"/>
    </row>
    <row r="97" spans="8:11" x14ac:dyDescent="0.25">
      <c r="H97" s="31"/>
      <c r="I97" s="31"/>
      <c r="J97" s="31"/>
      <c r="K97" s="31"/>
    </row>
    <row r="98" spans="8:11" x14ac:dyDescent="0.25">
      <c r="H98" s="31"/>
      <c r="I98" s="31"/>
      <c r="J98" s="31"/>
      <c r="K98" s="31"/>
    </row>
    <row r="99" spans="8:11" x14ac:dyDescent="0.25">
      <c r="H99" s="31"/>
      <c r="I99" s="31"/>
      <c r="J99" s="31"/>
      <c r="K99" s="31"/>
    </row>
    <row r="100" spans="8:11" x14ac:dyDescent="0.25">
      <c r="H100" s="31"/>
      <c r="I100" s="31"/>
      <c r="J100" s="31"/>
      <c r="K100" s="31"/>
    </row>
    <row r="101" spans="8:11" x14ac:dyDescent="0.25">
      <c r="H101" s="31"/>
      <c r="I101" s="31"/>
      <c r="J101" s="31"/>
      <c r="K101" s="31"/>
    </row>
    <row r="102" spans="8:11" x14ac:dyDescent="0.25">
      <c r="H102" s="31"/>
      <c r="I102" s="31"/>
      <c r="J102" s="31"/>
      <c r="K102" s="31"/>
    </row>
    <row r="103" spans="8:11" x14ac:dyDescent="0.25">
      <c r="H103" s="31"/>
      <c r="I103" s="31"/>
      <c r="J103" s="31"/>
      <c r="K103" s="31"/>
    </row>
    <row r="104" spans="8:11" x14ac:dyDescent="0.25">
      <c r="H104" s="31"/>
      <c r="I104" s="31"/>
      <c r="J104" s="31"/>
      <c r="K104" s="31"/>
    </row>
  </sheetData>
  <mergeCells count="193">
    <mergeCell ref="A60:A61"/>
    <mergeCell ref="E60:F60"/>
    <mergeCell ref="H60:H61"/>
    <mergeCell ref="I60:I61"/>
    <mergeCell ref="J60:J61"/>
    <mergeCell ref="K60:K61"/>
    <mergeCell ref="E61:F61"/>
    <mergeCell ref="A58:A59"/>
    <mergeCell ref="E58:F58"/>
    <mergeCell ref="H58:H59"/>
    <mergeCell ref="I58:I59"/>
    <mergeCell ref="J58:J59"/>
    <mergeCell ref="K58:K59"/>
    <mergeCell ref="E59:F59"/>
    <mergeCell ref="A56:A57"/>
    <mergeCell ref="E56:F56"/>
    <mergeCell ref="H56:H57"/>
    <mergeCell ref="I56:I57"/>
    <mergeCell ref="J56:J57"/>
    <mergeCell ref="K56:K57"/>
    <mergeCell ref="E57:F57"/>
    <mergeCell ref="A54:A55"/>
    <mergeCell ref="E54:F54"/>
    <mergeCell ref="H54:H55"/>
    <mergeCell ref="I54:I55"/>
    <mergeCell ref="J54:J55"/>
    <mergeCell ref="K54:K55"/>
    <mergeCell ref="E55:F55"/>
    <mergeCell ref="A52:A53"/>
    <mergeCell ref="E52:F52"/>
    <mergeCell ref="H52:H53"/>
    <mergeCell ref="I52:I53"/>
    <mergeCell ref="J52:J53"/>
    <mergeCell ref="K52:K53"/>
    <mergeCell ref="E53:F53"/>
    <mergeCell ref="A50:A51"/>
    <mergeCell ref="E50:F50"/>
    <mergeCell ref="H50:H51"/>
    <mergeCell ref="I50:I51"/>
    <mergeCell ref="J50:J51"/>
    <mergeCell ref="K50:K51"/>
    <mergeCell ref="E51:F51"/>
    <mergeCell ref="A48:A49"/>
    <mergeCell ref="E48:F48"/>
    <mergeCell ref="H48:H49"/>
    <mergeCell ref="I48:I49"/>
    <mergeCell ref="J48:J49"/>
    <mergeCell ref="K48:K49"/>
    <mergeCell ref="E49:F49"/>
    <mergeCell ref="A46:A47"/>
    <mergeCell ref="E46:F46"/>
    <mergeCell ref="H46:H47"/>
    <mergeCell ref="I46:I47"/>
    <mergeCell ref="J46:J47"/>
    <mergeCell ref="K46:K47"/>
    <mergeCell ref="E47:F47"/>
    <mergeCell ref="A44:A45"/>
    <mergeCell ref="E44:F44"/>
    <mergeCell ref="H44:H45"/>
    <mergeCell ref="I44:I45"/>
    <mergeCell ref="J44:J45"/>
    <mergeCell ref="K44:K45"/>
    <mergeCell ref="E45:F45"/>
    <mergeCell ref="A42:A43"/>
    <mergeCell ref="E42:F42"/>
    <mergeCell ref="H42:H43"/>
    <mergeCell ref="I42:I43"/>
    <mergeCell ref="J42:J43"/>
    <mergeCell ref="K42:K43"/>
    <mergeCell ref="E43:F43"/>
    <mergeCell ref="A40:A41"/>
    <mergeCell ref="E40:F40"/>
    <mergeCell ref="H40:H41"/>
    <mergeCell ref="I40:I41"/>
    <mergeCell ref="J40:J41"/>
    <mergeCell ref="K40:K41"/>
    <mergeCell ref="E41:F41"/>
    <mergeCell ref="A38:A39"/>
    <mergeCell ref="E38:F38"/>
    <mergeCell ref="H38:H39"/>
    <mergeCell ref="I38:I39"/>
    <mergeCell ref="J38:J39"/>
    <mergeCell ref="K38:K39"/>
    <mergeCell ref="E39:F39"/>
    <mergeCell ref="A36:A37"/>
    <mergeCell ref="E36:F36"/>
    <mergeCell ref="H36:H37"/>
    <mergeCell ref="I36:I37"/>
    <mergeCell ref="J36:J37"/>
    <mergeCell ref="K36:K37"/>
    <mergeCell ref="E37:F37"/>
    <mergeCell ref="A34:A35"/>
    <mergeCell ref="E34:F34"/>
    <mergeCell ref="H34:H35"/>
    <mergeCell ref="I34:I35"/>
    <mergeCell ref="J34:J35"/>
    <mergeCell ref="K34:K35"/>
    <mergeCell ref="E35:F35"/>
    <mergeCell ref="A32:A33"/>
    <mergeCell ref="E32:F32"/>
    <mergeCell ref="H32:H33"/>
    <mergeCell ref="I32:I33"/>
    <mergeCell ref="J32:J33"/>
    <mergeCell ref="K32:K33"/>
    <mergeCell ref="E33:F33"/>
    <mergeCell ref="A30:A31"/>
    <mergeCell ref="E30:F30"/>
    <mergeCell ref="H30:H31"/>
    <mergeCell ref="I30:I31"/>
    <mergeCell ref="J30:J31"/>
    <mergeCell ref="K30:K31"/>
    <mergeCell ref="E31:F31"/>
    <mergeCell ref="A28:A29"/>
    <mergeCell ref="E28:F28"/>
    <mergeCell ref="H28:H29"/>
    <mergeCell ref="I28:I29"/>
    <mergeCell ref="J28:J29"/>
    <mergeCell ref="K28:K29"/>
    <mergeCell ref="E29:F29"/>
    <mergeCell ref="A26:A27"/>
    <mergeCell ref="E26:F26"/>
    <mergeCell ref="H26:H27"/>
    <mergeCell ref="I26:I27"/>
    <mergeCell ref="J26:J27"/>
    <mergeCell ref="K26:K27"/>
    <mergeCell ref="E27:F27"/>
    <mergeCell ref="A24:A25"/>
    <mergeCell ref="E24:F24"/>
    <mergeCell ref="H24:H25"/>
    <mergeCell ref="I24:I25"/>
    <mergeCell ref="J24:J25"/>
    <mergeCell ref="K24:K25"/>
    <mergeCell ref="E25:F25"/>
    <mergeCell ref="A22:A23"/>
    <mergeCell ref="E22:F22"/>
    <mergeCell ref="H22:H23"/>
    <mergeCell ref="I22:I23"/>
    <mergeCell ref="J22:J23"/>
    <mergeCell ref="K22:K23"/>
    <mergeCell ref="E23:F23"/>
    <mergeCell ref="A20:A21"/>
    <mergeCell ref="E20:F20"/>
    <mergeCell ref="H20:H21"/>
    <mergeCell ref="I20:I21"/>
    <mergeCell ref="J20:J21"/>
    <mergeCell ref="K20:K21"/>
    <mergeCell ref="E21:F21"/>
    <mergeCell ref="A18:A19"/>
    <mergeCell ref="E18:F18"/>
    <mergeCell ref="H18:H19"/>
    <mergeCell ref="I18:I19"/>
    <mergeCell ref="J18:J19"/>
    <mergeCell ref="K18:K19"/>
    <mergeCell ref="E19:F19"/>
    <mergeCell ref="A16:A17"/>
    <mergeCell ref="E16:F16"/>
    <mergeCell ref="H16:H17"/>
    <mergeCell ref="I16:I17"/>
    <mergeCell ref="J16:J17"/>
    <mergeCell ref="K16:K17"/>
    <mergeCell ref="E17:F17"/>
    <mergeCell ref="A14:A15"/>
    <mergeCell ref="E14:F14"/>
    <mergeCell ref="H14:H15"/>
    <mergeCell ref="I14:I15"/>
    <mergeCell ref="J14:J15"/>
    <mergeCell ref="K14:K15"/>
    <mergeCell ref="E15:F15"/>
    <mergeCell ref="J10:J11"/>
    <mergeCell ref="K10:K11"/>
    <mergeCell ref="A12:A13"/>
    <mergeCell ref="E12:F12"/>
    <mergeCell ref="H12:H13"/>
    <mergeCell ref="I12:I13"/>
    <mergeCell ref="J12:J13"/>
    <mergeCell ref="K12:K13"/>
    <mergeCell ref="E13:F13"/>
    <mergeCell ref="A8:D8"/>
    <mergeCell ref="H9:I9"/>
    <mergeCell ref="J9:K9"/>
    <mergeCell ref="A10:A11"/>
    <mergeCell ref="B10:B11"/>
    <mergeCell ref="C10:C11"/>
    <mergeCell ref="D10:D11"/>
    <mergeCell ref="E10:F11"/>
    <mergeCell ref="H10:H11"/>
    <mergeCell ref="I10:I11"/>
    <mergeCell ref="A2:D2"/>
    <mergeCell ref="A3:D3"/>
    <mergeCell ref="A4:D4"/>
    <mergeCell ref="A5:D5"/>
    <mergeCell ref="A6:D6"/>
    <mergeCell ref="A7:D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D8368-E6E0-462D-B7AB-F7C7E7543B25}">
  <dimension ref="A2:K115"/>
  <sheetViews>
    <sheetView topLeftCell="A12" zoomScale="70" zoomScaleNormal="70" workbookViewId="0">
      <selection activeCell="H46" sqref="H46:H47"/>
    </sheetView>
  </sheetViews>
  <sheetFormatPr defaultRowHeight="15" x14ac:dyDescent="0.25"/>
  <cols>
    <col min="1" max="1" width="17.7109375" style="3" customWidth="1"/>
    <col min="2" max="2" width="15.140625" bestFit="1" customWidth="1"/>
    <col min="3" max="3" width="15.140625" customWidth="1"/>
    <col min="4" max="4" width="18.85546875" style="1" customWidth="1"/>
    <col min="5" max="5" width="24.5703125" style="2" customWidth="1"/>
    <col min="6" max="6" width="23.7109375" customWidth="1"/>
    <col min="8" max="8" width="25.5703125" customWidth="1"/>
    <col min="9" max="9" width="16.28515625" customWidth="1"/>
    <col min="10" max="10" width="26.42578125" customWidth="1"/>
    <col min="11" max="11" width="16.8554687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9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ht="15.75" thickBot="1" x14ac:dyDescent="0.3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x14ac:dyDescent="0.25">
      <c r="A12" s="125" t="s">
        <v>121</v>
      </c>
      <c r="B12" s="39" t="s">
        <v>122</v>
      </c>
      <c r="C12" s="40" t="s">
        <v>193</v>
      </c>
      <c r="D12" s="41">
        <v>5798</v>
      </c>
      <c r="E12" s="127">
        <f t="shared" ref="E12:E17" si="0">0.00000000000004*(($D12*617.96)+36.04)*10^9</f>
        <v>143.31872480000001</v>
      </c>
      <c r="F12" s="128"/>
      <c r="H12" s="122">
        <v>7</v>
      </c>
      <c r="I12" s="123">
        <v>14</v>
      </c>
      <c r="J12" s="123">
        <v>5</v>
      </c>
      <c r="K12" s="124">
        <v>8</v>
      </c>
    </row>
    <row r="13" spans="1:11" x14ac:dyDescent="0.25">
      <c r="A13" s="126"/>
      <c r="B13" s="24" t="s">
        <v>1</v>
      </c>
      <c r="C13" s="25" t="s">
        <v>126</v>
      </c>
      <c r="D13" s="26">
        <v>4020</v>
      </c>
      <c r="E13" s="102">
        <f t="shared" si="0"/>
        <v>99.369409600000012</v>
      </c>
      <c r="F13" s="129"/>
      <c r="H13" s="116"/>
      <c r="I13" s="62"/>
      <c r="J13" s="62"/>
      <c r="K13" s="118"/>
    </row>
    <row r="14" spans="1:11" x14ac:dyDescent="0.25">
      <c r="A14" s="140" t="s">
        <v>123</v>
      </c>
      <c r="B14" s="27" t="s">
        <v>124</v>
      </c>
      <c r="C14" s="30" t="s">
        <v>196</v>
      </c>
      <c r="D14" s="29">
        <v>5798</v>
      </c>
      <c r="E14" s="104">
        <f t="shared" si="0"/>
        <v>143.31872480000001</v>
      </c>
      <c r="F14" s="137"/>
      <c r="H14" s="109">
        <v>3</v>
      </c>
      <c r="I14" s="111">
        <v>6</v>
      </c>
      <c r="J14" s="111">
        <v>2</v>
      </c>
      <c r="K14" s="113">
        <v>4</v>
      </c>
    </row>
    <row r="15" spans="1:11" x14ac:dyDescent="0.25">
      <c r="A15" s="141"/>
      <c r="B15" s="12" t="s">
        <v>1</v>
      </c>
      <c r="C15" s="23" t="s">
        <v>126</v>
      </c>
      <c r="D15" s="17">
        <v>4020</v>
      </c>
      <c r="E15" s="98">
        <f t="shared" si="0"/>
        <v>99.369409600000012</v>
      </c>
      <c r="F15" s="142"/>
      <c r="H15" s="110"/>
      <c r="I15" s="112"/>
      <c r="J15" s="112"/>
      <c r="K15" s="114"/>
    </row>
    <row r="16" spans="1:11" x14ac:dyDescent="0.25">
      <c r="A16" s="130" t="s">
        <v>191</v>
      </c>
      <c r="B16" s="19" t="s">
        <v>188</v>
      </c>
      <c r="C16" s="13" t="s">
        <v>192</v>
      </c>
      <c r="D16" s="20">
        <v>5798</v>
      </c>
      <c r="E16" s="100">
        <f t="shared" si="0"/>
        <v>143.31872480000001</v>
      </c>
      <c r="F16" s="132"/>
      <c r="H16" s="115">
        <v>3</v>
      </c>
      <c r="I16" s="61">
        <v>7</v>
      </c>
      <c r="J16" s="61">
        <v>2</v>
      </c>
      <c r="K16" s="117">
        <v>4</v>
      </c>
    </row>
    <row r="17" spans="1:11" ht="15.75" thickBot="1" x14ac:dyDescent="0.3">
      <c r="A17" s="131"/>
      <c r="B17" s="48" t="s">
        <v>1</v>
      </c>
      <c r="C17" s="49" t="s">
        <v>126</v>
      </c>
      <c r="D17" s="50">
        <v>4020</v>
      </c>
      <c r="E17" s="133">
        <f t="shared" si="0"/>
        <v>99.369409600000012</v>
      </c>
      <c r="F17" s="134"/>
      <c r="H17" s="120"/>
      <c r="I17" s="119"/>
      <c r="J17" s="119"/>
      <c r="K17" s="121"/>
    </row>
    <row r="18" spans="1:11" x14ac:dyDescent="0.25">
      <c r="A18" s="146" t="s">
        <v>11</v>
      </c>
      <c r="B18" s="45" t="s">
        <v>19</v>
      </c>
      <c r="C18" s="46" t="s">
        <v>132</v>
      </c>
      <c r="D18" s="47">
        <v>3452</v>
      </c>
      <c r="E18" s="147">
        <f t="shared" ref="E18:E49" si="1">0.00000000000004*(($D18*617.96)+36.04)*10^9</f>
        <v>85.329358400000004</v>
      </c>
      <c r="F18" s="148"/>
      <c r="H18" s="149">
        <v>4</v>
      </c>
      <c r="I18" s="150">
        <v>8</v>
      </c>
      <c r="J18" s="150">
        <v>3</v>
      </c>
      <c r="K18" s="143">
        <v>6</v>
      </c>
    </row>
    <row r="19" spans="1:11" x14ac:dyDescent="0.25">
      <c r="A19" s="141"/>
      <c r="B19" s="12" t="s">
        <v>1</v>
      </c>
      <c r="C19" s="23" t="s">
        <v>126</v>
      </c>
      <c r="D19" s="17">
        <v>4020</v>
      </c>
      <c r="E19" s="98">
        <f t="shared" si="1"/>
        <v>99.369409600000012</v>
      </c>
      <c r="F19" s="142"/>
      <c r="H19" s="110"/>
      <c r="I19" s="112"/>
      <c r="J19" s="112"/>
      <c r="K19" s="114"/>
    </row>
    <row r="20" spans="1:11" x14ac:dyDescent="0.25">
      <c r="A20" s="140" t="s">
        <v>16</v>
      </c>
      <c r="B20" s="27" t="s">
        <v>23</v>
      </c>
      <c r="C20" s="30" t="s">
        <v>129</v>
      </c>
      <c r="D20" s="29">
        <v>3452</v>
      </c>
      <c r="E20" s="104">
        <f t="shared" ref="E20:E37" si="2">0.00000000000004*(($D20*617.96)+36.04)*10^9</f>
        <v>85.329358400000004</v>
      </c>
      <c r="F20" s="137"/>
      <c r="H20" s="115">
        <v>4</v>
      </c>
      <c r="I20" s="61">
        <v>8</v>
      </c>
      <c r="J20" s="61">
        <v>3</v>
      </c>
      <c r="K20" s="117">
        <v>6</v>
      </c>
    </row>
    <row r="21" spans="1:11" x14ac:dyDescent="0.25">
      <c r="A21" s="141"/>
      <c r="B21" s="12" t="s">
        <v>1</v>
      </c>
      <c r="C21" s="23" t="s">
        <v>126</v>
      </c>
      <c r="D21" s="17">
        <v>4020</v>
      </c>
      <c r="E21" s="98">
        <f t="shared" si="2"/>
        <v>99.369409600000012</v>
      </c>
      <c r="F21" s="142"/>
      <c r="H21" s="116"/>
      <c r="I21" s="62"/>
      <c r="J21" s="62"/>
      <c r="K21" s="118"/>
    </row>
    <row r="22" spans="1:11" x14ac:dyDescent="0.25">
      <c r="A22" s="130" t="s">
        <v>17</v>
      </c>
      <c r="B22" s="19" t="s">
        <v>24</v>
      </c>
      <c r="C22" s="13" t="s">
        <v>149</v>
      </c>
      <c r="D22" s="20">
        <v>3452</v>
      </c>
      <c r="E22" s="100">
        <f t="shared" si="2"/>
        <v>85.329358400000004</v>
      </c>
      <c r="F22" s="132"/>
      <c r="H22" s="109">
        <v>4</v>
      </c>
      <c r="I22" s="111">
        <v>8</v>
      </c>
      <c r="J22" s="111">
        <v>3</v>
      </c>
      <c r="K22" s="113">
        <v>6</v>
      </c>
    </row>
    <row r="23" spans="1:11" ht="15.75" thickBot="1" x14ac:dyDescent="0.3">
      <c r="A23" s="131"/>
      <c r="B23" s="48" t="s">
        <v>1</v>
      </c>
      <c r="C23" s="49" t="s">
        <v>126</v>
      </c>
      <c r="D23" s="50">
        <v>4020</v>
      </c>
      <c r="E23" s="133">
        <f t="shared" si="2"/>
        <v>99.369409600000012</v>
      </c>
      <c r="F23" s="134"/>
      <c r="H23" s="160"/>
      <c r="I23" s="161"/>
      <c r="J23" s="161"/>
      <c r="K23" s="153"/>
    </row>
    <row r="24" spans="1:11" x14ac:dyDescent="0.25">
      <c r="A24" s="125" t="s">
        <v>13</v>
      </c>
      <c r="B24" s="39" t="s">
        <v>20</v>
      </c>
      <c r="C24" s="40" t="s">
        <v>134</v>
      </c>
      <c r="D24" s="41">
        <v>3080</v>
      </c>
      <c r="E24" s="127">
        <f t="shared" si="2"/>
        <v>76.134113600000006</v>
      </c>
      <c r="F24" s="128"/>
      <c r="H24" s="122">
        <v>4</v>
      </c>
      <c r="I24" s="123">
        <v>8</v>
      </c>
      <c r="J24" s="123">
        <v>3</v>
      </c>
      <c r="K24" s="124">
        <v>5</v>
      </c>
    </row>
    <row r="25" spans="1:11" x14ac:dyDescent="0.25">
      <c r="A25" s="126"/>
      <c r="B25" s="24" t="s">
        <v>1</v>
      </c>
      <c r="C25" s="25" t="s">
        <v>126</v>
      </c>
      <c r="D25" s="26">
        <v>4020</v>
      </c>
      <c r="E25" s="102">
        <f t="shared" si="2"/>
        <v>99.369409600000012</v>
      </c>
      <c r="F25" s="129"/>
      <c r="H25" s="116"/>
      <c r="I25" s="62"/>
      <c r="J25" s="62"/>
      <c r="K25" s="118"/>
    </row>
    <row r="26" spans="1:11" x14ac:dyDescent="0.25">
      <c r="A26" s="140" t="s">
        <v>150</v>
      </c>
      <c r="B26" s="27" t="s">
        <v>25</v>
      </c>
      <c r="C26" s="30" t="s">
        <v>151</v>
      </c>
      <c r="D26" s="29">
        <v>3080</v>
      </c>
      <c r="E26" s="104">
        <f t="shared" si="2"/>
        <v>76.134113600000006</v>
      </c>
      <c r="F26" s="137"/>
      <c r="H26" s="109">
        <v>4</v>
      </c>
      <c r="I26" s="111">
        <v>7</v>
      </c>
      <c r="J26" s="111">
        <v>3</v>
      </c>
      <c r="K26" s="113">
        <v>6</v>
      </c>
    </row>
    <row r="27" spans="1:11" x14ac:dyDescent="0.25">
      <c r="A27" s="141"/>
      <c r="B27" s="12" t="s">
        <v>1</v>
      </c>
      <c r="C27" s="23" t="s">
        <v>126</v>
      </c>
      <c r="D27" s="17">
        <v>4020</v>
      </c>
      <c r="E27" s="98">
        <f t="shared" si="2"/>
        <v>99.369409600000012</v>
      </c>
      <c r="F27" s="142"/>
      <c r="H27" s="110"/>
      <c r="I27" s="112"/>
      <c r="J27" s="112"/>
      <c r="K27" s="114"/>
    </row>
    <row r="28" spans="1:11" x14ac:dyDescent="0.25">
      <c r="A28" s="130" t="s">
        <v>26</v>
      </c>
      <c r="B28" s="19" t="s">
        <v>27</v>
      </c>
      <c r="C28" s="13" t="s">
        <v>152</v>
      </c>
      <c r="D28" s="20">
        <v>3080</v>
      </c>
      <c r="E28" s="100">
        <f t="shared" si="2"/>
        <v>76.134113600000006</v>
      </c>
      <c r="F28" s="132"/>
      <c r="H28" s="115">
        <v>3</v>
      </c>
      <c r="I28" s="61">
        <v>6</v>
      </c>
      <c r="J28" s="61">
        <v>3</v>
      </c>
      <c r="K28" s="117">
        <v>4</v>
      </c>
    </row>
    <row r="29" spans="1:11" ht="15.75" thickBot="1" x14ac:dyDescent="0.3">
      <c r="A29" s="131"/>
      <c r="B29" s="48" t="s">
        <v>1</v>
      </c>
      <c r="C29" s="49" t="s">
        <v>126</v>
      </c>
      <c r="D29" s="50">
        <v>4020</v>
      </c>
      <c r="E29" s="133">
        <f t="shared" si="2"/>
        <v>99.369409600000012</v>
      </c>
      <c r="F29" s="134"/>
      <c r="H29" s="120"/>
      <c r="I29" s="119"/>
      <c r="J29" s="119"/>
      <c r="K29" s="121"/>
    </row>
    <row r="30" spans="1:11" x14ac:dyDescent="0.25">
      <c r="A30" s="146" t="s">
        <v>14</v>
      </c>
      <c r="B30" s="45" t="s">
        <v>21</v>
      </c>
      <c r="C30" s="46" t="s">
        <v>135</v>
      </c>
      <c r="D30" s="47">
        <v>3232</v>
      </c>
      <c r="E30" s="147">
        <f t="shared" si="2"/>
        <v>79.891310400000009</v>
      </c>
      <c r="F30" s="148"/>
      <c r="H30" s="149">
        <v>4</v>
      </c>
      <c r="I30" s="150">
        <v>8</v>
      </c>
      <c r="J30" s="150">
        <v>3</v>
      </c>
      <c r="K30" s="143">
        <v>5</v>
      </c>
    </row>
    <row r="31" spans="1:11" x14ac:dyDescent="0.25">
      <c r="A31" s="141"/>
      <c r="B31" s="12" t="s">
        <v>1</v>
      </c>
      <c r="C31" s="23" t="s">
        <v>126</v>
      </c>
      <c r="D31" s="17">
        <v>4020</v>
      </c>
      <c r="E31" s="98">
        <f t="shared" si="2"/>
        <v>99.369409600000012</v>
      </c>
      <c r="F31" s="142"/>
      <c r="H31" s="110"/>
      <c r="I31" s="112"/>
      <c r="J31" s="112"/>
      <c r="K31" s="114"/>
    </row>
    <row r="32" spans="1:11" x14ac:dyDescent="0.25">
      <c r="A32" s="140" t="s">
        <v>28</v>
      </c>
      <c r="B32" s="27" t="s">
        <v>34</v>
      </c>
      <c r="C32" s="30" t="s">
        <v>153</v>
      </c>
      <c r="D32" s="29">
        <v>3232</v>
      </c>
      <c r="E32" s="104">
        <f t="shared" si="2"/>
        <v>79.891310400000009</v>
      </c>
      <c r="F32" s="137"/>
      <c r="H32" s="115">
        <v>4</v>
      </c>
      <c r="I32" s="61">
        <v>8</v>
      </c>
      <c r="J32" s="61">
        <v>3</v>
      </c>
      <c r="K32" s="117">
        <v>6</v>
      </c>
    </row>
    <row r="33" spans="1:11" x14ac:dyDescent="0.25">
      <c r="A33" s="141"/>
      <c r="B33" s="12" t="s">
        <v>1</v>
      </c>
      <c r="C33" s="23" t="s">
        <v>126</v>
      </c>
      <c r="D33" s="17">
        <v>4020</v>
      </c>
      <c r="E33" s="98">
        <f t="shared" si="2"/>
        <v>99.369409600000012</v>
      </c>
      <c r="F33" s="142"/>
      <c r="H33" s="116"/>
      <c r="I33" s="62"/>
      <c r="J33" s="62"/>
      <c r="K33" s="118"/>
    </row>
    <row r="34" spans="1:11" x14ac:dyDescent="0.25">
      <c r="A34" s="130" t="s">
        <v>29</v>
      </c>
      <c r="B34" s="19" t="s">
        <v>35</v>
      </c>
      <c r="C34" s="13" t="s">
        <v>154</v>
      </c>
      <c r="D34" s="20">
        <v>3232</v>
      </c>
      <c r="E34" s="100">
        <f t="shared" si="2"/>
        <v>79.891310400000009</v>
      </c>
      <c r="F34" s="132"/>
      <c r="H34" s="109">
        <v>4</v>
      </c>
      <c r="I34" s="111">
        <v>7</v>
      </c>
      <c r="J34" s="111">
        <v>3</v>
      </c>
      <c r="K34" s="113">
        <v>6</v>
      </c>
    </row>
    <row r="35" spans="1:11" ht="15.75" thickBot="1" x14ac:dyDescent="0.3">
      <c r="A35" s="131"/>
      <c r="B35" s="48" t="s">
        <v>1</v>
      </c>
      <c r="C35" s="49" t="s">
        <v>126</v>
      </c>
      <c r="D35" s="50">
        <v>4020</v>
      </c>
      <c r="E35" s="133">
        <f t="shared" si="2"/>
        <v>99.369409600000012</v>
      </c>
      <c r="F35" s="134"/>
      <c r="H35" s="160"/>
      <c r="I35" s="161"/>
      <c r="J35" s="161"/>
      <c r="K35" s="153"/>
    </row>
    <row r="36" spans="1:11" x14ac:dyDescent="0.25">
      <c r="A36" s="125" t="s">
        <v>15</v>
      </c>
      <c r="B36" s="39" t="s">
        <v>22</v>
      </c>
      <c r="C36" s="40" t="s">
        <v>131</v>
      </c>
      <c r="D36" s="41">
        <v>4126</v>
      </c>
      <c r="E36" s="127">
        <f t="shared" si="2"/>
        <v>101.98956</v>
      </c>
      <c r="F36" s="128"/>
      <c r="H36" s="122">
        <v>4</v>
      </c>
      <c r="I36" s="123">
        <v>6</v>
      </c>
      <c r="J36" s="123">
        <v>3</v>
      </c>
      <c r="K36" s="124">
        <v>6</v>
      </c>
    </row>
    <row r="37" spans="1:11" x14ac:dyDescent="0.25">
      <c r="A37" s="126"/>
      <c r="B37" s="24" t="s">
        <v>1</v>
      </c>
      <c r="C37" s="25" t="s">
        <v>126</v>
      </c>
      <c r="D37" s="26">
        <v>4020</v>
      </c>
      <c r="E37" s="102">
        <f t="shared" si="2"/>
        <v>99.369409600000012</v>
      </c>
      <c r="F37" s="129"/>
      <c r="H37" s="116"/>
      <c r="I37" s="62"/>
      <c r="J37" s="62"/>
      <c r="K37" s="118"/>
    </row>
    <row r="38" spans="1:11" x14ac:dyDescent="0.25">
      <c r="A38" s="140" t="s">
        <v>30</v>
      </c>
      <c r="B38" s="27" t="s">
        <v>36</v>
      </c>
      <c r="C38" s="30" t="s">
        <v>130</v>
      </c>
      <c r="D38" s="29">
        <v>4126</v>
      </c>
      <c r="E38" s="104">
        <f t="shared" si="1"/>
        <v>101.98956</v>
      </c>
      <c r="F38" s="137"/>
      <c r="H38" s="109">
        <v>4</v>
      </c>
      <c r="I38" s="111">
        <v>8</v>
      </c>
      <c r="J38" s="111">
        <v>3</v>
      </c>
      <c r="K38" s="113">
        <v>6</v>
      </c>
    </row>
    <row r="39" spans="1:11" x14ac:dyDescent="0.25">
      <c r="A39" s="141"/>
      <c r="B39" s="12" t="s">
        <v>1</v>
      </c>
      <c r="C39" s="23" t="s">
        <v>126</v>
      </c>
      <c r="D39" s="17">
        <v>4020</v>
      </c>
      <c r="E39" s="98">
        <f t="shared" si="1"/>
        <v>99.369409600000012</v>
      </c>
      <c r="F39" s="142"/>
      <c r="H39" s="110"/>
      <c r="I39" s="112"/>
      <c r="J39" s="112"/>
      <c r="K39" s="114"/>
    </row>
    <row r="40" spans="1:11" x14ac:dyDescent="0.25">
      <c r="A40" s="130" t="s">
        <v>31</v>
      </c>
      <c r="B40" s="19" t="s">
        <v>37</v>
      </c>
      <c r="C40" s="13" t="s">
        <v>155</v>
      </c>
      <c r="D40" s="20">
        <v>4126</v>
      </c>
      <c r="E40" s="100">
        <f t="shared" si="1"/>
        <v>101.98956</v>
      </c>
      <c r="F40" s="132"/>
      <c r="H40" s="115">
        <v>4</v>
      </c>
      <c r="I40" s="61">
        <v>6</v>
      </c>
      <c r="J40" s="61">
        <v>3</v>
      </c>
      <c r="K40" s="117">
        <v>6</v>
      </c>
    </row>
    <row r="41" spans="1:11" ht="15.75" thickBot="1" x14ac:dyDescent="0.3">
      <c r="A41" s="131"/>
      <c r="B41" s="48" t="s">
        <v>1</v>
      </c>
      <c r="C41" s="49" t="s">
        <v>126</v>
      </c>
      <c r="D41" s="50">
        <v>4020</v>
      </c>
      <c r="E41" s="133">
        <f t="shared" si="1"/>
        <v>99.369409600000012</v>
      </c>
      <c r="F41" s="134"/>
      <c r="H41" s="120"/>
      <c r="I41" s="119"/>
      <c r="J41" s="119"/>
      <c r="K41" s="121"/>
    </row>
    <row r="42" spans="1:11" x14ac:dyDescent="0.25">
      <c r="A42" s="146" t="s">
        <v>52</v>
      </c>
      <c r="B42" s="45" t="s">
        <v>58</v>
      </c>
      <c r="C42" s="46" t="s">
        <v>136</v>
      </c>
      <c r="D42" s="47">
        <v>3465</v>
      </c>
      <c r="E42" s="147">
        <f t="shared" si="1"/>
        <v>85.650697600000001</v>
      </c>
      <c r="F42" s="148"/>
      <c r="H42" s="149">
        <v>4</v>
      </c>
      <c r="I42" s="150">
        <v>8</v>
      </c>
      <c r="J42" s="150">
        <v>3</v>
      </c>
      <c r="K42" s="143">
        <v>6</v>
      </c>
    </row>
    <row r="43" spans="1:11" x14ac:dyDescent="0.25">
      <c r="A43" s="141"/>
      <c r="B43" s="12" t="s">
        <v>1</v>
      </c>
      <c r="C43" s="23" t="s">
        <v>126</v>
      </c>
      <c r="D43" s="17">
        <v>4020</v>
      </c>
      <c r="E43" s="98">
        <f t="shared" si="1"/>
        <v>99.369409600000012</v>
      </c>
      <c r="F43" s="142"/>
      <c r="H43" s="110"/>
      <c r="I43" s="112"/>
      <c r="J43" s="112"/>
      <c r="K43" s="114"/>
    </row>
    <row r="44" spans="1:11" x14ac:dyDescent="0.25">
      <c r="A44" s="130" t="s">
        <v>55</v>
      </c>
      <c r="B44" s="19" t="s">
        <v>61</v>
      </c>
      <c r="C44" s="13" t="s">
        <v>164</v>
      </c>
      <c r="D44" s="20">
        <v>3465</v>
      </c>
      <c r="E44" s="100">
        <f>0.00000000000004*(($D44*617.96)+36.04)*10^9</f>
        <v>85.650697600000001</v>
      </c>
      <c r="F44" s="132"/>
      <c r="H44" s="115">
        <v>4</v>
      </c>
      <c r="I44" s="61">
        <v>8</v>
      </c>
      <c r="J44" s="61">
        <v>3</v>
      </c>
      <c r="K44" s="117">
        <v>6</v>
      </c>
    </row>
    <row r="45" spans="1:11" x14ac:dyDescent="0.25">
      <c r="A45" s="205"/>
      <c r="B45" s="10" t="s">
        <v>1</v>
      </c>
      <c r="C45" s="25" t="s">
        <v>126</v>
      </c>
      <c r="D45" s="15">
        <v>4020</v>
      </c>
      <c r="E45" s="194">
        <f>0.00000000000004*(($D45*617.96)+36.04)*10^9</f>
        <v>99.369409600000012</v>
      </c>
      <c r="F45" s="206"/>
      <c r="H45" s="116"/>
      <c r="I45" s="62"/>
      <c r="J45" s="62"/>
      <c r="K45" s="118"/>
    </row>
    <row r="46" spans="1:11" x14ac:dyDescent="0.25">
      <c r="A46" s="130" t="s">
        <v>53</v>
      </c>
      <c r="B46" s="19" t="s">
        <v>59</v>
      </c>
      <c r="C46" s="13" t="s">
        <v>162</v>
      </c>
      <c r="D46" s="20">
        <v>3465</v>
      </c>
      <c r="E46" s="100">
        <f>0.00000000000004*(($D46*617.96)+36.04)*10^9</f>
        <v>85.650697600000001</v>
      </c>
      <c r="F46" s="132"/>
      <c r="H46" s="109">
        <v>4</v>
      </c>
      <c r="I46" s="111">
        <v>8</v>
      </c>
      <c r="J46" s="111">
        <v>3</v>
      </c>
      <c r="K46" s="113">
        <v>6</v>
      </c>
    </row>
    <row r="47" spans="1:11" ht="15.75" thickBot="1" x14ac:dyDescent="0.3">
      <c r="A47" s="131"/>
      <c r="B47" s="48" t="s">
        <v>1</v>
      </c>
      <c r="C47" s="49" t="s">
        <v>126</v>
      </c>
      <c r="D47" s="50">
        <v>4020</v>
      </c>
      <c r="E47" s="133">
        <f>0.00000000000004*(($D47*617.96)+36.04)*10^9</f>
        <v>99.369409600000012</v>
      </c>
      <c r="F47" s="134"/>
      <c r="H47" s="160"/>
      <c r="I47" s="161"/>
      <c r="J47" s="161"/>
      <c r="K47" s="153"/>
    </row>
    <row r="48" spans="1:11" x14ac:dyDescent="0.25">
      <c r="A48" s="166" t="s">
        <v>57</v>
      </c>
      <c r="B48" s="39" t="s">
        <v>63</v>
      </c>
      <c r="C48" s="40" t="s">
        <v>137</v>
      </c>
      <c r="D48" s="41">
        <v>3143</v>
      </c>
      <c r="E48" s="127">
        <f t="shared" si="1"/>
        <v>77.691372800000011</v>
      </c>
      <c r="F48" s="128"/>
      <c r="H48" s="122">
        <v>3</v>
      </c>
      <c r="I48" s="123">
        <v>6</v>
      </c>
      <c r="J48" s="123">
        <v>3</v>
      </c>
      <c r="K48" s="124">
        <v>6</v>
      </c>
    </row>
    <row r="49" spans="1:11" x14ac:dyDescent="0.25">
      <c r="A49" s="164"/>
      <c r="B49" s="24" t="s">
        <v>1</v>
      </c>
      <c r="C49" s="25" t="s">
        <v>126</v>
      </c>
      <c r="D49" s="26">
        <v>4020</v>
      </c>
      <c r="E49" s="102">
        <f t="shared" si="1"/>
        <v>99.369409600000012</v>
      </c>
      <c r="F49" s="129"/>
      <c r="H49" s="116"/>
      <c r="I49" s="62"/>
      <c r="J49" s="62"/>
      <c r="K49" s="118"/>
    </row>
    <row r="50" spans="1:11" x14ac:dyDescent="0.25">
      <c r="A50" s="135" t="s">
        <v>68</v>
      </c>
      <c r="B50" s="27" t="s">
        <v>86</v>
      </c>
      <c r="C50" s="30" t="s">
        <v>167</v>
      </c>
      <c r="D50" s="29">
        <v>3413</v>
      </c>
      <c r="E50" s="104">
        <f t="shared" ref="E50:E55" si="3">0.00000000000004*(($D50*617.96)+36.04)*10^9</f>
        <v>84.365340799999998</v>
      </c>
      <c r="F50" s="137"/>
      <c r="H50" s="109">
        <v>3</v>
      </c>
      <c r="I50" s="111">
        <v>6</v>
      </c>
      <c r="J50" s="111">
        <v>3</v>
      </c>
      <c r="K50" s="113">
        <v>6</v>
      </c>
    </row>
    <row r="51" spans="1:11" x14ac:dyDescent="0.25">
      <c r="A51" s="162"/>
      <c r="B51" s="12" t="s">
        <v>1</v>
      </c>
      <c r="C51" s="23" t="s">
        <v>126</v>
      </c>
      <c r="D51" s="17">
        <v>4020</v>
      </c>
      <c r="E51" s="98">
        <f t="shared" si="3"/>
        <v>99.369409600000012</v>
      </c>
      <c r="F51" s="142"/>
      <c r="H51" s="110"/>
      <c r="I51" s="112"/>
      <c r="J51" s="112"/>
      <c r="K51" s="114"/>
    </row>
    <row r="52" spans="1:11" x14ac:dyDescent="0.25">
      <c r="A52" s="163" t="s">
        <v>69</v>
      </c>
      <c r="B52" s="19" t="s">
        <v>87</v>
      </c>
      <c r="C52" s="13" t="s">
        <v>168</v>
      </c>
      <c r="D52" s="20">
        <v>3413</v>
      </c>
      <c r="E52" s="100">
        <f t="shared" si="3"/>
        <v>84.365340799999998</v>
      </c>
      <c r="F52" s="132"/>
      <c r="H52" s="115">
        <v>3</v>
      </c>
      <c r="I52" s="61">
        <v>6</v>
      </c>
      <c r="J52" s="61">
        <v>3</v>
      </c>
      <c r="K52" s="117">
        <v>6</v>
      </c>
    </row>
    <row r="53" spans="1:11" ht="15.75" thickBot="1" x14ac:dyDescent="0.3">
      <c r="A53" s="204"/>
      <c r="B53" s="48" t="s">
        <v>1</v>
      </c>
      <c r="C53" s="49" t="s">
        <v>126</v>
      </c>
      <c r="D53" s="50">
        <v>4020</v>
      </c>
      <c r="E53" s="133">
        <f t="shared" si="3"/>
        <v>99.369409600000012</v>
      </c>
      <c r="F53" s="134"/>
      <c r="H53" s="120"/>
      <c r="I53" s="119"/>
      <c r="J53" s="119"/>
      <c r="K53" s="121"/>
    </row>
    <row r="54" spans="1:11" x14ac:dyDescent="0.25">
      <c r="A54" s="167" t="s">
        <v>66</v>
      </c>
      <c r="B54" s="45" t="s">
        <v>84</v>
      </c>
      <c r="C54" s="46" t="s">
        <v>138</v>
      </c>
      <c r="D54" s="47">
        <v>4161</v>
      </c>
      <c r="E54" s="147">
        <f t="shared" si="3"/>
        <v>102.854704</v>
      </c>
      <c r="F54" s="148"/>
      <c r="H54" s="149">
        <v>3</v>
      </c>
      <c r="I54" s="150">
        <v>6</v>
      </c>
      <c r="J54" s="150">
        <v>3</v>
      </c>
      <c r="K54" s="143">
        <v>6</v>
      </c>
    </row>
    <row r="55" spans="1:11" x14ac:dyDescent="0.25">
      <c r="A55" s="162"/>
      <c r="B55" s="12" t="s">
        <v>1</v>
      </c>
      <c r="C55" s="23" t="s">
        <v>126</v>
      </c>
      <c r="D55" s="17">
        <v>4020</v>
      </c>
      <c r="E55" s="98">
        <f t="shared" si="3"/>
        <v>99.369409600000012</v>
      </c>
      <c r="F55" s="142"/>
      <c r="H55" s="171"/>
      <c r="I55" s="60"/>
      <c r="J55" s="60"/>
      <c r="K55" s="172"/>
    </row>
    <row r="56" spans="1:11" x14ac:dyDescent="0.25">
      <c r="A56" s="163" t="s">
        <v>71</v>
      </c>
      <c r="B56" s="19" t="s">
        <v>88</v>
      </c>
      <c r="C56" s="13" t="s">
        <v>171</v>
      </c>
      <c r="D56" s="20">
        <v>4160</v>
      </c>
      <c r="E56" s="100">
        <f t="shared" ref="E56:E59" si="4">0.00000000000004*(($D56*617.96)+36.04)*10^9</f>
        <v>102.82998560000001</v>
      </c>
      <c r="F56" s="132"/>
      <c r="H56" s="168">
        <v>3</v>
      </c>
      <c r="I56" s="66">
        <v>6</v>
      </c>
      <c r="J56" s="66">
        <v>3</v>
      </c>
      <c r="K56" s="117">
        <v>6</v>
      </c>
    </row>
    <row r="57" spans="1:11" x14ac:dyDescent="0.25">
      <c r="A57" s="164"/>
      <c r="B57" s="24" t="s">
        <v>1</v>
      </c>
      <c r="C57" s="25" t="s">
        <v>126</v>
      </c>
      <c r="D57" s="26">
        <v>4020</v>
      </c>
      <c r="E57" s="102">
        <f t="shared" si="4"/>
        <v>99.369409600000012</v>
      </c>
      <c r="F57" s="129"/>
      <c r="H57" s="174"/>
      <c r="I57" s="67"/>
      <c r="J57" s="67"/>
      <c r="K57" s="118"/>
    </row>
    <row r="58" spans="1:11" x14ac:dyDescent="0.25">
      <c r="A58" s="135" t="s">
        <v>72</v>
      </c>
      <c r="B58" s="27" t="s">
        <v>89</v>
      </c>
      <c r="C58" s="30" t="s">
        <v>172</v>
      </c>
      <c r="D58" s="29">
        <v>4160</v>
      </c>
      <c r="E58" s="104">
        <f t="shared" si="4"/>
        <v>102.82998560000001</v>
      </c>
      <c r="F58" s="137"/>
      <c r="H58" s="151">
        <v>3</v>
      </c>
      <c r="I58" s="165">
        <v>6</v>
      </c>
      <c r="J58" s="165">
        <v>3</v>
      </c>
      <c r="K58" s="113">
        <v>6</v>
      </c>
    </row>
    <row r="59" spans="1:11" ht="15.75" thickBot="1" x14ac:dyDescent="0.3">
      <c r="A59" s="207"/>
      <c r="B59" s="42" t="s">
        <v>1</v>
      </c>
      <c r="C59" s="43" t="s">
        <v>126</v>
      </c>
      <c r="D59" s="44">
        <v>4020</v>
      </c>
      <c r="E59" s="154">
        <f t="shared" si="4"/>
        <v>99.369409600000012</v>
      </c>
      <c r="F59" s="155"/>
      <c r="H59" s="177"/>
      <c r="I59" s="178"/>
      <c r="J59" s="178"/>
      <c r="K59" s="153"/>
    </row>
    <row r="60" spans="1:11" x14ac:dyDescent="0.25">
      <c r="A60" s="31"/>
      <c r="H60" s="31"/>
      <c r="I60" s="31"/>
      <c r="J60" s="31"/>
      <c r="K60" s="31"/>
    </row>
    <row r="61" spans="1:11" x14ac:dyDescent="0.25">
      <c r="H61" s="31"/>
      <c r="I61" s="31"/>
      <c r="J61" s="31"/>
      <c r="K61" s="31"/>
    </row>
    <row r="62" spans="1:11" x14ac:dyDescent="0.25">
      <c r="H62" s="31"/>
      <c r="I62" s="31"/>
      <c r="J62" s="31"/>
      <c r="K62" s="31"/>
    </row>
    <row r="63" spans="1:11" x14ac:dyDescent="0.25">
      <c r="A63"/>
      <c r="H63" s="31"/>
      <c r="I63" s="31"/>
      <c r="J63" s="31"/>
      <c r="K63" s="31"/>
    </row>
    <row r="64" spans="1:11" x14ac:dyDescent="0.25">
      <c r="A64"/>
      <c r="H64" s="31"/>
      <c r="I64" s="31"/>
      <c r="J64" s="31"/>
      <c r="K64" s="31"/>
    </row>
    <row r="65" spans="1:11" x14ac:dyDescent="0.25">
      <c r="A65"/>
      <c r="H65" s="31"/>
      <c r="I65" s="31"/>
      <c r="J65" s="31"/>
      <c r="K65" s="31"/>
    </row>
    <row r="66" spans="1:11" x14ac:dyDescent="0.25">
      <c r="A66" s="38"/>
      <c r="H66" s="31"/>
      <c r="I66" s="31"/>
      <c r="J66" s="31"/>
      <c r="K66" s="31"/>
    </row>
    <row r="67" spans="1:11" x14ac:dyDescent="0.25">
      <c r="A67" s="38"/>
      <c r="H67" s="31"/>
      <c r="I67" s="31"/>
      <c r="J67" s="31"/>
      <c r="K67" s="31"/>
    </row>
    <row r="68" spans="1:11" x14ac:dyDescent="0.25">
      <c r="H68" s="31"/>
      <c r="I68" s="31"/>
      <c r="J68" s="31"/>
      <c r="K68" s="31"/>
    </row>
    <row r="69" spans="1:11" x14ac:dyDescent="0.25">
      <c r="H69" s="31"/>
      <c r="I69" s="31"/>
      <c r="J69" s="31"/>
      <c r="K69" s="31"/>
    </row>
    <row r="70" spans="1:11" x14ac:dyDescent="0.25">
      <c r="H70" s="31"/>
      <c r="I70" s="31"/>
      <c r="J70" s="31"/>
      <c r="K70" s="31"/>
    </row>
    <row r="71" spans="1:11" x14ac:dyDescent="0.25">
      <c r="H71" s="31"/>
      <c r="I71" s="31"/>
      <c r="J71" s="31"/>
      <c r="K71" s="31"/>
    </row>
    <row r="72" spans="1:11" x14ac:dyDescent="0.25">
      <c r="H72" s="31"/>
      <c r="I72" s="31"/>
      <c r="J72" s="31"/>
      <c r="K72" s="31"/>
    </row>
    <row r="73" spans="1:11" x14ac:dyDescent="0.25">
      <c r="H73" s="31"/>
      <c r="I73" s="31"/>
      <c r="J73" s="31"/>
      <c r="K73" s="31"/>
    </row>
    <row r="74" spans="1:11" x14ac:dyDescent="0.25">
      <c r="H74" s="31"/>
      <c r="I74" s="31"/>
      <c r="J74" s="31"/>
      <c r="K74" s="31"/>
    </row>
    <row r="75" spans="1:11" x14ac:dyDescent="0.25">
      <c r="H75" s="31"/>
      <c r="I75" s="31"/>
      <c r="J75" s="31"/>
      <c r="K75" s="31"/>
    </row>
    <row r="76" spans="1:11" x14ac:dyDescent="0.25">
      <c r="H76" s="31"/>
      <c r="I76" s="31"/>
      <c r="J76" s="31"/>
      <c r="K76" s="31"/>
    </row>
    <row r="77" spans="1:11" x14ac:dyDescent="0.25">
      <c r="H77" s="31"/>
      <c r="I77" s="31"/>
      <c r="J77" s="31"/>
      <c r="K77" s="31"/>
    </row>
    <row r="78" spans="1:11" x14ac:dyDescent="0.25">
      <c r="H78" s="31"/>
      <c r="I78" s="31"/>
      <c r="J78" s="31"/>
      <c r="K78" s="31"/>
    </row>
    <row r="79" spans="1:11" x14ac:dyDescent="0.25">
      <c r="H79" s="31"/>
      <c r="I79" s="31"/>
      <c r="J79" s="31"/>
      <c r="K79" s="31"/>
    </row>
    <row r="80" spans="1:11" x14ac:dyDescent="0.25">
      <c r="H80" s="31"/>
      <c r="I80" s="31"/>
      <c r="J80" s="31"/>
      <c r="K80" s="31"/>
    </row>
    <row r="81" spans="8:11" x14ac:dyDescent="0.25">
      <c r="H81" s="31"/>
      <c r="I81" s="31"/>
      <c r="J81" s="31"/>
      <c r="K81" s="31"/>
    </row>
    <row r="82" spans="8:11" x14ac:dyDescent="0.25">
      <c r="H82" s="31"/>
      <c r="I82" s="31"/>
      <c r="J82" s="31"/>
      <c r="K82" s="31"/>
    </row>
    <row r="83" spans="8:11" x14ac:dyDescent="0.25">
      <c r="H83" s="31"/>
      <c r="I83" s="31"/>
      <c r="J83" s="31"/>
      <c r="K83" s="31"/>
    </row>
    <row r="84" spans="8:11" x14ac:dyDescent="0.25">
      <c r="H84" s="31"/>
      <c r="I84" s="31"/>
      <c r="J84" s="31"/>
      <c r="K84" s="31"/>
    </row>
    <row r="85" spans="8:11" x14ac:dyDescent="0.25">
      <c r="H85" s="31"/>
      <c r="I85" s="31"/>
      <c r="J85" s="31"/>
      <c r="K85" s="31"/>
    </row>
    <row r="86" spans="8:11" x14ac:dyDescent="0.25">
      <c r="H86" s="31"/>
      <c r="I86" s="31"/>
      <c r="J86" s="31"/>
      <c r="K86" s="31"/>
    </row>
    <row r="87" spans="8:11" x14ac:dyDescent="0.25">
      <c r="H87" s="31"/>
      <c r="I87" s="31"/>
      <c r="J87" s="31"/>
      <c r="K87" s="31"/>
    </row>
    <row r="88" spans="8:11" x14ac:dyDescent="0.25">
      <c r="H88" s="31"/>
      <c r="I88" s="31"/>
      <c r="J88" s="31"/>
      <c r="K88" s="31"/>
    </row>
    <row r="89" spans="8:11" x14ac:dyDescent="0.25">
      <c r="H89" s="31"/>
      <c r="I89" s="31"/>
      <c r="J89" s="31"/>
      <c r="K89" s="31"/>
    </row>
    <row r="90" spans="8:11" x14ac:dyDescent="0.25">
      <c r="H90" s="31"/>
      <c r="I90" s="31"/>
      <c r="J90" s="31"/>
      <c r="K90" s="31"/>
    </row>
    <row r="91" spans="8:11" x14ac:dyDescent="0.25">
      <c r="H91" s="31"/>
      <c r="I91" s="31"/>
      <c r="J91" s="31"/>
      <c r="K91" s="31"/>
    </row>
    <row r="92" spans="8:11" x14ac:dyDescent="0.25">
      <c r="H92" s="31"/>
      <c r="I92" s="31"/>
      <c r="J92" s="31"/>
      <c r="K92" s="31"/>
    </row>
    <row r="93" spans="8:11" x14ac:dyDescent="0.25">
      <c r="H93" s="31"/>
      <c r="I93" s="31"/>
      <c r="J93" s="31"/>
      <c r="K93" s="31"/>
    </row>
    <row r="94" spans="8:11" x14ac:dyDescent="0.25">
      <c r="H94" s="31"/>
      <c r="I94" s="31"/>
      <c r="J94" s="31"/>
      <c r="K94" s="31"/>
    </row>
    <row r="95" spans="8:11" x14ac:dyDescent="0.25">
      <c r="H95" s="31"/>
      <c r="I95" s="31"/>
      <c r="J95" s="31"/>
      <c r="K95" s="31"/>
    </row>
    <row r="96" spans="8:11" x14ac:dyDescent="0.25">
      <c r="H96" s="31"/>
      <c r="I96" s="31"/>
      <c r="J96" s="31"/>
      <c r="K96" s="31"/>
    </row>
    <row r="97" spans="8:11" x14ac:dyDescent="0.25">
      <c r="H97" s="31"/>
      <c r="I97" s="31"/>
      <c r="J97" s="31"/>
      <c r="K97" s="31"/>
    </row>
    <row r="98" spans="8:11" x14ac:dyDescent="0.25">
      <c r="H98" s="31"/>
      <c r="I98" s="31"/>
      <c r="J98" s="31"/>
      <c r="K98" s="31"/>
    </row>
    <row r="99" spans="8:11" x14ac:dyDescent="0.25">
      <c r="H99" s="31"/>
      <c r="I99" s="31"/>
      <c r="J99" s="31"/>
      <c r="K99" s="31"/>
    </row>
    <row r="100" spans="8:11" x14ac:dyDescent="0.25">
      <c r="H100" s="31"/>
      <c r="I100" s="31"/>
      <c r="J100" s="31"/>
      <c r="K100" s="31"/>
    </row>
    <row r="101" spans="8:11" x14ac:dyDescent="0.25">
      <c r="H101" s="31"/>
      <c r="I101" s="31"/>
      <c r="J101" s="31"/>
      <c r="K101" s="31"/>
    </row>
    <row r="102" spans="8:11" x14ac:dyDescent="0.25">
      <c r="H102" s="31"/>
      <c r="I102" s="31"/>
      <c r="J102" s="31"/>
      <c r="K102" s="31"/>
    </row>
    <row r="103" spans="8:11" x14ac:dyDescent="0.25">
      <c r="H103" s="31"/>
      <c r="I103" s="31"/>
      <c r="J103" s="31"/>
      <c r="K103" s="31"/>
    </row>
    <row r="104" spans="8:11" x14ac:dyDescent="0.25">
      <c r="H104" s="31"/>
      <c r="I104" s="31"/>
      <c r="J104" s="31"/>
      <c r="K104" s="31"/>
    </row>
    <row r="105" spans="8:11" x14ac:dyDescent="0.25">
      <c r="H105" s="31"/>
      <c r="I105" s="31"/>
      <c r="J105" s="31"/>
      <c r="K105" s="31"/>
    </row>
    <row r="106" spans="8:11" x14ac:dyDescent="0.25">
      <c r="H106" s="31"/>
      <c r="I106" s="31"/>
      <c r="J106" s="31"/>
      <c r="K106" s="31"/>
    </row>
    <row r="107" spans="8:11" x14ac:dyDescent="0.25">
      <c r="H107" s="31"/>
      <c r="I107" s="31"/>
      <c r="J107" s="31"/>
      <c r="K107" s="31"/>
    </row>
    <row r="108" spans="8:11" x14ac:dyDescent="0.25">
      <c r="H108" s="31"/>
      <c r="I108" s="31"/>
      <c r="J108" s="31"/>
      <c r="K108" s="31"/>
    </row>
    <row r="109" spans="8:11" x14ac:dyDescent="0.25">
      <c r="H109" s="31"/>
      <c r="I109" s="31"/>
      <c r="J109" s="31"/>
      <c r="K109" s="31"/>
    </row>
    <row r="110" spans="8:11" x14ac:dyDescent="0.25">
      <c r="H110" s="31"/>
      <c r="I110" s="31"/>
      <c r="J110" s="31"/>
      <c r="K110" s="31"/>
    </row>
    <row r="111" spans="8:11" x14ac:dyDescent="0.25">
      <c r="H111" s="31"/>
      <c r="I111" s="31"/>
      <c r="J111" s="31"/>
      <c r="K111" s="31"/>
    </row>
    <row r="112" spans="8:11" x14ac:dyDescent="0.25">
      <c r="H112" s="31"/>
      <c r="I112" s="31"/>
      <c r="J112" s="31"/>
      <c r="K112" s="31"/>
    </row>
    <row r="113" spans="8:11" x14ac:dyDescent="0.25">
      <c r="H113" s="31"/>
      <c r="I113" s="31"/>
      <c r="J113" s="31"/>
      <c r="K113" s="31"/>
    </row>
    <row r="114" spans="8:11" x14ac:dyDescent="0.25">
      <c r="H114" s="31"/>
      <c r="I114" s="31"/>
      <c r="J114" s="31"/>
      <c r="K114" s="31"/>
    </row>
    <row r="115" spans="8:11" x14ac:dyDescent="0.25">
      <c r="H115" s="31"/>
      <c r="I115" s="31"/>
      <c r="J115" s="31"/>
      <c r="K115" s="31"/>
    </row>
  </sheetData>
  <mergeCells count="186">
    <mergeCell ref="A56:A57"/>
    <mergeCell ref="E56:F56"/>
    <mergeCell ref="E57:F57"/>
    <mergeCell ref="A58:A59"/>
    <mergeCell ref="E58:F58"/>
    <mergeCell ref="E59:F59"/>
    <mergeCell ref="A46:A47"/>
    <mergeCell ref="E46:F46"/>
    <mergeCell ref="E47:F47"/>
    <mergeCell ref="A54:A55"/>
    <mergeCell ref="E54:F54"/>
    <mergeCell ref="E55:F55"/>
    <mergeCell ref="A48:A49"/>
    <mergeCell ref="E48:F48"/>
    <mergeCell ref="E49:F49"/>
    <mergeCell ref="A52:A53"/>
    <mergeCell ref="E52:F52"/>
    <mergeCell ref="E53:F53"/>
    <mergeCell ref="A50:A51"/>
    <mergeCell ref="E50:F50"/>
    <mergeCell ref="E51:F51"/>
    <mergeCell ref="A42:A43"/>
    <mergeCell ref="E42:F42"/>
    <mergeCell ref="E43:F43"/>
    <mergeCell ref="A40:A41"/>
    <mergeCell ref="E40:F40"/>
    <mergeCell ref="E41:F41"/>
    <mergeCell ref="A44:A45"/>
    <mergeCell ref="E44:F44"/>
    <mergeCell ref="E45:F45"/>
    <mergeCell ref="A34:A35"/>
    <mergeCell ref="E34:F34"/>
    <mergeCell ref="E35:F35"/>
    <mergeCell ref="A38:A39"/>
    <mergeCell ref="E38:F38"/>
    <mergeCell ref="E39:F39"/>
    <mergeCell ref="A36:A37"/>
    <mergeCell ref="E36:F36"/>
    <mergeCell ref="E37:F37"/>
    <mergeCell ref="A26:A27"/>
    <mergeCell ref="E26:F26"/>
    <mergeCell ref="E27:F27"/>
    <mergeCell ref="A28:A29"/>
    <mergeCell ref="E28:F28"/>
    <mergeCell ref="E29:F29"/>
    <mergeCell ref="A32:A33"/>
    <mergeCell ref="E32:F32"/>
    <mergeCell ref="E33:F33"/>
    <mergeCell ref="A30:A31"/>
    <mergeCell ref="E30:F30"/>
    <mergeCell ref="E31:F31"/>
    <mergeCell ref="A18:A19"/>
    <mergeCell ref="E18:F18"/>
    <mergeCell ref="E19:F19"/>
    <mergeCell ref="A20:A21"/>
    <mergeCell ref="E20:F20"/>
    <mergeCell ref="E21:F21"/>
    <mergeCell ref="A24:A25"/>
    <mergeCell ref="E24:F24"/>
    <mergeCell ref="E25:F25"/>
    <mergeCell ref="A22:A23"/>
    <mergeCell ref="E22:F22"/>
    <mergeCell ref="E23:F23"/>
    <mergeCell ref="A14:A15"/>
    <mergeCell ref="E14:F14"/>
    <mergeCell ref="E15:F15"/>
    <mergeCell ref="A12:A13"/>
    <mergeCell ref="E12:F12"/>
    <mergeCell ref="E13:F13"/>
    <mergeCell ref="A16:A17"/>
    <mergeCell ref="E16:F16"/>
    <mergeCell ref="E17:F17"/>
    <mergeCell ref="H9:I9"/>
    <mergeCell ref="J9:K9"/>
    <mergeCell ref="H10:H11"/>
    <mergeCell ref="I10:I11"/>
    <mergeCell ref="J10:J11"/>
    <mergeCell ref="K10:K11"/>
    <mergeCell ref="E10:F11"/>
    <mergeCell ref="A2:D2"/>
    <mergeCell ref="A3:D3"/>
    <mergeCell ref="A4:D4"/>
    <mergeCell ref="A5:D5"/>
    <mergeCell ref="A6:D6"/>
    <mergeCell ref="A7:D7"/>
    <mergeCell ref="A8:D8"/>
    <mergeCell ref="A10:A11"/>
    <mergeCell ref="B10:B11"/>
    <mergeCell ref="C10:C11"/>
    <mergeCell ref="D10:D11"/>
    <mergeCell ref="H16:H17"/>
    <mergeCell ref="I16:I17"/>
    <mergeCell ref="J16:J17"/>
    <mergeCell ref="K16:K17"/>
    <mergeCell ref="H18:H19"/>
    <mergeCell ref="I18:I19"/>
    <mergeCell ref="J18:J19"/>
    <mergeCell ref="K18:K19"/>
    <mergeCell ref="H12:H13"/>
    <mergeCell ref="I12:I13"/>
    <mergeCell ref="J12:J13"/>
    <mergeCell ref="K12:K13"/>
    <mergeCell ref="H14:H15"/>
    <mergeCell ref="I14:I15"/>
    <mergeCell ref="J14:J15"/>
    <mergeCell ref="K14:K15"/>
    <mergeCell ref="H24:H25"/>
    <mergeCell ref="I24:I25"/>
    <mergeCell ref="J24:J25"/>
    <mergeCell ref="K24:K25"/>
    <mergeCell ref="H26:H27"/>
    <mergeCell ref="I26:I27"/>
    <mergeCell ref="J26:J27"/>
    <mergeCell ref="K26:K27"/>
    <mergeCell ref="H20:H21"/>
    <mergeCell ref="I20:I21"/>
    <mergeCell ref="J20:J21"/>
    <mergeCell ref="K20:K21"/>
    <mergeCell ref="H22:H23"/>
    <mergeCell ref="I22:I23"/>
    <mergeCell ref="J22:J23"/>
    <mergeCell ref="K22:K23"/>
    <mergeCell ref="H32:H33"/>
    <mergeCell ref="I32:I33"/>
    <mergeCell ref="J32:J33"/>
    <mergeCell ref="K32:K33"/>
    <mergeCell ref="H34:H35"/>
    <mergeCell ref="I34:I35"/>
    <mergeCell ref="J34:J35"/>
    <mergeCell ref="K34:K35"/>
    <mergeCell ref="H28:H29"/>
    <mergeCell ref="I28:I29"/>
    <mergeCell ref="J28:J29"/>
    <mergeCell ref="K28:K29"/>
    <mergeCell ref="H30:H31"/>
    <mergeCell ref="I30:I31"/>
    <mergeCell ref="J30:J31"/>
    <mergeCell ref="K30:K31"/>
    <mergeCell ref="H40:H41"/>
    <mergeCell ref="I40:I41"/>
    <mergeCell ref="J40:J41"/>
    <mergeCell ref="K40:K41"/>
    <mergeCell ref="H42:H43"/>
    <mergeCell ref="I42:I43"/>
    <mergeCell ref="J42:J43"/>
    <mergeCell ref="K42:K43"/>
    <mergeCell ref="H36:H37"/>
    <mergeCell ref="I36:I37"/>
    <mergeCell ref="J36:J37"/>
    <mergeCell ref="K36:K37"/>
    <mergeCell ref="H38:H39"/>
    <mergeCell ref="I38:I39"/>
    <mergeCell ref="J38:J39"/>
    <mergeCell ref="K38:K39"/>
    <mergeCell ref="H48:H49"/>
    <mergeCell ref="I48:I49"/>
    <mergeCell ref="J48:J49"/>
    <mergeCell ref="K48:K49"/>
    <mergeCell ref="H50:H51"/>
    <mergeCell ref="I50:I51"/>
    <mergeCell ref="J50:J51"/>
    <mergeCell ref="K50:K51"/>
    <mergeCell ref="H44:H45"/>
    <mergeCell ref="I44:I45"/>
    <mergeCell ref="J44:J45"/>
    <mergeCell ref="K44:K45"/>
    <mergeCell ref="H46:H47"/>
    <mergeCell ref="I46:I47"/>
    <mergeCell ref="J46:J47"/>
    <mergeCell ref="K46:K47"/>
    <mergeCell ref="H56:H57"/>
    <mergeCell ref="I56:I57"/>
    <mergeCell ref="J56:J57"/>
    <mergeCell ref="K56:K57"/>
    <mergeCell ref="H58:H59"/>
    <mergeCell ref="I58:I59"/>
    <mergeCell ref="J58:J59"/>
    <mergeCell ref="K58:K59"/>
    <mergeCell ref="H52:H53"/>
    <mergeCell ref="I52:I53"/>
    <mergeCell ref="J52:J53"/>
    <mergeCell ref="K52:K53"/>
    <mergeCell ref="H54:H55"/>
    <mergeCell ref="I54:I55"/>
    <mergeCell ref="J54:J55"/>
    <mergeCell ref="K54:K5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34C5-849F-4646-A744-2C32622B8867}">
  <dimension ref="A1:K21"/>
  <sheetViews>
    <sheetView topLeftCell="A9" zoomScale="70" zoomScaleNormal="70" workbookViewId="0">
      <selection activeCell="C14" sqref="C14"/>
    </sheetView>
  </sheetViews>
  <sheetFormatPr defaultRowHeight="15" x14ac:dyDescent="0.25"/>
  <cols>
    <col min="1" max="1" width="17.140625" bestFit="1" customWidth="1"/>
    <col min="3" max="3" width="25.5703125" customWidth="1"/>
    <col min="4" max="4" width="17.42578125" bestFit="1" customWidth="1"/>
    <col min="5" max="6" width="22.42578125" bestFit="1" customWidth="1"/>
    <col min="8" max="8" width="28.28515625" bestFit="1" customWidth="1"/>
    <col min="9" max="9" width="30.42578125" bestFit="1" customWidth="1"/>
    <col min="10" max="10" width="28.28515625" bestFit="1" customWidth="1"/>
    <col min="11" max="11" width="28.7109375" bestFit="1" customWidth="1"/>
  </cols>
  <sheetData>
    <row r="1" spans="1:11" x14ac:dyDescent="0.25">
      <c r="A1" s="3"/>
      <c r="D1" s="1"/>
      <c r="E1" s="2"/>
    </row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9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E9" s="2"/>
      <c r="F9" s="2"/>
      <c r="H9" s="68" t="s">
        <v>359</v>
      </c>
      <c r="I9" s="69"/>
      <c r="J9" s="68" t="s">
        <v>103</v>
      </c>
      <c r="K9" s="69"/>
    </row>
    <row r="10" spans="1:11" ht="15" customHeight="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ht="15" customHeight="1" x14ac:dyDescent="0.25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x14ac:dyDescent="0.25">
      <c r="A12" s="86" t="s">
        <v>15</v>
      </c>
      <c r="B12" s="19" t="s">
        <v>22</v>
      </c>
      <c r="C12" s="13" t="s">
        <v>131</v>
      </c>
      <c r="D12" s="20">
        <v>2029</v>
      </c>
      <c r="E12" s="18">
        <f t="shared" ref="E12:E21" si="0">0.00000000000004*(($D12*617.96)+36.04)*10^9</f>
        <v>50.155075200000006</v>
      </c>
      <c r="F12" s="34">
        <f>0.00000000000004*(($D12*617.96)+36.04)*10^9</f>
        <v>50.155075200000006</v>
      </c>
      <c r="H12" s="66">
        <v>6</v>
      </c>
      <c r="I12" s="61">
        <v>12</v>
      </c>
      <c r="J12" s="66">
        <v>6</v>
      </c>
      <c r="K12" s="66">
        <v>12</v>
      </c>
    </row>
    <row r="13" spans="1:11" x14ac:dyDescent="0.25">
      <c r="A13" s="87"/>
      <c r="B13" s="24" t="s">
        <v>1</v>
      </c>
      <c r="C13" s="25" t="s">
        <v>126</v>
      </c>
      <c r="D13" s="26">
        <v>4020</v>
      </c>
      <c r="E13" s="32">
        <f t="shared" si="0"/>
        <v>99.369409600000012</v>
      </c>
      <c r="F13" s="35">
        <f>0.00000000000004*(($D13*617.96)+36.04)*10^9</f>
        <v>99.369409600000012</v>
      </c>
      <c r="H13" s="67"/>
      <c r="I13" s="62"/>
      <c r="J13" s="67"/>
      <c r="K13" s="67"/>
    </row>
    <row r="14" spans="1:11" x14ac:dyDescent="0.25">
      <c r="A14" s="88" t="s">
        <v>318</v>
      </c>
      <c r="B14" s="27" t="s">
        <v>321</v>
      </c>
      <c r="C14" s="30" t="s">
        <v>324</v>
      </c>
      <c r="D14" s="29">
        <v>4139</v>
      </c>
      <c r="E14" s="33">
        <f t="shared" si="0"/>
        <v>102.31089920000001</v>
      </c>
      <c r="F14" s="36">
        <f>0.00000000000004*(($D14*617.96)+36.04)*10^9</f>
        <v>102.31089920000001</v>
      </c>
      <c r="H14" s="65">
        <v>4</v>
      </c>
      <c r="I14" s="60">
        <v>8</v>
      </c>
      <c r="J14" s="165">
        <v>4</v>
      </c>
      <c r="K14" s="165">
        <v>8</v>
      </c>
    </row>
    <row r="15" spans="1:11" x14ac:dyDescent="0.25">
      <c r="A15" s="89"/>
      <c r="B15" s="12" t="s">
        <v>1</v>
      </c>
      <c r="C15" s="23" t="s">
        <v>126</v>
      </c>
      <c r="D15" s="17">
        <v>4020</v>
      </c>
      <c r="E15" s="14">
        <f t="shared" si="0"/>
        <v>99.369409600000012</v>
      </c>
      <c r="F15" s="37">
        <f>0.00000000000004*(($D15*617.96)+36.04)*10^9</f>
        <v>99.369409600000012</v>
      </c>
      <c r="H15" s="65"/>
      <c r="I15" s="60"/>
      <c r="J15" s="90"/>
      <c r="K15" s="90"/>
    </row>
    <row r="16" spans="1:11" x14ac:dyDescent="0.25">
      <c r="A16" s="86" t="s">
        <v>319</v>
      </c>
      <c r="B16" s="19" t="s">
        <v>322</v>
      </c>
      <c r="C16" s="13" t="s">
        <v>325</v>
      </c>
      <c r="D16" s="20">
        <v>4137</v>
      </c>
      <c r="E16" s="18">
        <f t="shared" si="0"/>
        <v>102.26146240000001</v>
      </c>
      <c r="F16" s="34">
        <f>0.00000000000004*(($D16*617.96)+36.04)*10^9</f>
        <v>102.26146240000001</v>
      </c>
      <c r="H16" s="93">
        <v>4</v>
      </c>
      <c r="I16" s="91">
        <v>8</v>
      </c>
      <c r="J16" s="93">
        <v>4</v>
      </c>
      <c r="K16" s="93">
        <v>8</v>
      </c>
    </row>
    <row r="17" spans="1:11" x14ac:dyDescent="0.25">
      <c r="A17" s="87"/>
      <c r="B17" s="24" t="s">
        <v>1</v>
      </c>
      <c r="C17" s="25" t="s">
        <v>126</v>
      </c>
      <c r="D17" s="26">
        <v>4020</v>
      </c>
      <c r="E17" s="32">
        <f t="shared" si="0"/>
        <v>99.369409600000012</v>
      </c>
      <c r="F17" s="35">
        <f>0.00000000000004*(($D17*617.96)+36.04)*10^9</f>
        <v>99.369409600000012</v>
      </c>
      <c r="H17" s="94"/>
      <c r="I17" s="92"/>
      <c r="J17" s="94"/>
      <c r="K17" s="94"/>
    </row>
    <row r="18" spans="1:11" x14ac:dyDescent="0.25">
      <c r="A18" s="88" t="s">
        <v>320</v>
      </c>
      <c r="B18" s="27" t="s">
        <v>323</v>
      </c>
      <c r="C18" s="30" t="s">
        <v>326</v>
      </c>
      <c r="D18" s="29">
        <v>4149</v>
      </c>
      <c r="E18" s="33">
        <f t="shared" si="0"/>
        <v>102.5580832</v>
      </c>
      <c r="F18" s="36">
        <f>0.00000000000004*(($D18*617.96)+36.04)*10^9</f>
        <v>102.5580832</v>
      </c>
      <c r="H18" s="65">
        <v>4</v>
      </c>
      <c r="I18" s="60">
        <v>8</v>
      </c>
      <c r="J18" s="165">
        <v>4</v>
      </c>
      <c r="K18" s="165">
        <v>8</v>
      </c>
    </row>
    <row r="19" spans="1:11" x14ac:dyDescent="0.25">
      <c r="A19" s="89"/>
      <c r="B19" s="12" t="s">
        <v>1</v>
      </c>
      <c r="C19" s="23" t="s">
        <v>126</v>
      </c>
      <c r="D19" s="17">
        <v>4020</v>
      </c>
      <c r="E19" s="14">
        <f t="shared" si="0"/>
        <v>99.369409600000012</v>
      </c>
      <c r="F19" s="37">
        <f>0.00000000000004*(($D19*617.96)+36.04)*10^9</f>
        <v>99.369409600000012</v>
      </c>
      <c r="H19" s="65"/>
      <c r="I19" s="60"/>
      <c r="J19" s="90"/>
      <c r="K19" s="90"/>
    </row>
    <row r="20" spans="1:11" x14ac:dyDescent="0.25">
      <c r="A20" s="86" t="s">
        <v>11</v>
      </c>
      <c r="B20" s="19" t="s">
        <v>19</v>
      </c>
      <c r="C20" s="13" t="s">
        <v>132</v>
      </c>
      <c r="D20" s="20">
        <v>3452</v>
      </c>
      <c r="E20" s="18">
        <f t="shared" si="0"/>
        <v>85.329358400000004</v>
      </c>
      <c r="F20" s="34">
        <f>0.00000000000004*(($D20*617.96)+36.04)*10^9</f>
        <v>85.329358400000004</v>
      </c>
      <c r="H20" s="93">
        <v>4</v>
      </c>
      <c r="I20" s="91">
        <v>8</v>
      </c>
      <c r="J20" s="93">
        <v>3</v>
      </c>
      <c r="K20" s="93">
        <v>6</v>
      </c>
    </row>
    <row r="21" spans="1:11" x14ac:dyDescent="0.25">
      <c r="A21" s="87"/>
      <c r="B21" s="24" t="s">
        <v>1</v>
      </c>
      <c r="C21" s="25" t="s">
        <v>126</v>
      </c>
      <c r="D21" s="26">
        <v>4020</v>
      </c>
      <c r="E21" s="32">
        <f t="shared" si="0"/>
        <v>99.369409600000012</v>
      </c>
      <c r="F21" s="35">
        <f>0.00000000000004*(($D21*617.96)+36.04)*10^9</f>
        <v>99.369409600000012</v>
      </c>
      <c r="H21" s="94"/>
      <c r="I21" s="92"/>
      <c r="J21" s="94"/>
      <c r="K21" s="94"/>
    </row>
  </sheetData>
  <mergeCells count="43">
    <mergeCell ref="E10:F11"/>
    <mergeCell ref="A18:A19"/>
    <mergeCell ref="H18:H19"/>
    <mergeCell ref="I18:I19"/>
    <mergeCell ref="J18:J19"/>
    <mergeCell ref="K18:K19"/>
    <mergeCell ref="A20:A21"/>
    <mergeCell ref="H20:H21"/>
    <mergeCell ref="I20:I21"/>
    <mergeCell ref="J20:J21"/>
    <mergeCell ref="K20:K21"/>
    <mergeCell ref="A14:A15"/>
    <mergeCell ref="H14:H15"/>
    <mergeCell ref="I14:I15"/>
    <mergeCell ref="J14:J15"/>
    <mergeCell ref="K14:K15"/>
    <mergeCell ref="A16:A17"/>
    <mergeCell ref="H16:H17"/>
    <mergeCell ref="I16:I17"/>
    <mergeCell ref="J16:J17"/>
    <mergeCell ref="K16:K17"/>
    <mergeCell ref="I10:I11"/>
    <mergeCell ref="J10:J11"/>
    <mergeCell ref="K10:K11"/>
    <mergeCell ref="A12:A13"/>
    <mergeCell ref="H12:H13"/>
    <mergeCell ref="I12:I13"/>
    <mergeCell ref="J12:J13"/>
    <mergeCell ref="K12:K13"/>
    <mergeCell ref="A8:D8"/>
    <mergeCell ref="H9:I9"/>
    <mergeCell ref="J9:K9"/>
    <mergeCell ref="A10:A11"/>
    <mergeCell ref="B10:B11"/>
    <mergeCell ref="C10:C11"/>
    <mergeCell ref="D10:D11"/>
    <mergeCell ref="H10:H11"/>
    <mergeCell ref="A2:D2"/>
    <mergeCell ref="A3:D3"/>
    <mergeCell ref="A4:D4"/>
    <mergeCell ref="A5:D5"/>
    <mergeCell ref="A6:D6"/>
    <mergeCell ref="A7:D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ABE42-DFE9-484A-9FBF-3E418896BDC1}">
  <dimension ref="A1:F15"/>
  <sheetViews>
    <sheetView tabSelected="1" zoomScale="85" zoomScaleNormal="85" workbookViewId="0">
      <selection activeCell="C25" sqref="C25"/>
    </sheetView>
  </sheetViews>
  <sheetFormatPr defaultRowHeight="15" x14ac:dyDescent="0.25"/>
  <cols>
    <col min="1" max="1" width="21.140625" bestFit="1" customWidth="1"/>
    <col min="2" max="2" width="26.7109375" bestFit="1" customWidth="1"/>
    <col min="3" max="3" width="30.7109375" bestFit="1" customWidth="1"/>
    <col min="5" max="5" width="29.85546875" customWidth="1"/>
    <col min="6" max="6" width="23.42578125" customWidth="1"/>
  </cols>
  <sheetData>
    <row r="1" spans="1:6" x14ac:dyDescent="0.25">
      <c r="A1" s="3"/>
      <c r="C1" s="2"/>
    </row>
    <row r="2" spans="1:6" x14ac:dyDescent="0.25">
      <c r="A2" s="72" t="s">
        <v>2</v>
      </c>
      <c r="B2" s="73"/>
      <c r="C2" s="4" t="s">
        <v>3</v>
      </c>
    </row>
    <row r="3" spans="1:6" x14ac:dyDescent="0.25">
      <c r="A3" s="74" t="s">
        <v>4</v>
      </c>
      <c r="B3" s="75"/>
      <c r="C3" s="5" t="s">
        <v>359</v>
      </c>
    </row>
    <row r="4" spans="1:6" x14ac:dyDescent="0.25">
      <c r="A4" s="74" t="s">
        <v>5</v>
      </c>
      <c r="B4" s="75"/>
      <c r="C4" s="5" t="s">
        <v>106</v>
      </c>
    </row>
    <row r="5" spans="1:6" x14ac:dyDescent="0.25">
      <c r="A5" s="74" t="s">
        <v>6</v>
      </c>
      <c r="B5" s="75"/>
      <c r="C5" s="5" t="s">
        <v>327</v>
      </c>
    </row>
    <row r="6" spans="1:6" x14ac:dyDescent="0.25">
      <c r="A6" s="74" t="s">
        <v>337</v>
      </c>
      <c r="B6" s="75"/>
      <c r="C6" s="5" t="s">
        <v>328</v>
      </c>
    </row>
    <row r="7" spans="1:6" x14ac:dyDescent="0.25">
      <c r="A7" s="74" t="s">
        <v>8</v>
      </c>
      <c r="B7" s="75"/>
      <c r="C7" s="5">
        <v>50</v>
      </c>
    </row>
    <row r="8" spans="1:6" x14ac:dyDescent="0.25">
      <c r="A8" s="76" t="s">
        <v>362</v>
      </c>
      <c r="B8" s="77"/>
      <c r="C8" s="222">
        <v>2</v>
      </c>
    </row>
    <row r="9" spans="1:6" ht="15.75" x14ac:dyDescent="0.25">
      <c r="C9" s="2"/>
      <c r="E9" s="68" t="s">
        <v>359</v>
      </c>
      <c r="F9" s="69"/>
    </row>
    <row r="10" spans="1:6" x14ac:dyDescent="0.25">
      <c r="A10" s="78" t="s">
        <v>336</v>
      </c>
      <c r="B10" s="80" t="s">
        <v>335</v>
      </c>
      <c r="C10" s="210" t="s">
        <v>357</v>
      </c>
      <c r="E10" s="70" t="s">
        <v>233</v>
      </c>
      <c r="F10" s="70" t="s">
        <v>234</v>
      </c>
    </row>
    <row r="11" spans="1:6" x14ac:dyDescent="0.25">
      <c r="A11" s="79"/>
      <c r="B11" s="81"/>
      <c r="C11" s="211"/>
      <c r="E11" s="71"/>
      <c r="F11" s="71"/>
    </row>
    <row r="12" spans="1:6" x14ac:dyDescent="0.25">
      <c r="A12" s="86" t="s">
        <v>329</v>
      </c>
      <c r="B12" s="13" t="s">
        <v>333</v>
      </c>
      <c r="C12" s="212">
        <v>250</v>
      </c>
      <c r="E12" s="66">
        <v>2</v>
      </c>
      <c r="F12" s="66">
        <v>4</v>
      </c>
    </row>
    <row r="13" spans="1:6" x14ac:dyDescent="0.25">
      <c r="A13" s="87"/>
      <c r="B13" s="25" t="s">
        <v>334</v>
      </c>
      <c r="C13" s="213">
        <v>250</v>
      </c>
      <c r="E13" s="67"/>
      <c r="F13" s="67"/>
    </row>
    <row r="14" spans="1:6" x14ac:dyDescent="0.25">
      <c r="A14" s="88" t="s">
        <v>330</v>
      </c>
      <c r="B14" s="30" t="s">
        <v>331</v>
      </c>
      <c r="C14" s="214">
        <v>250</v>
      </c>
      <c r="E14" s="65">
        <v>2</v>
      </c>
      <c r="F14" s="65">
        <v>4</v>
      </c>
    </row>
    <row r="15" spans="1:6" x14ac:dyDescent="0.25">
      <c r="A15" s="89"/>
      <c r="B15" s="23" t="s">
        <v>332</v>
      </c>
      <c r="C15" s="215">
        <v>250</v>
      </c>
      <c r="E15" s="90"/>
      <c r="F15" s="90"/>
    </row>
  </sheetData>
  <mergeCells count="19">
    <mergeCell ref="A14:A15"/>
    <mergeCell ref="E14:E15"/>
    <mergeCell ref="F14:F15"/>
    <mergeCell ref="F10:F11"/>
    <mergeCell ref="A12:A13"/>
    <mergeCell ref="E12:E13"/>
    <mergeCell ref="F12:F13"/>
    <mergeCell ref="A8:B8"/>
    <mergeCell ref="E9:F9"/>
    <mergeCell ref="A10:A11"/>
    <mergeCell ref="B10:B11"/>
    <mergeCell ref="C10:C11"/>
    <mergeCell ref="E10:E11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149B-8E2C-4B85-92EC-0FAD585A4E16}">
  <dimension ref="A2:K123"/>
  <sheetViews>
    <sheetView workbookViewId="0">
      <selection activeCell="A14" sqref="A14:A15"/>
    </sheetView>
  </sheetViews>
  <sheetFormatPr defaultRowHeight="15" x14ac:dyDescent="0.25"/>
  <cols>
    <col min="1" max="1" width="17.7109375" style="3" customWidth="1"/>
    <col min="2" max="2" width="15.140625" bestFit="1" customWidth="1"/>
    <col min="3" max="3" width="15.140625" customWidth="1"/>
    <col min="4" max="4" width="18.85546875" style="1" customWidth="1"/>
    <col min="5" max="5" width="24.5703125" style="2" customWidth="1"/>
    <col min="6" max="6" width="23.7109375" customWidth="1"/>
    <col min="8" max="8" width="28.85546875" customWidth="1"/>
    <col min="9" max="9" width="14" customWidth="1"/>
    <col min="10" max="10" width="26.7109375" customWidth="1"/>
    <col min="11" max="11" width="16.570312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9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x14ac:dyDescent="0.25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x14ac:dyDescent="0.25">
      <c r="A12" s="86" t="s">
        <v>121</v>
      </c>
      <c r="B12" s="19" t="s">
        <v>122</v>
      </c>
      <c r="C12" s="13" t="s">
        <v>193</v>
      </c>
      <c r="D12" s="20">
        <v>5798</v>
      </c>
      <c r="E12" s="100">
        <f t="shared" ref="E12:E75" si="0">0.00000000000004*(($D12*617.96)+36.04)*10^9</f>
        <v>143.31872480000001</v>
      </c>
      <c r="F12" s="101"/>
      <c r="H12" s="61">
        <v>7</v>
      </c>
      <c r="I12" s="61">
        <v>14</v>
      </c>
      <c r="J12" s="61">
        <v>5</v>
      </c>
      <c r="K12" s="66">
        <v>8</v>
      </c>
    </row>
    <row r="13" spans="1:11" x14ac:dyDescent="0.25">
      <c r="A13" s="87"/>
      <c r="B13" s="24" t="s">
        <v>1</v>
      </c>
      <c r="C13" s="25" t="s">
        <v>126</v>
      </c>
      <c r="D13" s="26">
        <v>4020</v>
      </c>
      <c r="E13" s="102">
        <f t="shared" si="0"/>
        <v>99.369409600000012</v>
      </c>
      <c r="F13" s="103"/>
      <c r="H13" s="62"/>
      <c r="I13" s="62"/>
      <c r="J13" s="62"/>
      <c r="K13" s="67"/>
    </row>
    <row r="14" spans="1:11" x14ac:dyDescent="0.25">
      <c r="A14" s="88" t="s">
        <v>189</v>
      </c>
      <c r="B14" s="27" t="s">
        <v>186</v>
      </c>
      <c r="C14" s="30" t="s">
        <v>194</v>
      </c>
      <c r="D14" s="29">
        <v>5896</v>
      </c>
      <c r="E14" s="104">
        <f t="shared" si="0"/>
        <v>145.741128</v>
      </c>
      <c r="F14" s="105"/>
      <c r="H14" s="111">
        <v>3</v>
      </c>
      <c r="I14" s="111">
        <v>7</v>
      </c>
      <c r="J14" s="111">
        <v>2</v>
      </c>
      <c r="K14" s="165">
        <v>3</v>
      </c>
    </row>
    <row r="15" spans="1:11" x14ac:dyDescent="0.25">
      <c r="A15" s="89"/>
      <c r="B15" s="12" t="s">
        <v>1</v>
      </c>
      <c r="C15" s="23" t="s">
        <v>126</v>
      </c>
      <c r="D15" s="17">
        <v>4020</v>
      </c>
      <c r="E15" s="98">
        <f t="shared" si="0"/>
        <v>99.369409600000012</v>
      </c>
      <c r="F15" s="99"/>
      <c r="H15" s="112"/>
      <c r="I15" s="112"/>
      <c r="J15" s="112"/>
      <c r="K15" s="90"/>
    </row>
    <row r="16" spans="1:11" x14ac:dyDescent="0.25">
      <c r="A16" s="86" t="s">
        <v>190</v>
      </c>
      <c r="B16" s="19" t="s">
        <v>187</v>
      </c>
      <c r="C16" s="13" t="s">
        <v>195</v>
      </c>
      <c r="D16" s="20">
        <v>5924</v>
      </c>
      <c r="E16" s="100">
        <f t="shared" si="0"/>
        <v>146.43324319999999</v>
      </c>
      <c r="F16" s="101"/>
      <c r="H16" s="61">
        <v>3</v>
      </c>
      <c r="I16" s="61">
        <v>6</v>
      </c>
      <c r="J16" s="61">
        <v>2</v>
      </c>
      <c r="K16" s="66">
        <v>4</v>
      </c>
    </row>
    <row r="17" spans="1:11" x14ac:dyDescent="0.25">
      <c r="A17" s="87"/>
      <c r="B17" s="24" t="s">
        <v>1</v>
      </c>
      <c r="C17" s="25" t="s">
        <v>126</v>
      </c>
      <c r="D17" s="26">
        <v>4020</v>
      </c>
      <c r="E17" s="102">
        <f t="shared" si="0"/>
        <v>99.369409600000012</v>
      </c>
      <c r="F17" s="103"/>
      <c r="H17" s="62"/>
      <c r="I17" s="62"/>
      <c r="J17" s="62"/>
      <c r="K17" s="67"/>
    </row>
    <row r="18" spans="1:11" x14ac:dyDescent="0.25">
      <c r="A18" s="191" t="s">
        <v>123</v>
      </c>
      <c r="B18" s="27" t="s">
        <v>124</v>
      </c>
      <c r="C18" s="30" t="s">
        <v>196</v>
      </c>
      <c r="D18" s="29">
        <v>5798</v>
      </c>
      <c r="E18" s="104">
        <f t="shared" si="0"/>
        <v>143.31872480000001</v>
      </c>
      <c r="F18" s="105"/>
      <c r="H18" s="165">
        <v>3</v>
      </c>
      <c r="I18" s="165">
        <v>6</v>
      </c>
      <c r="J18" s="165">
        <v>2</v>
      </c>
      <c r="K18" s="165">
        <v>4</v>
      </c>
    </row>
    <row r="19" spans="1:11" x14ac:dyDescent="0.25">
      <c r="A19" s="192"/>
      <c r="B19" s="12" t="s">
        <v>1</v>
      </c>
      <c r="C19" s="23" t="s">
        <v>126</v>
      </c>
      <c r="D19" s="17">
        <v>4020</v>
      </c>
      <c r="E19" s="98">
        <f t="shared" si="0"/>
        <v>99.369409600000012</v>
      </c>
      <c r="F19" s="99"/>
      <c r="H19" s="90"/>
      <c r="I19" s="90"/>
      <c r="J19" s="90"/>
      <c r="K19" s="90"/>
    </row>
    <row r="20" spans="1:11" x14ac:dyDescent="0.25">
      <c r="A20" s="188" t="s">
        <v>191</v>
      </c>
      <c r="B20" s="19" t="s">
        <v>188</v>
      </c>
      <c r="C20" s="13" t="s">
        <v>192</v>
      </c>
      <c r="D20" s="20">
        <v>5798</v>
      </c>
      <c r="E20" s="100">
        <f t="shared" si="0"/>
        <v>143.31872480000001</v>
      </c>
      <c r="F20" s="101"/>
      <c r="H20" s="66">
        <v>3</v>
      </c>
      <c r="I20" s="66">
        <v>7</v>
      </c>
      <c r="J20" s="66">
        <v>2</v>
      </c>
      <c r="K20" s="66">
        <v>4</v>
      </c>
    </row>
    <row r="21" spans="1:11" x14ac:dyDescent="0.25">
      <c r="A21" s="189"/>
      <c r="B21" s="24" t="s">
        <v>1</v>
      </c>
      <c r="C21" s="25" t="s">
        <v>126</v>
      </c>
      <c r="D21" s="26">
        <v>4020</v>
      </c>
      <c r="E21" s="102">
        <f t="shared" si="0"/>
        <v>99.369409600000012</v>
      </c>
      <c r="F21" s="103"/>
      <c r="H21" s="67"/>
      <c r="I21" s="67"/>
      <c r="J21" s="67"/>
      <c r="K21" s="67"/>
    </row>
    <row r="22" spans="1:11" x14ac:dyDescent="0.25">
      <c r="A22" s="191" t="s">
        <v>11</v>
      </c>
      <c r="B22" s="27" t="s">
        <v>19</v>
      </c>
      <c r="C22" s="30" t="s">
        <v>132</v>
      </c>
      <c r="D22" s="29">
        <v>3452</v>
      </c>
      <c r="E22" s="104">
        <f t="shared" si="0"/>
        <v>85.329358400000004</v>
      </c>
      <c r="F22" s="105"/>
      <c r="H22" s="165">
        <v>4</v>
      </c>
      <c r="I22" s="165">
        <v>8</v>
      </c>
      <c r="J22" s="165">
        <v>3</v>
      </c>
      <c r="K22" s="165">
        <v>6</v>
      </c>
    </row>
    <row r="23" spans="1:11" x14ac:dyDescent="0.25">
      <c r="A23" s="192"/>
      <c r="B23" s="12" t="s">
        <v>1</v>
      </c>
      <c r="C23" s="23" t="s">
        <v>126</v>
      </c>
      <c r="D23" s="17">
        <v>4020</v>
      </c>
      <c r="E23" s="98">
        <f t="shared" si="0"/>
        <v>99.369409600000012</v>
      </c>
      <c r="F23" s="99"/>
      <c r="H23" s="90"/>
      <c r="I23" s="90"/>
      <c r="J23" s="90"/>
      <c r="K23" s="90"/>
    </row>
    <row r="24" spans="1:11" x14ac:dyDescent="0.25">
      <c r="A24" s="188" t="s">
        <v>13</v>
      </c>
      <c r="B24" s="19" t="s">
        <v>20</v>
      </c>
      <c r="C24" s="13" t="s">
        <v>134</v>
      </c>
      <c r="D24" s="20">
        <v>3080</v>
      </c>
      <c r="E24" s="100">
        <f t="shared" si="0"/>
        <v>76.134113600000006</v>
      </c>
      <c r="F24" s="101"/>
      <c r="H24" s="66">
        <v>4</v>
      </c>
      <c r="I24" s="66">
        <v>8</v>
      </c>
      <c r="J24" s="66">
        <v>3</v>
      </c>
      <c r="K24" s="66">
        <v>5</v>
      </c>
    </row>
    <row r="25" spans="1:11" x14ac:dyDescent="0.25">
      <c r="A25" s="189"/>
      <c r="B25" s="24" t="s">
        <v>1</v>
      </c>
      <c r="C25" s="25" t="s">
        <v>126</v>
      </c>
      <c r="D25" s="26">
        <v>4020</v>
      </c>
      <c r="E25" s="102">
        <f t="shared" si="0"/>
        <v>99.369409600000012</v>
      </c>
      <c r="F25" s="103"/>
      <c r="H25" s="67"/>
      <c r="I25" s="67"/>
      <c r="J25" s="67"/>
      <c r="K25" s="67"/>
    </row>
    <row r="26" spans="1:11" x14ac:dyDescent="0.25">
      <c r="A26" s="191" t="s">
        <v>14</v>
      </c>
      <c r="B26" s="27" t="s">
        <v>21</v>
      </c>
      <c r="C26" s="30" t="s">
        <v>135</v>
      </c>
      <c r="D26" s="29">
        <v>3232</v>
      </c>
      <c r="E26" s="104">
        <f t="shared" si="0"/>
        <v>79.891310400000009</v>
      </c>
      <c r="F26" s="105"/>
      <c r="H26" s="165">
        <v>4</v>
      </c>
      <c r="I26" s="165">
        <v>8</v>
      </c>
      <c r="J26" s="165">
        <v>3</v>
      </c>
      <c r="K26" s="165">
        <v>5</v>
      </c>
    </row>
    <row r="27" spans="1:11" x14ac:dyDescent="0.25">
      <c r="A27" s="192"/>
      <c r="B27" s="12" t="s">
        <v>1</v>
      </c>
      <c r="C27" s="23" t="s">
        <v>126</v>
      </c>
      <c r="D27" s="17">
        <v>4020</v>
      </c>
      <c r="E27" s="98">
        <f t="shared" si="0"/>
        <v>99.369409600000012</v>
      </c>
      <c r="F27" s="99"/>
      <c r="H27" s="90"/>
      <c r="I27" s="90"/>
      <c r="J27" s="90"/>
      <c r="K27" s="90"/>
    </row>
    <row r="28" spans="1:11" x14ac:dyDescent="0.25">
      <c r="A28" s="188" t="s">
        <v>15</v>
      </c>
      <c r="B28" s="19" t="s">
        <v>22</v>
      </c>
      <c r="C28" s="13" t="s">
        <v>131</v>
      </c>
      <c r="D28" s="20">
        <v>4126</v>
      </c>
      <c r="E28" s="100">
        <f t="shared" si="0"/>
        <v>101.98956</v>
      </c>
      <c r="F28" s="101"/>
      <c r="H28" s="66">
        <v>4</v>
      </c>
      <c r="I28" s="66">
        <v>6</v>
      </c>
      <c r="J28" s="66">
        <v>3</v>
      </c>
      <c r="K28" s="66">
        <v>6</v>
      </c>
    </row>
    <row r="29" spans="1:11" x14ac:dyDescent="0.25">
      <c r="A29" s="189"/>
      <c r="B29" s="24" t="s">
        <v>1</v>
      </c>
      <c r="C29" s="25" t="s">
        <v>126</v>
      </c>
      <c r="D29" s="26">
        <v>4020</v>
      </c>
      <c r="E29" s="102">
        <f t="shared" si="0"/>
        <v>99.369409600000012</v>
      </c>
      <c r="F29" s="103"/>
      <c r="H29" s="67"/>
      <c r="I29" s="67"/>
      <c r="J29" s="67"/>
      <c r="K29" s="67"/>
    </row>
    <row r="30" spans="1:11" x14ac:dyDescent="0.25">
      <c r="A30" s="191" t="s">
        <v>16</v>
      </c>
      <c r="B30" s="27" t="s">
        <v>23</v>
      </c>
      <c r="C30" s="30" t="s">
        <v>129</v>
      </c>
      <c r="D30" s="29">
        <v>3452</v>
      </c>
      <c r="E30" s="104">
        <f t="shared" si="0"/>
        <v>85.329358400000004</v>
      </c>
      <c r="F30" s="105"/>
      <c r="H30" s="165">
        <v>4</v>
      </c>
      <c r="I30" s="165">
        <v>8</v>
      </c>
      <c r="J30" s="165">
        <v>3</v>
      </c>
      <c r="K30" s="165">
        <v>6</v>
      </c>
    </row>
    <row r="31" spans="1:11" x14ac:dyDescent="0.25">
      <c r="A31" s="192"/>
      <c r="B31" s="12" t="s">
        <v>1</v>
      </c>
      <c r="C31" s="23" t="s">
        <v>126</v>
      </c>
      <c r="D31" s="17">
        <v>4020</v>
      </c>
      <c r="E31" s="98">
        <f t="shared" si="0"/>
        <v>99.369409600000012</v>
      </c>
      <c r="F31" s="99"/>
      <c r="H31" s="90"/>
      <c r="I31" s="90"/>
      <c r="J31" s="90"/>
      <c r="K31" s="90"/>
    </row>
    <row r="32" spans="1:11" x14ac:dyDescent="0.25">
      <c r="A32" s="188" t="s">
        <v>17</v>
      </c>
      <c r="B32" s="19" t="s">
        <v>24</v>
      </c>
      <c r="C32" s="13" t="s">
        <v>149</v>
      </c>
      <c r="D32" s="20">
        <v>3452</v>
      </c>
      <c r="E32" s="100">
        <f t="shared" si="0"/>
        <v>85.329358400000004</v>
      </c>
      <c r="F32" s="101"/>
      <c r="H32" s="66">
        <v>4</v>
      </c>
      <c r="I32" s="66">
        <v>8</v>
      </c>
      <c r="J32" s="66">
        <v>3</v>
      </c>
      <c r="K32" s="66">
        <v>6</v>
      </c>
    </row>
    <row r="33" spans="1:11" x14ac:dyDescent="0.25">
      <c r="A33" s="189"/>
      <c r="B33" s="24" t="s">
        <v>1</v>
      </c>
      <c r="C33" s="25" t="s">
        <v>126</v>
      </c>
      <c r="D33" s="26">
        <v>4020</v>
      </c>
      <c r="E33" s="102">
        <f t="shared" si="0"/>
        <v>99.369409600000012</v>
      </c>
      <c r="F33" s="103"/>
      <c r="H33" s="67"/>
      <c r="I33" s="67"/>
      <c r="J33" s="67"/>
      <c r="K33" s="67"/>
    </row>
    <row r="34" spans="1:11" x14ac:dyDescent="0.25">
      <c r="A34" s="191" t="s">
        <v>150</v>
      </c>
      <c r="B34" s="27" t="s">
        <v>25</v>
      </c>
      <c r="C34" s="30" t="s">
        <v>151</v>
      </c>
      <c r="D34" s="29">
        <v>3080</v>
      </c>
      <c r="E34" s="104">
        <f t="shared" si="0"/>
        <v>76.134113600000006</v>
      </c>
      <c r="F34" s="105"/>
      <c r="H34" s="165">
        <v>4</v>
      </c>
      <c r="I34" s="165">
        <v>7</v>
      </c>
      <c r="J34" s="165">
        <v>3</v>
      </c>
      <c r="K34" s="165">
        <v>6</v>
      </c>
    </row>
    <row r="35" spans="1:11" x14ac:dyDescent="0.25">
      <c r="A35" s="192"/>
      <c r="B35" s="12" t="s">
        <v>1</v>
      </c>
      <c r="C35" s="23" t="s">
        <v>126</v>
      </c>
      <c r="D35" s="17">
        <v>4020</v>
      </c>
      <c r="E35" s="98">
        <f t="shared" si="0"/>
        <v>99.369409600000012</v>
      </c>
      <c r="F35" s="99"/>
      <c r="H35" s="90"/>
      <c r="I35" s="90"/>
      <c r="J35" s="90"/>
      <c r="K35" s="90"/>
    </row>
    <row r="36" spans="1:11" x14ac:dyDescent="0.25">
      <c r="A36" s="188" t="s">
        <v>26</v>
      </c>
      <c r="B36" s="19" t="s">
        <v>27</v>
      </c>
      <c r="C36" s="13" t="s">
        <v>152</v>
      </c>
      <c r="D36" s="20">
        <v>3080</v>
      </c>
      <c r="E36" s="100">
        <f t="shared" si="0"/>
        <v>76.134113600000006</v>
      </c>
      <c r="F36" s="101"/>
      <c r="H36" s="66">
        <v>3</v>
      </c>
      <c r="I36" s="66">
        <v>6</v>
      </c>
      <c r="J36" s="66">
        <v>3</v>
      </c>
      <c r="K36" s="66">
        <v>4</v>
      </c>
    </row>
    <row r="37" spans="1:11" x14ac:dyDescent="0.25">
      <c r="A37" s="189"/>
      <c r="B37" s="24" t="s">
        <v>1</v>
      </c>
      <c r="C37" s="25" t="s">
        <v>126</v>
      </c>
      <c r="D37" s="26">
        <v>4020</v>
      </c>
      <c r="E37" s="102">
        <f t="shared" si="0"/>
        <v>99.369409600000012</v>
      </c>
      <c r="F37" s="103"/>
      <c r="H37" s="67"/>
      <c r="I37" s="67"/>
      <c r="J37" s="67"/>
      <c r="K37" s="67"/>
    </row>
    <row r="38" spans="1:11" x14ac:dyDescent="0.25">
      <c r="A38" s="191" t="s">
        <v>28</v>
      </c>
      <c r="B38" s="27" t="s">
        <v>34</v>
      </c>
      <c r="C38" s="30" t="s">
        <v>153</v>
      </c>
      <c r="D38" s="29">
        <v>3232</v>
      </c>
      <c r="E38" s="104">
        <f t="shared" si="0"/>
        <v>79.891310400000009</v>
      </c>
      <c r="F38" s="105"/>
      <c r="H38" s="165">
        <v>4</v>
      </c>
      <c r="I38" s="165">
        <v>8</v>
      </c>
      <c r="J38" s="165">
        <v>3</v>
      </c>
      <c r="K38" s="165">
        <v>6</v>
      </c>
    </row>
    <row r="39" spans="1:11" x14ac:dyDescent="0.25">
      <c r="A39" s="192"/>
      <c r="B39" s="12" t="s">
        <v>1</v>
      </c>
      <c r="C39" s="23" t="s">
        <v>126</v>
      </c>
      <c r="D39" s="17">
        <v>4020</v>
      </c>
      <c r="E39" s="98">
        <f t="shared" si="0"/>
        <v>99.369409600000012</v>
      </c>
      <c r="F39" s="99"/>
      <c r="H39" s="90"/>
      <c r="I39" s="90"/>
      <c r="J39" s="90"/>
      <c r="K39" s="90"/>
    </row>
    <row r="40" spans="1:11" x14ac:dyDescent="0.25">
      <c r="A40" s="188" t="s">
        <v>29</v>
      </c>
      <c r="B40" s="19" t="s">
        <v>35</v>
      </c>
      <c r="C40" s="13" t="s">
        <v>154</v>
      </c>
      <c r="D40" s="20">
        <v>3232</v>
      </c>
      <c r="E40" s="100">
        <f t="shared" si="0"/>
        <v>79.891310400000009</v>
      </c>
      <c r="F40" s="101"/>
      <c r="H40" s="66">
        <v>4</v>
      </c>
      <c r="I40" s="66">
        <v>7</v>
      </c>
      <c r="J40" s="66">
        <v>3</v>
      </c>
      <c r="K40" s="66">
        <v>6</v>
      </c>
    </row>
    <row r="41" spans="1:11" x14ac:dyDescent="0.25">
      <c r="A41" s="189"/>
      <c r="B41" s="24" t="s">
        <v>1</v>
      </c>
      <c r="C41" s="25" t="s">
        <v>126</v>
      </c>
      <c r="D41" s="26">
        <v>4020</v>
      </c>
      <c r="E41" s="102">
        <f t="shared" si="0"/>
        <v>99.369409600000012</v>
      </c>
      <c r="F41" s="103"/>
      <c r="H41" s="67"/>
      <c r="I41" s="67"/>
      <c r="J41" s="67"/>
      <c r="K41" s="67"/>
    </row>
    <row r="42" spans="1:11" x14ac:dyDescent="0.25">
      <c r="A42" s="191" t="s">
        <v>30</v>
      </c>
      <c r="B42" s="27" t="s">
        <v>36</v>
      </c>
      <c r="C42" s="30" t="s">
        <v>130</v>
      </c>
      <c r="D42" s="29">
        <v>4126</v>
      </c>
      <c r="E42" s="104">
        <f t="shared" si="0"/>
        <v>101.98956</v>
      </c>
      <c r="F42" s="105"/>
      <c r="H42" s="165">
        <v>4</v>
      </c>
      <c r="I42" s="165">
        <v>8</v>
      </c>
      <c r="J42" s="165">
        <v>3</v>
      </c>
      <c r="K42" s="165">
        <v>6</v>
      </c>
    </row>
    <row r="43" spans="1:11" x14ac:dyDescent="0.25">
      <c r="A43" s="192"/>
      <c r="B43" s="12" t="s">
        <v>1</v>
      </c>
      <c r="C43" s="23" t="s">
        <v>126</v>
      </c>
      <c r="D43" s="17">
        <v>4020</v>
      </c>
      <c r="E43" s="98">
        <f t="shared" si="0"/>
        <v>99.369409600000012</v>
      </c>
      <c r="F43" s="99"/>
      <c r="H43" s="90"/>
      <c r="I43" s="90"/>
      <c r="J43" s="90"/>
      <c r="K43" s="90"/>
    </row>
    <row r="44" spans="1:11" x14ac:dyDescent="0.25">
      <c r="A44" s="188" t="s">
        <v>31</v>
      </c>
      <c r="B44" s="19" t="s">
        <v>37</v>
      </c>
      <c r="C44" s="13" t="s">
        <v>155</v>
      </c>
      <c r="D44" s="20">
        <v>4126</v>
      </c>
      <c r="E44" s="100">
        <f t="shared" si="0"/>
        <v>101.98956</v>
      </c>
      <c r="F44" s="101"/>
      <c r="H44" s="66">
        <v>4</v>
      </c>
      <c r="I44" s="66">
        <v>6</v>
      </c>
      <c r="J44" s="66">
        <v>3</v>
      </c>
      <c r="K44" s="66">
        <v>6</v>
      </c>
    </row>
    <row r="45" spans="1:11" x14ac:dyDescent="0.25">
      <c r="A45" s="189"/>
      <c r="B45" s="24" t="s">
        <v>1</v>
      </c>
      <c r="C45" s="25" t="s">
        <v>126</v>
      </c>
      <c r="D45" s="26">
        <v>4020</v>
      </c>
      <c r="E45" s="102">
        <f t="shared" si="0"/>
        <v>99.369409600000012</v>
      </c>
      <c r="F45" s="103"/>
      <c r="H45" s="67"/>
      <c r="I45" s="67"/>
      <c r="J45" s="67"/>
      <c r="K45" s="67"/>
    </row>
    <row r="46" spans="1:11" x14ac:dyDescent="0.25">
      <c r="A46" s="191" t="s">
        <v>32</v>
      </c>
      <c r="B46" s="27" t="s">
        <v>38</v>
      </c>
      <c r="C46" s="30" t="s">
        <v>156</v>
      </c>
      <c r="D46" s="29">
        <v>3178</v>
      </c>
      <c r="E46" s="104">
        <f t="shared" si="0"/>
        <v>78.556516800000011</v>
      </c>
      <c r="F46" s="105"/>
      <c r="H46" s="165">
        <v>4</v>
      </c>
      <c r="I46" s="165">
        <v>7</v>
      </c>
      <c r="J46" s="165">
        <v>3</v>
      </c>
      <c r="K46" s="165">
        <v>6</v>
      </c>
    </row>
    <row r="47" spans="1:11" x14ac:dyDescent="0.25">
      <c r="A47" s="192"/>
      <c r="B47" s="12" t="s">
        <v>1</v>
      </c>
      <c r="C47" s="23" t="s">
        <v>126</v>
      </c>
      <c r="D47" s="17">
        <v>4020</v>
      </c>
      <c r="E47" s="98">
        <f t="shared" si="0"/>
        <v>99.369409600000012</v>
      </c>
      <c r="F47" s="99"/>
      <c r="H47" s="90"/>
      <c r="I47" s="90"/>
      <c r="J47" s="90"/>
      <c r="K47" s="90"/>
    </row>
    <row r="48" spans="1:11" x14ac:dyDescent="0.25">
      <c r="A48" s="188" t="s">
        <v>33</v>
      </c>
      <c r="B48" s="19" t="s">
        <v>39</v>
      </c>
      <c r="C48" s="13" t="s">
        <v>157</v>
      </c>
      <c r="D48" s="20">
        <v>3330</v>
      </c>
      <c r="E48" s="100">
        <f t="shared" si="0"/>
        <v>82.3137136</v>
      </c>
      <c r="F48" s="101"/>
      <c r="H48" s="66">
        <v>4</v>
      </c>
      <c r="I48" s="66">
        <v>8</v>
      </c>
      <c r="J48" s="66">
        <v>3</v>
      </c>
      <c r="K48" s="66">
        <v>6</v>
      </c>
    </row>
    <row r="49" spans="1:11" x14ac:dyDescent="0.25">
      <c r="A49" s="189"/>
      <c r="B49" s="24" t="s">
        <v>1</v>
      </c>
      <c r="C49" s="25" t="s">
        <v>126</v>
      </c>
      <c r="D49" s="26">
        <v>4020</v>
      </c>
      <c r="E49" s="102">
        <f t="shared" si="0"/>
        <v>99.369409600000012</v>
      </c>
      <c r="F49" s="103"/>
      <c r="H49" s="67"/>
      <c r="I49" s="67"/>
      <c r="J49" s="67"/>
      <c r="K49" s="67"/>
    </row>
    <row r="50" spans="1:11" x14ac:dyDescent="0.25">
      <c r="A50" s="191" t="s">
        <v>40</v>
      </c>
      <c r="B50" s="27" t="s">
        <v>42</v>
      </c>
      <c r="C50" s="30" t="s">
        <v>158</v>
      </c>
      <c r="D50" s="29">
        <v>3550</v>
      </c>
      <c r="E50" s="104">
        <f t="shared" si="0"/>
        <v>87.751761600000009</v>
      </c>
      <c r="F50" s="105"/>
      <c r="H50" s="165">
        <v>4</v>
      </c>
      <c r="I50" s="165">
        <v>8</v>
      </c>
      <c r="J50" s="165">
        <v>3</v>
      </c>
      <c r="K50" s="165">
        <v>6</v>
      </c>
    </row>
    <row r="51" spans="1:11" x14ac:dyDescent="0.25">
      <c r="A51" s="192"/>
      <c r="B51" s="12" t="s">
        <v>1</v>
      </c>
      <c r="C51" s="23" t="s">
        <v>126</v>
      </c>
      <c r="D51" s="17">
        <v>4020</v>
      </c>
      <c r="E51" s="98">
        <f t="shared" si="0"/>
        <v>99.369409600000012</v>
      </c>
      <c r="F51" s="99"/>
      <c r="H51" s="90"/>
      <c r="I51" s="90"/>
      <c r="J51" s="90"/>
      <c r="K51" s="90"/>
    </row>
    <row r="52" spans="1:11" x14ac:dyDescent="0.25">
      <c r="A52" s="188" t="s">
        <v>41</v>
      </c>
      <c r="B52" s="19" t="s">
        <v>43</v>
      </c>
      <c r="C52" s="13" t="s">
        <v>145</v>
      </c>
      <c r="D52" s="20">
        <v>4224</v>
      </c>
      <c r="E52" s="100">
        <f t="shared" si="0"/>
        <v>104.4119632</v>
      </c>
      <c r="F52" s="101"/>
      <c r="H52" s="66">
        <v>4</v>
      </c>
      <c r="I52" s="66">
        <v>8</v>
      </c>
      <c r="J52" s="66">
        <v>3</v>
      </c>
      <c r="K52" s="66">
        <v>6</v>
      </c>
    </row>
    <row r="53" spans="1:11" x14ac:dyDescent="0.25">
      <c r="A53" s="189"/>
      <c r="B53" s="24" t="s">
        <v>1</v>
      </c>
      <c r="C53" s="25" t="s">
        <v>126</v>
      </c>
      <c r="D53" s="26">
        <v>4020</v>
      </c>
      <c r="E53" s="102">
        <f t="shared" si="0"/>
        <v>99.369409600000012</v>
      </c>
      <c r="F53" s="103"/>
      <c r="H53" s="67"/>
      <c r="I53" s="67"/>
      <c r="J53" s="67"/>
      <c r="K53" s="67"/>
    </row>
    <row r="54" spans="1:11" x14ac:dyDescent="0.25">
      <c r="A54" s="191" t="s">
        <v>45</v>
      </c>
      <c r="B54" s="27" t="s">
        <v>44</v>
      </c>
      <c r="C54" s="30" t="s">
        <v>159</v>
      </c>
      <c r="D54" s="29">
        <v>3486</v>
      </c>
      <c r="E54" s="104">
        <f t="shared" si="0"/>
        <v>86.169784000000007</v>
      </c>
      <c r="F54" s="105"/>
      <c r="H54" s="165">
        <v>4</v>
      </c>
      <c r="I54" s="165">
        <v>8</v>
      </c>
      <c r="J54" s="165">
        <v>3</v>
      </c>
      <c r="K54" s="165">
        <v>6</v>
      </c>
    </row>
    <row r="55" spans="1:11" x14ac:dyDescent="0.25">
      <c r="A55" s="192"/>
      <c r="B55" s="11" t="s">
        <v>1</v>
      </c>
      <c r="C55" s="23" t="s">
        <v>126</v>
      </c>
      <c r="D55" s="16">
        <v>4020</v>
      </c>
      <c r="E55" s="98">
        <f t="shared" si="0"/>
        <v>99.369409600000012</v>
      </c>
      <c r="F55" s="99"/>
      <c r="H55" s="90"/>
      <c r="I55" s="90"/>
      <c r="J55" s="90"/>
      <c r="K55" s="90"/>
    </row>
    <row r="56" spans="1:11" x14ac:dyDescent="0.25">
      <c r="A56" s="188" t="s">
        <v>46</v>
      </c>
      <c r="B56" s="19" t="s">
        <v>51</v>
      </c>
      <c r="C56" s="13" t="s">
        <v>160</v>
      </c>
      <c r="D56" s="20">
        <v>3638</v>
      </c>
      <c r="E56" s="100">
        <f t="shared" si="0"/>
        <v>89.926980799999995</v>
      </c>
      <c r="F56" s="101"/>
      <c r="H56" s="66">
        <v>4</v>
      </c>
      <c r="I56" s="66">
        <v>8</v>
      </c>
      <c r="J56" s="66">
        <v>3</v>
      </c>
      <c r="K56" s="66">
        <v>6</v>
      </c>
    </row>
    <row r="57" spans="1:11" x14ac:dyDescent="0.25">
      <c r="A57" s="189"/>
      <c r="B57" s="24" t="s">
        <v>1</v>
      </c>
      <c r="C57" s="25" t="s">
        <v>126</v>
      </c>
      <c r="D57" s="26">
        <v>4020</v>
      </c>
      <c r="E57" s="102">
        <f t="shared" si="0"/>
        <v>99.369409600000012</v>
      </c>
      <c r="F57" s="103"/>
      <c r="H57" s="67"/>
      <c r="I57" s="67"/>
      <c r="J57" s="67"/>
      <c r="K57" s="67"/>
    </row>
    <row r="58" spans="1:11" x14ac:dyDescent="0.25">
      <c r="A58" s="191" t="s">
        <v>47</v>
      </c>
      <c r="B58" s="27" t="s">
        <v>50</v>
      </c>
      <c r="C58" s="30" t="s">
        <v>161</v>
      </c>
      <c r="D58" s="29">
        <v>2859</v>
      </c>
      <c r="E58" s="104">
        <f t="shared" si="0"/>
        <v>70.6713472</v>
      </c>
      <c r="F58" s="105"/>
      <c r="H58" s="165">
        <v>4</v>
      </c>
      <c r="I58" s="165">
        <v>8</v>
      </c>
      <c r="J58" s="165">
        <v>3</v>
      </c>
      <c r="K58" s="165">
        <v>6</v>
      </c>
    </row>
    <row r="59" spans="1:11" x14ac:dyDescent="0.25">
      <c r="A59" s="192"/>
      <c r="B59" s="12" t="s">
        <v>1</v>
      </c>
      <c r="C59" s="23" t="s">
        <v>126</v>
      </c>
      <c r="D59" s="17">
        <v>4020</v>
      </c>
      <c r="E59" s="98">
        <f t="shared" si="0"/>
        <v>99.369409600000012</v>
      </c>
      <c r="F59" s="99"/>
      <c r="H59" s="90"/>
      <c r="I59" s="90"/>
      <c r="J59" s="90"/>
      <c r="K59" s="90"/>
    </row>
    <row r="60" spans="1:11" x14ac:dyDescent="0.25">
      <c r="A60" s="188" t="s">
        <v>48</v>
      </c>
      <c r="B60" s="19" t="s">
        <v>49</v>
      </c>
      <c r="C60" s="13" t="s">
        <v>146</v>
      </c>
      <c r="D60" s="20">
        <v>4530</v>
      </c>
      <c r="E60" s="100">
        <f t="shared" si="0"/>
        <v>111.9757936</v>
      </c>
      <c r="F60" s="101"/>
      <c r="H60" s="66">
        <v>4</v>
      </c>
      <c r="I60" s="66">
        <v>7</v>
      </c>
      <c r="J60" s="66">
        <v>3</v>
      </c>
      <c r="K60" s="66">
        <v>6</v>
      </c>
    </row>
    <row r="61" spans="1:11" x14ac:dyDescent="0.25">
      <c r="A61" s="189"/>
      <c r="B61" s="24" t="s">
        <v>1</v>
      </c>
      <c r="C61" s="25" t="s">
        <v>126</v>
      </c>
      <c r="D61" s="26">
        <v>4020</v>
      </c>
      <c r="E61" s="102">
        <f t="shared" si="0"/>
        <v>99.369409600000012</v>
      </c>
      <c r="F61" s="103"/>
      <c r="H61" s="67"/>
      <c r="I61" s="67"/>
      <c r="J61" s="67"/>
      <c r="K61" s="67"/>
    </row>
    <row r="62" spans="1:11" x14ac:dyDescent="0.25">
      <c r="A62" s="191" t="s">
        <v>52</v>
      </c>
      <c r="B62" s="27" t="s">
        <v>58</v>
      </c>
      <c r="C62" s="30" t="s">
        <v>136</v>
      </c>
      <c r="D62" s="29">
        <v>3465</v>
      </c>
      <c r="E62" s="104">
        <f t="shared" si="0"/>
        <v>85.650697600000001</v>
      </c>
      <c r="F62" s="105"/>
      <c r="H62" s="165">
        <v>4</v>
      </c>
      <c r="I62" s="165">
        <v>8</v>
      </c>
      <c r="J62" s="165">
        <v>3</v>
      </c>
      <c r="K62" s="165">
        <v>6</v>
      </c>
    </row>
    <row r="63" spans="1:11" x14ac:dyDescent="0.25">
      <c r="A63" s="192"/>
      <c r="B63" s="12" t="s">
        <v>1</v>
      </c>
      <c r="C63" s="23" t="s">
        <v>126</v>
      </c>
      <c r="D63" s="17">
        <v>4020</v>
      </c>
      <c r="E63" s="98">
        <f t="shared" si="0"/>
        <v>99.369409600000012</v>
      </c>
      <c r="F63" s="99"/>
      <c r="H63" s="90"/>
      <c r="I63" s="90"/>
      <c r="J63" s="90"/>
      <c r="K63" s="90"/>
    </row>
    <row r="64" spans="1:11" x14ac:dyDescent="0.25">
      <c r="A64" s="188" t="s">
        <v>53</v>
      </c>
      <c r="B64" s="19" t="s">
        <v>59</v>
      </c>
      <c r="C64" s="13" t="s">
        <v>162</v>
      </c>
      <c r="D64" s="20">
        <v>3465</v>
      </c>
      <c r="E64" s="100">
        <f t="shared" si="0"/>
        <v>85.650697600000001</v>
      </c>
      <c r="F64" s="101"/>
      <c r="H64" s="66">
        <v>4</v>
      </c>
      <c r="I64" s="66">
        <v>8</v>
      </c>
      <c r="J64" s="66">
        <v>3</v>
      </c>
      <c r="K64" s="66">
        <v>6</v>
      </c>
    </row>
    <row r="65" spans="1:11" x14ac:dyDescent="0.25">
      <c r="A65" s="189"/>
      <c r="B65" s="24" t="s">
        <v>1</v>
      </c>
      <c r="C65" s="25" t="s">
        <v>126</v>
      </c>
      <c r="D65" s="26">
        <v>4020</v>
      </c>
      <c r="E65" s="102">
        <f t="shared" si="0"/>
        <v>99.369409600000012</v>
      </c>
      <c r="F65" s="103"/>
      <c r="H65" s="67"/>
      <c r="I65" s="67"/>
      <c r="J65" s="67"/>
      <c r="K65" s="67"/>
    </row>
    <row r="66" spans="1:11" x14ac:dyDescent="0.25">
      <c r="A66" s="191" t="s">
        <v>54</v>
      </c>
      <c r="B66" s="27" t="s">
        <v>60</v>
      </c>
      <c r="C66" s="30" t="s">
        <v>163</v>
      </c>
      <c r="D66" s="29">
        <v>3563</v>
      </c>
      <c r="E66" s="104">
        <f t="shared" si="0"/>
        <v>88.073100800000006</v>
      </c>
      <c r="F66" s="105"/>
      <c r="H66" s="165">
        <v>4</v>
      </c>
      <c r="I66" s="165">
        <v>8</v>
      </c>
      <c r="J66" s="165">
        <v>3</v>
      </c>
      <c r="K66" s="165">
        <v>5</v>
      </c>
    </row>
    <row r="67" spans="1:11" x14ac:dyDescent="0.25">
      <c r="A67" s="192"/>
      <c r="B67" s="12" t="s">
        <v>1</v>
      </c>
      <c r="C67" s="23" t="s">
        <v>126</v>
      </c>
      <c r="D67" s="17">
        <v>4020</v>
      </c>
      <c r="E67" s="98">
        <f t="shared" si="0"/>
        <v>99.369409600000012</v>
      </c>
      <c r="F67" s="99"/>
      <c r="H67" s="90"/>
      <c r="I67" s="90"/>
      <c r="J67" s="90"/>
      <c r="K67" s="90"/>
    </row>
    <row r="68" spans="1:11" x14ac:dyDescent="0.25">
      <c r="A68" s="188" t="s">
        <v>55</v>
      </c>
      <c r="B68" s="19" t="s">
        <v>61</v>
      </c>
      <c r="C68" s="13" t="s">
        <v>164</v>
      </c>
      <c r="D68" s="20">
        <v>3465</v>
      </c>
      <c r="E68" s="100">
        <f t="shared" si="0"/>
        <v>85.650697600000001</v>
      </c>
      <c r="F68" s="101"/>
      <c r="H68" s="66">
        <v>4</v>
      </c>
      <c r="I68" s="66">
        <v>8</v>
      </c>
      <c r="J68" s="66">
        <v>3</v>
      </c>
      <c r="K68" s="66">
        <v>6</v>
      </c>
    </row>
    <row r="69" spans="1:11" x14ac:dyDescent="0.25">
      <c r="A69" s="189"/>
      <c r="B69" s="10" t="s">
        <v>1</v>
      </c>
      <c r="C69" s="25" t="s">
        <v>126</v>
      </c>
      <c r="D69" s="15">
        <v>4020</v>
      </c>
      <c r="E69" s="102">
        <f t="shared" si="0"/>
        <v>99.369409600000012</v>
      </c>
      <c r="F69" s="103"/>
      <c r="H69" s="67"/>
      <c r="I69" s="67"/>
      <c r="J69" s="67"/>
      <c r="K69" s="67"/>
    </row>
    <row r="70" spans="1:11" x14ac:dyDescent="0.25">
      <c r="A70" s="191" t="s">
        <v>56</v>
      </c>
      <c r="B70" s="27" t="s">
        <v>62</v>
      </c>
      <c r="C70" s="30" t="s">
        <v>165</v>
      </c>
      <c r="D70" s="29">
        <v>3871</v>
      </c>
      <c r="E70" s="104">
        <f t="shared" si="0"/>
        <v>95.686368000000016</v>
      </c>
      <c r="F70" s="105"/>
      <c r="H70" s="165">
        <v>4</v>
      </c>
      <c r="I70" s="165">
        <v>8</v>
      </c>
      <c r="J70" s="165">
        <v>3</v>
      </c>
      <c r="K70" s="165">
        <v>6</v>
      </c>
    </row>
    <row r="71" spans="1:11" x14ac:dyDescent="0.25">
      <c r="A71" s="192"/>
      <c r="B71" s="12" t="s">
        <v>1</v>
      </c>
      <c r="C71" s="23" t="s">
        <v>126</v>
      </c>
      <c r="D71" s="17">
        <v>4020</v>
      </c>
      <c r="E71" s="98">
        <f t="shared" si="0"/>
        <v>99.369409600000012</v>
      </c>
      <c r="F71" s="99"/>
      <c r="H71" s="90"/>
      <c r="I71" s="90"/>
      <c r="J71" s="90"/>
      <c r="K71" s="90"/>
    </row>
    <row r="72" spans="1:11" x14ac:dyDescent="0.25">
      <c r="A72" s="188" t="s">
        <v>57</v>
      </c>
      <c r="B72" s="19" t="s">
        <v>63</v>
      </c>
      <c r="C72" s="13" t="s">
        <v>137</v>
      </c>
      <c r="D72" s="20">
        <v>3143</v>
      </c>
      <c r="E72" s="100">
        <f t="shared" si="0"/>
        <v>77.691372800000011</v>
      </c>
      <c r="F72" s="101"/>
      <c r="H72" s="66">
        <v>3</v>
      </c>
      <c r="I72" s="66">
        <v>6</v>
      </c>
      <c r="J72" s="66">
        <v>3</v>
      </c>
      <c r="K72" s="66">
        <v>6</v>
      </c>
    </row>
    <row r="73" spans="1:11" x14ac:dyDescent="0.25">
      <c r="A73" s="189"/>
      <c r="B73" s="24" t="s">
        <v>1</v>
      </c>
      <c r="C73" s="25" t="s">
        <v>126</v>
      </c>
      <c r="D73" s="26">
        <v>4020</v>
      </c>
      <c r="E73" s="102">
        <f t="shared" si="0"/>
        <v>99.369409600000012</v>
      </c>
      <c r="F73" s="103"/>
      <c r="H73" s="67"/>
      <c r="I73" s="67"/>
      <c r="J73" s="67"/>
      <c r="K73" s="67"/>
    </row>
    <row r="74" spans="1:11" x14ac:dyDescent="0.25">
      <c r="A74" s="191" t="s">
        <v>64</v>
      </c>
      <c r="B74" s="27" t="s">
        <v>82</v>
      </c>
      <c r="C74" s="30" t="s">
        <v>147</v>
      </c>
      <c r="D74" s="29">
        <v>4126</v>
      </c>
      <c r="E74" s="104">
        <f t="shared" si="0"/>
        <v>101.98956</v>
      </c>
      <c r="F74" s="105"/>
      <c r="H74" s="165">
        <v>3</v>
      </c>
      <c r="I74" s="165">
        <v>6</v>
      </c>
      <c r="J74" s="165">
        <v>3</v>
      </c>
      <c r="K74" s="165">
        <v>6</v>
      </c>
    </row>
    <row r="75" spans="1:11" x14ac:dyDescent="0.25">
      <c r="A75" s="192"/>
      <c r="B75" s="12" t="s">
        <v>1</v>
      </c>
      <c r="C75" s="23" t="s">
        <v>126</v>
      </c>
      <c r="D75" s="17">
        <v>4020</v>
      </c>
      <c r="E75" s="98">
        <f t="shared" si="0"/>
        <v>99.369409600000012</v>
      </c>
      <c r="F75" s="99"/>
      <c r="H75" s="90"/>
      <c r="I75" s="90"/>
      <c r="J75" s="90"/>
      <c r="K75" s="90"/>
    </row>
    <row r="76" spans="1:11" x14ac:dyDescent="0.25">
      <c r="A76" s="188" t="s">
        <v>65</v>
      </c>
      <c r="B76" s="19" t="s">
        <v>83</v>
      </c>
      <c r="C76" s="13" t="s">
        <v>166</v>
      </c>
      <c r="D76" s="20">
        <v>3465</v>
      </c>
      <c r="E76" s="100">
        <f t="shared" ref="E76:E115" si="1">0.00000000000004*(($D76*617.96)+36.04)*10^9</f>
        <v>85.650697600000001</v>
      </c>
      <c r="F76" s="101"/>
      <c r="H76" s="66">
        <v>3</v>
      </c>
      <c r="I76" s="66">
        <v>6</v>
      </c>
      <c r="J76" s="66">
        <v>3</v>
      </c>
      <c r="K76" s="66">
        <v>6</v>
      </c>
    </row>
    <row r="77" spans="1:11" x14ac:dyDescent="0.25">
      <c r="A77" s="189"/>
      <c r="B77" s="24" t="s">
        <v>1</v>
      </c>
      <c r="C77" s="25" t="s">
        <v>126</v>
      </c>
      <c r="D77" s="26">
        <v>4020</v>
      </c>
      <c r="E77" s="102">
        <f t="shared" si="1"/>
        <v>99.369409600000012</v>
      </c>
      <c r="F77" s="103"/>
      <c r="H77" s="67"/>
      <c r="I77" s="67"/>
      <c r="J77" s="67"/>
      <c r="K77" s="67"/>
    </row>
    <row r="78" spans="1:11" x14ac:dyDescent="0.25">
      <c r="A78" s="191" t="s">
        <v>66</v>
      </c>
      <c r="B78" s="27" t="s">
        <v>84</v>
      </c>
      <c r="C78" s="30" t="s">
        <v>138</v>
      </c>
      <c r="D78" s="29">
        <v>4161</v>
      </c>
      <c r="E78" s="104">
        <f t="shared" si="1"/>
        <v>102.854704</v>
      </c>
      <c r="F78" s="105"/>
      <c r="H78" s="165">
        <v>3</v>
      </c>
      <c r="I78" s="165">
        <v>6</v>
      </c>
      <c r="J78" s="165">
        <v>3</v>
      </c>
      <c r="K78" s="165">
        <v>6</v>
      </c>
    </row>
    <row r="79" spans="1:11" x14ac:dyDescent="0.25">
      <c r="A79" s="192"/>
      <c r="B79" s="12" t="s">
        <v>1</v>
      </c>
      <c r="C79" s="23" t="s">
        <v>126</v>
      </c>
      <c r="D79" s="17">
        <v>4020</v>
      </c>
      <c r="E79" s="98">
        <f t="shared" si="1"/>
        <v>99.369409600000012</v>
      </c>
      <c r="F79" s="99"/>
      <c r="H79" s="90"/>
      <c r="I79" s="90"/>
      <c r="J79" s="90"/>
      <c r="K79" s="90"/>
    </row>
    <row r="80" spans="1:11" x14ac:dyDescent="0.25">
      <c r="A80" s="188" t="s">
        <v>67</v>
      </c>
      <c r="B80" s="19" t="s">
        <v>85</v>
      </c>
      <c r="C80" s="13" t="s">
        <v>227</v>
      </c>
      <c r="D80" s="20">
        <v>3500</v>
      </c>
      <c r="E80" s="100">
        <f t="shared" si="1"/>
        <v>86.515841600000002</v>
      </c>
      <c r="F80" s="101"/>
      <c r="H80" s="66">
        <v>3</v>
      </c>
      <c r="I80" s="66">
        <v>6</v>
      </c>
      <c r="J80" s="66">
        <v>3</v>
      </c>
      <c r="K80" s="66">
        <v>6</v>
      </c>
    </row>
    <row r="81" spans="1:11" x14ac:dyDescent="0.25">
      <c r="A81" s="189"/>
      <c r="B81" s="24" t="s">
        <v>1</v>
      </c>
      <c r="C81" s="25" t="s">
        <v>126</v>
      </c>
      <c r="D81" s="26">
        <v>4020</v>
      </c>
      <c r="E81" s="102">
        <f t="shared" si="1"/>
        <v>99.369409600000012</v>
      </c>
      <c r="F81" s="103"/>
      <c r="H81" s="67"/>
      <c r="I81" s="67"/>
      <c r="J81" s="67"/>
      <c r="K81" s="67"/>
    </row>
    <row r="82" spans="1:11" x14ac:dyDescent="0.25">
      <c r="A82" s="191" t="s">
        <v>68</v>
      </c>
      <c r="B82" s="27" t="s">
        <v>86</v>
      </c>
      <c r="C82" s="30" t="s">
        <v>167</v>
      </c>
      <c r="D82" s="29">
        <v>3413</v>
      </c>
      <c r="E82" s="104">
        <f t="shared" si="1"/>
        <v>84.365340799999998</v>
      </c>
      <c r="F82" s="105"/>
      <c r="H82" s="165">
        <v>3</v>
      </c>
      <c r="I82" s="165">
        <v>6</v>
      </c>
      <c r="J82" s="165">
        <v>3</v>
      </c>
      <c r="K82" s="165">
        <v>6</v>
      </c>
    </row>
    <row r="83" spans="1:11" x14ac:dyDescent="0.25">
      <c r="A83" s="192"/>
      <c r="B83" s="12" t="s">
        <v>1</v>
      </c>
      <c r="C83" s="23" t="s">
        <v>126</v>
      </c>
      <c r="D83" s="17">
        <v>4020</v>
      </c>
      <c r="E83" s="98">
        <f t="shared" si="1"/>
        <v>99.369409600000012</v>
      </c>
      <c r="F83" s="99"/>
      <c r="H83" s="90"/>
      <c r="I83" s="90"/>
      <c r="J83" s="90"/>
      <c r="K83" s="90"/>
    </row>
    <row r="84" spans="1:11" x14ac:dyDescent="0.25">
      <c r="A84" s="188" t="s">
        <v>69</v>
      </c>
      <c r="B84" s="19" t="s">
        <v>87</v>
      </c>
      <c r="C84" s="13" t="s">
        <v>168</v>
      </c>
      <c r="D84" s="20">
        <v>3413</v>
      </c>
      <c r="E84" s="100">
        <f t="shared" si="1"/>
        <v>84.365340799999998</v>
      </c>
      <c r="F84" s="101"/>
      <c r="H84" s="66">
        <v>3</v>
      </c>
      <c r="I84" s="66">
        <v>6</v>
      </c>
      <c r="J84" s="66">
        <v>3</v>
      </c>
      <c r="K84" s="66">
        <v>6</v>
      </c>
    </row>
    <row r="85" spans="1:11" x14ac:dyDescent="0.25">
      <c r="A85" s="189"/>
      <c r="B85" s="24" t="s">
        <v>1</v>
      </c>
      <c r="C85" s="25" t="s">
        <v>126</v>
      </c>
      <c r="D85" s="26">
        <v>4020</v>
      </c>
      <c r="E85" s="102">
        <f t="shared" si="1"/>
        <v>99.369409600000012</v>
      </c>
      <c r="F85" s="103"/>
      <c r="H85" s="67"/>
      <c r="I85" s="67"/>
      <c r="J85" s="67"/>
      <c r="K85" s="67"/>
    </row>
    <row r="86" spans="1:11" x14ac:dyDescent="0.25">
      <c r="A86" s="191" t="s">
        <v>70</v>
      </c>
      <c r="B86" s="27" t="s">
        <v>170</v>
      </c>
      <c r="C86" s="30" t="s">
        <v>169</v>
      </c>
      <c r="D86" s="29">
        <v>3511</v>
      </c>
      <c r="E86" s="104">
        <f t="shared" si="1"/>
        <v>86.787744000000004</v>
      </c>
      <c r="F86" s="105"/>
      <c r="H86" s="165">
        <v>3</v>
      </c>
      <c r="I86" s="165">
        <v>6</v>
      </c>
      <c r="J86" s="165">
        <v>3</v>
      </c>
      <c r="K86" s="165">
        <v>5</v>
      </c>
    </row>
    <row r="87" spans="1:11" x14ac:dyDescent="0.25">
      <c r="A87" s="192"/>
      <c r="B87" s="12" t="s">
        <v>1</v>
      </c>
      <c r="C87" s="23" t="s">
        <v>126</v>
      </c>
      <c r="D87" s="17">
        <v>4020</v>
      </c>
      <c r="E87" s="98">
        <f t="shared" si="1"/>
        <v>99.369409600000012</v>
      </c>
      <c r="F87" s="99"/>
      <c r="H87" s="90"/>
      <c r="I87" s="90"/>
      <c r="J87" s="90"/>
      <c r="K87" s="90"/>
    </row>
    <row r="88" spans="1:11" x14ac:dyDescent="0.25">
      <c r="A88" s="188" t="s">
        <v>71</v>
      </c>
      <c r="B88" s="19" t="s">
        <v>88</v>
      </c>
      <c r="C88" s="13" t="s">
        <v>171</v>
      </c>
      <c r="D88" s="20">
        <v>4160</v>
      </c>
      <c r="E88" s="100">
        <f t="shared" si="1"/>
        <v>102.82998560000001</v>
      </c>
      <c r="F88" s="101"/>
      <c r="H88" s="66">
        <v>3</v>
      </c>
      <c r="I88" s="66">
        <v>6</v>
      </c>
      <c r="J88" s="66">
        <v>3</v>
      </c>
      <c r="K88" s="66">
        <v>6</v>
      </c>
    </row>
    <row r="89" spans="1:11" x14ac:dyDescent="0.25">
      <c r="A89" s="189"/>
      <c r="B89" s="24" t="s">
        <v>1</v>
      </c>
      <c r="C89" s="25" t="s">
        <v>126</v>
      </c>
      <c r="D89" s="26">
        <v>4020</v>
      </c>
      <c r="E89" s="102">
        <f t="shared" si="1"/>
        <v>99.369409600000012</v>
      </c>
      <c r="F89" s="103"/>
      <c r="H89" s="67"/>
      <c r="I89" s="67"/>
      <c r="J89" s="67"/>
      <c r="K89" s="67"/>
    </row>
    <row r="90" spans="1:11" x14ac:dyDescent="0.25">
      <c r="A90" s="191" t="s">
        <v>72</v>
      </c>
      <c r="B90" s="27" t="s">
        <v>89</v>
      </c>
      <c r="C90" s="30" t="s">
        <v>172</v>
      </c>
      <c r="D90" s="29">
        <v>4160</v>
      </c>
      <c r="E90" s="104">
        <f t="shared" si="1"/>
        <v>102.82998560000001</v>
      </c>
      <c r="F90" s="105"/>
      <c r="H90" s="165">
        <v>3</v>
      </c>
      <c r="I90" s="165">
        <v>6</v>
      </c>
      <c r="J90" s="165">
        <v>3</v>
      </c>
      <c r="K90" s="165">
        <v>6</v>
      </c>
    </row>
    <row r="91" spans="1:11" x14ac:dyDescent="0.25">
      <c r="A91" s="192"/>
      <c r="B91" s="12" t="s">
        <v>1</v>
      </c>
      <c r="C91" s="23" t="s">
        <v>126</v>
      </c>
      <c r="D91" s="17">
        <v>4020</v>
      </c>
      <c r="E91" s="98">
        <f t="shared" si="1"/>
        <v>99.369409600000012</v>
      </c>
      <c r="F91" s="99"/>
      <c r="H91" s="90"/>
      <c r="I91" s="90"/>
      <c r="J91" s="90"/>
      <c r="K91" s="90"/>
    </row>
    <row r="92" spans="1:11" x14ac:dyDescent="0.25">
      <c r="A92" s="188" t="s">
        <v>73</v>
      </c>
      <c r="B92" s="19" t="s">
        <v>90</v>
      </c>
      <c r="C92" s="13" t="s">
        <v>173</v>
      </c>
      <c r="D92" s="20">
        <v>4258</v>
      </c>
      <c r="E92" s="100">
        <f t="shared" si="1"/>
        <v>105.25238880000002</v>
      </c>
      <c r="F92" s="101"/>
      <c r="H92" s="66">
        <v>3</v>
      </c>
      <c r="I92" s="66">
        <v>5</v>
      </c>
      <c r="J92" s="66">
        <v>3</v>
      </c>
      <c r="K92" s="66">
        <v>6</v>
      </c>
    </row>
    <row r="93" spans="1:11" x14ac:dyDescent="0.25">
      <c r="A93" s="189"/>
      <c r="B93" s="24" t="s">
        <v>1</v>
      </c>
      <c r="C93" s="25" t="s">
        <v>126</v>
      </c>
      <c r="D93" s="26">
        <v>4020</v>
      </c>
      <c r="E93" s="102">
        <f t="shared" si="1"/>
        <v>99.369409600000012</v>
      </c>
      <c r="F93" s="103"/>
      <c r="H93" s="67"/>
      <c r="I93" s="67"/>
      <c r="J93" s="67"/>
      <c r="K93" s="67"/>
    </row>
    <row r="94" spans="1:11" x14ac:dyDescent="0.25">
      <c r="A94" s="191" t="s">
        <v>74</v>
      </c>
      <c r="B94" s="27" t="s">
        <v>91</v>
      </c>
      <c r="C94" s="30" t="s">
        <v>174</v>
      </c>
      <c r="D94" s="29">
        <v>3452</v>
      </c>
      <c r="E94" s="104">
        <f t="shared" si="1"/>
        <v>85.329358400000004</v>
      </c>
      <c r="F94" s="105"/>
      <c r="H94" s="165">
        <v>3</v>
      </c>
      <c r="I94" s="165">
        <v>5</v>
      </c>
      <c r="J94" s="165">
        <v>3</v>
      </c>
      <c r="K94" s="165">
        <v>6</v>
      </c>
    </row>
    <row r="95" spans="1:11" x14ac:dyDescent="0.25">
      <c r="A95" s="192"/>
      <c r="B95" s="11" t="s">
        <v>1</v>
      </c>
      <c r="C95" s="23" t="s">
        <v>126</v>
      </c>
      <c r="D95" s="16">
        <v>4020</v>
      </c>
      <c r="E95" s="98">
        <f t="shared" si="1"/>
        <v>99.369409600000012</v>
      </c>
      <c r="F95" s="99"/>
      <c r="H95" s="90"/>
      <c r="I95" s="90"/>
      <c r="J95" s="90"/>
      <c r="K95" s="90"/>
    </row>
    <row r="96" spans="1:11" x14ac:dyDescent="0.25">
      <c r="A96" s="188" t="s">
        <v>75</v>
      </c>
      <c r="B96" s="19" t="s">
        <v>92</v>
      </c>
      <c r="C96" s="13" t="s">
        <v>175</v>
      </c>
      <c r="D96" s="20">
        <v>3232</v>
      </c>
      <c r="E96" s="100">
        <f t="shared" si="1"/>
        <v>79.891310400000009</v>
      </c>
      <c r="F96" s="101"/>
      <c r="H96" s="66">
        <v>3</v>
      </c>
      <c r="I96" s="66">
        <v>5</v>
      </c>
      <c r="J96" s="66">
        <v>3</v>
      </c>
      <c r="K96" s="66">
        <v>6</v>
      </c>
    </row>
    <row r="97" spans="1:11" x14ac:dyDescent="0.25">
      <c r="A97" s="189"/>
      <c r="B97" s="24" t="s">
        <v>1</v>
      </c>
      <c r="C97" s="25" t="s">
        <v>126</v>
      </c>
      <c r="D97" s="26">
        <v>4020</v>
      </c>
      <c r="E97" s="102">
        <f t="shared" si="1"/>
        <v>99.369409600000012</v>
      </c>
      <c r="F97" s="103"/>
      <c r="H97" s="67"/>
      <c r="I97" s="67"/>
      <c r="J97" s="67"/>
      <c r="K97" s="67"/>
    </row>
    <row r="98" spans="1:11" x14ac:dyDescent="0.25">
      <c r="A98" s="191" t="s">
        <v>76</v>
      </c>
      <c r="B98" s="27" t="s">
        <v>93</v>
      </c>
      <c r="C98" s="30" t="s">
        <v>176</v>
      </c>
      <c r="D98" s="29">
        <v>3413</v>
      </c>
      <c r="E98" s="104">
        <f t="shared" si="1"/>
        <v>84.365340799999998</v>
      </c>
      <c r="F98" s="105"/>
      <c r="H98" s="165">
        <v>3</v>
      </c>
      <c r="I98" s="165">
        <v>6</v>
      </c>
      <c r="J98" s="165">
        <v>3</v>
      </c>
      <c r="K98" s="165">
        <v>6</v>
      </c>
    </row>
    <row r="99" spans="1:11" x14ac:dyDescent="0.25">
      <c r="A99" s="192"/>
      <c r="B99" s="12" t="s">
        <v>1</v>
      </c>
      <c r="C99" s="23" t="s">
        <v>126</v>
      </c>
      <c r="D99" s="17">
        <v>4020</v>
      </c>
      <c r="E99" s="98">
        <f t="shared" si="1"/>
        <v>99.369409600000012</v>
      </c>
      <c r="F99" s="99"/>
      <c r="H99" s="90"/>
      <c r="I99" s="90"/>
      <c r="J99" s="90"/>
      <c r="K99" s="90"/>
    </row>
    <row r="100" spans="1:11" x14ac:dyDescent="0.25">
      <c r="A100" s="188" t="s">
        <v>77</v>
      </c>
      <c r="B100" s="19" t="s">
        <v>94</v>
      </c>
      <c r="C100" s="13" t="s">
        <v>177</v>
      </c>
      <c r="D100" s="20">
        <v>4161</v>
      </c>
      <c r="E100" s="100">
        <f t="shared" si="1"/>
        <v>102.854704</v>
      </c>
      <c r="F100" s="101"/>
      <c r="H100" s="66">
        <v>3</v>
      </c>
      <c r="I100" s="66">
        <v>6</v>
      </c>
      <c r="J100" s="66">
        <v>3</v>
      </c>
      <c r="K100" s="66">
        <v>5</v>
      </c>
    </row>
    <row r="101" spans="1:11" x14ac:dyDescent="0.25">
      <c r="A101" s="189"/>
      <c r="B101" s="24" t="s">
        <v>1</v>
      </c>
      <c r="C101" s="25" t="s">
        <v>126</v>
      </c>
      <c r="D101" s="26">
        <v>4020</v>
      </c>
      <c r="E101" s="102">
        <f t="shared" si="1"/>
        <v>99.369409600000012</v>
      </c>
      <c r="F101" s="103"/>
      <c r="H101" s="67"/>
      <c r="I101" s="67"/>
      <c r="J101" s="67"/>
      <c r="K101" s="67"/>
    </row>
    <row r="102" spans="1:11" x14ac:dyDescent="0.25">
      <c r="A102" s="191" t="s">
        <v>78</v>
      </c>
      <c r="B102" s="27" t="s">
        <v>95</v>
      </c>
      <c r="C102" s="30" t="s">
        <v>178</v>
      </c>
      <c r="D102" s="29">
        <v>3798</v>
      </c>
      <c r="E102" s="104">
        <f t="shared" si="1"/>
        <v>93.881924800000007</v>
      </c>
      <c r="F102" s="105"/>
      <c r="H102" s="165">
        <v>3</v>
      </c>
      <c r="I102" s="165">
        <v>6</v>
      </c>
      <c r="J102" s="165">
        <v>3</v>
      </c>
      <c r="K102" s="165">
        <v>6</v>
      </c>
    </row>
    <row r="103" spans="1:11" x14ac:dyDescent="0.25">
      <c r="A103" s="192"/>
      <c r="B103" s="12" t="s">
        <v>1</v>
      </c>
      <c r="C103" s="23" t="s">
        <v>126</v>
      </c>
      <c r="D103" s="17">
        <v>4020</v>
      </c>
      <c r="E103" s="98">
        <f t="shared" si="1"/>
        <v>99.369409600000012</v>
      </c>
      <c r="F103" s="99"/>
      <c r="H103" s="90"/>
      <c r="I103" s="90"/>
      <c r="J103" s="90"/>
      <c r="K103" s="90"/>
    </row>
    <row r="104" spans="1:11" x14ac:dyDescent="0.25">
      <c r="A104" s="188" t="s">
        <v>79</v>
      </c>
      <c r="B104" s="19" t="s">
        <v>96</v>
      </c>
      <c r="C104" s="13" t="s">
        <v>179</v>
      </c>
      <c r="D104" s="20">
        <v>3578</v>
      </c>
      <c r="E104" s="100">
        <f t="shared" si="1"/>
        <v>88.443876800000027</v>
      </c>
      <c r="F104" s="101"/>
      <c r="H104" s="66">
        <v>3</v>
      </c>
      <c r="I104" s="66">
        <v>6</v>
      </c>
      <c r="J104" s="66">
        <v>3</v>
      </c>
      <c r="K104" s="66">
        <v>6</v>
      </c>
    </row>
    <row r="105" spans="1:11" x14ac:dyDescent="0.25">
      <c r="A105" s="189"/>
      <c r="B105" s="24" t="s">
        <v>1</v>
      </c>
      <c r="C105" s="25" t="s">
        <v>126</v>
      </c>
      <c r="D105" s="26">
        <v>4020</v>
      </c>
      <c r="E105" s="102">
        <f t="shared" si="1"/>
        <v>99.369409600000012</v>
      </c>
      <c r="F105" s="103"/>
      <c r="H105" s="67"/>
      <c r="I105" s="67"/>
      <c r="J105" s="67"/>
      <c r="K105" s="67"/>
    </row>
    <row r="106" spans="1:11" x14ac:dyDescent="0.25">
      <c r="A106" s="191" t="s">
        <v>80</v>
      </c>
      <c r="B106" s="27" t="s">
        <v>97</v>
      </c>
      <c r="C106" s="30" t="s">
        <v>148</v>
      </c>
      <c r="D106" s="29">
        <v>4472</v>
      </c>
      <c r="E106" s="104">
        <f t="shared" si="1"/>
        <v>110.54212640000001</v>
      </c>
      <c r="F106" s="105"/>
      <c r="H106" s="165">
        <v>3</v>
      </c>
      <c r="I106" s="165">
        <v>6</v>
      </c>
      <c r="J106" s="165">
        <v>3</v>
      </c>
      <c r="K106" s="165">
        <v>6</v>
      </c>
    </row>
    <row r="107" spans="1:11" x14ac:dyDescent="0.25">
      <c r="A107" s="192"/>
      <c r="B107" s="12" t="s">
        <v>1</v>
      </c>
      <c r="C107" s="23" t="s">
        <v>126</v>
      </c>
      <c r="D107" s="17">
        <v>4020</v>
      </c>
      <c r="E107" s="98">
        <f t="shared" si="1"/>
        <v>99.369409600000012</v>
      </c>
      <c r="F107" s="99"/>
      <c r="H107" s="90"/>
      <c r="I107" s="90"/>
      <c r="J107" s="90"/>
      <c r="K107" s="90"/>
    </row>
    <row r="108" spans="1:11" x14ac:dyDescent="0.25">
      <c r="A108" s="188" t="s">
        <v>81</v>
      </c>
      <c r="B108" s="19" t="s">
        <v>98</v>
      </c>
      <c r="C108" s="13" t="s">
        <v>180</v>
      </c>
      <c r="D108" s="20">
        <v>3811</v>
      </c>
      <c r="E108" s="100">
        <f t="shared" si="1"/>
        <v>94.203264000000004</v>
      </c>
      <c r="F108" s="101"/>
      <c r="H108" s="66">
        <v>3</v>
      </c>
      <c r="I108" s="66">
        <v>6</v>
      </c>
      <c r="J108" s="66">
        <v>3</v>
      </c>
      <c r="K108" s="66">
        <v>6</v>
      </c>
    </row>
    <row r="109" spans="1:11" x14ac:dyDescent="0.25">
      <c r="A109" s="189"/>
      <c r="B109" s="24" t="s">
        <v>1</v>
      </c>
      <c r="C109" s="25" t="s">
        <v>126</v>
      </c>
      <c r="D109" s="26">
        <v>4020</v>
      </c>
      <c r="E109" s="102">
        <f t="shared" si="1"/>
        <v>99.369409600000012</v>
      </c>
      <c r="F109" s="103"/>
      <c r="H109" s="67"/>
      <c r="I109" s="67"/>
      <c r="J109" s="67"/>
      <c r="K109" s="67"/>
    </row>
    <row r="110" spans="1:11" x14ac:dyDescent="0.25">
      <c r="A110" s="191" t="s">
        <v>99</v>
      </c>
      <c r="B110" s="27" t="s">
        <v>100</v>
      </c>
      <c r="C110" s="30" t="s">
        <v>181</v>
      </c>
      <c r="D110" s="29">
        <v>4566</v>
      </c>
      <c r="E110" s="104">
        <f t="shared" si="1"/>
        <v>112.86565600000002</v>
      </c>
      <c r="F110" s="105"/>
      <c r="H110" s="165">
        <v>3</v>
      </c>
      <c r="I110" s="165">
        <v>6</v>
      </c>
      <c r="J110" s="165">
        <v>3</v>
      </c>
      <c r="K110" s="165">
        <v>6</v>
      </c>
    </row>
    <row r="111" spans="1:11" x14ac:dyDescent="0.25">
      <c r="A111" s="192"/>
      <c r="B111" s="12" t="s">
        <v>1</v>
      </c>
      <c r="C111" s="23" t="s">
        <v>126</v>
      </c>
      <c r="D111" s="17">
        <v>4020</v>
      </c>
      <c r="E111" s="98">
        <f t="shared" si="1"/>
        <v>99.369409600000012</v>
      </c>
      <c r="F111" s="99"/>
      <c r="H111" s="90"/>
      <c r="I111" s="90"/>
      <c r="J111" s="90"/>
      <c r="K111" s="90"/>
    </row>
    <row r="112" spans="1:11" x14ac:dyDescent="0.25">
      <c r="A112" s="188" t="s">
        <v>101</v>
      </c>
      <c r="B112" s="19" t="s">
        <v>102</v>
      </c>
      <c r="C112" s="13" t="s">
        <v>182</v>
      </c>
      <c r="D112" s="20">
        <v>3819</v>
      </c>
      <c r="E112" s="100">
        <f t="shared" si="1"/>
        <v>94.401011200000013</v>
      </c>
      <c r="F112" s="101"/>
      <c r="H112" s="66">
        <v>3</v>
      </c>
      <c r="I112" s="66">
        <v>5</v>
      </c>
      <c r="J112" s="66">
        <v>3</v>
      </c>
      <c r="K112" s="66">
        <v>6</v>
      </c>
    </row>
    <row r="113" spans="1:11" x14ac:dyDescent="0.25">
      <c r="A113" s="189"/>
      <c r="B113" s="24" t="s">
        <v>1</v>
      </c>
      <c r="C113" s="25" t="s">
        <v>126</v>
      </c>
      <c r="D113" s="26">
        <v>4020</v>
      </c>
      <c r="E113" s="102">
        <f t="shared" si="1"/>
        <v>99.369409600000012</v>
      </c>
      <c r="F113" s="103"/>
      <c r="H113" s="67"/>
      <c r="I113" s="67"/>
      <c r="J113" s="67"/>
      <c r="K113" s="67"/>
    </row>
    <row r="114" spans="1:11" x14ac:dyDescent="0.25">
      <c r="A114" s="191" t="s">
        <v>183</v>
      </c>
      <c r="B114" s="27" t="s">
        <v>184</v>
      </c>
      <c r="C114" s="30" t="s">
        <v>185</v>
      </c>
      <c r="D114" s="29">
        <v>3759</v>
      </c>
      <c r="E114" s="104">
        <f t="shared" si="1"/>
        <v>92.917907200000002</v>
      </c>
      <c r="F114" s="105"/>
      <c r="H114" s="165">
        <v>3</v>
      </c>
      <c r="I114" s="165">
        <v>6</v>
      </c>
      <c r="J114" s="165">
        <v>3</v>
      </c>
      <c r="K114" s="165">
        <v>6</v>
      </c>
    </row>
    <row r="115" spans="1:11" x14ac:dyDescent="0.25">
      <c r="A115" s="192"/>
      <c r="B115" s="12" t="s">
        <v>1</v>
      </c>
      <c r="C115" s="23" t="s">
        <v>126</v>
      </c>
      <c r="D115" s="17">
        <v>4020</v>
      </c>
      <c r="E115" s="98">
        <f t="shared" si="1"/>
        <v>99.369409600000012</v>
      </c>
      <c r="F115" s="99"/>
      <c r="H115" s="90"/>
      <c r="I115" s="90"/>
      <c r="J115" s="90"/>
      <c r="K115" s="90"/>
    </row>
    <row r="116" spans="1:11" x14ac:dyDescent="0.25">
      <c r="A116" s="31"/>
      <c r="J116" s="31"/>
      <c r="K116" s="31"/>
    </row>
    <row r="119" spans="1:11" x14ac:dyDescent="0.25">
      <c r="A119"/>
    </row>
    <row r="120" spans="1:11" x14ac:dyDescent="0.25">
      <c r="A120"/>
    </row>
    <row r="121" spans="1:11" x14ac:dyDescent="0.25">
      <c r="A121"/>
    </row>
    <row r="122" spans="1:11" x14ac:dyDescent="0.25">
      <c r="A122" s="38"/>
    </row>
    <row r="123" spans="1:11" x14ac:dyDescent="0.25">
      <c r="A123" s="38"/>
    </row>
  </sheetData>
  <mergeCells count="382">
    <mergeCell ref="A2:D2"/>
    <mergeCell ref="A3:D3"/>
    <mergeCell ref="A4:D4"/>
    <mergeCell ref="A5:D5"/>
    <mergeCell ref="A6:D6"/>
    <mergeCell ref="A7:D7"/>
    <mergeCell ref="A8:D8"/>
    <mergeCell ref="H9:I9"/>
    <mergeCell ref="J9:K9"/>
    <mergeCell ref="J14:J15"/>
    <mergeCell ref="K14:K15"/>
    <mergeCell ref="E15:F15"/>
    <mergeCell ref="J10:J11"/>
    <mergeCell ref="K10:K11"/>
    <mergeCell ref="A12:A13"/>
    <mergeCell ref="E12:F12"/>
    <mergeCell ref="H12:H13"/>
    <mergeCell ref="I12:I13"/>
    <mergeCell ref="J12:J13"/>
    <mergeCell ref="K12:K13"/>
    <mergeCell ref="E13:F13"/>
    <mergeCell ref="A10:A11"/>
    <mergeCell ref="B10:B11"/>
    <mergeCell ref="C10:C11"/>
    <mergeCell ref="D10:D11"/>
    <mergeCell ref="E10:F11"/>
    <mergeCell ref="H10:H11"/>
    <mergeCell ref="I10:I11"/>
    <mergeCell ref="A14:A15"/>
    <mergeCell ref="E14:F14"/>
    <mergeCell ref="H14:H15"/>
    <mergeCell ref="I14:I15"/>
    <mergeCell ref="A18:A19"/>
    <mergeCell ref="E18:F18"/>
    <mergeCell ref="H18:H19"/>
    <mergeCell ref="I18:I19"/>
    <mergeCell ref="J18:J19"/>
    <mergeCell ref="K18:K19"/>
    <mergeCell ref="E19:F19"/>
    <mergeCell ref="A16:A17"/>
    <mergeCell ref="E16:F16"/>
    <mergeCell ref="H16:H17"/>
    <mergeCell ref="I16:I17"/>
    <mergeCell ref="J16:J17"/>
    <mergeCell ref="K16:K17"/>
    <mergeCell ref="E17:F17"/>
    <mergeCell ref="A22:A23"/>
    <mergeCell ref="E22:F22"/>
    <mergeCell ref="H22:H23"/>
    <mergeCell ref="I22:I23"/>
    <mergeCell ref="J22:J23"/>
    <mergeCell ref="K22:K23"/>
    <mergeCell ref="E23:F23"/>
    <mergeCell ref="A20:A21"/>
    <mergeCell ref="E20:F20"/>
    <mergeCell ref="H20:H21"/>
    <mergeCell ref="I20:I21"/>
    <mergeCell ref="J20:J21"/>
    <mergeCell ref="K20:K21"/>
    <mergeCell ref="E21:F21"/>
    <mergeCell ref="A26:A27"/>
    <mergeCell ref="E26:F26"/>
    <mergeCell ref="H26:H27"/>
    <mergeCell ref="I26:I27"/>
    <mergeCell ref="J26:J27"/>
    <mergeCell ref="K26:K27"/>
    <mergeCell ref="E27:F27"/>
    <mergeCell ref="A24:A25"/>
    <mergeCell ref="E24:F24"/>
    <mergeCell ref="H24:H25"/>
    <mergeCell ref="I24:I25"/>
    <mergeCell ref="J24:J25"/>
    <mergeCell ref="K24:K25"/>
    <mergeCell ref="E25:F25"/>
    <mergeCell ref="A30:A31"/>
    <mergeCell ref="E30:F30"/>
    <mergeCell ref="H30:H31"/>
    <mergeCell ref="I30:I31"/>
    <mergeCell ref="J30:J31"/>
    <mergeCell ref="K30:K31"/>
    <mergeCell ref="E31:F31"/>
    <mergeCell ref="A28:A29"/>
    <mergeCell ref="E28:F28"/>
    <mergeCell ref="H28:H29"/>
    <mergeCell ref="I28:I29"/>
    <mergeCell ref="J28:J29"/>
    <mergeCell ref="K28:K29"/>
    <mergeCell ref="E29:F29"/>
    <mergeCell ref="A34:A35"/>
    <mergeCell ref="E34:F34"/>
    <mergeCell ref="H34:H35"/>
    <mergeCell ref="I34:I35"/>
    <mergeCell ref="J34:J35"/>
    <mergeCell ref="K34:K35"/>
    <mergeCell ref="E35:F35"/>
    <mergeCell ref="A32:A33"/>
    <mergeCell ref="E32:F32"/>
    <mergeCell ref="H32:H33"/>
    <mergeCell ref="I32:I33"/>
    <mergeCell ref="J32:J33"/>
    <mergeCell ref="K32:K33"/>
    <mergeCell ref="E33:F33"/>
    <mergeCell ref="A38:A39"/>
    <mergeCell ref="E38:F38"/>
    <mergeCell ref="H38:H39"/>
    <mergeCell ref="I38:I39"/>
    <mergeCell ref="J38:J39"/>
    <mergeCell ref="K38:K39"/>
    <mergeCell ref="E39:F39"/>
    <mergeCell ref="A36:A37"/>
    <mergeCell ref="E36:F36"/>
    <mergeCell ref="H36:H37"/>
    <mergeCell ref="I36:I37"/>
    <mergeCell ref="J36:J37"/>
    <mergeCell ref="K36:K37"/>
    <mergeCell ref="E37:F37"/>
    <mergeCell ref="A42:A43"/>
    <mergeCell ref="E42:F42"/>
    <mergeCell ref="H42:H43"/>
    <mergeCell ref="I42:I43"/>
    <mergeCell ref="J42:J43"/>
    <mergeCell ref="K42:K43"/>
    <mergeCell ref="E43:F43"/>
    <mergeCell ref="A40:A41"/>
    <mergeCell ref="E40:F40"/>
    <mergeCell ref="H40:H41"/>
    <mergeCell ref="I40:I41"/>
    <mergeCell ref="J40:J41"/>
    <mergeCell ref="K40:K41"/>
    <mergeCell ref="E41:F41"/>
    <mergeCell ref="A46:A47"/>
    <mergeCell ref="E46:F46"/>
    <mergeCell ref="H46:H47"/>
    <mergeCell ref="I46:I47"/>
    <mergeCell ref="J46:J47"/>
    <mergeCell ref="K46:K47"/>
    <mergeCell ref="E47:F47"/>
    <mergeCell ref="A44:A45"/>
    <mergeCell ref="E44:F44"/>
    <mergeCell ref="H44:H45"/>
    <mergeCell ref="I44:I45"/>
    <mergeCell ref="J44:J45"/>
    <mergeCell ref="K44:K45"/>
    <mergeCell ref="E45:F45"/>
    <mergeCell ref="A50:A51"/>
    <mergeCell ref="E50:F50"/>
    <mergeCell ref="H50:H51"/>
    <mergeCell ref="I50:I51"/>
    <mergeCell ref="J50:J51"/>
    <mergeCell ref="K50:K51"/>
    <mergeCell ref="E51:F51"/>
    <mergeCell ref="A48:A49"/>
    <mergeCell ref="E48:F48"/>
    <mergeCell ref="H48:H49"/>
    <mergeCell ref="I48:I49"/>
    <mergeCell ref="J48:J49"/>
    <mergeCell ref="K48:K49"/>
    <mergeCell ref="E49:F49"/>
    <mergeCell ref="A54:A55"/>
    <mergeCell ref="E54:F54"/>
    <mergeCell ref="H54:H55"/>
    <mergeCell ref="I54:I55"/>
    <mergeCell ref="J54:J55"/>
    <mergeCell ref="K54:K55"/>
    <mergeCell ref="E55:F55"/>
    <mergeCell ref="A52:A53"/>
    <mergeCell ref="E52:F52"/>
    <mergeCell ref="H52:H53"/>
    <mergeCell ref="I52:I53"/>
    <mergeCell ref="J52:J53"/>
    <mergeCell ref="K52:K53"/>
    <mergeCell ref="E53:F53"/>
    <mergeCell ref="A58:A59"/>
    <mergeCell ref="E58:F58"/>
    <mergeCell ref="H58:H59"/>
    <mergeCell ref="I58:I59"/>
    <mergeCell ref="J58:J59"/>
    <mergeCell ref="K58:K59"/>
    <mergeCell ref="E59:F59"/>
    <mergeCell ref="A56:A57"/>
    <mergeCell ref="E56:F56"/>
    <mergeCell ref="H56:H57"/>
    <mergeCell ref="I56:I57"/>
    <mergeCell ref="J56:J57"/>
    <mergeCell ref="K56:K57"/>
    <mergeCell ref="E57:F57"/>
    <mergeCell ref="A62:A63"/>
    <mergeCell ref="E62:F62"/>
    <mergeCell ref="H62:H63"/>
    <mergeCell ref="I62:I63"/>
    <mergeCell ref="J62:J63"/>
    <mergeCell ref="K62:K63"/>
    <mergeCell ref="E63:F63"/>
    <mergeCell ref="A60:A61"/>
    <mergeCell ref="E60:F60"/>
    <mergeCell ref="H60:H61"/>
    <mergeCell ref="I60:I61"/>
    <mergeCell ref="J60:J61"/>
    <mergeCell ref="K60:K61"/>
    <mergeCell ref="E61:F61"/>
    <mergeCell ref="A66:A67"/>
    <mergeCell ref="E66:F66"/>
    <mergeCell ref="H66:H67"/>
    <mergeCell ref="I66:I67"/>
    <mergeCell ref="J66:J67"/>
    <mergeCell ref="K66:K67"/>
    <mergeCell ref="E67:F67"/>
    <mergeCell ref="A64:A65"/>
    <mergeCell ref="E64:F64"/>
    <mergeCell ref="H64:H65"/>
    <mergeCell ref="I64:I65"/>
    <mergeCell ref="J64:J65"/>
    <mergeCell ref="K64:K65"/>
    <mergeCell ref="E65:F65"/>
    <mergeCell ref="A70:A71"/>
    <mergeCell ref="E70:F70"/>
    <mergeCell ref="H70:H71"/>
    <mergeCell ref="I70:I71"/>
    <mergeCell ref="J70:J71"/>
    <mergeCell ref="K70:K71"/>
    <mergeCell ref="E71:F71"/>
    <mergeCell ref="A68:A69"/>
    <mergeCell ref="E68:F68"/>
    <mergeCell ref="H68:H69"/>
    <mergeCell ref="I68:I69"/>
    <mergeCell ref="J68:J69"/>
    <mergeCell ref="K68:K69"/>
    <mergeCell ref="E69:F69"/>
    <mergeCell ref="A74:A75"/>
    <mergeCell ref="E74:F74"/>
    <mergeCell ref="H74:H75"/>
    <mergeCell ref="I74:I75"/>
    <mergeCell ref="J74:J75"/>
    <mergeCell ref="K74:K75"/>
    <mergeCell ref="E75:F75"/>
    <mergeCell ref="A72:A73"/>
    <mergeCell ref="E72:F72"/>
    <mergeCell ref="H72:H73"/>
    <mergeCell ref="I72:I73"/>
    <mergeCell ref="J72:J73"/>
    <mergeCell ref="K72:K73"/>
    <mergeCell ref="E73:F73"/>
    <mergeCell ref="A78:A79"/>
    <mergeCell ref="E78:F78"/>
    <mergeCell ref="H78:H79"/>
    <mergeCell ref="I78:I79"/>
    <mergeCell ref="J78:J79"/>
    <mergeCell ref="K78:K79"/>
    <mergeCell ref="E79:F79"/>
    <mergeCell ref="A76:A77"/>
    <mergeCell ref="E76:F76"/>
    <mergeCell ref="H76:H77"/>
    <mergeCell ref="I76:I77"/>
    <mergeCell ref="J76:J77"/>
    <mergeCell ref="K76:K77"/>
    <mergeCell ref="E77:F77"/>
    <mergeCell ref="A82:A83"/>
    <mergeCell ref="E82:F82"/>
    <mergeCell ref="H82:H83"/>
    <mergeCell ref="I82:I83"/>
    <mergeCell ref="J82:J83"/>
    <mergeCell ref="K82:K83"/>
    <mergeCell ref="E83:F83"/>
    <mergeCell ref="A80:A81"/>
    <mergeCell ref="E80:F80"/>
    <mergeCell ref="H80:H81"/>
    <mergeCell ref="I80:I81"/>
    <mergeCell ref="J80:J81"/>
    <mergeCell ref="K80:K81"/>
    <mergeCell ref="E81:F81"/>
    <mergeCell ref="A86:A87"/>
    <mergeCell ref="E86:F86"/>
    <mergeCell ref="H86:H87"/>
    <mergeCell ref="I86:I87"/>
    <mergeCell ref="J86:J87"/>
    <mergeCell ref="K86:K87"/>
    <mergeCell ref="E87:F87"/>
    <mergeCell ref="A84:A85"/>
    <mergeCell ref="E84:F84"/>
    <mergeCell ref="H84:H85"/>
    <mergeCell ref="I84:I85"/>
    <mergeCell ref="J84:J85"/>
    <mergeCell ref="K84:K85"/>
    <mergeCell ref="E85:F85"/>
    <mergeCell ref="A90:A91"/>
    <mergeCell ref="E90:F90"/>
    <mergeCell ref="H90:H91"/>
    <mergeCell ref="I90:I91"/>
    <mergeCell ref="J90:J91"/>
    <mergeCell ref="K90:K91"/>
    <mergeCell ref="E91:F91"/>
    <mergeCell ref="A88:A89"/>
    <mergeCell ref="E88:F88"/>
    <mergeCell ref="H88:H89"/>
    <mergeCell ref="I88:I89"/>
    <mergeCell ref="J88:J89"/>
    <mergeCell ref="K88:K89"/>
    <mergeCell ref="E89:F89"/>
    <mergeCell ref="A94:A95"/>
    <mergeCell ref="E94:F94"/>
    <mergeCell ref="H94:H95"/>
    <mergeCell ref="I94:I95"/>
    <mergeCell ref="J94:J95"/>
    <mergeCell ref="K94:K95"/>
    <mergeCell ref="E95:F95"/>
    <mergeCell ref="A92:A93"/>
    <mergeCell ref="E92:F92"/>
    <mergeCell ref="H92:H93"/>
    <mergeCell ref="I92:I93"/>
    <mergeCell ref="J92:J93"/>
    <mergeCell ref="K92:K93"/>
    <mergeCell ref="E93:F93"/>
    <mergeCell ref="A98:A99"/>
    <mergeCell ref="E98:F98"/>
    <mergeCell ref="H98:H99"/>
    <mergeCell ref="I98:I99"/>
    <mergeCell ref="J98:J99"/>
    <mergeCell ref="K98:K99"/>
    <mergeCell ref="E99:F99"/>
    <mergeCell ref="A96:A97"/>
    <mergeCell ref="E96:F96"/>
    <mergeCell ref="H96:H97"/>
    <mergeCell ref="I96:I97"/>
    <mergeCell ref="J96:J97"/>
    <mergeCell ref="K96:K97"/>
    <mergeCell ref="E97:F97"/>
    <mergeCell ref="A102:A103"/>
    <mergeCell ref="E102:F102"/>
    <mergeCell ref="H102:H103"/>
    <mergeCell ref="I102:I103"/>
    <mergeCell ref="J102:J103"/>
    <mergeCell ref="K102:K103"/>
    <mergeCell ref="E103:F103"/>
    <mergeCell ref="A100:A101"/>
    <mergeCell ref="E100:F100"/>
    <mergeCell ref="H100:H101"/>
    <mergeCell ref="I100:I101"/>
    <mergeCell ref="J100:J101"/>
    <mergeCell ref="K100:K101"/>
    <mergeCell ref="E101:F101"/>
    <mergeCell ref="A106:A107"/>
    <mergeCell ref="E106:F106"/>
    <mergeCell ref="H106:H107"/>
    <mergeCell ref="I106:I107"/>
    <mergeCell ref="J106:J107"/>
    <mergeCell ref="K106:K107"/>
    <mergeCell ref="E107:F107"/>
    <mergeCell ref="A104:A105"/>
    <mergeCell ref="E104:F104"/>
    <mergeCell ref="H104:H105"/>
    <mergeCell ref="I104:I105"/>
    <mergeCell ref="J104:J105"/>
    <mergeCell ref="K104:K105"/>
    <mergeCell ref="E105:F105"/>
    <mergeCell ref="A110:A111"/>
    <mergeCell ref="E110:F110"/>
    <mergeCell ref="H110:H111"/>
    <mergeCell ref="I110:I111"/>
    <mergeCell ref="J110:J111"/>
    <mergeCell ref="K110:K111"/>
    <mergeCell ref="E111:F111"/>
    <mergeCell ref="A108:A109"/>
    <mergeCell ref="E108:F108"/>
    <mergeCell ref="H108:H109"/>
    <mergeCell ref="I108:I109"/>
    <mergeCell ref="J108:J109"/>
    <mergeCell ref="K108:K109"/>
    <mergeCell ref="E109:F109"/>
    <mergeCell ref="A114:A115"/>
    <mergeCell ref="E114:F114"/>
    <mergeCell ref="H114:H115"/>
    <mergeCell ref="I114:I115"/>
    <mergeCell ref="J114:J115"/>
    <mergeCell ref="K114:K115"/>
    <mergeCell ref="E115:F115"/>
    <mergeCell ref="A112:A113"/>
    <mergeCell ref="E112:F112"/>
    <mergeCell ref="H112:H113"/>
    <mergeCell ref="I112:I113"/>
    <mergeCell ref="J112:J113"/>
    <mergeCell ref="K112:K113"/>
    <mergeCell ref="E113:F11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36CF4-E7B4-4430-A8F1-F811839756C1}">
  <dimension ref="A2:K31"/>
  <sheetViews>
    <sheetView zoomScale="70" zoomScaleNormal="70" workbookViewId="0">
      <selection activeCell="D35" sqref="D35"/>
    </sheetView>
  </sheetViews>
  <sheetFormatPr defaultRowHeight="15" x14ac:dyDescent="0.25"/>
  <cols>
    <col min="1" max="1" width="26.85546875" style="3" bestFit="1" customWidth="1"/>
    <col min="2" max="2" width="15.140625" bestFit="1" customWidth="1"/>
    <col min="3" max="3" width="15.140625" customWidth="1"/>
    <col min="4" max="4" width="18.85546875" style="1" customWidth="1"/>
    <col min="5" max="5" width="24.5703125" style="2" customWidth="1"/>
    <col min="6" max="6" width="23.7109375" customWidth="1"/>
    <col min="8" max="8" width="25.42578125" customWidth="1"/>
    <col min="9" max="9" width="17.5703125" customWidth="1"/>
    <col min="10" max="10" width="27" customWidth="1"/>
    <col min="11" max="11" width="15.570312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108</v>
      </c>
      <c r="F6" s="9" t="s">
        <v>108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x14ac:dyDescent="0.25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x14ac:dyDescent="0.25">
      <c r="A12" s="86" t="s">
        <v>109</v>
      </c>
      <c r="B12" s="19" t="s">
        <v>22</v>
      </c>
      <c r="C12" s="13" t="s">
        <v>131</v>
      </c>
      <c r="D12" s="20">
        <v>4126</v>
      </c>
      <c r="E12" s="100">
        <f t="shared" ref="E12:E26" si="0">0.00000000000004*(($D12*617.96)+36.04)*10^9</f>
        <v>101.98956</v>
      </c>
      <c r="F12" s="101"/>
      <c r="H12" s="61">
        <v>3</v>
      </c>
      <c r="I12" s="61">
        <v>6</v>
      </c>
      <c r="J12" s="61">
        <v>3</v>
      </c>
      <c r="K12" s="66">
        <v>6</v>
      </c>
    </row>
    <row r="13" spans="1:11" x14ac:dyDescent="0.25">
      <c r="A13" s="190"/>
      <c r="B13" s="10" t="s">
        <v>0</v>
      </c>
      <c r="C13" s="21" t="s">
        <v>141</v>
      </c>
      <c r="D13" s="15">
        <v>2029</v>
      </c>
      <c r="E13" s="194">
        <f t="shared" si="0"/>
        <v>50.155075200000006</v>
      </c>
      <c r="F13" s="195"/>
      <c r="H13" s="157"/>
      <c r="I13" s="157"/>
      <c r="J13" s="157"/>
      <c r="K13" s="186"/>
    </row>
    <row r="14" spans="1:11" x14ac:dyDescent="0.25">
      <c r="A14" s="87"/>
      <c r="B14" s="24" t="s">
        <v>1</v>
      </c>
      <c r="C14" s="25" t="s">
        <v>126</v>
      </c>
      <c r="D14" s="26">
        <v>4020</v>
      </c>
      <c r="E14" s="102">
        <f t="shared" si="0"/>
        <v>99.369409600000012</v>
      </c>
      <c r="F14" s="103"/>
      <c r="H14" s="62"/>
      <c r="I14" s="62"/>
      <c r="J14" s="62"/>
      <c r="K14" s="67"/>
    </row>
    <row r="15" spans="1:11" x14ac:dyDescent="0.25">
      <c r="A15" s="88" t="s">
        <v>113</v>
      </c>
      <c r="B15" s="27" t="s">
        <v>22</v>
      </c>
      <c r="C15" s="30" t="s">
        <v>131</v>
      </c>
      <c r="D15" s="29">
        <v>4126</v>
      </c>
      <c r="E15" s="104">
        <f t="shared" si="0"/>
        <v>101.98956</v>
      </c>
      <c r="F15" s="105"/>
      <c r="H15" s="111">
        <v>3</v>
      </c>
      <c r="I15" s="111">
        <v>6</v>
      </c>
      <c r="J15" s="111">
        <v>3</v>
      </c>
      <c r="K15" s="165">
        <v>5</v>
      </c>
    </row>
    <row r="16" spans="1:11" x14ac:dyDescent="0.25">
      <c r="A16" s="187"/>
      <c r="B16" s="11" t="s">
        <v>110</v>
      </c>
      <c r="C16" s="22" t="s">
        <v>229</v>
      </c>
      <c r="D16" s="16">
        <v>3469</v>
      </c>
      <c r="E16" s="138">
        <f t="shared" si="0"/>
        <v>85.749571200000005</v>
      </c>
      <c r="F16" s="196"/>
      <c r="H16" s="60"/>
      <c r="I16" s="60"/>
      <c r="J16" s="60"/>
      <c r="K16" s="65"/>
    </row>
    <row r="17" spans="1:11" x14ac:dyDescent="0.25">
      <c r="A17" s="89"/>
      <c r="B17" s="12" t="s">
        <v>1</v>
      </c>
      <c r="C17" s="23" t="s">
        <v>126</v>
      </c>
      <c r="D17" s="17">
        <v>4020</v>
      </c>
      <c r="E17" s="98">
        <f t="shared" si="0"/>
        <v>99.369409600000012</v>
      </c>
      <c r="F17" s="99"/>
      <c r="H17" s="112"/>
      <c r="I17" s="112"/>
      <c r="J17" s="112"/>
      <c r="K17" s="90"/>
    </row>
    <row r="18" spans="1:11" x14ac:dyDescent="0.25">
      <c r="A18" s="86" t="s">
        <v>114</v>
      </c>
      <c r="B18" s="19" t="s">
        <v>115</v>
      </c>
      <c r="C18" s="13" t="s">
        <v>228</v>
      </c>
      <c r="D18" s="20">
        <v>5454</v>
      </c>
      <c r="E18" s="100">
        <f t="shared" si="0"/>
        <v>134.81559520000002</v>
      </c>
      <c r="F18" s="101"/>
      <c r="H18" s="61">
        <v>3</v>
      </c>
      <c r="I18" s="61">
        <v>6</v>
      </c>
      <c r="J18" s="61">
        <v>3</v>
      </c>
      <c r="K18" s="66">
        <v>6</v>
      </c>
    </row>
    <row r="19" spans="1:11" x14ac:dyDescent="0.25">
      <c r="A19" s="190"/>
      <c r="B19" s="10" t="s">
        <v>0</v>
      </c>
      <c r="C19" s="21" t="s">
        <v>141</v>
      </c>
      <c r="D19" s="15">
        <v>2029</v>
      </c>
      <c r="E19" s="194">
        <f t="shared" si="0"/>
        <v>50.155075200000006</v>
      </c>
      <c r="F19" s="195"/>
      <c r="H19" s="157"/>
      <c r="I19" s="157"/>
      <c r="J19" s="157"/>
      <c r="K19" s="186"/>
    </row>
    <row r="20" spans="1:11" x14ac:dyDescent="0.25">
      <c r="A20" s="87"/>
      <c r="B20" s="24" t="s">
        <v>1</v>
      </c>
      <c r="C20" s="25" t="s">
        <v>126</v>
      </c>
      <c r="D20" s="26">
        <v>4020</v>
      </c>
      <c r="E20" s="102">
        <f t="shared" si="0"/>
        <v>99.369409600000012</v>
      </c>
      <c r="F20" s="103"/>
      <c r="H20" s="62"/>
      <c r="I20" s="62"/>
      <c r="J20" s="62"/>
      <c r="K20" s="67"/>
    </row>
    <row r="21" spans="1:11" x14ac:dyDescent="0.25">
      <c r="A21" s="88" t="s">
        <v>116</v>
      </c>
      <c r="B21" s="27" t="s">
        <v>117</v>
      </c>
      <c r="C21" s="30" t="s">
        <v>230</v>
      </c>
      <c r="D21" s="29">
        <v>4900</v>
      </c>
      <c r="E21" s="104">
        <f t="shared" si="0"/>
        <v>121.12160159999999</v>
      </c>
      <c r="F21" s="105"/>
      <c r="H21" s="111">
        <v>3</v>
      </c>
      <c r="I21" s="111">
        <v>6</v>
      </c>
      <c r="J21" s="111">
        <v>3</v>
      </c>
      <c r="K21" s="165">
        <v>5</v>
      </c>
    </row>
    <row r="22" spans="1:11" x14ac:dyDescent="0.25">
      <c r="A22" s="187"/>
      <c r="B22" s="11" t="s">
        <v>0</v>
      </c>
      <c r="C22" s="22" t="s">
        <v>141</v>
      </c>
      <c r="D22" s="16">
        <v>2029</v>
      </c>
      <c r="E22" s="138">
        <f t="shared" si="0"/>
        <v>50.155075200000006</v>
      </c>
      <c r="F22" s="196"/>
      <c r="H22" s="60"/>
      <c r="I22" s="60"/>
      <c r="J22" s="60"/>
      <c r="K22" s="65"/>
    </row>
    <row r="23" spans="1:11" x14ac:dyDescent="0.25">
      <c r="A23" s="89"/>
      <c r="B23" s="12" t="s">
        <v>1</v>
      </c>
      <c r="C23" s="23" t="s">
        <v>126</v>
      </c>
      <c r="D23" s="17">
        <v>4020</v>
      </c>
      <c r="E23" s="98">
        <f t="shared" si="0"/>
        <v>99.369409600000012</v>
      </c>
      <c r="F23" s="99"/>
      <c r="H23" s="112"/>
      <c r="I23" s="112"/>
      <c r="J23" s="112"/>
      <c r="K23" s="90"/>
    </row>
    <row r="24" spans="1:11" x14ac:dyDescent="0.25">
      <c r="A24" s="86" t="s">
        <v>118</v>
      </c>
      <c r="B24" s="19" t="s">
        <v>119</v>
      </c>
      <c r="C24" s="13" t="s">
        <v>231</v>
      </c>
      <c r="D24" s="20">
        <v>4897</v>
      </c>
      <c r="E24" s="100">
        <f t="shared" si="0"/>
        <v>121.0474464</v>
      </c>
      <c r="F24" s="101"/>
      <c r="H24" s="61">
        <v>3</v>
      </c>
      <c r="I24" s="61">
        <v>6</v>
      </c>
      <c r="J24" s="61">
        <v>3</v>
      </c>
      <c r="K24" s="66">
        <v>6</v>
      </c>
    </row>
    <row r="25" spans="1:11" x14ac:dyDescent="0.25">
      <c r="A25" s="190"/>
      <c r="B25" s="10" t="s">
        <v>0</v>
      </c>
      <c r="C25" s="21" t="s">
        <v>141</v>
      </c>
      <c r="D25" s="15">
        <v>2029</v>
      </c>
      <c r="E25" s="194">
        <f t="shared" si="0"/>
        <v>50.155075200000006</v>
      </c>
      <c r="F25" s="195"/>
      <c r="H25" s="157"/>
      <c r="I25" s="157"/>
      <c r="J25" s="157"/>
      <c r="K25" s="186"/>
    </row>
    <row r="26" spans="1:11" x14ac:dyDescent="0.25">
      <c r="A26" s="87"/>
      <c r="B26" s="24" t="s">
        <v>1</v>
      </c>
      <c r="C26" s="25" t="s">
        <v>126</v>
      </c>
      <c r="D26" s="26">
        <v>4020</v>
      </c>
      <c r="E26" s="102">
        <f t="shared" si="0"/>
        <v>99.369409600000012</v>
      </c>
      <c r="F26" s="103"/>
      <c r="H26" s="62"/>
      <c r="I26" s="62"/>
      <c r="J26" s="62"/>
      <c r="K26" s="67"/>
    </row>
    <row r="27" spans="1:11" x14ac:dyDescent="0.25">
      <c r="A27"/>
    </row>
    <row r="28" spans="1:11" x14ac:dyDescent="0.25">
      <c r="A28"/>
    </row>
    <row r="29" spans="1:11" x14ac:dyDescent="0.25">
      <c r="A29"/>
    </row>
    <row r="30" spans="1:11" x14ac:dyDescent="0.25">
      <c r="A30" s="38"/>
    </row>
    <row r="31" spans="1:11" x14ac:dyDescent="0.25">
      <c r="A31" s="38"/>
    </row>
  </sheetData>
  <mergeCells count="58">
    <mergeCell ref="K24:K26"/>
    <mergeCell ref="E25:F25"/>
    <mergeCell ref="E26:F26"/>
    <mergeCell ref="A21:A23"/>
    <mergeCell ref="E21:F21"/>
    <mergeCell ref="H21:H23"/>
    <mergeCell ref="I21:I23"/>
    <mergeCell ref="J21:J23"/>
    <mergeCell ref="K21:K23"/>
    <mergeCell ref="E22:F22"/>
    <mergeCell ref="E23:F23"/>
    <mergeCell ref="A24:A26"/>
    <mergeCell ref="E24:F24"/>
    <mergeCell ref="H24:H26"/>
    <mergeCell ref="I24:I26"/>
    <mergeCell ref="J24:J26"/>
    <mergeCell ref="K18:K20"/>
    <mergeCell ref="E19:F19"/>
    <mergeCell ref="E20:F20"/>
    <mergeCell ref="A15:A17"/>
    <mergeCell ref="E15:F15"/>
    <mergeCell ref="H15:H17"/>
    <mergeCell ref="I15:I17"/>
    <mergeCell ref="J15:J17"/>
    <mergeCell ref="K15:K17"/>
    <mergeCell ref="E16:F16"/>
    <mergeCell ref="E17:F17"/>
    <mergeCell ref="A18:A20"/>
    <mergeCell ref="E18:F18"/>
    <mergeCell ref="H18:H20"/>
    <mergeCell ref="I18:I20"/>
    <mergeCell ref="J18:J20"/>
    <mergeCell ref="A12:A14"/>
    <mergeCell ref="E12:F12"/>
    <mergeCell ref="H12:H14"/>
    <mergeCell ref="I12:I14"/>
    <mergeCell ref="J12:J14"/>
    <mergeCell ref="K12:K14"/>
    <mergeCell ref="E13:F13"/>
    <mergeCell ref="E14:F14"/>
    <mergeCell ref="J10:J11"/>
    <mergeCell ref="K10:K11"/>
    <mergeCell ref="A8:D8"/>
    <mergeCell ref="H9:I9"/>
    <mergeCell ref="J9:K9"/>
    <mergeCell ref="A10:A11"/>
    <mergeCell ref="B10:B11"/>
    <mergeCell ref="C10:C11"/>
    <mergeCell ref="D10:D11"/>
    <mergeCell ref="E10:F11"/>
    <mergeCell ref="H10:H11"/>
    <mergeCell ref="I10:I11"/>
    <mergeCell ref="A7:D7"/>
    <mergeCell ref="A2:D2"/>
    <mergeCell ref="A3:D3"/>
    <mergeCell ref="A4:D4"/>
    <mergeCell ref="A5:D5"/>
    <mergeCell ref="A6:D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B4F5E-B9FF-41DD-B44B-170E20143A46}">
  <dimension ref="A2:K29"/>
  <sheetViews>
    <sheetView zoomScale="70" zoomScaleNormal="70" workbookViewId="0">
      <selection activeCell="D13" sqref="D13"/>
    </sheetView>
  </sheetViews>
  <sheetFormatPr defaultRowHeight="15" x14ac:dyDescent="0.25"/>
  <cols>
    <col min="1" max="1" width="26.85546875" style="3" bestFit="1" customWidth="1"/>
    <col min="2" max="2" width="15.140625" bestFit="1" customWidth="1"/>
    <col min="3" max="3" width="15.140625" customWidth="1"/>
    <col min="4" max="4" width="18.85546875" style="1" customWidth="1"/>
    <col min="5" max="5" width="24.5703125" style="2" customWidth="1"/>
    <col min="6" max="6" width="23.7109375" customWidth="1"/>
    <col min="8" max="8" width="32.28515625" customWidth="1"/>
    <col min="9" max="9" width="16.42578125" customWidth="1"/>
    <col min="10" max="10" width="32.28515625" customWidth="1"/>
    <col min="11" max="11" width="15.2851562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108</v>
      </c>
      <c r="F6" s="9" t="s">
        <v>108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A9"/>
      <c r="D9"/>
      <c r="F9" s="2"/>
      <c r="H9" s="68" t="s">
        <v>359</v>
      </c>
      <c r="I9" s="69"/>
      <c r="J9" s="68" t="s">
        <v>103</v>
      </c>
      <c r="K9" s="69"/>
    </row>
    <row r="10" spans="1:1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x14ac:dyDescent="0.25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x14ac:dyDescent="0.25">
      <c r="A12" s="86" t="s">
        <v>109</v>
      </c>
      <c r="B12" s="19" t="s">
        <v>22</v>
      </c>
      <c r="C12" s="13" t="s">
        <v>131</v>
      </c>
      <c r="D12" s="20">
        <v>4126</v>
      </c>
      <c r="E12" s="100">
        <f t="shared" ref="E12:E20" si="0">0.00000000000004*(($D12*617.96)+36.04)*10^9</f>
        <v>101.98956</v>
      </c>
      <c r="F12" s="101"/>
      <c r="H12" s="61">
        <v>3</v>
      </c>
      <c r="I12" s="61">
        <v>6</v>
      </c>
      <c r="J12" s="61">
        <v>3</v>
      </c>
      <c r="K12" s="66">
        <v>6</v>
      </c>
    </row>
    <row r="13" spans="1:11" x14ac:dyDescent="0.25">
      <c r="A13" s="190"/>
      <c r="B13" s="10" t="s">
        <v>0</v>
      </c>
      <c r="C13" s="21" t="s">
        <v>141</v>
      </c>
      <c r="D13" s="15">
        <v>2029</v>
      </c>
      <c r="E13" s="194">
        <f t="shared" si="0"/>
        <v>50.155075200000006</v>
      </c>
      <c r="F13" s="195"/>
      <c r="H13" s="157"/>
      <c r="I13" s="157"/>
      <c r="J13" s="157"/>
      <c r="K13" s="186"/>
    </row>
    <row r="14" spans="1:11" x14ac:dyDescent="0.25">
      <c r="A14" s="87"/>
      <c r="B14" s="24" t="s">
        <v>1</v>
      </c>
      <c r="C14" s="25" t="s">
        <v>126</v>
      </c>
      <c r="D14" s="26">
        <v>4020</v>
      </c>
      <c r="E14" s="102">
        <f t="shared" si="0"/>
        <v>99.369409600000012</v>
      </c>
      <c r="F14" s="103"/>
      <c r="H14" s="62"/>
      <c r="I14" s="62"/>
      <c r="J14" s="62"/>
      <c r="K14" s="67"/>
    </row>
    <row r="15" spans="1:11" x14ac:dyDescent="0.25">
      <c r="A15" s="88" t="s">
        <v>113</v>
      </c>
      <c r="B15" s="27" t="s">
        <v>22</v>
      </c>
      <c r="C15" s="30" t="s">
        <v>131</v>
      </c>
      <c r="D15" s="29">
        <v>4126</v>
      </c>
      <c r="E15" s="104">
        <f t="shared" si="0"/>
        <v>101.98956</v>
      </c>
      <c r="F15" s="105"/>
      <c r="H15" s="111">
        <v>3</v>
      </c>
      <c r="I15" s="111">
        <v>6</v>
      </c>
      <c r="J15" s="111">
        <v>3</v>
      </c>
      <c r="K15" s="165">
        <v>5</v>
      </c>
    </row>
    <row r="16" spans="1:11" x14ac:dyDescent="0.25">
      <c r="A16" s="187"/>
      <c r="B16" s="11" t="s">
        <v>110</v>
      </c>
      <c r="C16" s="22" t="s">
        <v>229</v>
      </c>
      <c r="D16" s="16">
        <v>3469</v>
      </c>
      <c r="E16" s="138">
        <f t="shared" si="0"/>
        <v>85.749571200000005</v>
      </c>
      <c r="F16" s="196"/>
      <c r="H16" s="60"/>
      <c r="I16" s="60"/>
      <c r="J16" s="60"/>
      <c r="K16" s="65"/>
    </row>
    <row r="17" spans="1:11" x14ac:dyDescent="0.25">
      <c r="A17" s="89"/>
      <c r="B17" s="12" t="s">
        <v>1</v>
      </c>
      <c r="C17" s="23" t="s">
        <v>126</v>
      </c>
      <c r="D17" s="17">
        <v>4020</v>
      </c>
      <c r="E17" s="98">
        <f t="shared" si="0"/>
        <v>99.369409600000012</v>
      </c>
      <c r="F17" s="99"/>
      <c r="H17" s="112"/>
      <c r="I17" s="112"/>
      <c r="J17" s="112"/>
      <c r="K17" s="90"/>
    </row>
    <row r="18" spans="1:11" x14ac:dyDescent="0.25">
      <c r="A18" s="86" t="s">
        <v>111</v>
      </c>
      <c r="B18" s="19" t="s">
        <v>112</v>
      </c>
      <c r="C18" s="13" t="s">
        <v>232</v>
      </c>
      <c r="D18" s="20">
        <v>5555</v>
      </c>
      <c r="E18" s="100">
        <f t="shared" si="0"/>
        <v>137.31215359999999</v>
      </c>
      <c r="F18" s="101"/>
      <c r="H18" s="66">
        <v>3</v>
      </c>
      <c r="I18" s="66">
        <v>6</v>
      </c>
      <c r="J18" s="66">
        <v>3</v>
      </c>
      <c r="K18" s="66">
        <v>5</v>
      </c>
    </row>
    <row r="19" spans="1:11" x14ac:dyDescent="0.25">
      <c r="A19" s="190"/>
      <c r="B19" s="10" t="s">
        <v>0</v>
      </c>
      <c r="C19" s="21" t="s">
        <v>141</v>
      </c>
      <c r="D19" s="15">
        <v>2029</v>
      </c>
      <c r="E19" s="194">
        <f t="shared" si="0"/>
        <v>50.155075200000006</v>
      </c>
      <c r="F19" s="195"/>
      <c r="H19" s="186"/>
      <c r="I19" s="186"/>
      <c r="J19" s="186"/>
      <c r="K19" s="186"/>
    </row>
    <row r="20" spans="1:11" x14ac:dyDescent="0.25">
      <c r="A20" s="87"/>
      <c r="B20" s="24" t="s">
        <v>1</v>
      </c>
      <c r="C20" s="25" t="s">
        <v>126</v>
      </c>
      <c r="D20" s="26">
        <v>4020</v>
      </c>
      <c r="E20" s="102">
        <f t="shared" si="0"/>
        <v>99.369409600000012</v>
      </c>
      <c r="F20" s="103"/>
      <c r="H20" s="67"/>
      <c r="I20" s="67"/>
      <c r="J20" s="67"/>
      <c r="K20" s="67"/>
    </row>
    <row r="21" spans="1:11" x14ac:dyDescent="0.25">
      <c r="A21"/>
      <c r="H21" s="31"/>
      <c r="I21" s="31"/>
      <c r="J21" s="31"/>
      <c r="K21" s="31"/>
    </row>
    <row r="22" spans="1:11" x14ac:dyDescent="0.25">
      <c r="A22"/>
      <c r="H22" s="31"/>
      <c r="I22" s="31"/>
      <c r="J22" s="31"/>
      <c r="K22" s="31"/>
    </row>
    <row r="23" spans="1:11" x14ac:dyDescent="0.25">
      <c r="A23" s="38"/>
      <c r="H23" s="31"/>
      <c r="I23" s="31"/>
      <c r="J23" s="31"/>
      <c r="K23" s="31"/>
    </row>
    <row r="24" spans="1:11" x14ac:dyDescent="0.25">
      <c r="A24" s="38"/>
      <c r="H24" s="31"/>
      <c r="I24" s="31"/>
      <c r="J24" s="31"/>
      <c r="K24" s="31"/>
    </row>
    <row r="25" spans="1:11" x14ac:dyDescent="0.25">
      <c r="H25" s="31"/>
      <c r="I25" s="31"/>
      <c r="J25" s="31"/>
      <c r="K25" s="31"/>
    </row>
    <row r="26" spans="1:11" x14ac:dyDescent="0.25">
      <c r="H26" s="31"/>
      <c r="I26" s="31"/>
      <c r="J26" s="31"/>
      <c r="K26" s="31"/>
    </row>
    <row r="27" spans="1:11" x14ac:dyDescent="0.25">
      <c r="H27" s="31"/>
      <c r="I27" s="31"/>
      <c r="J27" s="31"/>
      <c r="K27" s="31"/>
    </row>
    <row r="28" spans="1:11" x14ac:dyDescent="0.25">
      <c r="H28" s="31"/>
      <c r="I28" s="31"/>
      <c r="J28" s="31"/>
      <c r="K28" s="31"/>
    </row>
    <row r="29" spans="1:11" x14ac:dyDescent="0.25">
      <c r="H29" s="31"/>
      <c r="I29" s="31"/>
      <c r="J29" s="31"/>
      <c r="K29" s="31"/>
    </row>
  </sheetData>
  <mergeCells count="42">
    <mergeCell ref="A15:A17"/>
    <mergeCell ref="E15:F15"/>
    <mergeCell ref="E16:F16"/>
    <mergeCell ref="E17:F17"/>
    <mergeCell ref="A18:A20"/>
    <mergeCell ref="E18:F18"/>
    <mergeCell ref="E19:F19"/>
    <mergeCell ref="E20:F20"/>
    <mergeCell ref="A12:A14"/>
    <mergeCell ref="E12:F12"/>
    <mergeCell ref="E13:F13"/>
    <mergeCell ref="E14:F14"/>
    <mergeCell ref="A8:D8"/>
    <mergeCell ref="A10:A11"/>
    <mergeCell ref="B10:B11"/>
    <mergeCell ref="C10:C11"/>
    <mergeCell ref="D10:D11"/>
    <mergeCell ref="E10:F11"/>
    <mergeCell ref="A2:D2"/>
    <mergeCell ref="A3:D3"/>
    <mergeCell ref="A4:D4"/>
    <mergeCell ref="A5:D5"/>
    <mergeCell ref="A6:D6"/>
    <mergeCell ref="A7:D7"/>
    <mergeCell ref="H9:I9"/>
    <mergeCell ref="J9:K9"/>
    <mergeCell ref="H10:H11"/>
    <mergeCell ref="I10:I11"/>
    <mergeCell ref="J10:J11"/>
    <mergeCell ref="K10:K11"/>
    <mergeCell ref="H18:H20"/>
    <mergeCell ref="I18:I20"/>
    <mergeCell ref="J18:J20"/>
    <mergeCell ref="K18:K20"/>
    <mergeCell ref="H12:H14"/>
    <mergeCell ref="I12:I14"/>
    <mergeCell ref="J12:J14"/>
    <mergeCell ref="K12:K14"/>
    <mergeCell ref="H15:H17"/>
    <mergeCell ref="I15:I17"/>
    <mergeCell ref="J15:J17"/>
    <mergeCell ref="K15:K1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32B54-72D4-434F-84F6-C197C41F0CE8}">
  <dimension ref="A2:K19"/>
  <sheetViews>
    <sheetView zoomScale="55" zoomScaleNormal="55" workbookViewId="0">
      <selection activeCell="D12" sqref="D12"/>
    </sheetView>
  </sheetViews>
  <sheetFormatPr defaultRowHeight="15" x14ac:dyDescent="0.25"/>
  <cols>
    <col min="1" max="1" width="15.140625" bestFit="1" customWidth="1"/>
    <col min="3" max="3" width="42.140625" bestFit="1" customWidth="1"/>
    <col min="4" max="4" width="17.42578125" bestFit="1" customWidth="1"/>
    <col min="5" max="6" width="22.42578125" bestFit="1" customWidth="1"/>
    <col min="8" max="11" width="28.28515625" bestFit="1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9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E9" s="2"/>
      <c r="F9" s="2"/>
      <c r="H9" s="68" t="s">
        <v>359</v>
      </c>
      <c r="I9" s="69"/>
      <c r="J9" s="68" t="s">
        <v>103</v>
      </c>
      <c r="K9" s="69"/>
    </row>
    <row r="10" spans="1:1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x14ac:dyDescent="0.25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x14ac:dyDescent="0.25">
      <c r="A12" s="86" t="s">
        <v>121</v>
      </c>
      <c r="B12" s="19" t="s">
        <v>122</v>
      </c>
      <c r="C12" s="13" t="s">
        <v>193</v>
      </c>
      <c r="D12" s="20">
        <v>5798</v>
      </c>
      <c r="E12" s="100">
        <f t="shared" ref="E12:E19" si="0">0.00000000000004*(($D12*617.96)+36.04)*10^9</f>
        <v>143.31872480000001</v>
      </c>
      <c r="F12" s="101"/>
      <c r="H12" s="93" t="s">
        <v>275</v>
      </c>
      <c r="I12" s="93" t="s">
        <v>240</v>
      </c>
      <c r="J12" s="93" t="s">
        <v>275</v>
      </c>
      <c r="K12" s="93" t="s">
        <v>240</v>
      </c>
    </row>
    <row r="13" spans="1:11" x14ac:dyDescent="0.25">
      <c r="A13" s="87"/>
      <c r="B13" s="24" t="s">
        <v>1</v>
      </c>
      <c r="C13" s="25" t="s">
        <v>126</v>
      </c>
      <c r="D13" s="26">
        <v>4020</v>
      </c>
      <c r="E13" s="102">
        <f t="shared" si="0"/>
        <v>99.369409600000012</v>
      </c>
      <c r="F13" s="103"/>
      <c r="H13" s="94"/>
      <c r="I13" s="94"/>
      <c r="J13" s="94"/>
      <c r="K13" s="94"/>
    </row>
    <row r="14" spans="1:11" x14ac:dyDescent="0.25">
      <c r="A14" s="88" t="s">
        <v>266</v>
      </c>
      <c r="B14" s="27" t="s">
        <v>267</v>
      </c>
      <c r="C14" s="30" t="s">
        <v>268</v>
      </c>
      <c r="D14" s="29">
        <v>4253</v>
      </c>
      <c r="E14" s="104">
        <f t="shared" si="0"/>
        <v>105.12879680000002</v>
      </c>
      <c r="F14" s="105"/>
      <c r="H14" s="197" t="s">
        <v>275</v>
      </c>
      <c r="I14" s="208" t="s">
        <v>240</v>
      </c>
      <c r="J14" s="197" t="s">
        <v>275</v>
      </c>
      <c r="K14" s="208" t="s">
        <v>240</v>
      </c>
    </row>
    <row r="15" spans="1:11" x14ac:dyDescent="0.25">
      <c r="A15" s="89"/>
      <c r="B15" s="12" t="s">
        <v>1</v>
      </c>
      <c r="C15" s="23" t="s">
        <v>126</v>
      </c>
      <c r="D15" s="17">
        <v>4020</v>
      </c>
      <c r="E15" s="98">
        <f t="shared" si="0"/>
        <v>99.369409600000012</v>
      </c>
      <c r="F15" s="99"/>
      <c r="H15" s="198"/>
      <c r="I15" s="209"/>
      <c r="J15" s="198"/>
      <c r="K15" s="209"/>
    </row>
    <row r="16" spans="1:11" x14ac:dyDescent="0.25">
      <c r="A16" s="86" t="s">
        <v>269</v>
      </c>
      <c r="B16" s="19" t="s">
        <v>271</v>
      </c>
      <c r="C16" s="13" t="s">
        <v>273</v>
      </c>
      <c r="D16" s="20">
        <v>4519</v>
      </c>
      <c r="E16" s="100">
        <f t="shared" si="0"/>
        <v>111.70389120000002</v>
      </c>
      <c r="F16" s="101"/>
      <c r="H16" s="93" t="s">
        <v>275</v>
      </c>
      <c r="I16" s="93" t="s">
        <v>278</v>
      </c>
      <c r="J16" s="93" t="s">
        <v>275</v>
      </c>
      <c r="K16" s="93" t="s">
        <v>276</v>
      </c>
    </row>
    <row r="17" spans="1:11" x14ac:dyDescent="0.25">
      <c r="A17" s="87"/>
      <c r="B17" s="24" t="s">
        <v>1</v>
      </c>
      <c r="C17" s="25" t="s">
        <v>126</v>
      </c>
      <c r="D17" s="26">
        <v>4020</v>
      </c>
      <c r="E17" s="102">
        <f t="shared" si="0"/>
        <v>99.369409600000012</v>
      </c>
      <c r="F17" s="103"/>
      <c r="H17" s="94"/>
      <c r="I17" s="94"/>
      <c r="J17" s="94"/>
      <c r="K17" s="94"/>
    </row>
    <row r="18" spans="1:11" x14ac:dyDescent="0.25">
      <c r="A18" s="88" t="s">
        <v>270</v>
      </c>
      <c r="B18" s="27" t="s">
        <v>272</v>
      </c>
      <c r="C18" s="30" t="s">
        <v>274</v>
      </c>
      <c r="D18" s="29">
        <v>4459</v>
      </c>
      <c r="E18" s="104">
        <f t="shared" si="0"/>
        <v>110.2207872</v>
      </c>
      <c r="F18" s="105"/>
      <c r="H18" s="197" t="s">
        <v>275</v>
      </c>
      <c r="I18" s="208" t="s">
        <v>240</v>
      </c>
      <c r="J18" s="197" t="s">
        <v>275</v>
      </c>
      <c r="K18" s="208" t="s">
        <v>276</v>
      </c>
    </row>
    <row r="19" spans="1:11" x14ac:dyDescent="0.25">
      <c r="A19" s="89"/>
      <c r="B19" s="12" t="s">
        <v>1</v>
      </c>
      <c r="C19" s="23" t="s">
        <v>126</v>
      </c>
      <c r="D19" s="17">
        <v>4020</v>
      </c>
      <c r="E19" s="98">
        <f t="shared" si="0"/>
        <v>99.369409600000012</v>
      </c>
      <c r="F19" s="99"/>
      <c r="H19" s="198"/>
      <c r="I19" s="209"/>
      <c r="J19" s="198"/>
      <c r="K19" s="209"/>
    </row>
  </sheetData>
  <mergeCells count="46">
    <mergeCell ref="A18:A19"/>
    <mergeCell ref="E18:F18"/>
    <mergeCell ref="H18:H19"/>
    <mergeCell ref="I18:I19"/>
    <mergeCell ref="J18:J19"/>
    <mergeCell ref="K18:K19"/>
    <mergeCell ref="E19:F19"/>
    <mergeCell ref="A16:A17"/>
    <mergeCell ref="E16:F16"/>
    <mergeCell ref="H16:H17"/>
    <mergeCell ref="I16:I17"/>
    <mergeCell ref="J16:J17"/>
    <mergeCell ref="K16:K17"/>
    <mergeCell ref="E17:F17"/>
    <mergeCell ref="A14:A15"/>
    <mergeCell ref="E14:F14"/>
    <mergeCell ref="H14:H15"/>
    <mergeCell ref="I14:I15"/>
    <mergeCell ref="J14:J15"/>
    <mergeCell ref="K14:K15"/>
    <mergeCell ref="E15:F15"/>
    <mergeCell ref="J10:J11"/>
    <mergeCell ref="K10:K11"/>
    <mergeCell ref="A12:A13"/>
    <mergeCell ref="E12:F12"/>
    <mergeCell ref="H12:H13"/>
    <mergeCell ref="I12:I13"/>
    <mergeCell ref="J12:J13"/>
    <mergeCell ref="K12:K13"/>
    <mergeCell ref="E13:F13"/>
    <mergeCell ref="A8:D8"/>
    <mergeCell ref="H9:I9"/>
    <mergeCell ref="J9:K9"/>
    <mergeCell ref="A10:A11"/>
    <mergeCell ref="B10:B11"/>
    <mergeCell ref="C10:C11"/>
    <mergeCell ref="D10:D11"/>
    <mergeCell ref="E10:F11"/>
    <mergeCell ref="H10:H11"/>
    <mergeCell ref="I10:I11"/>
    <mergeCell ref="A2:D2"/>
    <mergeCell ref="A3:D3"/>
    <mergeCell ref="A4:D4"/>
    <mergeCell ref="A5:D5"/>
    <mergeCell ref="A6:D6"/>
    <mergeCell ref="A7:D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452D0-EC05-46DD-9C38-2D5D9C742D9E}">
  <dimension ref="A2:K39"/>
  <sheetViews>
    <sheetView zoomScale="85" zoomScaleNormal="85" workbookViewId="0">
      <selection activeCell="H9" sqref="H9:I9"/>
    </sheetView>
  </sheetViews>
  <sheetFormatPr defaultRowHeight="15" x14ac:dyDescent="0.25"/>
  <cols>
    <col min="1" max="1" width="15.7109375" customWidth="1"/>
    <col min="3" max="3" width="22.42578125" customWidth="1"/>
    <col min="4" max="4" width="17.42578125" bestFit="1" customWidth="1"/>
    <col min="5" max="6" width="22.42578125" bestFit="1" customWidth="1"/>
    <col min="8" max="8" width="24.5703125" customWidth="1"/>
    <col min="9" max="9" width="17.85546875" customWidth="1"/>
    <col min="10" max="10" width="26" customWidth="1"/>
    <col min="11" max="11" width="16.14062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9</v>
      </c>
      <c r="F6" s="9" t="s">
        <v>9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E9" s="2"/>
      <c r="F9" s="2"/>
      <c r="H9" s="68" t="s">
        <v>359</v>
      </c>
      <c r="I9" s="69"/>
      <c r="J9" s="68" t="s">
        <v>103</v>
      </c>
      <c r="K9" s="69"/>
    </row>
    <row r="10" spans="1:1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x14ac:dyDescent="0.25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ht="15" customHeight="1" x14ac:dyDescent="0.25">
      <c r="A12" s="86" t="s">
        <v>121</v>
      </c>
      <c r="B12" s="19" t="s">
        <v>122</v>
      </c>
      <c r="C12" s="13" t="s">
        <v>193</v>
      </c>
      <c r="D12" s="20">
        <v>5798</v>
      </c>
      <c r="E12" s="100">
        <f t="shared" ref="E12:E17" si="0">0.00000000000004*(($D12*617.96)+36.04)*10^9</f>
        <v>143.31872480000001</v>
      </c>
      <c r="F12" s="101"/>
      <c r="H12" s="93" t="s">
        <v>339</v>
      </c>
      <c r="I12" s="93" t="s">
        <v>340</v>
      </c>
      <c r="J12" s="93" t="s">
        <v>339</v>
      </c>
      <c r="K12" s="93" t="s">
        <v>340</v>
      </c>
    </row>
    <row r="13" spans="1:11" x14ac:dyDescent="0.25">
      <c r="A13" s="87"/>
      <c r="B13" s="24" t="s">
        <v>1</v>
      </c>
      <c r="C13" s="25" t="s">
        <v>126</v>
      </c>
      <c r="D13" s="26">
        <v>4020</v>
      </c>
      <c r="E13" s="102">
        <f t="shared" si="0"/>
        <v>99.369409600000012</v>
      </c>
      <c r="F13" s="103"/>
      <c r="H13" s="94"/>
      <c r="I13" s="94"/>
      <c r="J13" s="94"/>
      <c r="K13" s="94"/>
    </row>
    <row r="14" spans="1:11" x14ac:dyDescent="0.25">
      <c r="A14" s="88" t="s">
        <v>243</v>
      </c>
      <c r="B14" s="27" t="s">
        <v>246</v>
      </c>
      <c r="C14" s="30" t="s">
        <v>249</v>
      </c>
      <c r="D14" s="29">
        <v>5013</v>
      </c>
      <c r="E14" s="104">
        <f t="shared" si="0"/>
        <v>123.91478079999999</v>
      </c>
      <c r="F14" s="105"/>
      <c r="H14" s="197" t="s">
        <v>338</v>
      </c>
      <c r="I14" s="208" t="s">
        <v>339</v>
      </c>
      <c r="J14" s="197" t="s">
        <v>338</v>
      </c>
      <c r="K14" s="208" t="s">
        <v>339</v>
      </c>
    </row>
    <row r="15" spans="1:11" x14ac:dyDescent="0.25">
      <c r="A15" s="89"/>
      <c r="B15" s="12" t="s">
        <v>1</v>
      </c>
      <c r="C15" s="23" t="s">
        <v>126</v>
      </c>
      <c r="D15" s="17">
        <v>4020</v>
      </c>
      <c r="E15" s="98">
        <f t="shared" si="0"/>
        <v>99.369409600000012</v>
      </c>
      <c r="F15" s="99"/>
      <c r="H15" s="198"/>
      <c r="I15" s="209"/>
      <c r="J15" s="198"/>
      <c r="K15" s="209"/>
    </row>
    <row r="16" spans="1:11" x14ac:dyDescent="0.25">
      <c r="A16" s="86" t="s">
        <v>270</v>
      </c>
      <c r="B16" s="19" t="s">
        <v>272</v>
      </c>
      <c r="C16" s="13" t="s">
        <v>274</v>
      </c>
      <c r="D16" s="20">
        <v>4459</v>
      </c>
      <c r="E16" s="100">
        <f t="shared" si="0"/>
        <v>110.2207872</v>
      </c>
      <c r="F16" s="101"/>
      <c r="H16" s="93" t="s">
        <v>338</v>
      </c>
      <c r="I16" s="93" t="s">
        <v>339</v>
      </c>
      <c r="J16" s="93" t="s">
        <v>338</v>
      </c>
      <c r="K16" s="93" t="s">
        <v>339</v>
      </c>
    </row>
    <row r="17" spans="1:11" x14ac:dyDescent="0.25">
      <c r="A17" s="87"/>
      <c r="B17" s="24" t="s">
        <v>1</v>
      </c>
      <c r="C17" s="25" t="s">
        <v>126</v>
      </c>
      <c r="D17" s="26">
        <v>4020</v>
      </c>
      <c r="E17" s="102">
        <f t="shared" si="0"/>
        <v>99.369409600000012</v>
      </c>
      <c r="F17" s="103"/>
      <c r="H17" s="94"/>
      <c r="I17" s="94"/>
      <c r="J17" s="94"/>
      <c r="K17" s="94"/>
    </row>
    <row r="18" spans="1:11" x14ac:dyDescent="0.25">
      <c r="A18" s="31"/>
      <c r="D18" s="1"/>
      <c r="E18" s="52"/>
      <c r="F18" s="52"/>
      <c r="H18" s="31"/>
      <c r="I18" s="31"/>
      <c r="J18" s="31"/>
      <c r="K18" s="31"/>
    </row>
    <row r="19" spans="1:11" x14ac:dyDescent="0.25">
      <c r="A19" s="31"/>
      <c r="D19" s="1"/>
      <c r="E19" s="52"/>
      <c r="F19" s="52"/>
      <c r="H19" s="31"/>
      <c r="I19" s="31"/>
      <c r="J19" s="31"/>
      <c r="K19" s="31"/>
    </row>
    <row r="20" spans="1:11" x14ac:dyDescent="0.25">
      <c r="A20" s="31"/>
      <c r="D20" s="1"/>
      <c r="E20" s="52"/>
      <c r="F20" s="52"/>
      <c r="H20" s="31"/>
      <c r="I20" s="31"/>
      <c r="J20" s="31"/>
      <c r="K20" s="31"/>
    </row>
    <row r="21" spans="1:11" x14ac:dyDescent="0.25">
      <c r="A21" s="31"/>
      <c r="D21" s="1"/>
      <c r="E21" s="52"/>
      <c r="F21" s="52"/>
      <c r="H21" s="31"/>
      <c r="I21" s="31"/>
      <c r="J21" s="31"/>
      <c r="K21" s="31"/>
    </row>
    <row r="22" spans="1:11" x14ac:dyDescent="0.25">
      <c r="A22" s="31"/>
      <c r="D22" s="1"/>
      <c r="E22" s="52"/>
      <c r="F22" s="52"/>
      <c r="H22" s="31"/>
      <c r="I22" s="31"/>
      <c r="J22" s="31"/>
      <c r="K22" s="31"/>
    </row>
    <row r="23" spans="1:11" x14ac:dyDescent="0.25">
      <c r="A23" s="31"/>
      <c r="D23" s="1"/>
      <c r="E23" s="52"/>
      <c r="F23" s="52"/>
      <c r="H23" s="31"/>
      <c r="I23" s="31"/>
      <c r="J23" s="31"/>
      <c r="K23" s="31"/>
    </row>
    <row r="24" spans="1:11" x14ac:dyDescent="0.25">
      <c r="A24" s="31"/>
      <c r="D24" s="1"/>
      <c r="E24" s="52"/>
      <c r="F24" s="52"/>
      <c r="H24" s="31"/>
      <c r="I24" s="31"/>
      <c r="J24" s="31"/>
      <c r="K24" s="31"/>
    </row>
    <row r="25" spans="1:11" x14ac:dyDescent="0.25">
      <c r="A25" s="31"/>
      <c r="D25" s="1"/>
      <c r="E25" s="52"/>
      <c r="F25" s="52"/>
      <c r="H25" s="31"/>
      <c r="I25" s="31"/>
      <c r="J25" s="31"/>
      <c r="K25" s="31"/>
    </row>
    <row r="26" spans="1:11" x14ac:dyDescent="0.25">
      <c r="A26" s="31"/>
      <c r="D26" s="1"/>
      <c r="E26" s="52"/>
      <c r="F26" s="52"/>
      <c r="H26" s="31"/>
      <c r="I26" s="31"/>
      <c r="J26" s="31"/>
      <c r="K26" s="31"/>
    </row>
    <row r="27" spans="1:11" x14ac:dyDescent="0.25">
      <c r="A27" s="31"/>
      <c r="D27" s="1"/>
      <c r="E27" s="52"/>
      <c r="F27" s="52"/>
      <c r="H27" s="31"/>
      <c r="I27" s="31"/>
      <c r="J27" s="31"/>
      <c r="K27" s="31"/>
    </row>
    <row r="28" spans="1:11" x14ac:dyDescent="0.25">
      <c r="A28" s="31"/>
      <c r="D28" s="1"/>
      <c r="E28" s="52"/>
      <c r="F28" s="52"/>
      <c r="H28" s="31"/>
      <c r="I28" s="31"/>
      <c r="J28" s="31"/>
      <c r="K28" s="31"/>
    </row>
    <row r="29" spans="1:11" x14ac:dyDescent="0.25">
      <c r="A29" s="31"/>
      <c r="D29" s="1"/>
      <c r="E29" s="52"/>
      <c r="F29" s="52"/>
      <c r="H29" s="31"/>
      <c r="I29" s="31"/>
      <c r="J29" s="31"/>
      <c r="K29" s="31"/>
    </row>
    <row r="30" spans="1:11" x14ac:dyDescent="0.25">
      <c r="A30" s="31"/>
      <c r="D30" s="1"/>
      <c r="E30" s="52"/>
      <c r="F30" s="52"/>
      <c r="H30" s="31"/>
      <c r="I30" s="31"/>
      <c r="J30" s="31"/>
      <c r="K30" s="31"/>
    </row>
    <row r="31" spans="1:11" x14ac:dyDescent="0.25">
      <c r="A31" s="31"/>
      <c r="D31" s="1"/>
      <c r="E31" s="52"/>
      <c r="F31" s="52"/>
      <c r="H31" s="31"/>
      <c r="I31" s="31"/>
      <c r="J31" s="31"/>
      <c r="K31" s="31"/>
    </row>
    <row r="32" spans="1:11" x14ac:dyDescent="0.25">
      <c r="A32" s="31"/>
      <c r="D32" s="1"/>
      <c r="E32" s="52"/>
      <c r="F32" s="52"/>
      <c r="H32" s="31"/>
      <c r="I32" s="31"/>
      <c r="J32" s="31"/>
      <c r="K32" s="31"/>
    </row>
    <row r="33" spans="1:11" x14ac:dyDescent="0.25">
      <c r="A33" s="31"/>
      <c r="D33" s="1"/>
      <c r="E33" s="52"/>
      <c r="F33" s="52"/>
      <c r="H33" s="31"/>
      <c r="I33" s="31"/>
      <c r="J33" s="31"/>
      <c r="K33" s="31"/>
    </row>
    <row r="34" spans="1:11" x14ac:dyDescent="0.25">
      <c r="A34" s="31"/>
      <c r="D34" s="1"/>
      <c r="E34" s="52"/>
      <c r="F34" s="52"/>
      <c r="H34" s="31"/>
      <c r="I34" s="31"/>
      <c r="J34" s="31"/>
      <c r="K34" s="31"/>
    </row>
    <row r="35" spans="1:11" x14ac:dyDescent="0.25">
      <c r="A35" s="31"/>
      <c r="D35" s="1"/>
      <c r="E35" s="52"/>
      <c r="F35" s="52"/>
      <c r="H35" s="31"/>
      <c r="I35" s="31"/>
      <c r="J35" s="31"/>
      <c r="K35" s="31"/>
    </row>
    <row r="36" spans="1:11" x14ac:dyDescent="0.25">
      <c r="A36" s="31"/>
      <c r="D36" s="1"/>
      <c r="E36" s="52"/>
      <c r="F36" s="52"/>
      <c r="H36" s="31"/>
      <c r="I36" s="31"/>
      <c r="J36" s="31"/>
      <c r="K36" s="31"/>
    </row>
    <row r="37" spans="1:11" x14ac:dyDescent="0.25">
      <c r="A37" s="31"/>
      <c r="D37" s="1"/>
      <c r="E37" s="52"/>
      <c r="F37" s="52"/>
      <c r="H37" s="31"/>
      <c r="I37" s="31"/>
      <c r="J37" s="31"/>
      <c r="K37" s="31"/>
    </row>
    <row r="38" spans="1:11" x14ac:dyDescent="0.25">
      <c r="A38" s="31"/>
      <c r="D38" s="1"/>
      <c r="E38" s="52"/>
      <c r="F38" s="52"/>
      <c r="H38" s="31"/>
      <c r="I38" s="31"/>
      <c r="J38" s="31"/>
      <c r="K38" s="31"/>
    </row>
    <row r="39" spans="1:11" x14ac:dyDescent="0.25">
      <c r="A39" s="31"/>
      <c r="D39" s="1"/>
      <c r="E39" s="52"/>
      <c r="F39" s="52"/>
      <c r="H39" s="31"/>
      <c r="I39" s="31"/>
      <c r="J39" s="31"/>
      <c r="K39" s="31"/>
    </row>
  </sheetData>
  <mergeCells count="39">
    <mergeCell ref="A16:A17"/>
    <mergeCell ref="E16:F16"/>
    <mergeCell ref="H16:H17"/>
    <mergeCell ref="I16:I17"/>
    <mergeCell ref="J16:J17"/>
    <mergeCell ref="K16:K17"/>
    <mergeCell ref="E17:F17"/>
    <mergeCell ref="K14:K15"/>
    <mergeCell ref="E15:F15"/>
    <mergeCell ref="J10:J11"/>
    <mergeCell ref="K10:K11"/>
    <mergeCell ref="A12:A13"/>
    <mergeCell ref="E12:F12"/>
    <mergeCell ref="H12:H13"/>
    <mergeCell ref="I12:I13"/>
    <mergeCell ref="J12:J13"/>
    <mergeCell ref="K12:K13"/>
    <mergeCell ref="E13:F13"/>
    <mergeCell ref="A14:A15"/>
    <mergeCell ref="E14:F14"/>
    <mergeCell ref="H14:H15"/>
    <mergeCell ref="I14:I15"/>
    <mergeCell ref="J14:J15"/>
    <mergeCell ref="A8:D8"/>
    <mergeCell ref="H9:I9"/>
    <mergeCell ref="J9:K9"/>
    <mergeCell ref="A10:A11"/>
    <mergeCell ref="B10:B11"/>
    <mergeCell ref="C10:C11"/>
    <mergeCell ref="D10:D11"/>
    <mergeCell ref="E10:F11"/>
    <mergeCell ref="H10:H11"/>
    <mergeCell ref="I10:I11"/>
    <mergeCell ref="A7:D7"/>
    <mergeCell ref="A2:D2"/>
    <mergeCell ref="A3:D3"/>
    <mergeCell ref="A4:D4"/>
    <mergeCell ref="A5:D5"/>
    <mergeCell ref="A6:D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B19C-F66B-4574-B461-FB65B64D0BCC}">
  <dimension ref="A2:K29"/>
  <sheetViews>
    <sheetView zoomScale="55" zoomScaleNormal="55" workbookViewId="0">
      <selection activeCell="K27" sqref="A1:K29"/>
    </sheetView>
  </sheetViews>
  <sheetFormatPr defaultRowHeight="15" x14ac:dyDescent="0.25"/>
  <cols>
    <col min="1" max="1" width="15.7109375" bestFit="1" customWidth="1"/>
    <col min="2" max="2" width="15.140625" bestFit="1" customWidth="1"/>
    <col min="3" max="3" width="42.140625" bestFit="1" customWidth="1"/>
    <col min="4" max="4" width="17.42578125" bestFit="1" customWidth="1"/>
    <col min="5" max="6" width="22.42578125" bestFit="1" customWidth="1"/>
    <col min="8" max="8" width="27.28515625" customWidth="1"/>
    <col min="9" max="9" width="26.5703125" customWidth="1"/>
    <col min="10" max="10" width="32.42578125" customWidth="1"/>
    <col min="11" max="11" width="34.42578125" customWidth="1"/>
  </cols>
  <sheetData>
    <row r="2" spans="1:11" x14ac:dyDescent="0.25">
      <c r="A2" s="72" t="s">
        <v>2</v>
      </c>
      <c r="B2" s="73"/>
      <c r="C2" s="73"/>
      <c r="D2" s="73"/>
      <c r="E2" s="4" t="s">
        <v>3</v>
      </c>
      <c r="F2" s="7" t="s">
        <v>3</v>
      </c>
    </row>
    <row r="3" spans="1:11" x14ac:dyDescent="0.25">
      <c r="A3" s="74" t="s">
        <v>4</v>
      </c>
      <c r="B3" s="75"/>
      <c r="C3" s="75"/>
      <c r="D3" s="75"/>
      <c r="E3" s="5" t="s">
        <v>359</v>
      </c>
      <c r="F3" s="9" t="s">
        <v>103</v>
      </c>
    </row>
    <row r="4" spans="1:11" x14ac:dyDescent="0.25">
      <c r="A4" s="74" t="s">
        <v>5</v>
      </c>
      <c r="B4" s="75"/>
      <c r="C4" s="75"/>
      <c r="D4" s="75"/>
      <c r="E4" s="5" t="s">
        <v>106</v>
      </c>
      <c r="F4" s="9" t="s">
        <v>107</v>
      </c>
    </row>
    <row r="5" spans="1:11" x14ac:dyDescent="0.25">
      <c r="A5" s="74" t="s">
        <v>6</v>
      </c>
      <c r="B5" s="75"/>
      <c r="C5" s="75"/>
      <c r="D5" s="75"/>
      <c r="E5" s="5" t="s">
        <v>12</v>
      </c>
      <c r="F5" s="9" t="s">
        <v>104</v>
      </c>
    </row>
    <row r="6" spans="1:11" x14ac:dyDescent="0.25">
      <c r="A6" s="74" t="s">
        <v>7</v>
      </c>
      <c r="B6" s="75"/>
      <c r="C6" s="75"/>
      <c r="D6" s="75"/>
      <c r="E6" s="5" t="s">
        <v>347</v>
      </c>
      <c r="F6" s="5" t="s">
        <v>347</v>
      </c>
    </row>
    <row r="7" spans="1:11" x14ac:dyDescent="0.25">
      <c r="A7" s="74" t="s">
        <v>8</v>
      </c>
      <c r="B7" s="75"/>
      <c r="C7" s="75"/>
      <c r="D7" s="75"/>
      <c r="E7" s="5">
        <v>50</v>
      </c>
      <c r="F7" s="9">
        <v>50</v>
      </c>
    </row>
    <row r="8" spans="1:11" x14ac:dyDescent="0.25">
      <c r="A8" s="76" t="s">
        <v>280</v>
      </c>
      <c r="B8" s="77"/>
      <c r="C8" s="77"/>
      <c r="D8" s="77"/>
      <c r="E8" s="6">
        <v>0.72</v>
      </c>
      <c r="F8" s="8">
        <v>0.96799999999999997</v>
      </c>
    </row>
    <row r="9" spans="1:11" ht="15.75" x14ac:dyDescent="0.25">
      <c r="E9" s="2"/>
      <c r="F9" s="2"/>
      <c r="H9" s="68" t="s">
        <v>359</v>
      </c>
      <c r="I9" s="69"/>
      <c r="J9" s="68" t="s">
        <v>103</v>
      </c>
      <c r="K9" s="69"/>
    </row>
    <row r="10" spans="1:11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358</v>
      </c>
      <c r="F10" s="95"/>
      <c r="H10" s="70" t="s">
        <v>233</v>
      </c>
      <c r="I10" s="70" t="s">
        <v>234</v>
      </c>
      <c r="J10" s="70" t="s">
        <v>233</v>
      </c>
      <c r="K10" s="70" t="s">
        <v>234</v>
      </c>
    </row>
    <row r="11" spans="1:11" x14ac:dyDescent="0.25">
      <c r="A11" s="79"/>
      <c r="B11" s="79"/>
      <c r="C11" s="81"/>
      <c r="D11" s="79"/>
      <c r="E11" s="96"/>
      <c r="F11" s="97"/>
      <c r="H11" s="71"/>
      <c r="I11" s="71"/>
      <c r="J11" s="71"/>
      <c r="K11" s="71"/>
    </row>
    <row r="12" spans="1:11" x14ac:dyDescent="0.25">
      <c r="A12" s="86" t="s">
        <v>342</v>
      </c>
      <c r="B12" s="19" t="s">
        <v>122</v>
      </c>
      <c r="C12" s="13" t="s">
        <v>193</v>
      </c>
      <c r="D12" s="20">
        <v>5798</v>
      </c>
      <c r="E12" s="100">
        <f>0.00000000000004*(($D12*617.96)+36.04)*10^9</f>
        <v>143.31872480000001</v>
      </c>
      <c r="F12" s="101"/>
      <c r="H12" s="93" t="s">
        <v>339</v>
      </c>
      <c r="I12" s="93" t="s">
        <v>340</v>
      </c>
      <c r="J12" s="93" t="s">
        <v>339</v>
      </c>
      <c r="K12" s="93" t="s">
        <v>340</v>
      </c>
    </row>
    <row r="13" spans="1:11" x14ac:dyDescent="0.25">
      <c r="A13" s="190"/>
      <c r="B13" s="10" t="s">
        <v>143</v>
      </c>
      <c r="C13" s="21" t="s">
        <v>144</v>
      </c>
      <c r="D13" s="15">
        <v>4583</v>
      </c>
      <c r="E13" s="194">
        <f>0.00000000000002*(($D13*617.96)+36.04)*10^9</f>
        <v>56.642934400000009</v>
      </c>
      <c r="F13" s="195"/>
      <c r="H13" s="218"/>
      <c r="I13" s="218"/>
      <c r="J13" s="218"/>
      <c r="K13" s="218"/>
    </row>
    <row r="14" spans="1:11" x14ac:dyDescent="0.25">
      <c r="A14" s="87"/>
      <c r="B14" s="24" t="s">
        <v>1</v>
      </c>
      <c r="C14" s="25" t="s">
        <v>126</v>
      </c>
      <c r="D14" s="26">
        <v>4020</v>
      </c>
      <c r="E14" s="102">
        <f t="shared" ref="E12:E29" si="0">0.00000000000004*(($D14*617.96)+36.04)*10^9</f>
        <v>99.369409600000012</v>
      </c>
      <c r="F14" s="103"/>
      <c r="H14" s="94"/>
      <c r="I14" s="94"/>
      <c r="J14" s="94"/>
      <c r="K14" s="94"/>
    </row>
    <row r="15" spans="1:11" ht="15" customHeight="1" x14ac:dyDescent="0.25">
      <c r="A15" s="88" t="s">
        <v>341</v>
      </c>
      <c r="B15" s="27" t="s">
        <v>122</v>
      </c>
      <c r="C15" s="30" t="s">
        <v>193</v>
      </c>
      <c r="D15" s="29">
        <v>5798</v>
      </c>
      <c r="E15" s="104">
        <f t="shared" si="0"/>
        <v>143.31872480000001</v>
      </c>
      <c r="F15" s="105"/>
      <c r="H15" s="208" t="s">
        <v>339</v>
      </c>
      <c r="I15" s="208" t="s">
        <v>340</v>
      </c>
      <c r="J15" s="208" t="s">
        <v>339</v>
      </c>
      <c r="K15" s="208" t="s">
        <v>340</v>
      </c>
    </row>
    <row r="16" spans="1:11" x14ac:dyDescent="0.25">
      <c r="A16" s="187"/>
      <c r="B16" s="11" t="s">
        <v>0</v>
      </c>
      <c r="C16" s="22" t="s">
        <v>141</v>
      </c>
      <c r="D16" s="16">
        <v>2029</v>
      </c>
      <c r="E16" s="138">
        <f>0.00000000000002*(($D16*617.96)+36.04)*10^9</f>
        <v>25.077537600000003</v>
      </c>
      <c r="F16" s="196"/>
      <c r="H16" s="217"/>
      <c r="I16" s="217"/>
      <c r="J16" s="217"/>
      <c r="K16" s="217"/>
    </row>
    <row r="17" spans="1:11" x14ac:dyDescent="0.25">
      <c r="A17" s="89"/>
      <c r="B17" s="12" t="s">
        <v>1</v>
      </c>
      <c r="C17" s="23" t="s">
        <v>126</v>
      </c>
      <c r="D17" s="17">
        <v>4020</v>
      </c>
      <c r="E17" s="98">
        <f t="shared" si="0"/>
        <v>99.369409600000012</v>
      </c>
      <c r="F17" s="99"/>
      <c r="H17" s="209"/>
      <c r="I17" s="209"/>
      <c r="J17" s="209"/>
      <c r="K17" s="209"/>
    </row>
    <row r="18" spans="1:11" x14ac:dyDescent="0.25">
      <c r="A18" s="86" t="s">
        <v>343</v>
      </c>
      <c r="B18" s="19" t="s">
        <v>246</v>
      </c>
      <c r="C18" s="13" t="s">
        <v>249</v>
      </c>
      <c r="D18" s="20">
        <v>5013</v>
      </c>
      <c r="E18" s="100">
        <f t="shared" si="0"/>
        <v>123.91478079999999</v>
      </c>
      <c r="F18" s="101"/>
      <c r="H18" s="93" t="s">
        <v>338</v>
      </c>
      <c r="I18" s="93" t="s">
        <v>339</v>
      </c>
      <c r="J18" s="93" t="s">
        <v>338</v>
      </c>
      <c r="K18" s="93" t="s">
        <v>339</v>
      </c>
    </row>
    <row r="19" spans="1:11" x14ac:dyDescent="0.25">
      <c r="A19" s="190"/>
      <c r="B19" s="10" t="s">
        <v>143</v>
      </c>
      <c r="C19" s="21" t="s">
        <v>144</v>
      </c>
      <c r="D19" s="15">
        <v>4583</v>
      </c>
      <c r="E19" s="194">
        <f>0.00000000000002*(($D19*617.96)+36.04)*10^9</f>
        <v>56.642934400000009</v>
      </c>
      <c r="F19" s="195"/>
      <c r="H19" s="218"/>
      <c r="I19" s="218"/>
      <c r="J19" s="218"/>
      <c r="K19" s="218"/>
    </row>
    <row r="20" spans="1:11" x14ac:dyDescent="0.25">
      <c r="A20" s="87"/>
      <c r="B20" s="24" t="s">
        <v>1</v>
      </c>
      <c r="C20" s="25" t="s">
        <v>126</v>
      </c>
      <c r="D20" s="26">
        <v>4020</v>
      </c>
      <c r="E20" s="102">
        <f t="shared" si="0"/>
        <v>99.369409600000012</v>
      </c>
      <c r="F20" s="103"/>
      <c r="H20" s="94"/>
      <c r="I20" s="94"/>
      <c r="J20" s="94"/>
      <c r="K20" s="94"/>
    </row>
    <row r="21" spans="1:11" x14ac:dyDescent="0.25">
      <c r="A21" s="88" t="s">
        <v>344</v>
      </c>
      <c r="B21" s="27" t="s">
        <v>246</v>
      </c>
      <c r="C21" s="30" t="s">
        <v>249</v>
      </c>
      <c r="D21" s="29">
        <v>5013</v>
      </c>
      <c r="E21" s="104">
        <f t="shared" si="0"/>
        <v>123.91478079999999</v>
      </c>
      <c r="F21" s="105"/>
      <c r="H21" s="197" t="s">
        <v>338</v>
      </c>
      <c r="I21" s="208" t="s">
        <v>339</v>
      </c>
      <c r="J21" s="197" t="s">
        <v>338</v>
      </c>
      <c r="K21" s="208" t="s">
        <v>339</v>
      </c>
    </row>
    <row r="22" spans="1:11" x14ac:dyDescent="0.25">
      <c r="A22" s="187"/>
      <c r="B22" s="11" t="s">
        <v>0</v>
      </c>
      <c r="C22" s="22" t="s">
        <v>141</v>
      </c>
      <c r="D22" s="16">
        <v>2029</v>
      </c>
      <c r="E22" s="138">
        <f>0.00000000000002*(($D22*617.96)+36.04)*10^9</f>
        <v>25.077537600000003</v>
      </c>
      <c r="F22" s="196"/>
      <c r="H22" s="216"/>
      <c r="I22" s="217"/>
      <c r="J22" s="216"/>
      <c r="K22" s="217"/>
    </row>
    <row r="23" spans="1:11" x14ac:dyDescent="0.25">
      <c r="A23" s="89"/>
      <c r="B23" s="12" t="s">
        <v>1</v>
      </c>
      <c r="C23" s="23" t="s">
        <v>126</v>
      </c>
      <c r="D23" s="17">
        <v>4020</v>
      </c>
      <c r="E23" s="98">
        <f t="shared" si="0"/>
        <v>99.369409600000012</v>
      </c>
      <c r="F23" s="99"/>
      <c r="H23" s="198"/>
      <c r="I23" s="209"/>
      <c r="J23" s="198"/>
      <c r="K23" s="209"/>
    </row>
    <row r="24" spans="1:11" x14ac:dyDescent="0.25">
      <c r="A24" s="86" t="s">
        <v>345</v>
      </c>
      <c r="B24" s="19" t="s">
        <v>272</v>
      </c>
      <c r="C24" s="13" t="s">
        <v>274</v>
      </c>
      <c r="D24" s="20">
        <v>4459</v>
      </c>
      <c r="E24" s="100">
        <f t="shared" si="0"/>
        <v>110.2207872</v>
      </c>
      <c r="F24" s="101"/>
      <c r="H24" s="93" t="s">
        <v>338</v>
      </c>
      <c r="I24" s="93" t="s">
        <v>339</v>
      </c>
      <c r="J24" s="93" t="s">
        <v>338</v>
      </c>
      <c r="K24" s="93" t="s">
        <v>339</v>
      </c>
    </row>
    <row r="25" spans="1:11" x14ac:dyDescent="0.25">
      <c r="A25" s="190"/>
      <c r="B25" s="10" t="s">
        <v>143</v>
      </c>
      <c r="C25" s="21" t="s">
        <v>144</v>
      </c>
      <c r="D25" s="15">
        <v>4583</v>
      </c>
      <c r="E25" s="194">
        <f>0.00000000000002*(($D25*617.96)+36.04)*10^9</f>
        <v>56.642934400000009</v>
      </c>
      <c r="F25" s="195"/>
      <c r="H25" s="218"/>
      <c r="I25" s="218"/>
      <c r="J25" s="218"/>
      <c r="K25" s="218"/>
    </row>
    <row r="26" spans="1:11" x14ac:dyDescent="0.25">
      <c r="A26" s="87"/>
      <c r="B26" s="24" t="s">
        <v>1</v>
      </c>
      <c r="C26" s="25" t="s">
        <v>126</v>
      </c>
      <c r="D26" s="26">
        <v>4020</v>
      </c>
      <c r="E26" s="102">
        <f t="shared" si="0"/>
        <v>99.369409600000012</v>
      </c>
      <c r="F26" s="103"/>
      <c r="H26" s="94"/>
      <c r="I26" s="94"/>
      <c r="J26" s="94"/>
      <c r="K26" s="94"/>
    </row>
    <row r="27" spans="1:11" x14ac:dyDescent="0.25">
      <c r="A27" s="88" t="s">
        <v>346</v>
      </c>
      <c r="B27" s="27" t="s">
        <v>272</v>
      </c>
      <c r="C27" s="30" t="s">
        <v>274</v>
      </c>
      <c r="D27" s="29">
        <v>4459</v>
      </c>
      <c r="E27" s="104">
        <f t="shared" si="0"/>
        <v>110.2207872</v>
      </c>
      <c r="F27" s="105"/>
      <c r="H27" s="197" t="s">
        <v>338</v>
      </c>
      <c r="I27" s="208" t="s">
        <v>339</v>
      </c>
      <c r="J27" s="197" t="s">
        <v>338</v>
      </c>
      <c r="K27" s="208" t="s">
        <v>339</v>
      </c>
    </row>
    <row r="28" spans="1:11" x14ac:dyDescent="0.25">
      <c r="A28" s="187"/>
      <c r="B28" s="11" t="s">
        <v>0</v>
      </c>
      <c r="C28" s="22" t="s">
        <v>141</v>
      </c>
      <c r="D28" s="16">
        <v>2029</v>
      </c>
      <c r="E28" s="138">
        <f>0.00000000000002*(($D28*617.96)+36.04)*10^9</f>
        <v>25.077537600000003</v>
      </c>
      <c r="F28" s="196"/>
      <c r="H28" s="216"/>
      <c r="I28" s="217"/>
      <c r="J28" s="216"/>
      <c r="K28" s="217"/>
    </row>
    <row r="29" spans="1:11" x14ac:dyDescent="0.25">
      <c r="A29" s="89"/>
      <c r="B29" s="12" t="s">
        <v>1</v>
      </c>
      <c r="C29" s="23" t="s">
        <v>126</v>
      </c>
      <c r="D29" s="17">
        <v>4020</v>
      </c>
      <c r="E29" s="98">
        <f t="shared" si="0"/>
        <v>99.369409600000012</v>
      </c>
      <c r="F29" s="99"/>
      <c r="H29" s="198"/>
      <c r="I29" s="209"/>
      <c r="J29" s="198"/>
      <c r="K29" s="209"/>
    </row>
  </sheetData>
  <mergeCells count="66">
    <mergeCell ref="A27:A29"/>
    <mergeCell ref="E27:F27"/>
    <mergeCell ref="H27:H29"/>
    <mergeCell ref="I27:I29"/>
    <mergeCell ref="J27:J29"/>
    <mergeCell ref="K27:K29"/>
    <mergeCell ref="E29:F29"/>
    <mergeCell ref="E28:F28"/>
    <mergeCell ref="A24:A26"/>
    <mergeCell ref="E24:F24"/>
    <mergeCell ref="H24:H26"/>
    <mergeCell ref="I24:I26"/>
    <mergeCell ref="J24:J26"/>
    <mergeCell ref="K24:K26"/>
    <mergeCell ref="E26:F26"/>
    <mergeCell ref="E25:F25"/>
    <mergeCell ref="A21:A23"/>
    <mergeCell ref="E21:F21"/>
    <mergeCell ref="H21:H23"/>
    <mergeCell ref="I21:I23"/>
    <mergeCell ref="J21:J23"/>
    <mergeCell ref="K21:K23"/>
    <mergeCell ref="E23:F23"/>
    <mergeCell ref="E22:F22"/>
    <mergeCell ref="A18:A20"/>
    <mergeCell ref="E18:F18"/>
    <mergeCell ref="H18:H20"/>
    <mergeCell ref="I18:I20"/>
    <mergeCell ref="J18:J20"/>
    <mergeCell ref="K18:K20"/>
    <mergeCell ref="E20:F20"/>
    <mergeCell ref="E19:F19"/>
    <mergeCell ref="A15:A17"/>
    <mergeCell ref="E15:F15"/>
    <mergeCell ref="H15:H17"/>
    <mergeCell ref="I15:I17"/>
    <mergeCell ref="J15:J17"/>
    <mergeCell ref="K15:K17"/>
    <mergeCell ref="E17:F17"/>
    <mergeCell ref="E16:F16"/>
    <mergeCell ref="J10:J11"/>
    <mergeCell ref="K10:K11"/>
    <mergeCell ref="A12:A14"/>
    <mergeCell ref="E12:F12"/>
    <mergeCell ref="H12:H14"/>
    <mergeCell ref="I12:I14"/>
    <mergeCell ref="J12:J14"/>
    <mergeCell ref="K12:K14"/>
    <mergeCell ref="E14:F14"/>
    <mergeCell ref="E13:F13"/>
    <mergeCell ref="A8:D8"/>
    <mergeCell ref="H9:I9"/>
    <mergeCell ref="J9:K9"/>
    <mergeCell ref="A10:A11"/>
    <mergeCell ref="B10:B11"/>
    <mergeCell ref="C10:C11"/>
    <mergeCell ref="D10:D11"/>
    <mergeCell ref="E10:F11"/>
    <mergeCell ref="H10:H11"/>
    <mergeCell ref="I10:I11"/>
    <mergeCell ref="A2:D2"/>
    <mergeCell ref="A3:D3"/>
    <mergeCell ref="A4:D4"/>
    <mergeCell ref="A5:D5"/>
    <mergeCell ref="A6:D6"/>
    <mergeCell ref="A7:D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5C1D2-782B-4926-AB7E-D9628E9F7983}">
  <dimension ref="A2:I27"/>
  <sheetViews>
    <sheetView topLeftCell="A7" workbookViewId="0">
      <selection activeCell="H9" sqref="H9:I27"/>
    </sheetView>
  </sheetViews>
  <sheetFormatPr defaultRowHeight="15" x14ac:dyDescent="0.25"/>
  <cols>
    <col min="1" max="1" width="16.140625" bestFit="1" customWidth="1"/>
    <col min="2" max="2" width="15" bestFit="1" customWidth="1"/>
    <col min="3" max="3" width="43.42578125" bestFit="1" customWidth="1"/>
    <col min="5" max="5" width="22.42578125" bestFit="1" customWidth="1"/>
    <col min="6" max="6" width="9.140625" customWidth="1"/>
    <col min="8" max="8" width="26.85546875" customWidth="1"/>
    <col min="9" max="9" width="16.140625" customWidth="1"/>
  </cols>
  <sheetData>
    <row r="2" spans="1:9" x14ac:dyDescent="0.25">
      <c r="A2" s="72" t="s">
        <v>2</v>
      </c>
      <c r="B2" s="73"/>
      <c r="C2" s="73"/>
      <c r="D2" s="73"/>
      <c r="E2" s="4" t="s">
        <v>3</v>
      </c>
      <c r="F2" s="2"/>
    </row>
    <row r="3" spans="1:9" x14ac:dyDescent="0.25">
      <c r="A3" s="74" t="s">
        <v>4</v>
      </c>
      <c r="B3" s="75"/>
      <c r="C3" s="75"/>
      <c r="D3" s="75"/>
      <c r="E3" s="5" t="s">
        <v>359</v>
      </c>
      <c r="F3" s="2"/>
    </row>
    <row r="4" spans="1:9" x14ac:dyDescent="0.25">
      <c r="A4" s="74" t="s">
        <v>5</v>
      </c>
      <c r="B4" s="75"/>
      <c r="C4" s="75"/>
      <c r="D4" s="75"/>
      <c r="E4" s="5" t="s">
        <v>106</v>
      </c>
      <c r="F4" s="2"/>
    </row>
    <row r="5" spans="1:9" x14ac:dyDescent="0.25">
      <c r="A5" s="74" t="s">
        <v>6</v>
      </c>
      <c r="B5" s="75"/>
      <c r="C5" s="75"/>
      <c r="D5" s="75"/>
      <c r="E5" s="5" t="s">
        <v>12</v>
      </c>
      <c r="F5" s="2"/>
    </row>
    <row r="6" spans="1:9" x14ac:dyDescent="0.25">
      <c r="A6" s="74" t="s">
        <v>7</v>
      </c>
      <c r="B6" s="75"/>
      <c r="C6" s="75"/>
      <c r="D6" s="75"/>
      <c r="E6" s="5" t="s">
        <v>9</v>
      </c>
      <c r="F6" s="2"/>
    </row>
    <row r="7" spans="1:9" x14ac:dyDescent="0.25">
      <c r="A7" s="74" t="s">
        <v>8</v>
      </c>
      <c r="B7" s="75"/>
      <c r="C7" s="75"/>
      <c r="D7" s="75"/>
      <c r="E7" s="5">
        <v>50</v>
      </c>
      <c r="F7" s="2"/>
    </row>
    <row r="8" spans="1:9" x14ac:dyDescent="0.25">
      <c r="A8" s="76" t="s">
        <v>280</v>
      </c>
      <c r="B8" s="77"/>
      <c r="C8" s="77"/>
      <c r="D8" s="77"/>
      <c r="E8" s="6">
        <v>0.72</v>
      </c>
      <c r="F8" s="2"/>
    </row>
    <row r="9" spans="1:9" ht="15.75" x14ac:dyDescent="0.25">
      <c r="E9" s="2"/>
      <c r="F9" s="2"/>
      <c r="H9" s="68" t="s">
        <v>359</v>
      </c>
      <c r="I9" s="69"/>
    </row>
    <row r="10" spans="1:9" x14ac:dyDescent="0.25">
      <c r="A10" s="78" t="s">
        <v>105</v>
      </c>
      <c r="B10" s="78" t="s">
        <v>120</v>
      </c>
      <c r="C10" s="80" t="s">
        <v>125</v>
      </c>
      <c r="D10" s="78" t="s">
        <v>18</v>
      </c>
      <c r="E10" s="82" t="s">
        <v>361</v>
      </c>
      <c r="F10" s="95"/>
      <c r="H10" s="70" t="s">
        <v>233</v>
      </c>
      <c r="I10" s="70" t="s">
        <v>234</v>
      </c>
    </row>
    <row r="11" spans="1:9" x14ac:dyDescent="0.25">
      <c r="A11" s="79"/>
      <c r="B11" s="79"/>
      <c r="C11" s="81"/>
      <c r="D11" s="79"/>
      <c r="E11" s="96"/>
      <c r="F11" s="97"/>
      <c r="H11" s="71"/>
      <c r="I11" s="71"/>
    </row>
    <row r="12" spans="1:9" x14ac:dyDescent="0.25">
      <c r="A12" s="86" t="s">
        <v>258</v>
      </c>
      <c r="B12" s="19" t="s">
        <v>252</v>
      </c>
      <c r="C12" s="13" t="s">
        <v>263</v>
      </c>
      <c r="D12" s="20">
        <v>4097</v>
      </c>
      <c r="E12" s="100">
        <f t="shared" ref="E12:F15" si="0">0.00000000000004*(($D12*617.96)+36.04)*10^9</f>
        <v>101.2727264</v>
      </c>
      <c r="F12" s="101">
        <f t="shared" si="0"/>
        <v>101.2727264</v>
      </c>
      <c r="H12" s="93">
        <v>8</v>
      </c>
      <c r="I12" s="93">
        <v>9</v>
      </c>
    </row>
    <row r="13" spans="1:9" x14ac:dyDescent="0.25">
      <c r="A13" s="87"/>
      <c r="B13" s="24" t="s">
        <v>250</v>
      </c>
      <c r="C13" s="25" t="s">
        <v>251</v>
      </c>
      <c r="D13" s="26">
        <v>4911</v>
      </c>
      <c r="E13" s="102">
        <f t="shared" si="0"/>
        <v>121.39350400000001</v>
      </c>
      <c r="F13" s="103">
        <f t="shared" si="0"/>
        <v>121.39350400000001</v>
      </c>
      <c r="H13" s="94"/>
      <c r="I13" s="94"/>
    </row>
    <row r="14" spans="1:9" x14ac:dyDescent="0.25">
      <c r="A14" s="88" t="s">
        <v>259</v>
      </c>
      <c r="B14" s="27" t="s">
        <v>253</v>
      </c>
      <c r="C14" s="30" t="s">
        <v>264</v>
      </c>
      <c r="D14" s="29">
        <v>4694</v>
      </c>
      <c r="E14" s="104">
        <f t="shared" si="0"/>
        <v>116.02961120000001</v>
      </c>
      <c r="F14" s="105">
        <f t="shared" si="0"/>
        <v>116.02961120000001</v>
      </c>
      <c r="H14" s="197">
        <v>8</v>
      </c>
      <c r="I14" s="208">
        <v>9</v>
      </c>
    </row>
    <row r="15" spans="1:9" x14ac:dyDescent="0.25">
      <c r="A15" s="89"/>
      <c r="B15" s="12" t="s">
        <v>250</v>
      </c>
      <c r="C15" s="23" t="s">
        <v>251</v>
      </c>
      <c r="D15" s="17">
        <v>4911</v>
      </c>
      <c r="E15" s="98">
        <f t="shared" si="0"/>
        <v>121.39350400000001</v>
      </c>
      <c r="F15" s="99">
        <f t="shared" si="0"/>
        <v>121.39350400000001</v>
      </c>
      <c r="H15" s="198"/>
      <c r="I15" s="209"/>
    </row>
    <row r="16" spans="1:9" x14ac:dyDescent="0.25">
      <c r="A16" s="86" t="s">
        <v>260</v>
      </c>
      <c r="B16" s="19" t="s">
        <v>254</v>
      </c>
      <c r="C16" s="13" t="s">
        <v>279</v>
      </c>
      <c r="D16" s="20">
        <v>3999</v>
      </c>
      <c r="E16" s="100">
        <f>0.00000000000004*(($D16*617.96)+36.04)*10^9</f>
        <v>98.850323200000005</v>
      </c>
      <c r="F16" s="101"/>
      <c r="H16" s="93">
        <v>8</v>
      </c>
      <c r="I16" s="93">
        <v>9</v>
      </c>
    </row>
    <row r="17" spans="1:9" x14ac:dyDescent="0.25">
      <c r="A17" s="87"/>
      <c r="B17" s="24" t="s">
        <v>250</v>
      </c>
      <c r="C17" s="25" t="s">
        <v>251</v>
      </c>
      <c r="D17" s="26">
        <v>4911</v>
      </c>
      <c r="E17" s="102">
        <f>0.00000000000004*(($D17*617.96)+36.04)*10^9</f>
        <v>121.39350400000001</v>
      </c>
      <c r="F17" s="103"/>
      <c r="H17" s="94"/>
      <c r="I17" s="94"/>
    </row>
    <row r="18" spans="1:9" x14ac:dyDescent="0.25">
      <c r="A18" s="88" t="s">
        <v>348</v>
      </c>
      <c r="B18" s="27" t="s">
        <v>351</v>
      </c>
      <c r="C18" s="30" t="s">
        <v>354</v>
      </c>
      <c r="D18" s="29">
        <v>4125</v>
      </c>
      <c r="E18" s="104">
        <f>0.00000000000004*(($D18*617.96)+36.04)*10^9</f>
        <v>101.9648416</v>
      </c>
      <c r="F18" s="105">
        <f>0.00000000000004*(($D18*617.96)+36.04)*10^9</f>
        <v>101.9648416</v>
      </c>
      <c r="H18" s="197">
        <v>2</v>
      </c>
      <c r="I18" s="208">
        <v>2</v>
      </c>
    </row>
    <row r="19" spans="1:9" x14ac:dyDescent="0.25">
      <c r="A19" s="89"/>
      <c r="B19" s="12" t="s">
        <v>250</v>
      </c>
      <c r="C19" s="23" t="s">
        <v>251</v>
      </c>
      <c r="D19" s="17">
        <v>4911</v>
      </c>
      <c r="E19" s="98">
        <f>0.00000000000004*(($D19*617.96)+36.04)*10^9</f>
        <v>121.39350400000001</v>
      </c>
      <c r="F19" s="99">
        <f>0.00000000000004*(($D19*617.96)+36.04)*10^9</f>
        <v>121.39350400000001</v>
      </c>
      <c r="H19" s="198"/>
      <c r="I19" s="209"/>
    </row>
    <row r="20" spans="1:9" x14ac:dyDescent="0.25">
      <c r="A20" s="86" t="s">
        <v>261</v>
      </c>
      <c r="B20" s="19" t="s">
        <v>255</v>
      </c>
      <c r="C20" s="13" t="s">
        <v>257</v>
      </c>
      <c r="D20" s="20">
        <v>6332</v>
      </c>
      <c r="E20" s="100">
        <f>0.00000000000004*(($D20*617.96)+36.04)*10^9</f>
        <v>156.5183504</v>
      </c>
      <c r="F20" s="101">
        <f>0.00000000000004*(($D20*617.96)+36.04)*10^9</f>
        <v>156.5183504</v>
      </c>
      <c r="H20" s="93">
        <v>8</v>
      </c>
      <c r="I20" s="93">
        <v>9</v>
      </c>
    </row>
    <row r="21" spans="1:9" x14ac:dyDescent="0.25">
      <c r="A21" s="87"/>
      <c r="B21" s="24" t="s">
        <v>250</v>
      </c>
      <c r="C21" s="25" t="s">
        <v>251</v>
      </c>
      <c r="D21" s="26">
        <v>4911</v>
      </c>
      <c r="E21" s="102">
        <f>0.00000000000004*(($D21*617.96)+36.04)*10^9</f>
        <v>121.39350400000001</v>
      </c>
      <c r="F21" s="103">
        <f>0.00000000000004*(($D21*617.96)+36.04)*10^9</f>
        <v>121.39350400000001</v>
      </c>
      <c r="H21" s="94"/>
      <c r="I21" s="94"/>
    </row>
    <row r="22" spans="1:9" x14ac:dyDescent="0.25">
      <c r="A22" s="88" t="s">
        <v>349</v>
      </c>
      <c r="B22" s="27" t="s">
        <v>352</v>
      </c>
      <c r="C22" s="30" t="s">
        <v>355</v>
      </c>
      <c r="D22" s="29">
        <v>4332</v>
      </c>
      <c r="E22" s="104">
        <f>0.00000000000004*(($D22*617.96)+36.04)*10^9</f>
        <v>107.08155040000001</v>
      </c>
      <c r="F22" s="105"/>
      <c r="H22" s="197">
        <v>2</v>
      </c>
      <c r="I22" s="208">
        <v>2</v>
      </c>
    </row>
    <row r="23" spans="1:9" x14ac:dyDescent="0.25">
      <c r="A23" s="89"/>
      <c r="B23" s="12" t="s">
        <v>250</v>
      </c>
      <c r="C23" s="23" t="s">
        <v>251</v>
      </c>
      <c r="D23" s="17">
        <v>4911</v>
      </c>
      <c r="E23" s="98">
        <f>0.00000000000004*(($D23*617.96)+36.04)*10^9</f>
        <v>121.39350400000001</v>
      </c>
      <c r="F23" s="99"/>
      <c r="H23" s="198"/>
      <c r="I23" s="209"/>
    </row>
    <row r="24" spans="1:9" x14ac:dyDescent="0.25">
      <c r="A24" s="86" t="s">
        <v>350</v>
      </c>
      <c r="B24" s="19" t="s">
        <v>353</v>
      </c>
      <c r="C24" s="13" t="s">
        <v>356</v>
      </c>
      <c r="D24" s="20">
        <v>4694</v>
      </c>
      <c r="E24" s="100">
        <f>0.00000000000004*(($D24*617.96)+36.04)*10^9</f>
        <v>116.02961120000001</v>
      </c>
      <c r="F24" s="101"/>
      <c r="H24" s="93">
        <v>2</v>
      </c>
      <c r="I24" s="93">
        <v>2</v>
      </c>
    </row>
    <row r="25" spans="1:9" x14ac:dyDescent="0.25">
      <c r="A25" s="87"/>
      <c r="B25" s="24" t="s">
        <v>250</v>
      </c>
      <c r="C25" s="25" t="s">
        <v>251</v>
      </c>
      <c r="D25" s="26">
        <v>4911</v>
      </c>
      <c r="E25" s="102">
        <f>0.00000000000004*(($D25*617.96)+36.04)*10^9</f>
        <v>121.39350400000001</v>
      </c>
      <c r="F25" s="103"/>
      <c r="H25" s="94"/>
      <c r="I25" s="94"/>
    </row>
    <row r="26" spans="1:9" x14ac:dyDescent="0.25">
      <c r="A26" s="88" t="s">
        <v>262</v>
      </c>
      <c r="B26" s="27" t="s">
        <v>256</v>
      </c>
      <c r="C26" s="30" t="s">
        <v>265</v>
      </c>
      <c r="D26" s="29">
        <v>4345</v>
      </c>
      <c r="E26" s="104">
        <f>0.00000000000004*(($D26*617.96)+36.04)*10^9</f>
        <v>107.40288960000001</v>
      </c>
      <c r="F26" s="105"/>
      <c r="H26" s="197">
        <v>8</v>
      </c>
      <c r="I26" s="208">
        <v>9</v>
      </c>
    </row>
    <row r="27" spans="1:9" x14ac:dyDescent="0.25">
      <c r="A27" s="89"/>
      <c r="B27" s="12" t="s">
        <v>250</v>
      </c>
      <c r="C27" s="23" t="s">
        <v>251</v>
      </c>
      <c r="D27" s="17">
        <v>4911</v>
      </c>
      <c r="E27" s="98">
        <f>0.00000000000004*(($D27*617.96)+36.04)*10^9</f>
        <v>121.39350400000001</v>
      </c>
      <c r="F27" s="99"/>
      <c r="H27" s="198"/>
      <c r="I27" s="209"/>
    </row>
  </sheetData>
  <mergeCells count="55">
    <mergeCell ref="A24:A25"/>
    <mergeCell ref="E24:F24"/>
    <mergeCell ref="H24:H25"/>
    <mergeCell ref="I24:I25"/>
    <mergeCell ref="E25:F25"/>
    <mergeCell ref="A26:A27"/>
    <mergeCell ref="E26:F26"/>
    <mergeCell ref="H26:H27"/>
    <mergeCell ref="I26:I27"/>
    <mergeCell ref="E27:F27"/>
    <mergeCell ref="A20:A21"/>
    <mergeCell ref="E20:F20"/>
    <mergeCell ref="H20:H21"/>
    <mergeCell ref="I20:I21"/>
    <mergeCell ref="E21:F21"/>
    <mergeCell ref="A22:A23"/>
    <mergeCell ref="E22:F22"/>
    <mergeCell ref="H22:H23"/>
    <mergeCell ref="I22:I23"/>
    <mergeCell ref="E23:F23"/>
    <mergeCell ref="A16:A17"/>
    <mergeCell ref="E16:F16"/>
    <mergeCell ref="H16:H17"/>
    <mergeCell ref="I16:I17"/>
    <mergeCell ref="E17:F17"/>
    <mergeCell ref="A18:A19"/>
    <mergeCell ref="E18:F18"/>
    <mergeCell ref="H18:H19"/>
    <mergeCell ref="I18:I19"/>
    <mergeCell ref="E19:F19"/>
    <mergeCell ref="A12:A13"/>
    <mergeCell ref="E12:F12"/>
    <mergeCell ref="H12:H13"/>
    <mergeCell ref="I12:I13"/>
    <mergeCell ref="E13:F13"/>
    <mergeCell ref="A14:A15"/>
    <mergeCell ref="E14:F14"/>
    <mergeCell ref="H14:H15"/>
    <mergeCell ref="I14:I15"/>
    <mergeCell ref="E15:F15"/>
    <mergeCell ref="A8:D8"/>
    <mergeCell ref="H9:I9"/>
    <mergeCell ref="A10:A11"/>
    <mergeCell ref="B10:B11"/>
    <mergeCell ref="C10:C11"/>
    <mergeCell ref="D10:D11"/>
    <mergeCell ref="E10:F11"/>
    <mergeCell ref="H10:H11"/>
    <mergeCell ref="I10:I11"/>
    <mergeCell ref="A2:D2"/>
    <mergeCell ref="A3:D3"/>
    <mergeCell ref="A4:D4"/>
    <mergeCell ref="A5:D5"/>
    <mergeCell ref="A6:D6"/>
    <mergeCell ref="A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Figure 1c</vt:lpstr>
      <vt:lpstr>Figure 2a</vt:lpstr>
      <vt:lpstr>Figure 2b</vt:lpstr>
      <vt:lpstr>Figure 2c</vt:lpstr>
      <vt:lpstr>Figure 2d</vt:lpstr>
      <vt:lpstr>Figure 3a-d</vt:lpstr>
      <vt:lpstr>Figure 3e-f</vt:lpstr>
      <vt:lpstr>Figure 4a</vt:lpstr>
      <vt:lpstr>Figure 4b</vt:lpstr>
      <vt:lpstr>Figure S2</vt:lpstr>
      <vt:lpstr>Figure S3a</vt:lpstr>
      <vt:lpstr>Figure S3b</vt:lpstr>
      <vt:lpstr>Figure S4</vt:lpstr>
      <vt:lpstr>Figure S5</vt:lpstr>
      <vt:lpstr>Figure S6</vt:lpstr>
      <vt:lpstr>Figure S7</vt:lpstr>
      <vt:lpstr>Figure S8a</vt:lpstr>
      <vt:lpstr>Figure S8b</vt:lpstr>
      <vt:lpstr>Figure S9</vt:lpstr>
      <vt:lpstr>Figure S10</vt:lpstr>
      <vt:lpstr>Figure S11</vt:lpstr>
      <vt:lpstr>Figure S12</vt:lpstr>
      <vt:lpstr>Figure S13a</vt:lpstr>
      <vt:lpstr>Figure S13b-c</vt:lpstr>
      <vt:lpstr>Figure S14a-c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Roberto</cp:lastModifiedBy>
  <dcterms:created xsi:type="dcterms:W3CDTF">2015-06-05T18:17:20Z</dcterms:created>
  <dcterms:modified xsi:type="dcterms:W3CDTF">2023-04-17T11:57:39Z</dcterms:modified>
</cp:coreProperties>
</file>