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sch/Desktop/RBM20 gene editing manuscript/"/>
    </mc:Choice>
  </mc:AlternateContent>
  <xr:revisionPtr revIDLastSave="0" documentId="13_ncr:1_{013CA6A5-6C1A-5C4F-A11E-5F65FD3B700F}" xr6:coauthVersionLast="47" xr6:coauthVersionMax="47" xr10:uidLastSave="{00000000-0000-0000-0000-000000000000}"/>
  <bookViews>
    <workbookView xWindow="2100" yWindow="1500" windowWidth="27240" windowHeight="16440" xr2:uid="{EB94BF7C-3F9B-514E-88FF-2061CAD4462E}"/>
  </bookViews>
  <sheets>
    <sheet name="RNA_DNAse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7" i="1" l="1"/>
  <c r="H95" i="1"/>
  <c r="H91" i="1"/>
  <c r="H87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G87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7" i="1"/>
  <c r="F87" i="1"/>
  <c r="F88" i="1"/>
  <c r="G88" i="1"/>
  <c r="F89" i="1"/>
  <c r="G89" i="1"/>
  <c r="F91" i="1"/>
  <c r="G91" i="1"/>
  <c r="F92" i="1"/>
  <c r="G92" i="1"/>
  <c r="F93" i="1"/>
  <c r="G93" i="1"/>
  <c r="F95" i="1"/>
  <c r="G95" i="1"/>
  <c r="F96" i="1"/>
  <c r="G96" i="1"/>
  <c r="F97" i="1"/>
  <c r="G97" i="1"/>
</calcChain>
</file>

<file path=xl/sharedStrings.xml><?xml version="1.0" encoding="utf-8"?>
<sst xmlns="http://schemas.openxmlformats.org/spreadsheetml/2006/main" count="280" uniqueCount="91">
  <si>
    <t>P635L HET_1</t>
  </si>
  <si>
    <t>P635L HET_2</t>
  </si>
  <si>
    <t>P635L HET_3</t>
  </si>
  <si>
    <t>P635L HET_4</t>
  </si>
  <si>
    <t>P635L HET_5</t>
  </si>
  <si>
    <t>WT_1</t>
  </si>
  <si>
    <t>WT_2</t>
  </si>
  <si>
    <t>WT_3</t>
  </si>
  <si>
    <t>WT_4</t>
  </si>
  <si>
    <t>WT_5</t>
  </si>
  <si>
    <t>P635L_HOM_1</t>
  </si>
  <si>
    <t>P635L_HOM_2</t>
  </si>
  <si>
    <t>P635L_HOM_3</t>
  </si>
  <si>
    <t>P635L_HOM_4</t>
  </si>
  <si>
    <t>P635L_HOM_5</t>
  </si>
  <si>
    <t>R636Q HET_1</t>
  </si>
  <si>
    <t>R636Q HET_2</t>
  </si>
  <si>
    <t>R636Q HET_3</t>
  </si>
  <si>
    <t>R636Q HET_4</t>
  </si>
  <si>
    <t>R636Q HET_5</t>
  </si>
  <si>
    <t>R636Q HOM_1</t>
  </si>
  <si>
    <t>R636Q HOM_2</t>
  </si>
  <si>
    <t>R636Q HOM_3</t>
  </si>
  <si>
    <t>R636Q HOM_4</t>
  </si>
  <si>
    <t>R636Q HOM_5</t>
  </si>
  <si>
    <t>Tissue</t>
  </si>
  <si>
    <t>left ventricle</t>
  </si>
  <si>
    <t># reads mapped</t>
  </si>
  <si>
    <t xml:space="preserve">NEBNext® Ultra II Directional RNA Library Prep Kit </t>
  </si>
  <si>
    <t>Library Preparation</t>
  </si>
  <si>
    <t>Note: Sequencing batches are framed</t>
  </si>
  <si>
    <t>Sample ID</t>
  </si>
  <si>
    <t>mapped_reads</t>
  </si>
  <si>
    <t>mapping_rate</t>
  </si>
  <si>
    <t>PCR_duplicate</t>
  </si>
  <si>
    <t>PCR_duplicate_%</t>
  </si>
  <si>
    <t>mean_site_coverage</t>
  </si>
  <si>
    <t>heart</t>
  </si>
  <si>
    <t>liver</t>
  </si>
  <si>
    <t>tail</t>
  </si>
  <si>
    <t>P635L_SpRY_gRNA2_1</t>
  </si>
  <si>
    <t>P635L_SpRY_gRNA2_2</t>
  </si>
  <si>
    <t>P635L_SpRY_gRNA2_3</t>
  </si>
  <si>
    <t>Whole genome sequencing</t>
  </si>
  <si>
    <t>Bulk RNA-seq</t>
  </si>
  <si>
    <t># reads input</t>
  </si>
  <si>
    <t>% mapped</t>
  </si>
  <si>
    <t>Left ventricle</t>
  </si>
  <si>
    <t>Liver</t>
  </si>
  <si>
    <t>Sample</t>
  </si>
  <si>
    <t>P635L_HOM_SpRY_gRNA5_1</t>
  </si>
  <si>
    <t>P635L_HOM_SpRY_gRNA5_2</t>
  </si>
  <si>
    <t>P635L_HOM_SpRY_gRNA5_3</t>
  </si>
  <si>
    <t>P635L_HOM_Abe8e-NRCH_gRNA5_1</t>
  </si>
  <si>
    <t>P635L_HOM_Abe8e-NRCH_gRNA5_2</t>
  </si>
  <si>
    <t>P635L_HOM_Abe8e-NRCH_gRNA5_3</t>
  </si>
  <si>
    <t>P635L_HOM_PBS_1</t>
  </si>
  <si>
    <t>P635L_HOM_PBS_2</t>
  </si>
  <si>
    <t>P635L_HOM_PBS_3</t>
  </si>
  <si>
    <t>Smartseq2</t>
  </si>
  <si>
    <t>P635L_HOM_SpRY_1</t>
  </si>
  <si>
    <t>P635L_HOM_SpRY_2</t>
  </si>
  <si>
    <t>P635L_HOM_SpRY_3</t>
  </si>
  <si>
    <t>P635L_HOM_SpRY_4</t>
  </si>
  <si>
    <t>P635L_HOM_SpRY__5</t>
  </si>
  <si>
    <t>P635L_HOM_Abe8e-NRCH_1</t>
  </si>
  <si>
    <t>P635L_HOM_Abe8e-NRCH_2</t>
  </si>
  <si>
    <t>P635L_HOM_Abe8e-NRCH_3</t>
  </si>
  <si>
    <t>R636Q_HOM_Abe8e-NRCH_1</t>
  </si>
  <si>
    <t>R636Q_HOM_Abe8e-NRCH_2</t>
  </si>
  <si>
    <t>R636Q_HOM_Abe8e-NRCH_3</t>
  </si>
  <si>
    <t>R636Q_HOM_PBS_1</t>
  </si>
  <si>
    <t>R636Q_HOM_PBS_2</t>
  </si>
  <si>
    <t>R636Q_HOM_PBS_3</t>
  </si>
  <si>
    <t>average coverage</t>
  </si>
  <si>
    <t>Estimated # Cells (Before QC)</t>
  </si>
  <si>
    <t>Q30 Bases in RNA Read</t>
  </si>
  <si>
    <t>Fraction Reads in Cells</t>
  </si>
  <si>
    <t>%Reads Mapped Confidently to Transcriptome</t>
  </si>
  <si>
    <t>NRCH1</t>
  </si>
  <si>
    <t>NRCH2</t>
  </si>
  <si>
    <t>SPRY2</t>
  </si>
  <si>
    <t>WT1</t>
  </si>
  <si>
    <t>WT2</t>
  </si>
  <si>
    <t>Single-nuclei RNA-seq</t>
  </si>
  <si>
    <t>Number of cells after QC</t>
  </si>
  <si>
    <t>SPRY1</t>
  </si>
  <si>
    <t>8e-NRCH1</t>
  </si>
  <si>
    <t>8e-NRCH2</t>
  </si>
  <si>
    <t>P635L HOM 1</t>
  </si>
  <si>
    <t>P635L HOM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</si>
</sst>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b/>
      <sz val="12"/>
      <color rgb="FF333333"/>
      <name val="Calibri"/>
      <family val="2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0"/>
      <color theme="1"/>
      <name val="Arial"/>
      <family val="2"/>
    </font>
    <font>
      <sz val="10"/>
      <color rgb="FF212529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7" xfId="0" applyBorder="1"/>
    <xf numFmtId="2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2" fontId="0" fillId="0" borderId="0" xfId="0" applyNumberFormat="1"/>
    <xf numFmtId="0" fontId="0" fillId="0" borderId="1" xfId="0" applyBorder="1"/>
    <xf numFmtId="164" fontId="0" fillId="0" borderId="2" xfId="0" applyNumberFormat="1" applyBorder="1"/>
    <xf numFmtId="2" fontId="0" fillId="0" borderId="3" xfId="0" applyNumberFormat="1" applyBorder="1"/>
    <xf numFmtId="0" fontId="0" fillId="0" borderId="4" xfId="0" applyBorder="1"/>
    <xf numFmtId="2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2" fontId="0" fillId="0" borderId="8" xfId="0" applyNumberFormat="1" applyBorder="1"/>
    <xf numFmtId="2" fontId="4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2" fontId="4" fillId="0" borderId="3" xfId="0" applyNumberFormat="1" applyFont="1" applyBorder="1"/>
    <xf numFmtId="0" fontId="4" fillId="0" borderId="4" xfId="0" applyFont="1" applyBorder="1"/>
    <xf numFmtId="0" fontId="4" fillId="0" borderId="0" xfId="0" applyFont="1"/>
    <xf numFmtId="2" fontId="4" fillId="0" borderId="5" xfId="0" applyNumberFormat="1" applyFont="1" applyBorder="1"/>
    <xf numFmtId="0" fontId="4" fillId="0" borderId="6" xfId="0" applyFont="1" applyBorder="1"/>
    <xf numFmtId="2" fontId="4" fillId="0" borderId="8" xfId="0" applyNumberFormat="1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7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7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2" xfId="0" applyFont="1" applyBorder="1"/>
    <xf numFmtId="0" fontId="8" fillId="0" borderId="0" xfId="0" applyFont="1"/>
    <xf numFmtId="0" fontId="9" fillId="0" borderId="7" xfId="0" applyFont="1" applyBorder="1"/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7CC6-981B-6B4C-BE57-D5339E5C4C03}">
  <dimension ref="A1:J115"/>
  <sheetViews>
    <sheetView tabSelected="1" topLeftCell="A87" workbookViewId="0">
      <selection activeCell="A100" sqref="A100"/>
    </sheetView>
  </sheetViews>
  <sheetFormatPr baseColWidth="10" defaultRowHeight="16" x14ac:dyDescent="0.2"/>
  <cols>
    <col min="1" max="1" width="38.83203125" customWidth="1"/>
    <col min="2" max="2" width="16.1640625" customWidth="1"/>
    <col min="3" max="3" width="43" bestFit="1" customWidth="1"/>
    <col min="4" max="4" width="15" style="6" bestFit="1" customWidth="1"/>
    <col min="5" max="5" width="14.5" style="6" bestFit="1" customWidth="1"/>
    <col min="6" max="6" width="15.5" style="7" bestFit="1" customWidth="1"/>
    <col min="7" max="7" width="18.6640625" bestFit="1" customWidth="1"/>
    <col min="12" max="12" width="11.1640625" bestFit="1" customWidth="1"/>
    <col min="13" max="16" width="11" bestFit="1" customWidth="1"/>
  </cols>
  <sheetData>
    <row r="1" spans="1:6" x14ac:dyDescent="0.2">
      <c r="A1" t="s">
        <v>30</v>
      </c>
    </row>
    <row r="4" spans="1:6" x14ac:dyDescent="0.2">
      <c r="A4" s="1" t="s">
        <v>44</v>
      </c>
    </row>
    <row r="6" spans="1:6" ht="17" thickBot="1" x14ac:dyDescent="0.25">
      <c r="A6" s="1" t="s">
        <v>49</v>
      </c>
      <c r="B6" s="1" t="s">
        <v>25</v>
      </c>
      <c r="C6" s="1" t="s">
        <v>29</v>
      </c>
      <c r="D6" s="5" t="s">
        <v>45</v>
      </c>
      <c r="E6" s="5" t="s">
        <v>27</v>
      </c>
      <c r="F6" s="4" t="s">
        <v>46</v>
      </c>
    </row>
    <row r="7" spans="1:6" x14ac:dyDescent="0.2">
      <c r="A7" s="8" t="s">
        <v>5</v>
      </c>
      <c r="B7" s="2" t="s">
        <v>26</v>
      </c>
      <c r="C7" s="2" t="s">
        <v>28</v>
      </c>
      <c r="D7" s="9">
        <v>153945520</v>
      </c>
      <c r="E7" s="9">
        <v>120504569</v>
      </c>
      <c r="F7" s="10">
        <f>E7/D7*100</f>
        <v>78.277412035114764</v>
      </c>
    </row>
    <row r="8" spans="1:6" x14ac:dyDescent="0.2">
      <c r="A8" s="11" t="s">
        <v>6</v>
      </c>
      <c r="B8" t="s">
        <v>26</v>
      </c>
      <c r="C8" t="s">
        <v>28</v>
      </c>
      <c r="D8" s="6">
        <v>112293190</v>
      </c>
      <c r="E8" s="6">
        <v>88032707</v>
      </c>
      <c r="F8" s="12">
        <f t="shared" ref="F8:F21" si="0">E8/D8*100</f>
        <v>78.395410264861127</v>
      </c>
    </row>
    <row r="9" spans="1:6" x14ac:dyDescent="0.2">
      <c r="A9" s="11" t="s">
        <v>7</v>
      </c>
      <c r="B9" t="s">
        <v>26</v>
      </c>
      <c r="C9" t="s">
        <v>28</v>
      </c>
      <c r="D9" s="6">
        <v>138969817</v>
      </c>
      <c r="E9" s="6">
        <v>106006422</v>
      </c>
      <c r="F9" s="12">
        <f t="shared" si="0"/>
        <v>76.280176723554291</v>
      </c>
    </row>
    <row r="10" spans="1:6" x14ac:dyDescent="0.2">
      <c r="A10" s="11" t="s">
        <v>8</v>
      </c>
      <c r="B10" t="s">
        <v>26</v>
      </c>
      <c r="C10" t="s">
        <v>28</v>
      </c>
      <c r="D10" s="6">
        <v>85622712</v>
      </c>
      <c r="E10" s="6">
        <v>67451087</v>
      </c>
      <c r="F10" s="12">
        <f t="shared" si="0"/>
        <v>78.777097132826157</v>
      </c>
    </row>
    <row r="11" spans="1:6" x14ac:dyDescent="0.2">
      <c r="A11" s="11" t="s">
        <v>9</v>
      </c>
      <c r="B11" t="s">
        <v>26</v>
      </c>
      <c r="C11" t="s">
        <v>28</v>
      </c>
      <c r="D11" s="6">
        <v>79530048</v>
      </c>
      <c r="E11" s="6">
        <v>61308880</v>
      </c>
      <c r="F11" s="12">
        <f t="shared" si="0"/>
        <v>77.088951335726591</v>
      </c>
    </row>
    <row r="12" spans="1:6" x14ac:dyDescent="0.2">
      <c r="A12" s="11" t="s">
        <v>0</v>
      </c>
      <c r="B12" t="s">
        <v>26</v>
      </c>
      <c r="C12" t="s">
        <v>28</v>
      </c>
      <c r="D12" s="6">
        <v>109453000</v>
      </c>
      <c r="E12" s="6">
        <v>83587212</v>
      </c>
      <c r="F12" s="12">
        <f t="shared" si="0"/>
        <v>76.368132440408203</v>
      </c>
    </row>
    <row r="13" spans="1:6" x14ac:dyDescent="0.2">
      <c r="A13" s="11" t="s">
        <v>1</v>
      </c>
      <c r="B13" t="s">
        <v>26</v>
      </c>
      <c r="C13" t="s">
        <v>28</v>
      </c>
      <c r="D13" s="6">
        <v>102677576</v>
      </c>
      <c r="E13" s="6">
        <v>83341440</v>
      </c>
      <c r="F13" s="12">
        <f t="shared" si="0"/>
        <v>81.168102371251933</v>
      </c>
    </row>
    <row r="14" spans="1:6" x14ac:dyDescent="0.2">
      <c r="A14" s="11" t="s">
        <v>2</v>
      </c>
      <c r="B14" t="s">
        <v>26</v>
      </c>
      <c r="C14" t="s">
        <v>28</v>
      </c>
      <c r="D14" s="6">
        <v>117015675</v>
      </c>
      <c r="E14" s="6">
        <v>93147003</v>
      </c>
      <c r="F14" s="12">
        <f t="shared" si="0"/>
        <v>79.602158428774601</v>
      </c>
    </row>
    <row r="15" spans="1:6" x14ac:dyDescent="0.2">
      <c r="A15" s="11" t="s">
        <v>3</v>
      </c>
      <c r="B15" t="s">
        <v>26</v>
      </c>
      <c r="C15" t="s">
        <v>28</v>
      </c>
      <c r="D15" s="6">
        <v>123105279</v>
      </c>
      <c r="E15" s="6">
        <v>98433063</v>
      </c>
      <c r="F15" s="12">
        <f t="shared" si="0"/>
        <v>79.958441912145787</v>
      </c>
    </row>
    <row r="16" spans="1:6" x14ac:dyDescent="0.2">
      <c r="A16" s="11" t="s">
        <v>4</v>
      </c>
      <c r="B16" t="s">
        <v>26</v>
      </c>
      <c r="C16" t="s">
        <v>28</v>
      </c>
      <c r="D16" s="6">
        <v>113849757</v>
      </c>
      <c r="E16" s="6">
        <v>89315076</v>
      </c>
      <c r="F16" s="12">
        <f t="shared" si="0"/>
        <v>78.449948733750915</v>
      </c>
    </row>
    <row r="17" spans="1:6" x14ac:dyDescent="0.2">
      <c r="A17" s="11" t="s">
        <v>10</v>
      </c>
      <c r="B17" t="s">
        <v>26</v>
      </c>
      <c r="C17" t="s">
        <v>28</v>
      </c>
      <c r="D17" s="6">
        <v>122547165</v>
      </c>
      <c r="E17" s="6">
        <v>92930558</v>
      </c>
      <c r="F17" s="12">
        <f t="shared" si="0"/>
        <v>75.832482946463927</v>
      </c>
    </row>
    <row r="18" spans="1:6" x14ac:dyDescent="0.2">
      <c r="A18" s="11" t="s">
        <v>11</v>
      </c>
      <c r="B18" t="s">
        <v>26</v>
      </c>
      <c r="C18" t="s">
        <v>28</v>
      </c>
      <c r="D18" s="6">
        <v>106088220</v>
      </c>
      <c r="E18" s="6">
        <v>78432990</v>
      </c>
      <c r="F18" s="12">
        <f t="shared" si="0"/>
        <v>73.931855959125343</v>
      </c>
    </row>
    <row r="19" spans="1:6" x14ac:dyDescent="0.2">
      <c r="A19" s="11" t="s">
        <v>12</v>
      </c>
      <c r="B19" t="s">
        <v>26</v>
      </c>
      <c r="C19" t="s">
        <v>28</v>
      </c>
      <c r="D19" s="6">
        <v>129103170</v>
      </c>
      <c r="E19" s="6">
        <v>96856475</v>
      </c>
      <c r="F19" s="12">
        <f t="shared" si="0"/>
        <v>75.022538176250819</v>
      </c>
    </row>
    <row r="20" spans="1:6" x14ac:dyDescent="0.2">
      <c r="A20" s="11" t="s">
        <v>13</v>
      </c>
      <c r="B20" t="s">
        <v>26</v>
      </c>
      <c r="C20" t="s">
        <v>28</v>
      </c>
      <c r="D20" s="6">
        <v>115397788</v>
      </c>
      <c r="E20" s="6">
        <v>87998408</v>
      </c>
      <c r="F20" s="12">
        <f t="shared" si="0"/>
        <v>76.256581278663688</v>
      </c>
    </row>
    <row r="21" spans="1:6" ht="17" thickBot="1" x14ac:dyDescent="0.25">
      <c r="A21" s="13" t="s">
        <v>14</v>
      </c>
      <c r="B21" s="3" t="s">
        <v>26</v>
      </c>
      <c r="C21" s="3" t="s">
        <v>28</v>
      </c>
      <c r="D21" s="14">
        <v>96266114</v>
      </c>
      <c r="E21" s="14">
        <v>73843217</v>
      </c>
      <c r="F21" s="15">
        <f t="shared" si="0"/>
        <v>76.707383243910726</v>
      </c>
    </row>
    <row r="23" spans="1:6" ht="17" thickBot="1" x14ac:dyDescent="0.25">
      <c r="A23" s="1" t="s">
        <v>49</v>
      </c>
      <c r="B23" s="1" t="s">
        <v>25</v>
      </c>
      <c r="C23" s="1" t="s">
        <v>29</v>
      </c>
      <c r="D23" s="5" t="s">
        <v>45</v>
      </c>
      <c r="E23" s="5" t="s">
        <v>27</v>
      </c>
      <c r="F23" s="4" t="s">
        <v>46</v>
      </c>
    </row>
    <row r="24" spans="1:6" x14ac:dyDescent="0.2">
      <c r="A24" s="8" t="s">
        <v>5</v>
      </c>
      <c r="B24" s="2" t="s">
        <v>26</v>
      </c>
      <c r="C24" s="2" t="s">
        <v>28</v>
      </c>
      <c r="D24" s="9">
        <v>97331970</v>
      </c>
      <c r="E24" s="9">
        <v>77295826</v>
      </c>
      <c r="F24" s="10">
        <f>E24/D24*100</f>
        <v>79.414632211800495</v>
      </c>
    </row>
    <row r="25" spans="1:6" x14ac:dyDescent="0.2">
      <c r="A25" s="11" t="s">
        <v>6</v>
      </c>
      <c r="B25" t="s">
        <v>26</v>
      </c>
      <c r="C25" t="s">
        <v>28</v>
      </c>
      <c r="D25" s="6">
        <v>70167828</v>
      </c>
      <c r="E25" s="6">
        <v>50504937</v>
      </c>
      <c r="F25" s="12">
        <f t="shared" ref="F25:F38" si="1">E25/D25*100</f>
        <v>71.977341239634782</v>
      </c>
    </row>
    <row r="26" spans="1:6" x14ac:dyDescent="0.2">
      <c r="A26" s="11" t="s">
        <v>7</v>
      </c>
      <c r="B26" t="s">
        <v>26</v>
      </c>
      <c r="C26" t="s">
        <v>28</v>
      </c>
      <c r="D26" s="6">
        <v>108181347</v>
      </c>
      <c r="E26" s="6">
        <v>83053723</v>
      </c>
      <c r="F26" s="12">
        <f t="shared" si="1"/>
        <v>76.772683372115907</v>
      </c>
    </row>
    <row r="27" spans="1:6" x14ac:dyDescent="0.2">
      <c r="A27" s="11" t="s">
        <v>8</v>
      </c>
      <c r="B27" t="s">
        <v>26</v>
      </c>
      <c r="C27" t="s">
        <v>28</v>
      </c>
      <c r="D27" s="6">
        <v>114689419</v>
      </c>
      <c r="E27" s="6">
        <v>84885372</v>
      </c>
      <c r="F27" s="12">
        <f t="shared" si="1"/>
        <v>74.013254875761476</v>
      </c>
    </row>
    <row r="28" spans="1:6" x14ac:dyDescent="0.2">
      <c r="A28" s="11" t="s">
        <v>9</v>
      </c>
      <c r="B28" t="s">
        <v>26</v>
      </c>
      <c r="C28" t="s">
        <v>28</v>
      </c>
      <c r="D28" s="6">
        <v>96056119</v>
      </c>
      <c r="E28" s="6">
        <v>70661147</v>
      </c>
      <c r="F28" s="12">
        <f t="shared" si="1"/>
        <v>73.56235889563682</v>
      </c>
    </row>
    <row r="29" spans="1:6" x14ac:dyDescent="0.2">
      <c r="A29" s="11" t="s">
        <v>15</v>
      </c>
      <c r="B29" t="s">
        <v>26</v>
      </c>
      <c r="C29" t="s">
        <v>28</v>
      </c>
      <c r="D29" s="6">
        <v>114151924</v>
      </c>
      <c r="E29" s="6">
        <v>89945050</v>
      </c>
      <c r="F29" s="12">
        <f t="shared" si="1"/>
        <v>78.794160315685957</v>
      </c>
    </row>
    <row r="30" spans="1:6" x14ac:dyDescent="0.2">
      <c r="A30" s="11" t="s">
        <v>16</v>
      </c>
      <c r="B30" t="s">
        <v>26</v>
      </c>
      <c r="C30" t="s">
        <v>28</v>
      </c>
      <c r="D30" s="6">
        <v>104784460</v>
      </c>
      <c r="E30" s="6">
        <v>81713576</v>
      </c>
      <c r="F30" s="12">
        <f t="shared" si="1"/>
        <v>77.982532906119857</v>
      </c>
    </row>
    <row r="31" spans="1:6" x14ac:dyDescent="0.2">
      <c r="A31" s="11" t="s">
        <v>17</v>
      </c>
      <c r="B31" t="s">
        <v>26</v>
      </c>
      <c r="C31" t="s">
        <v>28</v>
      </c>
      <c r="D31" s="6">
        <v>110811050</v>
      </c>
      <c r="E31" s="6">
        <v>83692359</v>
      </c>
      <c r="F31" s="12">
        <f t="shared" si="1"/>
        <v>75.527087776895897</v>
      </c>
    </row>
    <row r="32" spans="1:6" x14ac:dyDescent="0.2">
      <c r="A32" s="11" t="s">
        <v>18</v>
      </c>
      <c r="B32" t="s">
        <v>26</v>
      </c>
      <c r="C32" t="s">
        <v>28</v>
      </c>
      <c r="D32" s="6">
        <v>126951023</v>
      </c>
      <c r="E32" s="6">
        <v>96176250</v>
      </c>
      <c r="F32" s="12">
        <f t="shared" si="1"/>
        <v>75.758546664094226</v>
      </c>
    </row>
    <row r="33" spans="1:7" x14ac:dyDescent="0.2">
      <c r="A33" s="11" t="s">
        <v>19</v>
      </c>
      <c r="B33" t="s">
        <v>26</v>
      </c>
      <c r="C33" t="s">
        <v>28</v>
      </c>
      <c r="D33" s="6">
        <v>116590687</v>
      </c>
      <c r="E33" s="6">
        <v>91469231</v>
      </c>
      <c r="F33" s="12">
        <f t="shared" si="1"/>
        <v>78.453291042019501</v>
      </c>
    </row>
    <row r="34" spans="1:7" x14ac:dyDescent="0.2">
      <c r="A34" s="11" t="s">
        <v>20</v>
      </c>
      <c r="B34" t="s">
        <v>26</v>
      </c>
      <c r="C34" t="s">
        <v>28</v>
      </c>
      <c r="D34" s="6">
        <v>92703690</v>
      </c>
      <c r="E34" s="6">
        <v>71437703</v>
      </c>
      <c r="F34" s="12">
        <f t="shared" si="1"/>
        <v>77.060258334916327</v>
      </c>
    </row>
    <row r="35" spans="1:7" x14ac:dyDescent="0.2">
      <c r="A35" s="11" t="s">
        <v>21</v>
      </c>
      <c r="B35" t="s">
        <v>26</v>
      </c>
      <c r="C35" t="s">
        <v>28</v>
      </c>
      <c r="D35" s="6">
        <v>106562787</v>
      </c>
      <c r="E35" s="6">
        <v>80643976</v>
      </c>
      <c r="F35" s="12">
        <f t="shared" si="1"/>
        <v>75.677427618329844</v>
      </c>
    </row>
    <row r="36" spans="1:7" x14ac:dyDescent="0.2">
      <c r="A36" s="11" t="s">
        <v>22</v>
      </c>
      <c r="B36" t="s">
        <v>26</v>
      </c>
      <c r="C36" t="s">
        <v>28</v>
      </c>
      <c r="D36" s="6">
        <v>115039616</v>
      </c>
      <c r="E36" s="6">
        <v>90806689</v>
      </c>
      <c r="F36" s="12">
        <f t="shared" si="1"/>
        <v>78.935146132615742</v>
      </c>
    </row>
    <row r="37" spans="1:7" x14ac:dyDescent="0.2">
      <c r="A37" s="11" t="s">
        <v>23</v>
      </c>
      <c r="B37" t="s">
        <v>26</v>
      </c>
      <c r="C37" t="s">
        <v>28</v>
      </c>
      <c r="D37" s="6">
        <v>100972222</v>
      </c>
      <c r="E37" s="6">
        <v>75451657</v>
      </c>
      <c r="F37" s="12">
        <f t="shared" si="1"/>
        <v>74.725162530344235</v>
      </c>
    </row>
    <row r="38" spans="1:7" ht="17" thickBot="1" x14ac:dyDescent="0.25">
      <c r="A38" s="13" t="s">
        <v>24</v>
      </c>
      <c r="B38" s="3" t="s">
        <v>26</v>
      </c>
      <c r="C38" s="3" t="s">
        <v>28</v>
      </c>
      <c r="D38" s="14">
        <v>111977515</v>
      </c>
      <c r="E38" s="14">
        <v>86644532</v>
      </c>
      <c r="F38" s="15">
        <f t="shared" si="1"/>
        <v>77.376723353791164</v>
      </c>
    </row>
    <row r="40" spans="1:7" ht="17" thickBot="1" x14ac:dyDescent="0.25">
      <c r="A40" s="1" t="s">
        <v>49</v>
      </c>
      <c r="B40" s="1" t="s">
        <v>25</v>
      </c>
      <c r="C40" s="1" t="s">
        <v>29</v>
      </c>
      <c r="D40" s="5" t="s">
        <v>45</v>
      </c>
      <c r="E40" s="5" t="s">
        <v>27</v>
      </c>
      <c r="F40" s="4" t="s">
        <v>46</v>
      </c>
    </row>
    <row r="41" spans="1:7" x14ac:dyDescent="0.2">
      <c r="A41" s="17" t="s">
        <v>60</v>
      </c>
      <c r="B41" s="18" t="s">
        <v>47</v>
      </c>
      <c r="C41" s="2" t="s">
        <v>59</v>
      </c>
      <c r="D41" s="9">
        <v>62720639</v>
      </c>
      <c r="E41" s="9">
        <v>50686892</v>
      </c>
      <c r="F41" s="19">
        <f t="shared" ref="F41:F51" si="2">E41/D41*100</f>
        <v>80.813736607498527</v>
      </c>
      <c r="G41" s="4"/>
    </row>
    <row r="42" spans="1:7" x14ac:dyDescent="0.2">
      <c r="A42" s="20" t="s">
        <v>61</v>
      </c>
      <c r="B42" s="21" t="s">
        <v>47</v>
      </c>
      <c r="C42" t="s">
        <v>59</v>
      </c>
      <c r="D42" s="6">
        <v>59967771</v>
      </c>
      <c r="E42" s="6">
        <v>47811781</v>
      </c>
      <c r="F42" s="22">
        <f t="shared" si="2"/>
        <v>79.729128167862029</v>
      </c>
    </row>
    <row r="43" spans="1:7" x14ac:dyDescent="0.2">
      <c r="A43" s="20" t="s">
        <v>62</v>
      </c>
      <c r="B43" s="21" t="s">
        <v>47</v>
      </c>
      <c r="C43" t="s">
        <v>59</v>
      </c>
      <c r="D43" s="6">
        <v>49867690</v>
      </c>
      <c r="E43" s="6">
        <v>41845295</v>
      </c>
      <c r="F43" s="22">
        <f t="shared" si="2"/>
        <v>83.912639626980905</v>
      </c>
    </row>
    <row r="44" spans="1:7" x14ac:dyDescent="0.2">
      <c r="A44" s="20" t="s">
        <v>63</v>
      </c>
      <c r="B44" s="21" t="s">
        <v>47</v>
      </c>
      <c r="C44" t="s">
        <v>59</v>
      </c>
      <c r="D44" s="6">
        <v>56887352</v>
      </c>
      <c r="E44" s="6">
        <v>48121343</v>
      </c>
      <c r="F44" s="22">
        <f t="shared" si="2"/>
        <v>84.590583509670125</v>
      </c>
    </row>
    <row r="45" spans="1:7" x14ac:dyDescent="0.2">
      <c r="A45" s="20" t="s">
        <v>64</v>
      </c>
      <c r="B45" s="21" t="s">
        <v>47</v>
      </c>
      <c r="C45" t="s">
        <v>59</v>
      </c>
      <c r="D45" s="6">
        <v>29973359</v>
      </c>
      <c r="E45" s="6">
        <v>24253513</v>
      </c>
      <c r="F45" s="22">
        <f t="shared" si="2"/>
        <v>80.916900237974659</v>
      </c>
    </row>
    <row r="46" spans="1:7" x14ac:dyDescent="0.2">
      <c r="A46" s="20" t="s">
        <v>65</v>
      </c>
      <c r="B46" s="21" t="s">
        <v>47</v>
      </c>
      <c r="C46" t="s">
        <v>59</v>
      </c>
      <c r="D46" s="6">
        <v>60804740</v>
      </c>
      <c r="E46" s="6">
        <v>47262358</v>
      </c>
      <c r="F46" s="22">
        <f t="shared" si="2"/>
        <v>77.728081725207616</v>
      </c>
    </row>
    <row r="47" spans="1:7" x14ac:dyDescent="0.2">
      <c r="A47" s="20" t="s">
        <v>66</v>
      </c>
      <c r="B47" s="21" t="s">
        <v>47</v>
      </c>
      <c r="C47" t="s">
        <v>59</v>
      </c>
      <c r="D47" s="6">
        <v>52256769</v>
      </c>
      <c r="E47" s="6">
        <v>40404899</v>
      </c>
      <c r="F47" s="22">
        <f t="shared" si="2"/>
        <v>77.31993342336186</v>
      </c>
    </row>
    <row r="48" spans="1:7" x14ac:dyDescent="0.2">
      <c r="A48" s="20" t="s">
        <v>67</v>
      </c>
      <c r="B48" s="21" t="s">
        <v>47</v>
      </c>
      <c r="C48" t="s">
        <v>59</v>
      </c>
      <c r="D48" s="6">
        <v>43392673</v>
      </c>
      <c r="E48" s="6">
        <v>31863391</v>
      </c>
      <c r="F48" s="22">
        <f t="shared" si="2"/>
        <v>73.430348483026151</v>
      </c>
    </row>
    <row r="49" spans="1:7" x14ac:dyDescent="0.2">
      <c r="A49" s="20" t="s">
        <v>56</v>
      </c>
      <c r="B49" s="21" t="s">
        <v>47</v>
      </c>
      <c r="C49" t="s">
        <v>59</v>
      </c>
      <c r="D49" s="6">
        <v>53971745</v>
      </c>
      <c r="E49" s="6">
        <v>42368158</v>
      </c>
      <c r="F49" s="22">
        <f t="shared" si="2"/>
        <v>78.500626577851065</v>
      </c>
    </row>
    <row r="50" spans="1:7" x14ac:dyDescent="0.2">
      <c r="A50" s="20" t="s">
        <v>57</v>
      </c>
      <c r="B50" s="21" t="s">
        <v>47</v>
      </c>
      <c r="C50" t="s">
        <v>59</v>
      </c>
      <c r="D50" s="6">
        <v>60078649</v>
      </c>
      <c r="E50" s="6">
        <v>49574702</v>
      </c>
      <c r="F50" s="22">
        <f t="shared" si="2"/>
        <v>82.516339540191723</v>
      </c>
    </row>
    <row r="51" spans="1:7" x14ac:dyDescent="0.2">
      <c r="A51" s="20" t="s">
        <v>58</v>
      </c>
      <c r="B51" s="21" t="s">
        <v>47</v>
      </c>
      <c r="C51" t="s">
        <v>59</v>
      </c>
      <c r="D51" s="6">
        <v>40562156</v>
      </c>
      <c r="E51" s="6">
        <v>31664830</v>
      </c>
      <c r="F51" s="22">
        <f t="shared" si="2"/>
        <v>78.064957888333154</v>
      </c>
    </row>
    <row r="52" spans="1:7" x14ac:dyDescent="0.2">
      <c r="A52" s="20" t="s">
        <v>5</v>
      </c>
      <c r="B52" s="21" t="s">
        <v>47</v>
      </c>
      <c r="C52" t="s">
        <v>59</v>
      </c>
      <c r="D52" s="6">
        <v>47392695</v>
      </c>
      <c r="E52" s="6">
        <v>39401078</v>
      </c>
      <c r="F52" s="22">
        <f t="shared" ref="F52:F64" si="3">E52/D52*100</f>
        <v>83.13744976942121</v>
      </c>
    </row>
    <row r="53" spans="1:7" x14ac:dyDescent="0.2">
      <c r="A53" s="20" t="s">
        <v>6</v>
      </c>
      <c r="B53" s="21" t="s">
        <v>47</v>
      </c>
      <c r="C53" t="s">
        <v>59</v>
      </c>
      <c r="D53" s="6">
        <v>58615097</v>
      </c>
      <c r="E53" s="6">
        <v>47576619</v>
      </c>
      <c r="F53" s="22">
        <f t="shared" si="3"/>
        <v>81.167858512628584</v>
      </c>
    </row>
    <row r="54" spans="1:7" x14ac:dyDescent="0.2">
      <c r="A54" s="20" t="s">
        <v>7</v>
      </c>
      <c r="B54" s="21" t="s">
        <v>47</v>
      </c>
      <c r="C54" t="s">
        <v>59</v>
      </c>
      <c r="D54" s="6">
        <v>36879786</v>
      </c>
      <c r="E54" s="6">
        <v>29508224</v>
      </c>
      <c r="F54" s="22">
        <f t="shared" si="3"/>
        <v>80.011917639652253</v>
      </c>
    </row>
    <row r="55" spans="1:7" x14ac:dyDescent="0.2">
      <c r="A55" s="20" t="s">
        <v>8</v>
      </c>
      <c r="B55" s="21" t="s">
        <v>47</v>
      </c>
      <c r="C55" t="s">
        <v>59</v>
      </c>
      <c r="D55" s="6">
        <v>39416073</v>
      </c>
      <c r="E55" s="6">
        <v>30846680</v>
      </c>
      <c r="F55" s="22">
        <f t="shared" si="3"/>
        <v>78.259140630270295</v>
      </c>
    </row>
    <row r="56" spans="1:7" x14ac:dyDescent="0.2">
      <c r="A56" s="20" t="s">
        <v>50</v>
      </c>
      <c r="B56" t="s">
        <v>48</v>
      </c>
      <c r="C56" t="s">
        <v>59</v>
      </c>
      <c r="D56" s="6">
        <v>37422386</v>
      </c>
      <c r="E56" s="6">
        <v>28109053</v>
      </c>
      <c r="F56" s="22">
        <f t="shared" si="3"/>
        <v>75.112936411911306</v>
      </c>
    </row>
    <row r="57" spans="1:7" x14ac:dyDescent="0.2">
      <c r="A57" s="20" t="s">
        <v>51</v>
      </c>
      <c r="B57" t="s">
        <v>48</v>
      </c>
      <c r="C57" t="s">
        <v>59</v>
      </c>
      <c r="D57" s="6">
        <v>63223296</v>
      </c>
      <c r="E57" s="6">
        <v>48986035</v>
      </c>
      <c r="F57" s="22">
        <f t="shared" si="3"/>
        <v>77.480988969635504</v>
      </c>
      <c r="G57" s="16"/>
    </row>
    <row r="58" spans="1:7" x14ac:dyDescent="0.2">
      <c r="A58" s="20" t="s">
        <v>52</v>
      </c>
      <c r="B58" t="s">
        <v>48</v>
      </c>
      <c r="C58" t="s">
        <v>59</v>
      </c>
      <c r="D58" s="6">
        <v>80582512</v>
      </c>
      <c r="E58" s="6">
        <v>58198342</v>
      </c>
      <c r="F58" s="22">
        <f t="shared" si="3"/>
        <v>72.222049866104939</v>
      </c>
    </row>
    <row r="59" spans="1:7" x14ac:dyDescent="0.2">
      <c r="A59" s="20" t="s">
        <v>53</v>
      </c>
      <c r="B59" t="s">
        <v>48</v>
      </c>
      <c r="C59" t="s">
        <v>59</v>
      </c>
      <c r="D59" s="6">
        <v>94311767</v>
      </c>
      <c r="E59" s="6">
        <v>66233462</v>
      </c>
      <c r="F59" s="22">
        <f t="shared" si="3"/>
        <v>70.228205988336541</v>
      </c>
    </row>
    <row r="60" spans="1:7" x14ac:dyDescent="0.2">
      <c r="A60" s="20" t="s">
        <v>54</v>
      </c>
      <c r="B60" t="s">
        <v>48</v>
      </c>
      <c r="C60" t="s">
        <v>59</v>
      </c>
      <c r="D60" s="6">
        <v>77459323</v>
      </c>
      <c r="E60" s="6">
        <v>54894566</v>
      </c>
      <c r="F60" s="22">
        <f t="shared" si="3"/>
        <v>70.868894632606072</v>
      </c>
    </row>
    <row r="61" spans="1:7" x14ac:dyDescent="0.2">
      <c r="A61" s="20" t="s">
        <v>55</v>
      </c>
      <c r="B61" t="s">
        <v>48</v>
      </c>
      <c r="C61" t="s">
        <v>59</v>
      </c>
      <c r="D61" s="6">
        <v>71719105</v>
      </c>
      <c r="E61" s="6">
        <v>54466662</v>
      </c>
      <c r="F61" s="22">
        <f t="shared" si="3"/>
        <v>75.944425129120063</v>
      </c>
    </row>
    <row r="62" spans="1:7" x14ac:dyDescent="0.2">
      <c r="A62" s="20" t="s">
        <v>56</v>
      </c>
      <c r="B62" t="s">
        <v>48</v>
      </c>
      <c r="C62" t="s">
        <v>59</v>
      </c>
      <c r="D62" s="6">
        <v>81233316</v>
      </c>
      <c r="E62" s="6">
        <v>57645676</v>
      </c>
      <c r="F62" s="22">
        <f t="shared" si="3"/>
        <v>70.96309597899463</v>
      </c>
    </row>
    <row r="63" spans="1:7" x14ac:dyDescent="0.2">
      <c r="A63" s="20" t="s">
        <v>57</v>
      </c>
      <c r="B63" t="s">
        <v>48</v>
      </c>
      <c r="C63" t="s">
        <v>59</v>
      </c>
      <c r="D63" s="6">
        <v>89127177</v>
      </c>
      <c r="E63" s="6">
        <v>63761595</v>
      </c>
      <c r="F63" s="22">
        <f t="shared" si="3"/>
        <v>71.540014108154693</v>
      </c>
    </row>
    <row r="64" spans="1:7" ht="17" thickBot="1" x14ac:dyDescent="0.25">
      <c r="A64" s="23" t="s">
        <v>58</v>
      </c>
      <c r="B64" s="3" t="s">
        <v>48</v>
      </c>
      <c r="C64" s="3" t="s">
        <v>59</v>
      </c>
      <c r="D64" s="14">
        <v>50385509</v>
      </c>
      <c r="E64" s="14">
        <v>36263699</v>
      </c>
      <c r="F64" s="24">
        <f t="shared" si="3"/>
        <v>71.972477245392113</v>
      </c>
    </row>
    <row r="66" spans="1:6" ht="17" thickBot="1" x14ac:dyDescent="0.25">
      <c r="A66" s="1" t="s">
        <v>49</v>
      </c>
      <c r="B66" s="1" t="s">
        <v>25</v>
      </c>
      <c r="C66" s="1" t="s">
        <v>29</v>
      </c>
      <c r="D66" s="5" t="s">
        <v>45</v>
      </c>
      <c r="E66" s="5" t="s">
        <v>27</v>
      </c>
      <c r="F66" s="4" t="s">
        <v>46</v>
      </c>
    </row>
    <row r="67" spans="1:6" x14ac:dyDescent="0.2">
      <c r="A67" s="17" t="s">
        <v>68</v>
      </c>
      <c r="B67" s="18" t="s">
        <v>47</v>
      </c>
      <c r="C67" s="2" t="s">
        <v>59</v>
      </c>
      <c r="D67" s="9">
        <v>86076783</v>
      </c>
      <c r="E67" s="9">
        <v>67509891</v>
      </c>
      <c r="F67" s="10">
        <f t="shared" ref="F67:F82" si="4">E67/D67*100</f>
        <v>78.429849080210161</v>
      </c>
    </row>
    <row r="68" spans="1:6" x14ac:dyDescent="0.2">
      <c r="A68" s="20" t="s">
        <v>69</v>
      </c>
      <c r="B68" s="21" t="s">
        <v>47</v>
      </c>
      <c r="C68" t="s">
        <v>59</v>
      </c>
      <c r="D68" s="6">
        <v>85028965</v>
      </c>
      <c r="E68" s="6">
        <v>67321297</v>
      </c>
      <c r="F68" s="12">
        <f t="shared" si="4"/>
        <v>79.174545991474787</v>
      </c>
    </row>
    <row r="69" spans="1:6" x14ac:dyDescent="0.2">
      <c r="A69" s="20" t="s">
        <v>70</v>
      </c>
      <c r="B69" s="21" t="s">
        <v>47</v>
      </c>
      <c r="C69" t="s">
        <v>59</v>
      </c>
      <c r="D69" s="6">
        <v>80163585</v>
      </c>
      <c r="E69" s="6">
        <v>62422897</v>
      </c>
      <c r="F69" s="12">
        <f t="shared" si="4"/>
        <v>77.869392941944909</v>
      </c>
    </row>
    <row r="70" spans="1:6" x14ac:dyDescent="0.2">
      <c r="A70" s="20" t="s">
        <v>71</v>
      </c>
      <c r="B70" s="21" t="s">
        <v>47</v>
      </c>
      <c r="C70" t="s">
        <v>59</v>
      </c>
      <c r="D70" s="6">
        <v>90368255</v>
      </c>
      <c r="E70" s="6">
        <v>72196403</v>
      </c>
      <c r="F70" s="12">
        <f t="shared" si="4"/>
        <v>79.891332415348728</v>
      </c>
    </row>
    <row r="71" spans="1:6" x14ac:dyDescent="0.2">
      <c r="A71" s="20" t="s">
        <v>72</v>
      </c>
      <c r="B71" s="21" t="s">
        <v>47</v>
      </c>
      <c r="C71" t="s">
        <v>59</v>
      </c>
      <c r="D71" s="6">
        <v>92508596</v>
      </c>
      <c r="E71" s="6">
        <v>75041836</v>
      </c>
      <c r="F71" s="12">
        <f t="shared" si="4"/>
        <v>81.118770843738673</v>
      </c>
    </row>
    <row r="72" spans="1:6" x14ac:dyDescent="0.2">
      <c r="A72" s="20" t="s">
        <v>73</v>
      </c>
      <c r="B72" s="21" t="s">
        <v>47</v>
      </c>
      <c r="C72" t="s">
        <v>59</v>
      </c>
      <c r="D72" s="6">
        <v>85979465</v>
      </c>
      <c r="E72" s="6">
        <v>66148327</v>
      </c>
      <c r="F72" s="12">
        <f t="shared" si="4"/>
        <v>76.93502977716831</v>
      </c>
    </row>
    <row r="73" spans="1:6" x14ac:dyDescent="0.2">
      <c r="A73" s="20" t="s">
        <v>5</v>
      </c>
      <c r="B73" s="21" t="s">
        <v>47</v>
      </c>
      <c r="C73" t="s">
        <v>59</v>
      </c>
      <c r="D73" s="6">
        <v>98885252</v>
      </c>
      <c r="E73" s="6">
        <v>79555659</v>
      </c>
      <c r="F73" s="12">
        <f t="shared" si="4"/>
        <v>80.452501653128223</v>
      </c>
    </row>
    <row r="74" spans="1:6" x14ac:dyDescent="0.2">
      <c r="A74" s="20" t="s">
        <v>6</v>
      </c>
      <c r="B74" s="21" t="s">
        <v>47</v>
      </c>
      <c r="C74" t="s">
        <v>59</v>
      </c>
      <c r="D74" s="6">
        <v>103291029</v>
      </c>
      <c r="E74" s="6">
        <v>85873377</v>
      </c>
      <c r="F74" s="12">
        <f t="shared" si="4"/>
        <v>83.137304208674308</v>
      </c>
    </row>
    <row r="75" spans="1:6" x14ac:dyDescent="0.2">
      <c r="A75" s="20" t="s">
        <v>7</v>
      </c>
      <c r="B75" s="21" t="s">
        <v>47</v>
      </c>
      <c r="C75" t="s">
        <v>59</v>
      </c>
      <c r="D75" s="6">
        <v>78784320</v>
      </c>
      <c r="E75" s="6">
        <v>58392372</v>
      </c>
      <c r="F75" s="12">
        <f t="shared" si="4"/>
        <v>74.116743027038879</v>
      </c>
    </row>
    <row r="76" spans="1:6" x14ac:dyDescent="0.2">
      <c r="A76" s="20" t="s">
        <v>8</v>
      </c>
      <c r="B76" s="21" t="s">
        <v>47</v>
      </c>
      <c r="C76" t="s">
        <v>59</v>
      </c>
      <c r="D76" s="6">
        <v>77464544</v>
      </c>
      <c r="E76" s="6">
        <v>60947594</v>
      </c>
      <c r="F76" s="12">
        <f t="shared" si="4"/>
        <v>78.678051729059433</v>
      </c>
    </row>
    <row r="77" spans="1:6" x14ac:dyDescent="0.2">
      <c r="A77" s="20" t="s">
        <v>68</v>
      </c>
      <c r="B77" t="s">
        <v>48</v>
      </c>
      <c r="C77" t="s">
        <v>59</v>
      </c>
      <c r="D77" s="6">
        <v>86762005</v>
      </c>
      <c r="E77" s="6">
        <v>62942902</v>
      </c>
      <c r="F77" s="12">
        <f t="shared" si="4"/>
        <v>72.546619917324406</v>
      </c>
    </row>
    <row r="78" spans="1:6" x14ac:dyDescent="0.2">
      <c r="A78" s="20" t="s">
        <v>69</v>
      </c>
      <c r="B78" t="s">
        <v>48</v>
      </c>
      <c r="C78" t="s">
        <v>59</v>
      </c>
      <c r="D78" s="6">
        <v>90877580</v>
      </c>
      <c r="E78" s="6">
        <v>64486721</v>
      </c>
      <c r="F78" s="12">
        <f t="shared" si="4"/>
        <v>70.95998925147434</v>
      </c>
    </row>
    <row r="79" spans="1:6" x14ac:dyDescent="0.2">
      <c r="A79" s="20" t="s">
        <v>70</v>
      </c>
      <c r="B79" t="s">
        <v>48</v>
      </c>
      <c r="C79" t="s">
        <v>59</v>
      </c>
      <c r="D79" s="6">
        <v>85659874</v>
      </c>
      <c r="E79" s="6">
        <v>62137798</v>
      </c>
      <c r="F79" s="12">
        <f t="shared" si="4"/>
        <v>72.540146393397691</v>
      </c>
    </row>
    <row r="80" spans="1:6" x14ac:dyDescent="0.2">
      <c r="A80" s="20" t="s">
        <v>71</v>
      </c>
      <c r="B80" t="s">
        <v>48</v>
      </c>
      <c r="C80" t="s">
        <v>59</v>
      </c>
      <c r="D80" s="6">
        <v>94047140</v>
      </c>
      <c r="E80" s="6">
        <v>65980419</v>
      </c>
      <c r="F80" s="12">
        <f t="shared" si="4"/>
        <v>70.156752241482295</v>
      </c>
    </row>
    <row r="81" spans="1:9" x14ac:dyDescent="0.2">
      <c r="A81" s="20" t="s">
        <v>72</v>
      </c>
      <c r="B81" t="s">
        <v>48</v>
      </c>
      <c r="C81" t="s">
        <v>59</v>
      </c>
      <c r="D81" s="6">
        <v>72006307</v>
      </c>
      <c r="E81" s="6">
        <v>51286068</v>
      </c>
      <c r="F81" s="12">
        <f t="shared" si="4"/>
        <v>71.224410939447296</v>
      </c>
    </row>
    <row r="82" spans="1:9" ht="17" thickBot="1" x14ac:dyDescent="0.25">
      <c r="A82" s="23" t="s">
        <v>73</v>
      </c>
      <c r="B82" s="3" t="s">
        <v>48</v>
      </c>
      <c r="C82" s="3" t="s">
        <v>59</v>
      </c>
      <c r="D82" s="14">
        <v>82144789</v>
      </c>
      <c r="E82" s="14">
        <v>58524596</v>
      </c>
      <c r="F82" s="15">
        <f t="shared" si="4"/>
        <v>71.245658686882734</v>
      </c>
    </row>
    <row r="84" spans="1:9" x14ac:dyDescent="0.2">
      <c r="A84" s="25" t="s">
        <v>43</v>
      </c>
      <c r="B84" s="26"/>
      <c r="C84" s="26"/>
      <c r="D84" s="27"/>
      <c r="E84" s="27"/>
      <c r="F84" s="28"/>
      <c r="G84" s="26"/>
    </row>
    <row r="85" spans="1:9" x14ac:dyDescent="0.2">
      <c r="A85" s="26"/>
      <c r="B85" s="26"/>
      <c r="C85" s="26"/>
      <c r="D85" s="27"/>
      <c r="E85" s="27"/>
      <c r="F85" s="28"/>
      <c r="G85" s="26"/>
    </row>
    <row r="86" spans="1:9" ht="17" thickBot="1" x14ac:dyDescent="0.25">
      <c r="A86" s="25" t="s">
        <v>31</v>
      </c>
      <c r="B86" s="25" t="s">
        <v>25</v>
      </c>
      <c r="C86" s="25" t="s">
        <v>32</v>
      </c>
      <c r="D86" s="29" t="s">
        <v>33</v>
      </c>
      <c r="E86" s="29" t="s">
        <v>34</v>
      </c>
      <c r="F86" s="30" t="s">
        <v>35</v>
      </c>
      <c r="G86" s="25" t="s">
        <v>36</v>
      </c>
      <c r="H86" s="1" t="s">
        <v>74</v>
      </c>
    </row>
    <row r="87" spans="1:9" x14ac:dyDescent="0.2">
      <c r="A87" s="31" t="s">
        <v>40</v>
      </c>
      <c r="B87" s="32" t="s">
        <v>37</v>
      </c>
      <c r="C87" s="32">
        <v>775104837</v>
      </c>
      <c r="D87" s="33">
        <v>0.99819999999999998</v>
      </c>
      <c r="E87" s="33">
        <v>208780845</v>
      </c>
      <c r="F87" s="34">
        <f>E87/C87</f>
        <v>0.26935820166995034</v>
      </c>
      <c r="G87" s="35">
        <f>C87*157/2500000000</f>
        <v>48.6765837636</v>
      </c>
      <c r="H87">
        <f>AVERAGE(G87:G89)</f>
        <v>46.687191945333332</v>
      </c>
      <c r="I87">
        <f>AVERAGE(G87:G89,G91:G93,G95:G97)</f>
        <v>47.44530146066667</v>
      </c>
    </row>
    <row r="88" spans="1:9" x14ac:dyDescent="0.2">
      <c r="A88" s="36" t="s">
        <v>40</v>
      </c>
      <c r="B88" s="26" t="s">
        <v>38</v>
      </c>
      <c r="C88" s="26">
        <v>610129696</v>
      </c>
      <c r="D88" s="27">
        <v>0.99829999999999997</v>
      </c>
      <c r="E88" s="27">
        <v>180588731</v>
      </c>
      <c r="F88" s="28">
        <f>E88/C88</f>
        <v>0.2959841689134895</v>
      </c>
      <c r="G88" s="37">
        <f>C88*157/2500000000</f>
        <v>38.316144908799998</v>
      </c>
    </row>
    <row r="89" spans="1:9" ht="17" thickBot="1" x14ac:dyDescent="0.25">
      <c r="A89" s="38" t="s">
        <v>40</v>
      </c>
      <c r="B89" s="39" t="s">
        <v>39</v>
      </c>
      <c r="C89" s="39">
        <v>845045337</v>
      </c>
      <c r="D89" s="40">
        <v>0.99780000000000002</v>
      </c>
      <c r="E89" s="40">
        <v>240208993</v>
      </c>
      <c r="F89" s="41">
        <f>E89/C89</f>
        <v>0.28425574638724976</v>
      </c>
      <c r="G89" s="42">
        <f>C89*157/2500000000</f>
        <v>53.068847163599997</v>
      </c>
    </row>
    <row r="90" spans="1:9" ht="17" thickBot="1" x14ac:dyDescent="0.25">
      <c r="A90" s="26"/>
      <c r="B90" s="26"/>
      <c r="C90" s="26"/>
      <c r="D90" s="27"/>
      <c r="E90" s="27"/>
      <c r="F90" s="28"/>
      <c r="G90" s="26"/>
    </row>
    <row r="91" spans="1:9" x14ac:dyDescent="0.2">
      <c r="A91" s="31" t="s">
        <v>41</v>
      </c>
      <c r="B91" s="32" t="s">
        <v>37</v>
      </c>
      <c r="C91" s="32">
        <v>545947619</v>
      </c>
      <c r="D91" s="33">
        <v>0.99729999999999996</v>
      </c>
      <c r="E91" s="33">
        <v>86104092</v>
      </c>
      <c r="F91" s="34">
        <f>E91/C91</f>
        <v>0.15771493272141188</v>
      </c>
      <c r="G91" s="35">
        <f>C91*155/2500000000</f>
        <v>33.848752378</v>
      </c>
      <c r="H91">
        <f>AVERAGE(G91:G93)</f>
        <v>48.130194747333327</v>
      </c>
    </row>
    <row r="92" spans="1:9" x14ac:dyDescent="0.2">
      <c r="A92" s="36" t="s">
        <v>41</v>
      </c>
      <c r="B92" s="26" t="s">
        <v>38</v>
      </c>
      <c r="C92" s="26">
        <v>581722525</v>
      </c>
      <c r="D92" s="27">
        <v>0.99729999999999996</v>
      </c>
      <c r="E92" s="27">
        <v>74889562</v>
      </c>
      <c r="F92" s="28">
        <f>E92/C92</f>
        <v>0.12873760045650631</v>
      </c>
      <c r="G92" s="37">
        <f>C92*155/2500000000</f>
        <v>36.066796549999999</v>
      </c>
    </row>
    <row r="93" spans="1:9" ht="17" thickBot="1" x14ac:dyDescent="0.25">
      <c r="A93" s="38" t="s">
        <v>41</v>
      </c>
      <c r="B93" s="39" t="s">
        <v>39</v>
      </c>
      <c r="C93" s="39">
        <v>1201210247</v>
      </c>
      <c r="D93" s="40">
        <v>0.99670000000000003</v>
      </c>
      <c r="E93" s="40">
        <v>248686963</v>
      </c>
      <c r="F93" s="41">
        <f>E93/C93</f>
        <v>0.20703033762914611</v>
      </c>
      <c r="G93" s="42">
        <f>C93*155/2500000000</f>
        <v>74.475035313999996</v>
      </c>
    </row>
    <row r="94" spans="1:9" ht="17" thickBot="1" x14ac:dyDescent="0.25">
      <c r="A94" s="26"/>
      <c r="B94" s="26"/>
      <c r="C94" s="26"/>
      <c r="D94" s="27"/>
      <c r="E94" s="27"/>
      <c r="F94" s="28"/>
      <c r="G94" s="26"/>
    </row>
    <row r="95" spans="1:9" x14ac:dyDescent="0.2">
      <c r="A95" s="43" t="s">
        <v>42</v>
      </c>
      <c r="B95" s="32" t="s">
        <v>37</v>
      </c>
      <c r="C95" s="32">
        <v>743165772</v>
      </c>
      <c r="D95" s="33">
        <v>0.99790000000000001</v>
      </c>
      <c r="E95" s="33">
        <v>180016259</v>
      </c>
      <c r="F95" s="34">
        <f>E95/C95</f>
        <v>0.24222894242766604</v>
      </c>
      <c r="G95" s="35">
        <f>C95*155/2500000000</f>
        <v>46.076277863999998</v>
      </c>
      <c r="H95">
        <f>AVERAGE(G95:G97)</f>
        <v>47.518517689333329</v>
      </c>
    </row>
    <row r="96" spans="1:9" x14ac:dyDescent="0.2">
      <c r="A96" s="44" t="s">
        <v>42</v>
      </c>
      <c r="B96" s="26" t="s">
        <v>38</v>
      </c>
      <c r="C96" s="26">
        <v>865601066</v>
      </c>
      <c r="D96" s="27">
        <v>0.99780000000000002</v>
      </c>
      <c r="E96" s="27">
        <v>271693663</v>
      </c>
      <c r="F96" s="28">
        <f>E96/C96</f>
        <v>0.31387861414671592</v>
      </c>
      <c r="G96" s="37">
        <f>C96*155/2500000000</f>
        <v>53.667266091999998</v>
      </c>
    </row>
    <row r="97" spans="1:10" ht="17" thickBot="1" x14ac:dyDescent="0.25">
      <c r="A97" s="45" t="s">
        <v>42</v>
      </c>
      <c r="B97" s="39" t="s">
        <v>39</v>
      </c>
      <c r="C97" s="39">
        <v>690516276</v>
      </c>
      <c r="D97" s="40">
        <v>0.99490000000000001</v>
      </c>
      <c r="E97" s="40">
        <v>180557887</v>
      </c>
      <c r="F97" s="41">
        <f>E97/C97</f>
        <v>0.26148244911174257</v>
      </c>
      <c r="G97" s="42">
        <f>C97*155/2500000000</f>
        <v>42.812009111999998</v>
      </c>
    </row>
    <row r="102" spans="1:10" x14ac:dyDescent="0.2">
      <c r="A102" s="1" t="s">
        <v>84</v>
      </c>
    </row>
    <row r="104" spans="1:10" ht="17" thickBot="1" x14ac:dyDescent="0.25">
      <c r="A104" s="46" t="s">
        <v>31</v>
      </c>
      <c r="B104" s="46" t="s">
        <v>75</v>
      </c>
      <c r="C104" s="1" t="s">
        <v>85</v>
      </c>
      <c r="D104" s="47" t="s">
        <v>76</v>
      </c>
      <c r="E104" s="46" t="s">
        <v>77</v>
      </c>
      <c r="F104" s="47" t="s">
        <v>78</v>
      </c>
    </row>
    <row r="105" spans="1:10" x14ac:dyDescent="0.2">
      <c r="A105" s="48" t="s">
        <v>82</v>
      </c>
      <c r="B105" s="49">
        <v>7231</v>
      </c>
      <c r="C105" s="58">
        <v>6902</v>
      </c>
      <c r="D105" s="49">
        <v>88</v>
      </c>
      <c r="E105" s="49">
        <v>78.099999999999994</v>
      </c>
      <c r="F105" s="50">
        <v>60.4</v>
      </c>
      <c r="H105" s="55"/>
      <c r="I105" s="55"/>
      <c r="J105" s="55"/>
    </row>
    <row r="106" spans="1:10" x14ac:dyDescent="0.2">
      <c r="A106" s="51" t="s">
        <v>83</v>
      </c>
      <c r="B106" s="59">
        <v>1677</v>
      </c>
      <c r="C106" s="55">
        <v>1512</v>
      </c>
      <c r="D106" s="59">
        <v>87.1</v>
      </c>
      <c r="E106" s="59">
        <v>82.1</v>
      </c>
      <c r="F106" s="52">
        <v>54.5</v>
      </c>
      <c r="H106" s="56"/>
      <c r="I106" s="57"/>
    </row>
    <row r="107" spans="1:10" x14ac:dyDescent="0.2">
      <c r="A107" s="51" t="s">
        <v>86</v>
      </c>
      <c r="B107" s="59">
        <v>4764</v>
      </c>
      <c r="C107" s="55">
        <v>4481</v>
      </c>
      <c r="D107" s="59">
        <v>70.599999999999994</v>
      </c>
      <c r="E107" s="59">
        <v>76.8</v>
      </c>
      <c r="F107" s="52">
        <v>57.4</v>
      </c>
      <c r="H107" s="55"/>
      <c r="I107" s="57"/>
    </row>
    <row r="108" spans="1:10" x14ac:dyDescent="0.2">
      <c r="A108" s="51" t="s">
        <v>81</v>
      </c>
      <c r="B108" s="59">
        <v>3401</v>
      </c>
      <c r="C108" s="55">
        <v>3363</v>
      </c>
      <c r="D108" s="59">
        <v>70.5</v>
      </c>
      <c r="E108" s="59">
        <v>71.7</v>
      </c>
      <c r="F108" s="52">
        <v>53</v>
      </c>
      <c r="H108" s="55"/>
      <c r="I108" s="57"/>
    </row>
    <row r="109" spans="1:10" x14ac:dyDescent="0.2">
      <c r="A109" s="51" t="s">
        <v>79</v>
      </c>
      <c r="B109" s="59">
        <v>2285</v>
      </c>
      <c r="C109" s="55">
        <v>2200</v>
      </c>
      <c r="D109" s="59">
        <v>56.6</v>
      </c>
      <c r="E109" s="59">
        <v>63.8</v>
      </c>
      <c r="F109" s="52">
        <v>27</v>
      </c>
      <c r="H109" s="55"/>
      <c r="I109" s="57"/>
    </row>
    <row r="110" spans="1:10" x14ac:dyDescent="0.2">
      <c r="A110" s="51" t="s">
        <v>80</v>
      </c>
      <c r="B110" s="59">
        <v>4921</v>
      </c>
      <c r="C110" s="55">
        <v>4718</v>
      </c>
      <c r="D110" s="59">
        <v>81.7</v>
      </c>
      <c r="E110" s="59">
        <v>73.2</v>
      </c>
      <c r="F110" s="52">
        <v>31</v>
      </c>
      <c r="H110" s="55"/>
      <c r="I110" s="57"/>
    </row>
    <row r="111" spans="1:10" x14ac:dyDescent="0.2">
      <c r="A111" s="51" t="s">
        <v>87</v>
      </c>
      <c r="B111" s="59">
        <v>1170</v>
      </c>
      <c r="C111" s="55">
        <v>1100</v>
      </c>
      <c r="D111" s="59">
        <v>84</v>
      </c>
      <c r="E111" s="59">
        <v>39.4</v>
      </c>
      <c r="F111" s="52">
        <v>40.5</v>
      </c>
      <c r="H111" s="55"/>
      <c r="I111" s="57"/>
    </row>
    <row r="112" spans="1:10" x14ac:dyDescent="0.2">
      <c r="A112" s="51" t="s">
        <v>88</v>
      </c>
      <c r="B112" s="59">
        <v>1443</v>
      </c>
      <c r="C112" s="55">
        <v>1254</v>
      </c>
      <c r="D112" s="59">
        <v>86.4</v>
      </c>
      <c r="E112" s="59">
        <v>56.6</v>
      </c>
      <c r="F112" s="52">
        <v>41.5</v>
      </c>
      <c r="H112" s="55"/>
      <c r="I112" s="57"/>
    </row>
    <row r="113" spans="1:9" x14ac:dyDescent="0.2">
      <c r="A113" s="51" t="s">
        <v>89</v>
      </c>
      <c r="B113" s="59">
        <v>8775</v>
      </c>
      <c r="C113" s="55">
        <v>8507</v>
      </c>
      <c r="D113" s="59">
        <v>86.1</v>
      </c>
      <c r="E113" s="59">
        <v>79.400000000000006</v>
      </c>
      <c r="F113" s="52">
        <v>56.7</v>
      </c>
      <c r="H113" s="55"/>
      <c r="I113" s="57"/>
    </row>
    <row r="114" spans="1:9" ht="17" thickBot="1" x14ac:dyDescent="0.25">
      <c r="A114" s="61" t="s">
        <v>90</v>
      </c>
      <c r="B114" s="53">
        <v>8892</v>
      </c>
      <c r="C114" s="60">
        <v>8579</v>
      </c>
      <c r="D114" s="53">
        <v>85.2</v>
      </c>
      <c r="E114" s="53">
        <v>78.3</v>
      </c>
      <c r="F114" s="54">
        <v>53.6</v>
      </c>
      <c r="H114" s="55"/>
      <c r="I114" s="55"/>
    </row>
    <row r="115" spans="1:9" x14ac:dyDescent="0.2">
      <c r="H115" s="55"/>
      <c r="I115" s="5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RNA_DNAseq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2022-08-29T19:25:04Z</dcterms:created>
  <dcterms:modified xsi:type="dcterms:W3CDTF">2023-03-23T09:34:17Z</dcterms:modified>
</cp:coreProperties>
</file>