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 03 Direct backup from QUT PC\JPM Postdoctoral Research Fellow\A A De Novo FA Identification and Rel Quant\00 MANUSCRIPT OzFAD Discovery\Nature Communications EDITORIAL REVISION\"/>
    </mc:Choice>
  </mc:AlternateContent>
  <bookViews>
    <workbookView xWindow="0" yWindow="0" windowWidth="14380" windowHeight="4200" activeTab="1"/>
  </bookViews>
  <sheets>
    <sheet name="Heatmap MCF7 LNCaP" sheetId="1" r:id="rId1"/>
    <sheet name="Volcano Plot MCF7 LNCaP" sheetId="2" r:id="rId2"/>
  </sheets>
  <calcPr calcId="162913"/>
</workbook>
</file>

<file path=xl/calcChain.xml><?xml version="1.0" encoding="utf-8"?>
<calcChain xmlns="http://schemas.openxmlformats.org/spreadsheetml/2006/main">
  <c r="AI1" i="2" l="1"/>
  <c r="AH1" i="2"/>
  <c r="AG1" i="2"/>
  <c r="AF1" i="2"/>
  <c r="AE1" i="2"/>
  <c r="AD1" i="2"/>
  <c r="AC1" i="2"/>
  <c r="AB1" i="2"/>
  <c r="AA1" i="2"/>
  <c r="Z1" i="2"/>
  <c r="Y1" i="2"/>
  <c r="X1" i="2"/>
  <c r="W1" i="2"/>
  <c r="V1" i="2"/>
  <c r="U1" i="2"/>
  <c r="P1" i="2"/>
  <c r="O1" i="2"/>
</calcChain>
</file>

<file path=xl/sharedStrings.xml><?xml version="1.0" encoding="utf-8"?>
<sst xmlns="http://schemas.openxmlformats.org/spreadsheetml/2006/main" count="388" uniqueCount="201">
  <si>
    <t>FA</t>
  </si>
  <si>
    <t>n-2c</t>
  </si>
  <si>
    <t>n-2t</t>
  </si>
  <si>
    <t>n-2 (NMI (Bu))</t>
  </si>
  <si>
    <t>n-2 (NMI)</t>
  </si>
  <si>
    <t>n-2 (branched)</t>
  </si>
  <si>
    <t>n-3c</t>
  </si>
  <si>
    <t>n-3t</t>
  </si>
  <si>
    <t>n-3 (NMI (Bu))</t>
  </si>
  <si>
    <t>n-3 (NMI)</t>
  </si>
  <si>
    <t>n-3 (branched)</t>
  </si>
  <si>
    <t>n-4c</t>
  </si>
  <si>
    <t>n-4t</t>
  </si>
  <si>
    <t>n-4 (NMI (Bu))</t>
  </si>
  <si>
    <t>n-4 (NMI)</t>
  </si>
  <si>
    <t>n-4 (branched)</t>
  </si>
  <si>
    <t>n-5c</t>
  </si>
  <si>
    <t>n-5t</t>
  </si>
  <si>
    <t>n-5 (NMI (Bu))</t>
  </si>
  <si>
    <t>n-5 (NMI)</t>
  </si>
  <si>
    <t>n-5 (branched)</t>
  </si>
  <si>
    <t>n-6c</t>
  </si>
  <si>
    <t>n-6t</t>
  </si>
  <si>
    <t>n-6 (NMI (Bu))</t>
  </si>
  <si>
    <t>n-6 (NMI)</t>
  </si>
  <si>
    <t>n-6 (branched)</t>
  </si>
  <si>
    <t>n-7c</t>
  </si>
  <si>
    <t>n-7t</t>
  </si>
  <si>
    <t>n-7 (NMI (Bu))</t>
  </si>
  <si>
    <t>n-7 (NMI)</t>
  </si>
  <si>
    <t>n-7 (branched)</t>
  </si>
  <si>
    <t>n-8c</t>
  </si>
  <si>
    <t>n-8t</t>
  </si>
  <si>
    <t>n-8 (NMI (Bu))</t>
  </si>
  <si>
    <t>n-8 (NMI)</t>
  </si>
  <si>
    <t>n-8 (branched)</t>
  </si>
  <si>
    <t>n-9c</t>
  </si>
  <si>
    <t>n-9t</t>
  </si>
  <si>
    <t>n-9 (NMI (Bu))</t>
  </si>
  <si>
    <t>n-9 (NMI)</t>
  </si>
  <si>
    <t>n-9 (branched)</t>
  </si>
  <si>
    <t>n-10c</t>
  </si>
  <si>
    <t>n-10t</t>
  </si>
  <si>
    <t>n-10 (NMI (Bu))</t>
  </si>
  <si>
    <t>n-10 (NMI)</t>
  </si>
  <si>
    <t>n-10 (branched)</t>
  </si>
  <si>
    <t>n-11c</t>
  </si>
  <si>
    <t>n-11t</t>
  </si>
  <si>
    <t>n-11 (NMI (Bu))</t>
  </si>
  <si>
    <t>n-11 (NMI)</t>
  </si>
  <si>
    <t>n-11 (branched)</t>
  </si>
  <si>
    <t>n-12c</t>
  </si>
  <si>
    <t>n-12t</t>
  </si>
  <si>
    <t>n-12 (NMI (Bu))</t>
  </si>
  <si>
    <t>n-12 (NMI)</t>
  </si>
  <si>
    <t>n-12 (branched)</t>
  </si>
  <si>
    <t>n-13c</t>
  </si>
  <si>
    <t>n-13t</t>
  </si>
  <si>
    <t>n-13 (NMI (Bu))</t>
  </si>
  <si>
    <t>n-13 (NMI)</t>
  </si>
  <si>
    <t>n-13 (branched)</t>
  </si>
  <si>
    <t>n-14c</t>
  </si>
  <si>
    <t>n-14t</t>
  </si>
  <si>
    <t>n-14 (NMI (Bu))</t>
  </si>
  <si>
    <t>n-14 (NMI)</t>
  </si>
  <si>
    <t>n-14 (branched)</t>
  </si>
  <si>
    <t>n-15c</t>
  </si>
  <si>
    <t>n-15t</t>
  </si>
  <si>
    <t>n-15 (NMI (Bu))</t>
  </si>
  <si>
    <t>n-15 (NMI)</t>
  </si>
  <si>
    <t>n-15 (branched)</t>
  </si>
  <si>
    <t>n-16c</t>
  </si>
  <si>
    <t>n-16t</t>
  </si>
  <si>
    <t>n-16 (NMI (Bu))</t>
  </si>
  <si>
    <t>n-16 (NMI)</t>
  </si>
  <si>
    <t>n-16 (branched)</t>
  </si>
  <si>
    <t>15:1</t>
  </si>
  <si>
    <t>17:1</t>
  </si>
  <si>
    <t>19:1</t>
  </si>
  <si>
    <t>21:1</t>
  </si>
  <si>
    <t>23:1</t>
  </si>
  <si>
    <t>19:2</t>
  </si>
  <si>
    <t>21:2</t>
  </si>
  <si>
    <t>19:3</t>
  </si>
  <si>
    <t>21:3</t>
  </si>
  <si>
    <t>12:1</t>
  </si>
  <si>
    <t>14:1</t>
  </si>
  <si>
    <t>16:1</t>
  </si>
  <si>
    <t>18:1</t>
  </si>
  <si>
    <t>20:1</t>
  </si>
  <si>
    <t>22:1</t>
  </si>
  <si>
    <t>24:1</t>
  </si>
  <si>
    <t>14:2</t>
  </si>
  <si>
    <t>16:2</t>
  </si>
  <si>
    <t>18:2</t>
  </si>
  <si>
    <t>20:2</t>
  </si>
  <si>
    <t>22:2</t>
  </si>
  <si>
    <t>24:2</t>
  </si>
  <si>
    <t>18:3</t>
  </si>
  <si>
    <t>20:3</t>
  </si>
  <si>
    <t>22:3</t>
  </si>
  <si>
    <t>20:4</t>
  </si>
  <si>
    <t>22:4</t>
  </si>
  <si>
    <t>24:4</t>
  </si>
  <si>
    <t>20:5</t>
  </si>
  <si>
    <t>22:5</t>
  </si>
  <si>
    <t>24:5</t>
  </si>
  <si>
    <t>22:6</t>
  </si>
  <si>
    <t>Above: P values for heatmap</t>
  </si>
  <si>
    <t>Below: Fold change values for heatmap</t>
  </si>
  <si>
    <t>FA isomer</t>
  </si>
  <si>
    <t>Mean (d1)</t>
  </si>
  <si>
    <t>Standard deviation (d1)</t>
  </si>
  <si>
    <t>Mean (d2)</t>
  </si>
  <si>
    <t>Standard deviation (d2)</t>
  </si>
  <si>
    <t>Fold change</t>
  </si>
  <si>
    <t>P value</t>
  </si>
  <si>
    <t>t test statistic</t>
  </si>
  <si>
    <t>degrees of freedom</t>
  </si>
  <si>
    <t>confidence interval 95%, lower limit</t>
  </si>
  <si>
    <t>confidence interval 95%, upper limit</t>
  </si>
  <si>
    <t>log2 fold change</t>
  </si>
  <si>
    <t>15:1n-9c</t>
  </si>
  <si>
    <t>17:1n-8c</t>
  </si>
  <si>
    <t>17:1n-9c</t>
  </si>
  <si>
    <t>17:1n-11c</t>
  </si>
  <si>
    <t>17:1n-11 (branched)</t>
  </si>
  <si>
    <t>19:1n-8c</t>
  </si>
  <si>
    <t>19:1n-9c</t>
  </si>
  <si>
    <t>19:1n-10c</t>
  </si>
  <si>
    <t>19:1n-11c</t>
  </si>
  <si>
    <t>21:1n-8c</t>
  </si>
  <si>
    <t>23:1n-9c</t>
  </si>
  <si>
    <t>21:2n-8 (NMI (Bu))</t>
  </si>
  <si>
    <t>12:1n-7c</t>
  </si>
  <si>
    <t>14:1n-5c</t>
  </si>
  <si>
    <t>14:1n-7c</t>
  </si>
  <si>
    <t>14:1n-8c</t>
  </si>
  <si>
    <t>14:1n-9c</t>
  </si>
  <si>
    <t>16:1n-4c</t>
  </si>
  <si>
    <t>16:1n-4t</t>
  </si>
  <si>
    <t>16:1n-5c</t>
  </si>
  <si>
    <t>16:1n-5t</t>
  </si>
  <si>
    <t>16:1n-7c</t>
  </si>
  <si>
    <t>16:1n-7t</t>
  </si>
  <si>
    <t>16:1n-8c</t>
  </si>
  <si>
    <t>16:1n-9c</t>
  </si>
  <si>
    <t>16:1n-10c</t>
  </si>
  <si>
    <t>18:1n-4c</t>
  </si>
  <si>
    <t>18:1n-4t</t>
  </si>
  <si>
    <t>18:1n-5c</t>
  </si>
  <si>
    <t>18:1n-5t</t>
  </si>
  <si>
    <t>18:1n-6c</t>
  </si>
  <si>
    <t>18:1n-6t</t>
  </si>
  <si>
    <t>18:1n-7c</t>
  </si>
  <si>
    <t>18:1n-7t</t>
  </si>
  <si>
    <t>18:1n-8c</t>
  </si>
  <si>
    <t>18:1n-8t</t>
  </si>
  <si>
    <t>18:1n-9c</t>
  </si>
  <si>
    <t>18:1n-9t</t>
  </si>
  <si>
    <t>18:1n-10c</t>
  </si>
  <si>
    <t>18:1n-10t</t>
  </si>
  <si>
    <t>18:1n-12c</t>
  </si>
  <si>
    <t>18:1n-13c</t>
  </si>
  <si>
    <t>20:1n-5c</t>
  </si>
  <si>
    <t>20:1n-7c</t>
  </si>
  <si>
    <t>20:1n-8c</t>
  </si>
  <si>
    <t>20:1n-9c</t>
  </si>
  <si>
    <t>20:1n-9t</t>
  </si>
  <si>
    <t>20:1n-10c</t>
  </si>
  <si>
    <t>20:1n-11c</t>
  </si>
  <si>
    <t>20:1n-12c</t>
  </si>
  <si>
    <t>20:1n-13c</t>
  </si>
  <si>
    <t>22:1n-5c</t>
  </si>
  <si>
    <t>22:1n-7c</t>
  </si>
  <si>
    <t>22:1n-9c</t>
  </si>
  <si>
    <t>22:1n-9t</t>
  </si>
  <si>
    <t>22:1n-10c</t>
  </si>
  <si>
    <t>22:1n-13c</t>
  </si>
  <si>
    <t>24:1n-5c</t>
  </si>
  <si>
    <t>24:1n-7c</t>
  </si>
  <si>
    <t>24:1n-9c</t>
  </si>
  <si>
    <t>24:1n-10c</t>
  </si>
  <si>
    <t>18:2n-5 (NMI)</t>
  </si>
  <si>
    <t>18:2n-6c</t>
  </si>
  <si>
    <t>18:2n-6 (NMI)</t>
  </si>
  <si>
    <t>18:2n-7 (NMI (Bu))</t>
  </si>
  <si>
    <t>18:2n-7 (NMI)</t>
  </si>
  <si>
    <t>20:2n-6c</t>
  </si>
  <si>
    <t>20:2n-9c</t>
  </si>
  <si>
    <t>20:2n-9 (NMI (Bu))</t>
  </si>
  <si>
    <t>22:2n-9 (NMI (Bu))</t>
  </si>
  <si>
    <t>20:3n-6c</t>
  </si>
  <si>
    <t>20:3n-6 (NMI)</t>
  </si>
  <si>
    <t>20:3n-9c</t>
  </si>
  <si>
    <t>22:3n-9c</t>
  </si>
  <si>
    <t>20:4n-6c</t>
  </si>
  <si>
    <t>22:4n-6c</t>
  </si>
  <si>
    <t>22:5n-3c</t>
  </si>
  <si>
    <t>22:5n-6c</t>
  </si>
  <si>
    <t>MCF7 to LNCaP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</si>
</sst>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70"/>
  <sheetViews>
    <sheetView topLeftCell="A24" workbookViewId="0">
      <selection activeCell="G36" sqref="G36"/>
    </sheetView>
  </sheetViews>
  <sheetFormatPr baseColWidth="10" defaultColWidth="8.7265625" defaultRowHeight="14.5" x14ac:dyDescent="0.35"/>
  <sheetData>
    <row r="1" spans="1:7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</row>
    <row r="2" spans="1:76" x14ac:dyDescent="0.35">
      <c r="A2" t="s">
        <v>76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1.713240458618543E-2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1</v>
      </c>
      <c r="AV2">
        <v>1</v>
      </c>
      <c r="AW2">
        <v>1</v>
      </c>
      <c r="AX2">
        <v>1</v>
      </c>
      <c r="AY2">
        <v>1</v>
      </c>
      <c r="AZ2">
        <v>1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1</v>
      </c>
      <c r="BH2">
        <v>1</v>
      </c>
      <c r="BI2">
        <v>1</v>
      </c>
      <c r="BJ2">
        <v>1</v>
      </c>
      <c r="BK2">
        <v>1</v>
      </c>
      <c r="BL2">
        <v>1</v>
      </c>
      <c r="BM2">
        <v>1</v>
      </c>
      <c r="BN2">
        <v>1</v>
      </c>
      <c r="BO2">
        <v>1</v>
      </c>
      <c r="BP2">
        <v>1</v>
      </c>
      <c r="BQ2">
        <v>1</v>
      </c>
      <c r="BR2">
        <v>1</v>
      </c>
      <c r="BS2">
        <v>1</v>
      </c>
      <c r="BT2">
        <v>1</v>
      </c>
      <c r="BU2">
        <v>1</v>
      </c>
      <c r="BV2">
        <v>1</v>
      </c>
      <c r="BW2">
        <v>1</v>
      </c>
      <c r="BX2">
        <v>1</v>
      </c>
    </row>
    <row r="3" spans="1:76" x14ac:dyDescent="0.35">
      <c r="A3" t="s">
        <v>77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1.8601615954946449E-4</v>
      </c>
      <c r="AG3">
        <v>1</v>
      </c>
      <c r="AH3">
        <v>1</v>
      </c>
      <c r="AI3">
        <v>1</v>
      </c>
      <c r="AJ3">
        <v>1</v>
      </c>
      <c r="AK3">
        <v>0.10857378188646689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6.5373904794727719E-3</v>
      </c>
      <c r="AV3">
        <v>1</v>
      </c>
      <c r="AW3">
        <v>1</v>
      </c>
      <c r="AX3">
        <v>1</v>
      </c>
      <c r="AY3">
        <v>6.4298310277050505E-2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1</v>
      </c>
      <c r="BH3">
        <v>1</v>
      </c>
      <c r="BI3">
        <v>1</v>
      </c>
      <c r="BJ3">
        <v>1</v>
      </c>
      <c r="BK3">
        <v>1</v>
      </c>
      <c r="BL3">
        <v>1</v>
      </c>
      <c r="BM3">
        <v>1</v>
      </c>
      <c r="BN3">
        <v>1</v>
      </c>
      <c r="BO3">
        <v>1</v>
      </c>
      <c r="BP3">
        <v>1</v>
      </c>
      <c r="BQ3">
        <v>1</v>
      </c>
      <c r="BR3">
        <v>1</v>
      </c>
      <c r="BS3">
        <v>1</v>
      </c>
      <c r="BT3">
        <v>1</v>
      </c>
      <c r="BU3">
        <v>1</v>
      </c>
      <c r="BV3">
        <v>1</v>
      </c>
      <c r="BW3">
        <v>1</v>
      </c>
      <c r="BX3">
        <v>1</v>
      </c>
    </row>
    <row r="4" spans="1:76" x14ac:dyDescent="0.35">
      <c r="A4" t="s">
        <v>78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0.70293690782909724</v>
      </c>
      <c r="AG4">
        <v>1</v>
      </c>
      <c r="AH4">
        <v>1</v>
      </c>
      <c r="AI4">
        <v>1</v>
      </c>
      <c r="AJ4">
        <v>1</v>
      </c>
      <c r="AK4">
        <v>0.61407656661610943</v>
      </c>
      <c r="AL4">
        <v>1</v>
      </c>
      <c r="AM4">
        <v>1</v>
      </c>
      <c r="AN4">
        <v>1</v>
      </c>
      <c r="AO4">
        <v>1</v>
      </c>
      <c r="AP4">
        <v>6.0371637861196677E-4</v>
      </c>
      <c r="AQ4">
        <v>1</v>
      </c>
      <c r="AR4">
        <v>1</v>
      </c>
      <c r="AS4">
        <v>1</v>
      </c>
      <c r="AT4">
        <v>1</v>
      </c>
      <c r="AU4">
        <v>6.3389263834692275E-2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>
        <v>1</v>
      </c>
      <c r="BV4">
        <v>1</v>
      </c>
      <c r="BW4">
        <v>1</v>
      </c>
      <c r="BX4">
        <v>1</v>
      </c>
    </row>
    <row r="5" spans="1:76" x14ac:dyDescent="0.35">
      <c r="A5" t="s">
        <v>79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1.427093440859166E-3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>
        <v>1</v>
      </c>
      <c r="BC5">
        <v>1</v>
      </c>
      <c r="BD5">
        <v>1</v>
      </c>
      <c r="BE5">
        <v>1</v>
      </c>
      <c r="BF5">
        <v>1</v>
      </c>
      <c r="BG5">
        <v>1</v>
      </c>
      <c r="BH5">
        <v>1</v>
      </c>
      <c r="BI5">
        <v>1</v>
      </c>
      <c r="BJ5">
        <v>1</v>
      </c>
      <c r="BK5">
        <v>1</v>
      </c>
      <c r="BL5">
        <v>1</v>
      </c>
      <c r="BM5">
        <v>1</v>
      </c>
      <c r="BN5">
        <v>1</v>
      </c>
      <c r="BO5">
        <v>1</v>
      </c>
      <c r="BP5">
        <v>1</v>
      </c>
      <c r="BQ5">
        <v>1</v>
      </c>
      <c r="BR5">
        <v>1</v>
      </c>
      <c r="BS5">
        <v>1</v>
      </c>
      <c r="BT5">
        <v>1</v>
      </c>
      <c r="BU5">
        <v>1</v>
      </c>
      <c r="BV5">
        <v>1</v>
      </c>
      <c r="BW5">
        <v>1</v>
      </c>
      <c r="BX5">
        <v>1</v>
      </c>
    </row>
    <row r="6" spans="1:76" x14ac:dyDescent="0.35">
      <c r="A6" t="s">
        <v>80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3.130844384727697E-3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>
        <v>1</v>
      </c>
      <c r="BC6">
        <v>1</v>
      </c>
      <c r="BD6">
        <v>1</v>
      </c>
      <c r="BE6">
        <v>1</v>
      </c>
      <c r="BF6">
        <v>1</v>
      </c>
      <c r="BG6">
        <v>1</v>
      </c>
      <c r="BH6">
        <v>1</v>
      </c>
      <c r="BI6">
        <v>1</v>
      </c>
      <c r="BJ6">
        <v>1</v>
      </c>
      <c r="BK6">
        <v>1</v>
      </c>
      <c r="BL6">
        <v>1</v>
      </c>
      <c r="BM6">
        <v>1</v>
      </c>
      <c r="BN6">
        <v>1</v>
      </c>
      <c r="BO6">
        <v>1</v>
      </c>
      <c r="BP6">
        <v>1</v>
      </c>
      <c r="BQ6">
        <v>1</v>
      </c>
      <c r="BR6">
        <v>1</v>
      </c>
      <c r="BS6">
        <v>1</v>
      </c>
      <c r="BT6">
        <v>1</v>
      </c>
      <c r="BU6">
        <v>1</v>
      </c>
      <c r="BV6">
        <v>1</v>
      </c>
      <c r="BW6">
        <v>1</v>
      </c>
      <c r="BX6">
        <v>1</v>
      </c>
    </row>
    <row r="7" spans="1:76" x14ac:dyDescent="0.35">
      <c r="A7" t="s">
        <v>81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>
        <v>1</v>
      </c>
      <c r="BV7">
        <v>1</v>
      </c>
      <c r="BW7">
        <v>1</v>
      </c>
      <c r="BX7">
        <v>1</v>
      </c>
    </row>
    <row r="8" spans="1:76" x14ac:dyDescent="0.35">
      <c r="A8" t="s">
        <v>82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2.413148419625077E-4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1</v>
      </c>
      <c r="BH8">
        <v>1</v>
      </c>
      <c r="BI8">
        <v>1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1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1</v>
      </c>
    </row>
    <row r="9" spans="1:76" x14ac:dyDescent="0.35">
      <c r="A9" t="s">
        <v>83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</row>
    <row r="10" spans="1:76" x14ac:dyDescent="0.35">
      <c r="A10" t="s">
        <v>84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1</v>
      </c>
      <c r="BA10">
        <v>1</v>
      </c>
      <c r="BB10">
        <v>1</v>
      </c>
      <c r="BC10">
        <v>1</v>
      </c>
      <c r="BD10">
        <v>1</v>
      </c>
      <c r="BE10">
        <v>1</v>
      </c>
      <c r="BF10">
        <v>1</v>
      </c>
      <c r="BG10">
        <v>1</v>
      </c>
      <c r="BH10">
        <v>1</v>
      </c>
      <c r="BI10">
        <v>1</v>
      </c>
      <c r="BJ10">
        <v>1</v>
      </c>
      <c r="BK10">
        <v>1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1</v>
      </c>
      <c r="BR10">
        <v>1</v>
      </c>
      <c r="BS10">
        <v>1</v>
      </c>
      <c r="BT10">
        <v>1</v>
      </c>
      <c r="BU10">
        <v>1</v>
      </c>
      <c r="BV10">
        <v>1</v>
      </c>
      <c r="BW10">
        <v>1</v>
      </c>
      <c r="BX10">
        <v>1</v>
      </c>
    </row>
    <row r="11" spans="1:76" x14ac:dyDescent="0.35">
      <c r="A11" t="s">
        <v>85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1.7670730932759129E-3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1</v>
      </c>
      <c r="BD11">
        <v>1</v>
      </c>
      <c r="BE11">
        <v>1</v>
      </c>
      <c r="BF11">
        <v>1</v>
      </c>
      <c r="BG11">
        <v>1</v>
      </c>
      <c r="BH11">
        <v>1</v>
      </c>
      <c r="BI11">
        <v>1</v>
      </c>
      <c r="BJ11">
        <v>1</v>
      </c>
      <c r="BK11">
        <v>1</v>
      </c>
      <c r="BL11">
        <v>1</v>
      </c>
      <c r="BM11">
        <v>1</v>
      </c>
      <c r="BN11">
        <v>1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1</v>
      </c>
    </row>
    <row r="12" spans="1:76" x14ac:dyDescent="0.35">
      <c r="A12" t="s">
        <v>86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6.126047502493958E-2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3.5272019900487173E-2</v>
      </c>
      <c r="AB12">
        <v>1</v>
      </c>
      <c r="AC12">
        <v>1</v>
      </c>
      <c r="AD12">
        <v>1</v>
      </c>
      <c r="AE12">
        <v>1</v>
      </c>
      <c r="AF12">
        <v>8.7706283975740353E-3</v>
      </c>
      <c r="AG12">
        <v>1</v>
      </c>
      <c r="AH12">
        <v>1</v>
      </c>
      <c r="AI12">
        <v>1</v>
      </c>
      <c r="AJ12">
        <v>1</v>
      </c>
      <c r="AK12">
        <v>0.11309216931064189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  <c r="BB12">
        <v>1</v>
      </c>
      <c r="BC12">
        <v>1</v>
      </c>
      <c r="BD12">
        <v>1</v>
      </c>
      <c r="BE12">
        <v>1</v>
      </c>
      <c r="BF12">
        <v>1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1</v>
      </c>
      <c r="BO12">
        <v>1</v>
      </c>
      <c r="BP12">
        <v>1</v>
      </c>
      <c r="BQ12">
        <v>1</v>
      </c>
      <c r="BR12">
        <v>1</v>
      </c>
      <c r="BS12">
        <v>1</v>
      </c>
      <c r="BT12">
        <v>1</v>
      </c>
      <c r="BU12">
        <v>1</v>
      </c>
      <c r="BV12">
        <v>1</v>
      </c>
      <c r="BW12">
        <v>1</v>
      </c>
      <c r="BX12">
        <v>1</v>
      </c>
    </row>
    <row r="13" spans="1:76" x14ac:dyDescent="0.35">
      <c r="A13" t="s">
        <v>87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8.506556067676049E-3</v>
      </c>
      <c r="M13">
        <v>0.1143689104453683</v>
      </c>
      <c r="N13">
        <v>1</v>
      </c>
      <c r="O13">
        <v>1</v>
      </c>
      <c r="P13">
        <v>1</v>
      </c>
      <c r="Q13">
        <v>2.4710316598661169E-2</v>
      </c>
      <c r="R13">
        <v>4.7493494386078777E-2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4.0250345177450021E-5</v>
      </c>
      <c r="AB13">
        <v>0.25396000539494767</v>
      </c>
      <c r="AC13">
        <v>1</v>
      </c>
      <c r="AD13">
        <v>1</v>
      </c>
      <c r="AE13">
        <v>1</v>
      </c>
      <c r="AF13">
        <v>4.0334218435579182E-2</v>
      </c>
      <c r="AG13">
        <v>1</v>
      </c>
      <c r="AH13">
        <v>1</v>
      </c>
      <c r="AI13">
        <v>1</v>
      </c>
      <c r="AJ13">
        <v>1</v>
      </c>
      <c r="AK13">
        <v>2.282125675958627E-2</v>
      </c>
      <c r="AL13">
        <v>1</v>
      </c>
      <c r="AM13">
        <v>1</v>
      </c>
      <c r="AN13">
        <v>1</v>
      </c>
      <c r="AO13">
        <v>1</v>
      </c>
      <c r="AP13">
        <v>2.2281869466025338E-3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</v>
      </c>
      <c r="AZ13">
        <v>1</v>
      </c>
      <c r="BA13">
        <v>1</v>
      </c>
      <c r="BB13">
        <v>1</v>
      </c>
      <c r="BC13">
        <v>1</v>
      </c>
      <c r="BD13">
        <v>1</v>
      </c>
      <c r="BE13">
        <v>1</v>
      </c>
      <c r="BF13">
        <v>1</v>
      </c>
      <c r="BG13">
        <v>1</v>
      </c>
      <c r="BH13">
        <v>1</v>
      </c>
      <c r="BI13">
        <v>1</v>
      </c>
      <c r="BJ13">
        <v>1</v>
      </c>
      <c r="BK13">
        <v>1</v>
      </c>
      <c r="BL13">
        <v>1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1</v>
      </c>
      <c r="BW13">
        <v>1</v>
      </c>
      <c r="BX13">
        <v>1</v>
      </c>
    </row>
    <row r="14" spans="1:76" x14ac:dyDescent="0.35">
      <c r="A14" t="s">
        <v>88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0.55499589004632088</v>
      </c>
      <c r="M14">
        <v>0.17081002217494851</v>
      </c>
      <c r="N14">
        <v>1</v>
      </c>
      <c r="O14">
        <v>1</v>
      </c>
      <c r="P14">
        <v>1</v>
      </c>
      <c r="Q14">
        <v>7.5710328338252711E-2</v>
      </c>
      <c r="R14">
        <v>8.5915839064046404E-3</v>
      </c>
      <c r="S14">
        <v>1</v>
      </c>
      <c r="T14">
        <v>1</v>
      </c>
      <c r="U14">
        <v>1</v>
      </c>
      <c r="V14">
        <v>0.87693763748351095</v>
      </c>
      <c r="W14">
        <v>1.6041359308207089E-3</v>
      </c>
      <c r="X14">
        <v>1</v>
      </c>
      <c r="Y14">
        <v>1</v>
      </c>
      <c r="Z14">
        <v>1</v>
      </c>
      <c r="AA14">
        <v>0.1023566296641424</v>
      </c>
      <c r="AB14">
        <v>6.0188408970285011E-3</v>
      </c>
      <c r="AC14">
        <v>1</v>
      </c>
      <c r="AD14">
        <v>1</v>
      </c>
      <c r="AE14">
        <v>1</v>
      </c>
      <c r="AF14">
        <v>5.828082792974075E-2</v>
      </c>
      <c r="AG14">
        <v>1.072788307332827E-3</v>
      </c>
      <c r="AH14">
        <v>1</v>
      </c>
      <c r="AI14">
        <v>1</v>
      </c>
      <c r="AJ14">
        <v>1</v>
      </c>
      <c r="AK14">
        <v>1.7985445719623961E-3</v>
      </c>
      <c r="AL14">
        <v>1.571361705453268E-2</v>
      </c>
      <c r="AM14">
        <v>1</v>
      </c>
      <c r="AN14">
        <v>1</v>
      </c>
      <c r="AO14">
        <v>1</v>
      </c>
      <c r="AP14">
        <v>4.9393116389606082E-5</v>
      </c>
      <c r="AQ14">
        <v>3.2776293137737167E-2</v>
      </c>
      <c r="AR14">
        <v>1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  <c r="AY14">
        <v>1</v>
      </c>
      <c r="AZ14">
        <v>5.0552253299714217E-2</v>
      </c>
      <c r="BA14">
        <v>1</v>
      </c>
      <c r="BB14">
        <v>1</v>
      </c>
      <c r="BC14">
        <v>1</v>
      </c>
      <c r="BD14">
        <v>1</v>
      </c>
      <c r="BE14">
        <v>0.14228761181340591</v>
      </c>
      <c r="BF14">
        <v>1</v>
      </c>
      <c r="BG14">
        <v>1</v>
      </c>
      <c r="BH14">
        <v>1</v>
      </c>
      <c r="BI14">
        <v>1</v>
      </c>
      <c r="BJ14">
        <v>1</v>
      </c>
      <c r="BK14">
        <v>1</v>
      </c>
      <c r="BL14">
        <v>1</v>
      </c>
      <c r="BM14">
        <v>1</v>
      </c>
      <c r="BN14">
        <v>1</v>
      </c>
      <c r="BO14">
        <v>1</v>
      </c>
      <c r="BP14">
        <v>1</v>
      </c>
      <c r="BQ14">
        <v>1</v>
      </c>
      <c r="BR14">
        <v>1</v>
      </c>
      <c r="BS14">
        <v>1</v>
      </c>
      <c r="BT14">
        <v>1</v>
      </c>
      <c r="BU14">
        <v>1</v>
      </c>
      <c r="BV14">
        <v>1</v>
      </c>
      <c r="BW14">
        <v>1</v>
      </c>
      <c r="BX14">
        <v>1</v>
      </c>
    </row>
    <row r="15" spans="1:76" x14ac:dyDescent="0.35">
      <c r="A15" t="s">
        <v>89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0.36630406946990268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3.0814345744688059E-4</v>
      </c>
      <c r="AB15">
        <v>1</v>
      </c>
      <c r="AC15">
        <v>1</v>
      </c>
      <c r="AD15">
        <v>1</v>
      </c>
      <c r="AE15">
        <v>1</v>
      </c>
      <c r="AF15">
        <v>6.0077941217891999E-2</v>
      </c>
      <c r="AG15">
        <v>1</v>
      </c>
      <c r="AH15">
        <v>1</v>
      </c>
      <c r="AI15">
        <v>1</v>
      </c>
      <c r="AJ15">
        <v>1</v>
      </c>
      <c r="AK15">
        <v>3.132711542380527E-3</v>
      </c>
      <c r="AL15">
        <v>8.8616965355084495E-2</v>
      </c>
      <c r="AM15">
        <v>1</v>
      </c>
      <c r="AN15">
        <v>1</v>
      </c>
      <c r="AO15">
        <v>1</v>
      </c>
      <c r="AP15">
        <v>1.318994170623641E-4</v>
      </c>
      <c r="AQ15">
        <v>1</v>
      </c>
      <c r="AR15">
        <v>1</v>
      </c>
      <c r="AS15">
        <v>1</v>
      </c>
      <c r="AT15">
        <v>1</v>
      </c>
      <c r="AU15">
        <v>0.47234245351907889</v>
      </c>
      <c r="AV15">
        <v>1</v>
      </c>
      <c r="AW15">
        <v>1</v>
      </c>
      <c r="AX15">
        <v>1</v>
      </c>
      <c r="AY15">
        <v>1</v>
      </c>
      <c r="AZ15">
        <v>1.5206461661894629E-4</v>
      </c>
      <c r="BA15">
        <v>1</v>
      </c>
      <c r="BB15">
        <v>1</v>
      </c>
      <c r="BC15">
        <v>1</v>
      </c>
      <c r="BD15">
        <v>1</v>
      </c>
      <c r="BE15">
        <v>2.910990584267199E-2</v>
      </c>
      <c r="BF15">
        <v>1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  <c r="BM15">
        <v>1</v>
      </c>
      <c r="BN15">
        <v>1</v>
      </c>
      <c r="BO15">
        <v>1</v>
      </c>
      <c r="BP15">
        <v>1</v>
      </c>
      <c r="BQ15">
        <v>1</v>
      </c>
      <c r="BR15">
        <v>1</v>
      </c>
      <c r="BS15">
        <v>1</v>
      </c>
      <c r="BT15">
        <v>1</v>
      </c>
      <c r="BU15">
        <v>1</v>
      </c>
      <c r="BV15">
        <v>1</v>
      </c>
      <c r="BW15">
        <v>1</v>
      </c>
      <c r="BX15">
        <v>1</v>
      </c>
    </row>
    <row r="16" spans="1:76" x14ac:dyDescent="0.35">
      <c r="A16" t="s">
        <v>90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2.7588613725981939E-2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0.14316867819927001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2.3064195027814972E-2</v>
      </c>
      <c r="AL16">
        <v>5.636488731281445E-2</v>
      </c>
      <c r="AM16">
        <v>1</v>
      </c>
      <c r="AN16">
        <v>1</v>
      </c>
      <c r="AO16">
        <v>1</v>
      </c>
      <c r="AP16">
        <v>3.6301811239767209E-2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1</v>
      </c>
      <c r="BE16">
        <v>0.43479659462166098</v>
      </c>
      <c r="BF16">
        <v>1</v>
      </c>
      <c r="BG16">
        <v>1</v>
      </c>
      <c r="BH16">
        <v>1</v>
      </c>
      <c r="BI16">
        <v>1</v>
      </c>
      <c r="BJ16">
        <v>1</v>
      </c>
      <c r="BK16">
        <v>1</v>
      </c>
      <c r="BL16">
        <v>1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1</v>
      </c>
      <c r="BU16">
        <v>1</v>
      </c>
      <c r="BV16">
        <v>1</v>
      </c>
      <c r="BW16">
        <v>1</v>
      </c>
      <c r="BX16">
        <v>1</v>
      </c>
    </row>
    <row r="17" spans="1:76" x14ac:dyDescent="0.35">
      <c r="A17" t="s">
        <v>91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0.79239705115884318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0.25669787159651841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1.14651463720623E-2</v>
      </c>
      <c r="AL17">
        <v>1</v>
      </c>
      <c r="AM17">
        <v>1</v>
      </c>
      <c r="AN17">
        <v>1</v>
      </c>
      <c r="AO17">
        <v>1</v>
      </c>
      <c r="AP17">
        <v>5.2586347811104747E-5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  <c r="BE17">
        <v>1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  <c r="BM17">
        <v>1</v>
      </c>
      <c r="BN17">
        <v>1</v>
      </c>
      <c r="BO17">
        <v>1</v>
      </c>
      <c r="BP17">
        <v>1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1</v>
      </c>
      <c r="BW17">
        <v>1</v>
      </c>
      <c r="BX17">
        <v>1</v>
      </c>
    </row>
    <row r="18" spans="1:76" x14ac:dyDescent="0.35">
      <c r="A18" t="s">
        <v>92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1</v>
      </c>
      <c r="BC18">
        <v>1</v>
      </c>
      <c r="BD18">
        <v>1</v>
      </c>
      <c r="BE18">
        <v>1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1</v>
      </c>
      <c r="BW18">
        <v>1</v>
      </c>
      <c r="BX18">
        <v>1</v>
      </c>
    </row>
    <row r="19" spans="1:76" x14ac:dyDescent="0.35">
      <c r="A19" t="s">
        <v>93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1</v>
      </c>
      <c r="BM19">
        <v>1</v>
      </c>
      <c r="BN19">
        <v>1</v>
      </c>
      <c r="BO19">
        <v>1</v>
      </c>
      <c r="BP19">
        <v>1</v>
      </c>
      <c r="BQ19">
        <v>1</v>
      </c>
      <c r="BR19">
        <v>1</v>
      </c>
      <c r="BS19">
        <v>1</v>
      </c>
      <c r="BT19">
        <v>1</v>
      </c>
      <c r="BU19">
        <v>1</v>
      </c>
      <c r="BV19">
        <v>1</v>
      </c>
      <c r="BW19">
        <v>1</v>
      </c>
      <c r="BX19">
        <v>1</v>
      </c>
    </row>
    <row r="20" spans="1:76" x14ac:dyDescent="0.35">
      <c r="A20" t="s">
        <v>94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0.48238027213000301</v>
      </c>
      <c r="U20">
        <v>1</v>
      </c>
      <c r="V20">
        <v>1.152354811597813E-6</v>
      </c>
      <c r="W20">
        <v>1</v>
      </c>
      <c r="X20">
        <v>1</v>
      </c>
      <c r="Y20">
        <v>2.1338322476304739E-2</v>
      </c>
      <c r="Z20">
        <v>1</v>
      </c>
      <c r="AA20">
        <v>1</v>
      </c>
      <c r="AB20">
        <v>1</v>
      </c>
      <c r="AC20">
        <v>1.429946814685067E-2</v>
      </c>
      <c r="AD20">
        <v>0.50591458228485564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1</v>
      </c>
      <c r="BJ20">
        <v>1</v>
      </c>
      <c r="BK20">
        <v>1</v>
      </c>
      <c r="BL20">
        <v>1</v>
      </c>
      <c r="BM20">
        <v>1</v>
      </c>
      <c r="BN20">
        <v>1</v>
      </c>
      <c r="BO20">
        <v>1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1</v>
      </c>
      <c r="BW20">
        <v>1</v>
      </c>
      <c r="BX20">
        <v>1</v>
      </c>
    </row>
    <row r="21" spans="1:76" x14ac:dyDescent="0.35">
      <c r="A21" t="s">
        <v>95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1.7867599812085699E-2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1.8579420650275229E-4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8.0724618674734661E-4</v>
      </c>
      <c r="AL21">
        <v>1</v>
      </c>
      <c r="AM21">
        <v>6.0949826616613686E-3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1</v>
      </c>
      <c r="BA21">
        <v>1</v>
      </c>
      <c r="BB21">
        <v>1</v>
      </c>
      <c r="BC21">
        <v>1</v>
      </c>
      <c r="BD21">
        <v>1</v>
      </c>
      <c r="BE21">
        <v>1</v>
      </c>
      <c r="BF21">
        <v>1</v>
      </c>
      <c r="BG21">
        <v>1</v>
      </c>
      <c r="BH21">
        <v>1</v>
      </c>
      <c r="BI21">
        <v>1</v>
      </c>
      <c r="BJ21">
        <v>1</v>
      </c>
      <c r="BK21">
        <v>1</v>
      </c>
      <c r="BL21">
        <v>1</v>
      </c>
      <c r="BM21">
        <v>1</v>
      </c>
      <c r="BN21">
        <v>1</v>
      </c>
      <c r="BO21">
        <v>1</v>
      </c>
      <c r="BP21">
        <v>1</v>
      </c>
      <c r="BQ21">
        <v>1</v>
      </c>
      <c r="BR21">
        <v>1</v>
      </c>
      <c r="BS21">
        <v>1</v>
      </c>
      <c r="BT21">
        <v>1</v>
      </c>
      <c r="BU21">
        <v>1</v>
      </c>
      <c r="BV21">
        <v>1</v>
      </c>
      <c r="BW21">
        <v>1</v>
      </c>
      <c r="BX21">
        <v>1</v>
      </c>
    </row>
    <row r="22" spans="1:76" x14ac:dyDescent="0.35">
      <c r="A22" t="s">
        <v>96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3.4893341816998398E-3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1</v>
      </c>
      <c r="BH22">
        <v>1</v>
      </c>
      <c r="BI22">
        <v>1</v>
      </c>
      <c r="BJ22">
        <v>1</v>
      </c>
      <c r="BK22">
        <v>1</v>
      </c>
      <c r="BL22">
        <v>1</v>
      </c>
      <c r="BM22">
        <v>1</v>
      </c>
      <c r="BN22">
        <v>1</v>
      </c>
      <c r="BO22">
        <v>1</v>
      </c>
      <c r="BP22">
        <v>1</v>
      </c>
      <c r="BQ22">
        <v>1</v>
      </c>
      <c r="BR22">
        <v>1</v>
      </c>
      <c r="BS22">
        <v>1</v>
      </c>
      <c r="BT22">
        <v>1</v>
      </c>
      <c r="BU22">
        <v>1</v>
      </c>
      <c r="BV22">
        <v>1</v>
      </c>
      <c r="BW22">
        <v>1</v>
      </c>
      <c r="BX22">
        <v>1</v>
      </c>
    </row>
    <row r="23" spans="1:76" x14ac:dyDescent="0.35">
      <c r="A23" t="s">
        <v>97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AZ23">
        <v>1</v>
      </c>
      <c r="BA23">
        <v>1</v>
      </c>
      <c r="BB23">
        <v>1</v>
      </c>
      <c r="BC23">
        <v>1</v>
      </c>
      <c r="BD23">
        <v>1</v>
      </c>
      <c r="BE23">
        <v>1</v>
      </c>
      <c r="BF23">
        <v>1</v>
      </c>
      <c r="BG23">
        <v>1</v>
      </c>
      <c r="BH23">
        <v>1</v>
      </c>
      <c r="BI23">
        <v>1</v>
      </c>
      <c r="BJ23">
        <v>1</v>
      </c>
      <c r="BK23">
        <v>1</v>
      </c>
      <c r="BL23">
        <v>1</v>
      </c>
      <c r="BM23">
        <v>1</v>
      </c>
      <c r="BN23">
        <v>1</v>
      </c>
      <c r="BO23">
        <v>1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1</v>
      </c>
    </row>
    <row r="24" spans="1:76" x14ac:dyDescent="0.35">
      <c r="A24" t="s">
        <v>98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1</v>
      </c>
      <c r="BA24">
        <v>1</v>
      </c>
      <c r="BB24">
        <v>1</v>
      </c>
      <c r="BC24">
        <v>1</v>
      </c>
      <c r="BD24">
        <v>1</v>
      </c>
      <c r="BE24">
        <v>1</v>
      </c>
      <c r="BF24">
        <v>1</v>
      </c>
      <c r="BG24">
        <v>1</v>
      </c>
      <c r="BH24">
        <v>1</v>
      </c>
      <c r="BI24">
        <v>1</v>
      </c>
      <c r="BJ24">
        <v>1</v>
      </c>
      <c r="BK24">
        <v>1</v>
      </c>
      <c r="BL24">
        <v>1</v>
      </c>
      <c r="BM24">
        <v>1</v>
      </c>
      <c r="BN24">
        <v>1</v>
      </c>
      <c r="BO24">
        <v>1</v>
      </c>
      <c r="BP24">
        <v>1</v>
      </c>
      <c r="BQ24">
        <v>1</v>
      </c>
      <c r="BR24">
        <v>1</v>
      </c>
      <c r="BS24">
        <v>1</v>
      </c>
      <c r="BT24">
        <v>1</v>
      </c>
      <c r="BU24">
        <v>1</v>
      </c>
      <c r="BV24">
        <v>1</v>
      </c>
      <c r="BW24">
        <v>1</v>
      </c>
      <c r="BX24">
        <v>1</v>
      </c>
    </row>
    <row r="25" spans="1:76" x14ac:dyDescent="0.35">
      <c r="A25" t="s">
        <v>99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3.6821301467532638E-4</v>
      </c>
      <c r="W25">
        <v>1</v>
      </c>
      <c r="X25">
        <v>1</v>
      </c>
      <c r="Y25">
        <v>8.2598849598301296E-7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1.5302082130872331E-5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1</v>
      </c>
    </row>
    <row r="26" spans="1:76" x14ac:dyDescent="0.35">
      <c r="A26" t="s">
        <v>100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3.4678464559311527E-2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1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</row>
    <row r="27" spans="1:76" x14ac:dyDescent="0.35">
      <c r="A27" t="s">
        <v>101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1.629758117060073E-2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1</v>
      </c>
      <c r="BL27">
        <v>1</v>
      </c>
      <c r="BM27">
        <v>1</v>
      </c>
      <c r="BN27">
        <v>1</v>
      </c>
      <c r="BO27">
        <v>1</v>
      </c>
      <c r="BP27">
        <v>1</v>
      </c>
      <c r="BQ27">
        <v>1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</row>
    <row r="28" spans="1:76" x14ac:dyDescent="0.35">
      <c r="A28" t="s">
        <v>102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1.512650339307906E-2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>
        <v>1</v>
      </c>
      <c r="BJ28">
        <v>1</v>
      </c>
      <c r="BK28">
        <v>1</v>
      </c>
      <c r="BL28">
        <v>1</v>
      </c>
      <c r="BM28">
        <v>1</v>
      </c>
      <c r="BN28">
        <v>1</v>
      </c>
      <c r="BO28">
        <v>1</v>
      </c>
      <c r="BP28">
        <v>1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</row>
    <row r="29" spans="1:76" x14ac:dyDescent="0.35">
      <c r="A29" t="s">
        <v>103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1</v>
      </c>
      <c r="BB29">
        <v>1</v>
      </c>
      <c r="BC29">
        <v>1</v>
      </c>
      <c r="BD29">
        <v>1</v>
      </c>
      <c r="BE29">
        <v>1</v>
      </c>
      <c r="BF29">
        <v>1</v>
      </c>
      <c r="BG29">
        <v>1</v>
      </c>
      <c r="BH29">
        <v>1</v>
      </c>
      <c r="BI29">
        <v>1</v>
      </c>
      <c r="BJ29">
        <v>1</v>
      </c>
      <c r="BK29">
        <v>1</v>
      </c>
      <c r="BL29">
        <v>1</v>
      </c>
      <c r="BM29">
        <v>1</v>
      </c>
      <c r="BN29">
        <v>1</v>
      </c>
      <c r="BO29">
        <v>1</v>
      </c>
      <c r="BP29">
        <v>1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</row>
    <row r="30" spans="1:76" x14ac:dyDescent="0.35">
      <c r="A30" t="s">
        <v>104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1</v>
      </c>
      <c r="AZ30">
        <v>1</v>
      </c>
      <c r="BA30">
        <v>1</v>
      </c>
      <c r="BB30">
        <v>1</v>
      </c>
      <c r="BC30">
        <v>1</v>
      </c>
      <c r="BD30">
        <v>1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1</v>
      </c>
      <c r="BK30">
        <v>1</v>
      </c>
      <c r="BL30">
        <v>1</v>
      </c>
      <c r="BM30">
        <v>1</v>
      </c>
      <c r="BN30">
        <v>1</v>
      </c>
      <c r="BO30">
        <v>1</v>
      </c>
      <c r="BP30">
        <v>1</v>
      </c>
      <c r="BQ30">
        <v>1</v>
      </c>
      <c r="BR30">
        <v>1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</row>
    <row r="31" spans="1:76" x14ac:dyDescent="0.35">
      <c r="A31" t="s">
        <v>105</v>
      </c>
      <c r="B31">
        <v>1</v>
      </c>
      <c r="C31">
        <v>1</v>
      </c>
      <c r="D31">
        <v>1</v>
      </c>
      <c r="E31">
        <v>1</v>
      </c>
      <c r="F31">
        <v>1</v>
      </c>
      <c r="G31">
        <v>0.89686445542104176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0.89686445542102833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</row>
    <row r="32" spans="1:76" x14ac:dyDescent="0.35">
      <c r="A32" t="s">
        <v>106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  <c r="BA32">
        <v>1</v>
      </c>
      <c r="BB32">
        <v>1</v>
      </c>
      <c r="BC32">
        <v>1</v>
      </c>
      <c r="BD32">
        <v>1</v>
      </c>
      <c r="BE32">
        <v>1</v>
      </c>
      <c r="BF32">
        <v>1</v>
      </c>
      <c r="BG32">
        <v>1</v>
      </c>
      <c r="BH32">
        <v>1</v>
      </c>
      <c r="BI32">
        <v>1</v>
      </c>
      <c r="BJ32">
        <v>1</v>
      </c>
      <c r="BK32">
        <v>1</v>
      </c>
      <c r="BL32">
        <v>1</v>
      </c>
      <c r="BM32">
        <v>1</v>
      </c>
      <c r="BN32">
        <v>1</v>
      </c>
      <c r="BO32">
        <v>1</v>
      </c>
      <c r="BP32">
        <v>1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</row>
    <row r="33" spans="1:76" x14ac:dyDescent="0.35">
      <c r="A33" t="s">
        <v>107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1</v>
      </c>
      <c r="BE33">
        <v>1</v>
      </c>
      <c r="BF33">
        <v>1</v>
      </c>
      <c r="BG33">
        <v>1</v>
      </c>
      <c r="BH33">
        <v>1</v>
      </c>
      <c r="BI33">
        <v>1</v>
      </c>
      <c r="BJ33">
        <v>1</v>
      </c>
      <c r="BK33">
        <v>1</v>
      </c>
      <c r="BL33">
        <v>1</v>
      </c>
      <c r="BM33">
        <v>1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</row>
    <row r="35" spans="1:76" x14ac:dyDescent="0.35">
      <c r="B35" t="s">
        <v>108</v>
      </c>
      <c r="G35" t="s">
        <v>200</v>
      </c>
    </row>
    <row r="36" spans="1:76" x14ac:dyDescent="0.35">
      <c r="B36" t="s">
        <v>109</v>
      </c>
    </row>
    <row r="38" spans="1:76" x14ac:dyDescent="0.35">
      <c r="A38" t="s">
        <v>0</v>
      </c>
      <c r="B38" t="s">
        <v>1</v>
      </c>
      <c r="C38" t="s">
        <v>2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t="s">
        <v>9</v>
      </c>
      <c r="K38" t="s">
        <v>10</v>
      </c>
      <c r="L38" t="s">
        <v>11</v>
      </c>
      <c r="M38" t="s">
        <v>12</v>
      </c>
      <c r="N38" t="s">
        <v>13</v>
      </c>
      <c r="O38" t="s">
        <v>14</v>
      </c>
      <c r="P38" t="s">
        <v>15</v>
      </c>
      <c r="Q38" t="s">
        <v>16</v>
      </c>
      <c r="R38" t="s">
        <v>17</v>
      </c>
      <c r="S38" t="s">
        <v>18</v>
      </c>
      <c r="T38" t="s">
        <v>19</v>
      </c>
      <c r="U38" t="s">
        <v>20</v>
      </c>
      <c r="V38" t="s">
        <v>21</v>
      </c>
      <c r="W38" t="s">
        <v>22</v>
      </c>
      <c r="X38" t="s">
        <v>23</v>
      </c>
      <c r="Y38" t="s">
        <v>24</v>
      </c>
      <c r="Z38" t="s">
        <v>25</v>
      </c>
      <c r="AA38" t="s">
        <v>26</v>
      </c>
      <c r="AB38" t="s">
        <v>27</v>
      </c>
      <c r="AC38" t="s">
        <v>28</v>
      </c>
      <c r="AD38" t="s">
        <v>29</v>
      </c>
      <c r="AE38" t="s">
        <v>30</v>
      </c>
      <c r="AF38" t="s">
        <v>31</v>
      </c>
      <c r="AG38" t="s">
        <v>32</v>
      </c>
      <c r="AH38" t="s">
        <v>33</v>
      </c>
      <c r="AI38" t="s">
        <v>34</v>
      </c>
      <c r="AJ38" t="s">
        <v>35</v>
      </c>
      <c r="AK38" t="s">
        <v>36</v>
      </c>
      <c r="AL38" t="s">
        <v>37</v>
      </c>
      <c r="AM38" t="s">
        <v>38</v>
      </c>
      <c r="AN38" t="s">
        <v>39</v>
      </c>
      <c r="AO38" t="s">
        <v>40</v>
      </c>
      <c r="AP38" t="s">
        <v>41</v>
      </c>
      <c r="AQ38" t="s">
        <v>42</v>
      </c>
      <c r="AR38" t="s">
        <v>43</v>
      </c>
      <c r="AS38" t="s">
        <v>44</v>
      </c>
      <c r="AT38" t="s">
        <v>45</v>
      </c>
      <c r="AU38" t="s">
        <v>46</v>
      </c>
      <c r="AV38" t="s">
        <v>47</v>
      </c>
      <c r="AW38" t="s">
        <v>48</v>
      </c>
      <c r="AX38" t="s">
        <v>49</v>
      </c>
      <c r="AY38" t="s">
        <v>50</v>
      </c>
      <c r="AZ38" t="s">
        <v>51</v>
      </c>
      <c r="BA38" t="s">
        <v>52</v>
      </c>
      <c r="BB38" t="s">
        <v>53</v>
      </c>
      <c r="BC38" t="s">
        <v>54</v>
      </c>
      <c r="BD38" t="s">
        <v>55</v>
      </c>
      <c r="BE38" t="s">
        <v>56</v>
      </c>
      <c r="BF38" t="s">
        <v>57</v>
      </c>
      <c r="BG38" t="s">
        <v>58</v>
      </c>
      <c r="BH38" t="s">
        <v>59</v>
      </c>
      <c r="BI38" t="s">
        <v>60</v>
      </c>
      <c r="BJ38" t="s">
        <v>61</v>
      </c>
      <c r="BK38" t="s">
        <v>62</v>
      </c>
      <c r="BL38" t="s">
        <v>63</v>
      </c>
      <c r="BM38" t="s">
        <v>64</v>
      </c>
      <c r="BN38" t="s">
        <v>65</v>
      </c>
      <c r="BO38" t="s">
        <v>66</v>
      </c>
      <c r="BP38" t="s">
        <v>67</v>
      </c>
      <c r="BQ38" t="s">
        <v>68</v>
      </c>
      <c r="BR38" t="s">
        <v>69</v>
      </c>
      <c r="BS38" t="s">
        <v>70</v>
      </c>
      <c r="BT38" t="s">
        <v>71</v>
      </c>
      <c r="BU38" t="s">
        <v>72</v>
      </c>
      <c r="BV38" t="s">
        <v>73</v>
      </c>
      <c r="BW38" t="s">
        <v>74</v>
      </c>
      <c r="BX38" t="s">
        <v>75</v>
      </c>
    </row>
    <row r="39" spans="1:76" x14ac:dyDescent="0.35">
      <c r="A39" t="s">
        <v>76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1.115949096039426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</row>
    <row r="40" spans="1:76" x14ac:dyDescent="0.35">
      <c r="A40" t="s">
        <v>77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0.56114712483918694</v>
      </c>
      <c r="AG40">
        <v>0</v>
      </c>
      <c r="AH40">
        <v>0</v>
      </c>
      <c r="AI40">
        <v>0</v>
      </c>
      <c r="AJ40">
        <v>0</v>
      </c>
      <c r="AK40">
        <v>1.4397033797228711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6.091673728586315</v>
      </c>
      <c r="AV40">
        <v>0</v>
      </c>
      <c r="AW40">
        <v>0</v>
      </c>
      <c r="AX40">
        <v>0</v>
      </c>
      <c r="AY40">
        <v>13.787711850134709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</row>
    <row r="41" spans="1:76" x14ac:dyDescent="0.35">
      <c r="A41" t="s">
        <v>78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1.057199969477564</v>
      </c>
      <c r="AG41">
        <v>0</v>
      </c>
      <c r="AH41">
        <v>0</v>
      </c>
      <c r="AI41">
        <v>0</v>
      </c>
      <c r="AJ41">
        <v>0</v>
      </c>
      <c r="AK41">
        <v>1.233881932567096</v>
      </c>
      <c r="AL41">
        <v>0</v>
      </c>
      <c r="AM41">
        <v>0</v>
      </c>
      <c r="AN41">
        <v>0</v>
      </c>
      <c r="AO41">
        <v>0</v>
      </c>
      <c r="AP41">
        <v>0.35225895561241921</v>
      </c>
      <c r="AQ41">
        <v>0</v>
      </c>
      <c r="AR41">
        <v>0</v>
      </c>
      <c r="AS41">
        <v>0</v>
      </c>
      <c r="AT41">
        <v>0</v>
      </c>
      <c r="AU41">
        <v>3.49841480452461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</row>
    <row r="42" spans="1:76" x14ac:dyDescent="0.35">
      <c r="A42" t="s">
        <v>79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0.41082106339548319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</row>
    <row r="43" spans="1:76" x14ac:dyDescent="0.35">
      <c r="A43" t="s">
        <v>80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2.3132997041871861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</row>
    <row r="44" spans="1:76" x14ac:dyDescent="0.35">
      <c r="A44" t="s">
        <v>81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</row>
    <row r="45" spans="1:76" x14ac:dyDescent="0.35">
      <c r="A45" t="s">
        <v>82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0.28580850177921868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</row>
    <row r="46" spans="1:76" x14ac:dyDescent="0.35">
      <c r="A46" t="s">
        <v>83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</row>
    <row r="47" spans="1:76" x14ac:dyDescent="0.35">
      <c r="A47" t="s">
        <v>84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</row>
    <row r="48" spans="1:76" x14ac:dyDescent="0.35">
      <c r="A48" t="s">
        <v>85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0.5714743063234724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</row>
    <row r="49" spans="1:76" x14ac:dyDescent="0.35">
      <c r="A49" t="s">
        <v>86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0.34758918645412151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1.89205865372295</v>
      </c>
      <c r="AB49">
        <v>0</v>
      </c>
      <c r="AC49">
        <v>0</v>
      </c>
      <c r="AD49">
        <v>0</v>
      </c>
      <c r="AE49">
        <v>0</v>
      </c>
      <c r="AF49">
        <v>2.146341206349792</v>
      </c>
      <c r="AG49">
        <v>0</v>
      </c>
      <c r="AH49">
        <v>0</v>
      </c>
      <c r="AI49">
        <v>0</v>
      </c>
      <c r="AJ49">
        <v>0</v>
      </c>
      <c r="AK49">
        <v>0.2390157920704738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</row>
    <row r="50" spans="1:76" x14ac:dyDescent="0.35">
      <c r="A50" t="s">
        <v>87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1.5556474986702571</v>
      </c>
      <c r="M50">
        <v>0.58547687018127781</v>
      </c>
      <c r="N50">
        <v>0</v>
      </c>
      <c r="O50">
        <v>0</v>
      </c>
      <c r="P50">
        <v>0</v>
      </c>
      <c r="Q50">
        <v>1.2521753915943119</v>
      </c>
      <c r="R50">
        <v>0.49007387501803701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0.3428853304553135</v>
      </c>
      <c r="AB50">
        <v>0.72789249663937683</v>
      </c>
      <c r="AC50">
        <v>0</v>
      </c>
      <c r="AD50">
        <v>0</v>
      </c>
      <c r="AE50">
        <v>0</v>
      </c>
      <c r="AF50">
        <v>1.6581634172916779</v>
      </c>
      <c r="AG50">
        <v>0</v>
      </c>
      <c r="AH50">
        <v>0</v>
      </c>
      <c r="AI50">
        <v>0</v>
      </c>
      <c r="AJ50">
        <v>0</v>
      </c>
      <c r="AK50">
        <v>0.36088541029373988</v>
      </c>
      <c r="AL50">
        <v>0</v>
      </c>
      <c r="AM50">
        <v>0</v>
      </c>
      <c r="AN50">
        <v>0</v>
      </c>
      <c r="AO50">
        <v>0</v>
      </c>
      <c r="AP50">
        <v>18.67940256174786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</row>
    <row r="51" spans="1:76" x14ac:dyDescent="0.35">
      <c r="A51" t="s">
        <v>88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1.123677972567749</v>
      </c>
      <c r="M51">
        <v>0.72827167469240717</v>
      </c>
      <c r="N51">
        <v>0</v>
      </c>
      <c r="O51">
        <v>0</v>
      </c>
      <c r="P51">
        <v>0</v>
      </c>
      <c r="Q51">
        <v>1.309526648100255</v>
      </c>
      <c r="R51">
        <v>0.52865718777151538</v>
      </c>
      <c r="S51">
        <v>0</v>
      </c>
      <c r="T51">
        <v>0</v>
      </c>
      <c r="U51">
        <v>0</v>
      </c>
      <c r="V51">
        <v>0.95381647080123444</v>
      </c>
      <c r="W51">
        <v>0.58591125477658745</v>
      </c>
      <c r="X51">
        <v>0</v>
      </c>
      <c r="Y51">
        <v>0</v>
      </c>
      <c r="Z51">
        <v>0</v>
      </c>
      <c r="AA51">
        <v>1.233813168653211</v>
      </c>
      <c r="AB51">
        <v>0.57433893123266022</v>
      </c>
      <c r="AC51">
        <v>0</v>
      </c>
      <c r="AD51">
        <v>0</v>
      </c>
      <c r="AE51">
        <v>0</v>
      </c>
      <c r="AF51">
        <v>1.5496135376150599</v>
      </c>
      <c r="AG51">
        <v>0.31953760582924268</v>
      </c>
      <c r="AH51">
        <v>0</v>
      </c>
      <c r="AI51">
        <v>0</v>
      </c>
      <c r="AJ51">
        <v>0</v>
      </c>
      <c r="AK51">
        <v>0.56234887820864021</v>
      </c>
      <c r="AL51">
        <v>0.33290128492555687</v>
      </c>
      <c r="AM51">
        <v>0</v>
      </c>
      <c r="AN51">
        <v>0</v>
      </c>
      <c r="AO51">
        <v>0</v>
      </c>
      <c r="AP51">
        <v>30.35365425430664</v>
      </c>
      <c r="AQ51">
        <v>0.37316137545981892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27.021004269842731</v>
      </c>
      <c r="BA51">
        <v>0</v>
      </c>
      <c r="BB51">
        <v>0</v>
      </c>
      <c r="BC51">
        <v>0</v>
      </c>
      <c r="BD51">
        <v>0</v>
      </c>
      <c r="BE51">
        <v>0.2396359703353117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</row>
    <row r="52" spans="1:76" x14ac:dyDescent="0.35">
      <c r="A52" t="s">
        <v>89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0.90659512948613696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0.40305036364960611</v>
      </c>
      <c r="AB52">
        <v>0</v>
      </c>
      <c r="AC52">
        <v>0</v>
      </c>
      <c r="AD52">
        <v>0</v>
      </c>
      <c r="AE52">
        <v>0</v>
      </c>
      <c r="AF52">
        <v>0.65535317330890364</v>
      </c>
      <c r="AG52">
        <v>0</v>
      </c>
      <c r="AH52">
        <v>0</v>
      </c>
      <c r="AI52">
        <v>0</v>
      </c>
      <c r="AJ52">
        <v>0</v>
      </c>
      <c r="AK52">
        <v>0.51173395367771768</v>
      </c>
      <c r="AL52">
        <v>0.58543988484565046</v>
      </c>
      <c r="AM52">
        <v>0</v>
      </c>
      <c r="AN52">
        <v>0</v>
      </c>
      <c r="AO52">
        <v>0</v>
      </c>
      <c r="AP52">
        <v>30.852574230750161</v>
      </c>
      <c r="AQ52">
        <v>0</v>
      </c>
      <c r="AR52">
        <v>0</v>
      </c>
      <c r="AS52">
        <v>0</v>
      </c>
      <c r="AT52">
        <v>0</v>
      </c>
      <c r="AU52">
        <v>0.83456113162954804</v>
      </c>
      <c r="AV52">
        <v>0</v>
      </c>
      <c r="AW52">
        <v>0</v>
      </c>
      <c r="AX52">
        <v>0</v>
      </c>
      <c r="AY52">
        <v>0</v>
      </c>
      <c r="AZ52">
        <v>26.40162170848523</v>
      </c>
      <c r="BA52">
        <v>0</v>
      </c>
      <c r="BB52">
        <v>0</v>
      </c>
      <c r="BC52">
        <v>0</v>
      </c>
      <c r="BD52">
        <v>0</v>
      </c>
      <c r="BE52">
        <v>0.2057722443602161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</row>
    <row r="53" spans="1:76" x14ac:dyDescent="0.35">
      <c r="A53" t="s">
        <v>90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2.1698214700657199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1.592913262223993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0.60203416234052476</v>
      </c>
      <c r="AL53">
        <v>0.2327551094028591</v>
      </c>
      <c r="AM53">
        <v>0</v>
      </c>
      <c r="AN53">
        <v>0</v>
      </c>
      <c r="AO53">
        <v>0</v>
      </c>
      <c r="AP53">
        <v>15.621304682609599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0.91781922883778455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</row>
    <row r="54" spans="1:76" x14ac:dyDescent="0.35">
      <c r="A54" t="s">
        <v>91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1.044154147987969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0.790430834758443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0.58716977945820981</v>
      </c>
      <c r="AL54">
        <v>0</v>
      </c>
      <c r="AM54">
        <v>0</v>
      </c>
      <c r="AN54">
        <v>0</v>
      </c>
      <c r="AO54">
        <v>0</v>
      </c>
      <c r="AP54">
        <v>23.727062553773969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</row>
    <row r="55" spans="1:76" x14ac:dyDescent="0.35">
      <c r="A55" t="s">
        <v>92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</row>
    <row r="56" spans="1:76" x14ac:dyDescent="0.35">
      <c r="A56" t="s">
        <v>93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</row>
    <row r="57" spans="1:76" x14ac:dyDescent="0.35">
      <c r="A57" t="s">
        <v>94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0.48557462939357893</v>
      </c>
      <c r="U57">
        <v>0</v>
      </c>
      <c r="V57">
        <v>5.0219309360613133E-2</v>
      </c>
      <c r="W57">
        <v>0</v>
      </c>
      <c r="X57">
        <v>0</v>
      </c>
      <c r="Y57">
        <v>0.41978900686076831</v>
      </c>
      <c r="Z57">
        <v>0</v>
      </c>
      <c r="AA57">
        <v>0</v>
      </c>
      <c r="AB57">
        <v>0</v>
      </c>
      <c r="AC57">
        <v>7.4389022269921543E-2</v>
      </c>
      <c r="AD57">
        <v>1.421832592210871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</row>
    <row r="58" spans="1:76" x14ac:dyDescent="0.35">
      <c r="A58" t="s">
        <v>95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4.6017394102854423E-2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5.3524143721540316</v>
      </c>
      <c r="AL58">
        <v>0</v>
      </c>
      <c r="AM58">
        <v>7.8149483481189094E-2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</row>
    <row r="59" spans="1:76" x14ac:dyDescent="0.35">
      <c r="A59" t="s">
        <v>96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0.60168244646545543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</row>
    <row r="60" spans="1:76" x14ac:dyDescent="0.35">
      <c r="A60" t="s">
        <v>97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1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</row>
    <row r="61" spans="1:76" x14ac:dyDescent="0.35">
      <c r="A61" t="s">
        <v>98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</row>
    <row r="62" spans="1:76" x14ac:dyDescent="0.35">
      <c r="A62" t="s">
        <v>99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0.24499507289814429</v>
      </c>
      <c r="W62">
        <v>0</v>
      </c>
      <c r="X62">
        <v>0</v>
      </c>
      <c r="Y62">
        <v>2.2979522382087201E-2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4.1867445976164817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</row>
    <row r="63" spans="1:76" x14ac:dyDescent="0.35">
      <c r="A63" t="s">
        <v>100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0.89973325635946011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</row>
    <row r="64" spans="1:76" x14ac:dyDescent="0.35">
      <c r="A64" t="s">
        <v>101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0.79946307059338406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</row>
    <row r="65" spans="1:76" x14ac:dyDescent="0.35">
      <c r="A65" t="s">
        <v>102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0.7125073999999999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</row>
    <row r="66" spans="1:76" x14ac:dyDescent="0.35">
      <c r="A66" t="s">
        <v>103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</row>
    <row r="67" spans="1:76" x14ac:dyDescent="0.35">
      <c r="A67" t="s">
        <v>104</v>
      </c>
      <c r="B67">
        <v>0</v>
      </c>
      <c r="C67">
        <v>0</v>
      </c>
      <c r="D67">
        <v>0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</row>
    <row r="68" spans="1:76" x14ac:dyDescent="0.35">
      <c r="A68" t="s">
        <v>105</v>
      </c>
      <c r="B68">
        <v>0</v>
      </c>
      <c r="C68">
        <v>0</v>
      </c>
      <c r="D68">
        <v>0</v>
      </c>
      <c r="E68">
        <v>0</v>
      </c>
      <c r="F68">
        <v>0</v>
      </c>
      <c r="G68">
        <v>0.99891399418032367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1.009094699089097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</row>
    <row r="69" spans="1:76" x14ac:dyDescent="0.35">
      <c r="A69" t="s">
        <v>106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</row>
    <row r="70" spans="1:76" x14ac:dyDescent="0.35">
      <c r="A70" t="s">
        <v>107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7"/>
  <sheetViews>
    <sheetView tabSelected="1" topLeftCell="K1" workbookViewId="0">
      <selection activeCell="Z2" sqref="Z2"/>
    </sheetView>
  </sheetViews>
  <sheetFormatPr baseColWidth="10" defaultColWidth="8.7265625" defaultRowHeight="14.5" x14ac:dyDescent="0.35"/>
  <cols>
    <col min="1" max="1" width="17.81640625" bestFit="1" customWidth="1"/>
    <col min="2" max="2" width="11.81640625" bestFit="1" customWidth="1"/>
    <col min="3" max="3" width="20.453125" bestFit="1" customWidth="1"/>
    <col min="4" max="4" width="11.81640625" bestFit="1" customWidth="1"/>
    <col min="5" max="5" width="20.453125" bestFit="1" customWidth="1"/>
    <col min="6" max="7" width="11.81640625" bestFit="1" customWidth="1"/>
    <col min="8" max="8" width="12.453125" bestFit="1" customWidth="1"/>
    <col min="9" max="9" width="17.26953125" bestFit="1" customWidth="1"/>
    <col min="10" max="10" width="30.54296875" bestFit="1" customWidth="1"/>
    <col min="11" max="11" width="30.81640625" bestFit="1" customWidth="1"/>
    <col min="13" max="13" width="17.81640625" bestFit="1" customWidth="1"/>
    <col min="14" max="14" width="14.36328125" bestFit="1" customWidth="1"/>
    <col min="15" max="16" width="12.54296875" bestFit="1" customWidth="1"/>
    <col min="17" max="17" width="7.81640625" bestFit="1" customWidth="1"/>
    <col min="18" max="20" width="2.81640625" bestFit="1" customWidth="1"/>
    <col min="21" max="23" width="3.54296875" bestFit="1" customWidth="1"/>
    <col min="24" max="32" width="11.81640625" bestFit="1" customWidth="1"/>
    <col min="33" max="35" width="4.54296875" bestFit="1" customWidth="1"/>
  </cols>
  <sheetData>
    <row r="1" spans="1:35" x14ac:dyDescent="0.35">
      <c r="A1" t="s">
        <v>110</v>
      </c>
      <c r="B1" t="s">
        <v>111</v>
      </c>
      <c r="C1" t="s">
        <v>112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M1" t="s">
        <v>110</v>
      </c>
      <c r="N1" t="s">
        <v>121</v>
      </c>
      <c r="O1" t="str">
        <f>"-log10 p-value"</f>
        <v>-log10 p-value</v>
      </c>
      <c r="P1" t="str">
        <f>"-log10 p-value"</f>
        <v>-log10 p-value</v>
      </c>
      <c r="U1" t="str">
        <f>"n-2"</f>
        <v>n-2</v>
      </c>
      <c r="V1" t="str">
        <f>"n-3"</f>
        <v>n-3</v>
      </c>
      <c r="W1" t="str">
        <f>"n-4"</f>
        <v>n-4</v>
      </c>
      <c r="X1" t="str">
        <f>"n-5"</f>
        <v>n-5</v>
      </c>
      <c r="Y1" t="str">
        <f>"n-6"</f>
        <v>n-6</v>
      </c>
      <c r="Z1" t="str">
        <f>"n-7"</f>
        <v>n-7</v>
      </c>
      <c r="AA1" t="str">
        <f>"n-8"</f>
        <v>n-8</v>
      </c>
      <c r="AB1" t="str">
        <f>"n-9"</f>
        <v>n-9</v>
      </c>
      <c r="AC1" t="str">
        <f>"n-10"</f>
        <v>n-10</v>
      </c>
      <c r="AD1" t="str">
        <f>"n-11"</f>
        <v>n-11</v>
      </c>
      <c r="AE1" t="str">
        <f>"n-12"</f>
        <v>n-12</v>
      </c>
      <c r="AF1" t="str">
        <f>"n-13"</f>
        <v>n-13</v>
      </c>
      <c r="AG1" t="str">
        <f>"n-14"</f>
        <v>n-14</v>
      </c>
      <c r="AH1" t="str">
        <f>"n-15"</f>
        <v>n-15</v>
      </c>
      <c r="AI1" t="str">
        <f>"n-16"</f>
        <v>n-16</v>
      </c>
    </row>
    <row r="2" spans="1:35" x14ac:dyDescent="0.35">
      <c r="A2" t="s">
        <v>122</v>
      </c>
      <c r="B2">
        <v>73.642424155665296</v>
      </c>
      <c r="C2">
        <v>0.79766378552701722</v>
      </c>
      <c r="D2">
        <v>82.181196666666665</v>
      </c>
      <c r="E2">
        <v>2.390058487680442</v>
      </c>
      <c r="F2">
        <v>1.115949096039426</v>
      </c>
      <c r="G2">
        <v>1.713240458618543E-2</v>
      </c>
      <c r="H2">
        <v>-5.8696942231709386</v>
      </c>
      <c r="I2">
        <v>2.440076124228189</v>
      </c>
      <c r="J2">
        <v>-13.83</v>
      </c>
      <c r="K2">
        <v>-3.25</v>
      </c>
      <c r="M2" t="s">
        <v>122</v>
      </c>
      <c r="N2">
        <v>0.1582712202079499</v>
      </c>
      <c r="P2">
        <v>1.7661816781773449</v>
      </c>
    </row>
    <row r="3" spans="1:35" x14ac:dyDescent="0.35">
      <c r="A3" t="s">
        <v>123</v>
      </c>
      <c r="B3">
        <v>78.248954056713472</v>
      </c>
      <c r="C3">
        <v>1.0256950390267889</v>
      </c>
      <c r="D3">
        <v>43.909175590598423</v>
      </c>
      <c r="E3">
        <v>2.137569604572628</v>
      </c>
      <c r="F3">
        <v>0.56114712483918694</v>
      </c>
      <c r="G3">
        <v>1.8601615954946449E-4</v>
      </c>
      <c r="H3">
        <v>25.086582762241498</v>
      </c>
      <c r="I3">
        <v>2.8746247356100558</v>
      </c>
      <c r="J3">
        <v>29.87</v>
      </c>
      <c r="K3">
        <v>38.81</v>
      </c>
      <c r="M3" t="s">
        <v>123</v>
      </c>
      <c r="N3">
        <v>-0.83354902022413602</v>
      </c>
      <c r="P3">
        <v>3.7304493262212199</v>
      </c>
    </row>
    <row r="4" spans="1:35" x14ac:dyDescent="0.35">
      <c r="A4" t="s">
        <v>124</v>
      </c>
      <c r="B4">
        <v>14.37530848705283</v>
      </c>
      <c r="C4">
        <v>0.85838837358112619</v>
      </c>
      <c r="D4">
        <v>20.69618021336883</v>
      </c>
      <c r="E4">
        <v>4.058775645948514</v>
      </c>
      <c r="F4">
        <v>1.4397033797228711</v>
      </c>
      <c r="G4">
        <v>0.10857378188646689</v>
      </c>
      <c r="H4">
        <v>-2.6390096746589871</v>
      </c>
      <c r="I4">
        <v>2.1785539991973768</v>
      </c>
      <c r="J4">
        <v>-15.86</v>
      </c>
      <c r="K4">
        <v>3.22</v>
      </c>
      <c r="M4" t="s">
        <v>124</v>
      </c>
      <c r="N4">
        <v>0.52577160563771141</v>
      </c>
      <c r="P4">
        <v>0.96427503438528972</v>
      </c>
    </row>
    <row r="5" spans="1:35" x14ac:dyDescent="0.35">
      <c r="A5" t="s">
        <v>125</v>
      </c>
      <c r="B5">
        <v>3.853756391835903</v>
      </c>
      <c r="C5">
        <v>0.4185999466519067</v>
      </c>
      <c r="D5">
        <v>23.475826568518361</v>
      </c>
      <c r="E5">
        <v>2.9409896184080502</v>
      </c>
      <c r="F5">
        <v>6.091673728586315</v>
      </c>
      <c r="G5">
        <v>6.5373904794727719E-3</v>
      </c>
      <c r="H5">
        <v>-11.44081094905064</v>
      </c>
      <c r="I5">
        <v>2.0810015149620922</v>
      </c>
      <c r="J5">
        <v>-26.73</v>
      </c>
      <c r="K5">
        <v>-12.51</v>
      </c>
      <c r="M5" t="s">
        <v>125</v>
      </c>
      <c r="N5">
        <v>2.606838672823899</v>
      </c>
      <c r="O5">
        <v>2.1845955737742369</v>
      </c>
      <c r="AD5">
        <v>2.1845955737742369</v>
      </c>
    </row>
    <row r="6" spans="1:35" x14ac:dyDescent="0.35">
      <c r="A6" t="s">
        <v>126</v>
      </c>
      <c r="B6">
        <v>0.86324337861263312</v>
      </c>
      <c r="C6">
        <v>0.313785035930365</v>
      </c>
      <c r="D6">
        <v>11.902150960847729</v>
      </c>
      <c r="E6">
        <v>5.1203911363959618</v>
      </c>
      <c r="F6">
        <v>13.787711850134709</v>
      </c>
      <c r="G6">
        <v>6.4298310277050505E-2</v>
      </c>
      <c r="H6">
        <v>-3.7270879111482782</v>
      </c>
      <c r="I6">
        <v>2.0150214566779781</v>
      </c>
      <c r="J6">
        <v>-23.69</v>
      </c>
      <c r="K6">
        <v>1.61</v>
      </c>
      <c r="M6" t="s">
        <v>126</v>
      </c>
      <c r="N6">
        <v>3.7853111480868442</v>
      </c>
      <c r="P6">
        <v>1.1918004399372899</v>
      </c>
    </row>
    <row r="7" spans="1:35" x14ac:dyDescent="0.35">
      <c r="A7" t="s">
        <v>127</v>
      </c>
      <c r="B7">
        <v>53.431777601238871</v>
      </c>
      <c r="C7">
        <v>5.0206827690628417</v>
      </c>
      <c r="D7">
        <v>56.488073649161727</v>
      </c>
      <c r="E7">
        <v>11.44759207612959</v>
      </c>
      <c r="F7">
        <v>1.057199969477564</v>
      </c>
      <c r="G7">
        <v>0.70293690782909724</v>
      </c>
      <c r="H7">
        <v>-0.42348654251797507</v>
      </c>
      <c r="I7">
        <v>2.7419570455964202</v>
      </c>
      <c r="J7">
        <v>-27.3</v>
      </c>
      <c r="K7">
        <v>21.18</v>
      </c>
      <c r="M7" t="s">
        <v>127</v>
      </c>
      <c r="N7">
        <v>8.0248288440051399E-2</v>
      </c>
      <c r="P7">
        <v>0.1530836533746405</v>
      </c>
    </row>
    <row r="8" spans="1:35" x14ac:dyDescent="0.35">
      <c r="A8" t="s">
        <v>128</v>
      </c>
      <c r="B8">
        <v>4.5157639054299397</v>
      </c>
      <c r="C8">
        <v>0.32873499337134843</v>
      </c>
      <c r="D8">
        <v>5.5719194946486308</v>
      </c>
      <c r="E8">
        <v>3.0856351350012532</v>
      </c>
      <c r="F8">
        <v>1.233881932567096</v>
      </c>
      <c r="G8">
        <v>0.61407656661610943</v>
      </c>
      <c r="H8">
        <v>-0.5895127195818044</v>
      </c>
      <c r="I8">
        <v>2.0453948700630549</v>
      </c>
      <c r="J8">
        <v>-8.6</v>
      </c>
      <c r="K8">
        <v>6.49</v>
      </c>
      <c r="M8" t="s">
        <v>128</v>
      </c>
      <c r="N8">
        <v>0.30320435279431168</v>
      </c>
      <c r="P8">
        <v>0.2117774751361389</v>
      </c>
    </row>
    <row r="9" spans="1:35" x14ac:dyDescent="0.35">
      <c r="A9" t="s">
        <v>129</v>
      </c>
      <c r="B9">
        <v>35.776985341478827</v>
      </c>
      <c r="C9">
        <v>2.856921724742977</v>
      </c>
      <c r="D9">
        <v>12.60276349135016</v>
      </c>
      <c r="E9">
        <v>2.9215360624649351</v>
      </c>
      <c r="F9">
        <v>0.35225895561241921</v>
      </c>
      <c r="G9">
        <v>6.0371637861196677E-4</v>
      </c>
      <c r="H9">
        <v>9.8229445149514785</v>
      </c>
      <c r="I9">
        <v>3.998000929139133</v>
      </c>
      <c r="J9">
        <v>16.62</v>
      </c>
      <c r="K9">
        <v>29.73</v>
      </c>
      <c r="M9" t="s">
        <v>129</v>
      </c>
      <c r="N9">
        <v>-1.5052917097055061</v>
      </c>
      <c r="O9">
        <v>3.2191670417309082</v>
      </c>
      <c r="AC9">
        <v>3.2191670417309082</v>
      </c>
    </row>
    <row r="10" spans="1:35" x14ac:dyDescent="0.35">
      <c r="A10" t="s">
        <v>130</v>
      </c>
      <c r="B10">
        <v>6.2754731518523554</v>
      </c>
      <c r="C10">
        <v>3.06633080873035</v>
      </c>
      <c r="D10">
        <v>21.954208179836989</v>
      </c>
      <c r="E10">
        <v>8.0638231479236548</v>
      </c>
      <c r="F10">
        <v>3.49841480452461</v>
      </c>
      <c r="G10">
        <v>6.3389263834692275E-2</v>
      </c>
      <c r="H10">
        <v>-3.1477813478197252</v>
      </c>
      <c r="I10">
        <v>2.5665384859619231</v>
      </c>
      <c r="J10">
        <v>-33.159999999999997</v>
      </c>
      <c r="K10">
        <v>1.8</v>
      </c>
      <c r="M10" t="s">
        <v>130</v>
      </c>
      <c r="N10">
        <v>1.806701358713855</v>
      </c>
      <c r="P10">
        <v>1.197984291837227</v>
      </c>
    </row>
    <row r="11" spans="1:35" x14ac:dyDescent="0.35">
      <c r="A11" t="s">
        <v>131</v>
      </c>
      <c r="B11">
        <v>100</v>
      </c>
      <c r="C11">
        <v>0</v>
      </c>
      <c r="D11">
        <v>41.082106339548318</v>
      </c>
      <c r="E11">
        <v>3.8592175942681339</v>
      </c>
      <c r="F11">
        <v>0.41082106339548319</v>
      </c>
      <c r="G11">
        <v>1.427093440859166E-3</v>
      </c>
      <c r="H11">
        <v>26.442869001843679</v>
      </c>
      <c r="I11">
        <v>2</v>
      </c>
      <c r="J11">
        <v>49.33</v>
      </c>
      <c r="K11">
        <v>68.5</v>
      </c>
      <c r="M11" t="s">
        <v>131</v>
      </c>
      <c r="N11">
        <v>-1.283417942254685</v>
      </c>
      <c r="O11">
        <v>2.84554758994005</v>
      </c>
      <c r="AA11">
        <v>2.84554758994005</v>
      </c>
    </row>
    <row r="12" spans="1:35" x14ac:dyDescent="0.35">
      <c r="A12" t="s">
        <v>132</v>
      </c>
      <c r="B12">
        <v>43.228294119864842</v>
      </c>
      <c r="C12">
        <v>5.5149929354209783</v>
      </c>
      <c r="D12">
        <v>100</v>
      </c>
      <c r="E12">
        <v>0</v>
      </c>
      <c r="F12">
        <v>2.3132997041871861</v>
      </c>
      <c r="G12">
        <v>3.130844384727697E-3</v>
      </c>
      <c r="H12">
        <v>-17.82984677735492</v>
      </c>
      <c r="I12">
        <v>2</v>
      </c>
      <c r="J12">
        <v>-70.47</v>
      </c>
      <c r="K12">
        <v>-43.07</v>
      </c>
      <c r="M12" t="s">
        <v>132</v>
      </c>
      <c r="N12">
        <v>1.2099521893352509</v>
      </c>
      <c r="O12">
        <v>2.5043385179894719</v>
      </c>
      <c r="AB12">
        <v>2.5043385179894719</v>
      </c>
    </row>
    <row r="13" spans="1:35" x14ac:dyDescent="0.35">
      <c r="A13" t="s">
        <v>133</v>
      </c>
      <c r="B13">
        <v>100</v>
      </c>
      <c r="C13">
        <v>0</v>
      </c>
      <c r="D13">
        <v>28.580850177921871</v>
      </c>
      <c r="E13">
        <v>1.921967026705464</v>
      </c>
      <c r="F13">
        <v>0.28580850177921868</v>
      </c>
      <c r="G13">
        <v>2.413148419625077E-4</v>
      </c>
      <c r="H13">
        <v>64.361976249538415</v>
      </c>
      <c r="I13">
        <v>2</v>
      </c>
      <c r="J13">
        <v>66.64</v>
      </c>
      <c r="K13">
        <v>76.19</v>
      </c>
      <c r="M13" t="s">
        <v>133</v>
      </c>
      <c r="N13">
        <v>-1.806879262805317</v>
      </c>
      <c r="O13">
        <v>3.6174159661799372</v>
      </c>
      <c r="AA13">
        <v>3.6174159661799372</v>
      </c>
    </row>
    <row r="14" spans="1:35" x14ac:dyDescent="0.35">
      <c r="A14" t="s">
        <v>134</v>
      </c>
      <c r="B14">
        <v>100</v>
      </c>
      <c r="C14">
        <v>0</v>
      </c>
      <c r="D14">
        <v>57.147430632347238</v>
      </c>
      <c r="E14">
        <v>3.1242150316738519</v>
      </c>
      <c r="F14">
        <v>0.5714743063234724</v>
      </c>
      <c r="G14">
        <v>1.7670730932759129E-3</v>
      </c>
      <c r="H14">
        <v>23.75727234750488</v>
      </c>
      <c r="I14">
        <v>2</v>
      </c>
      <c r="J14">
        <v>35.090000000000003</v>
      </c>
      <c r="K14">
        <v>50.61</v>
      </c>
      <c r="M14" t="s">
        <v>134</v>
      </c>
      <c r="N14">
        <v>-0.80723945904252403</v>
      </c>
      <c r="P14">
        <v>2.7527454859488931</v>
      </c>
    </row>
    <row r="15" spans="1:35" x14ac:dyDescent="0.35">
      <c r="A15" t="s">
        <v>135</v>
      </c>
      <c r="B15">
        <v>50.582845508534248</v>
      </c>
      <c r="C15">
        <v>15.68437186633021</v>
      </c>
      <c r="D15">
        <v>17.582050118845931</v>
      </c>
      <c r="E15">
        <v>3.5723668227477878</v>
      </c>
      <c r="F15">
        <v>0.34758918645412151</v>
      </c>
      <c r="G15">
        <v>6.126047502493958E-2</v>
      </c>
      <c r="H15">
        <v>3.5533284340433711</v>
      </c>
      <c r="I15">
        <v>2.2069524610697311</v>
      </c>
      <c r="J15">
        <v>-3.57</v>
      </c>
      <c r="K15">
        <v>69.58</v>
      </c>
      <c r="M15" t="s">
        <v>135</v>
      </c>
      <c r="N15">
        <v>-1.5245448944717579</v>
      </c>
      <c r="P15">
        <v>1.212819639917462</v>
      </c>
    </row>
    <row r="16" spans="1:35" x14ac:dyDescent="0.35">
      <c r="A16" t="s">
        <v>136</v>
      </c>
      <c r="B16">
        <v>13.32177403001214</v>
      </c>
      <c r="C16">
        <v>4.8174173379942644</v>
      </c>
      <c r="D16">
        <v>25.205577836426141</v>
      </c>
      <c r="E16">
        <v>4.4581064720727506</v>
      </c>
      <c r="F16">
        <v>1.89205865372295</v>
      </c>
      <c r="G16">
        <v>3.5272019900487173E-2</v>
      </c>
      <c r="H16">
        <v>-3.1359349678590211</v>
      </c>
      <c r="I16">
        <v>3.9762047583045992</v>
      </c>
      <c r="J16">
        <v>-22.43</v>
      </c>
      <c r="K16">
        <v>-1.34</v>
      </c>
      <c r="M16" t="s">
        <v>136</v>
      </c>
      <c r="N16">
        <v>0.91995681284412523</v>
      </c>
      <c r="P16">
        <v>1.4525696691525509</v>
      </c>
    </row>
    <row r="17" spans="1:29" x14ac:dyDescent="0.35">
      <c r="A17" t="s">
        <v>137</v>
      </c>
      <c r="B17">
        <v>23.038353872904811</v>
      </c>
      <c r="C17">
        <v>4.7384245050199789</v>
      </c>
      <c r="D17">
        <v>49.448168243883892</v>
      </c>
      <c r="E17">
        <v>7.1465887228835552</v>
      </c>
      <c r="F17">
        <v>2.146341206349792</v>
      </c>
      <c r="G17">
        <v>8.7706283975740353E-3</v>
      </c>
      <c r="H17">
        <v>-5.3346303704532527</v>
      </c>
      <c r="I17">
        <v>3.473653793653122</v>
      </c>
      <c r="J17">
        <v>-41.02</v>
      </c>
      <c r="K17">
        <v>-11.8</v>
      </c>
      <c r="M17" t="s">
        <v>137</v>
      </c>
      <c r="N17">
        <v>1.1018794412292809</v>
      </c>
      <c r="O17">
        <v>2.0569692892084288</v>
      </c>
      <c r="AA17">
        <v>2.0569692892084288</v>
      </c>
    </row>
    <row r="18" spans="1:29" x14ac:dyDescent="0.35">
      <c r="A18" t="s">
        <v>138</v>
      </c>
      <c r="B18">
        <v>13.05702658854881</v>
      </c>
      <c r="C18">
        <v>6.8814090985351521</v>
      </c>
      <c r="D18">
        <v>3.120835552147232</v>
      </c>
      <c r="E18">
        <v>3.417659817781598</v>
      </c>
      <c r="F18">
        <v>0.2390157920704738</v>
      </c>
      <c r="G18">
        <v>0.11309216931064189</v>
      </c>
      <c r="H18">
        <v>2.2399006536462598</v>
      </c>
      <c r="I18">
        <v>2.9300623448546661</v>
      </c>
      <c r="J18">
        <v>-4.37</v>
      </c>
      <c r="K18">
        <v>24.25</v>
      </c>
      <c r="M18" t="s">
        <v>138</v>
      </c>
      <c r="N18">
        <v>-2.0648221528776309</v>
      </c>
      <c r="P18">
        <v>0.94656746530367275</v>
      </c>
    </row>
    <row r="19" spans="1:29" x14ac:dyDescent="0.35">
      <c r="A19" t="s">
        <v>139</v>
      </c>
      <c r="B19">
        <v>0.41063063629375762</v>
      </c>
      <c r="C19">
        <v>2.8698375895544331E-2</v>
      </c>
      <c r="D19">
        <v>0.63879652222775973</v>
      </c>
      <c r="E19">
        <v>5.6365734867489928E-2</v>
      </c>
      <c r="F19">
        <v>1.5556474986702571</v>
      </c>
      <c r="G19">
        <v>8.506556067676049E-3</v>
      </c>
      <c r="H19">
        <v>-6.248039036131682</v>
      </c>
      <c r="I19">
        <v>2.9716246194227738</v>
      </c>
      <c r="J19">
        <v>-0.35</v>
      </c>
      <c r="K19">
        <v>-0.11</v>
      </c>
      <c r="M19" t="s">
        <v>139</v>
      </c>
      <c r="N19">
        <v>0.63751519044393989</v>
      </c>
      <c r="P19">
        <v>2.0702462311646892</v>
      </c>
    </row>
    <row r="20" spans="1:29" x14ac:dyDescent="0.35">
      <c r="A20" t="s">
        <v>140</v>
      </c>
      <c r="B20">
        <v>0.13998174865966401</v>
      </c>
      <c r="C20">
        <v>1.0334081098239439E-2</v>
      </c>
      <c r="D20">
        <v>8.1956076087762397E-2</v>
      </c>
      <c r="E20">
        <v>3.8878002089195188E-2</v>
      </c>
      <c r="F20">
        <v>0.58547687018127781</v>
      </c>
      <c r="G20">
        <v>0.1143689104453683</v>
      </c>
      <c r="H20">
        <v>2.498344533412403</v>
      </c>
      <c r="I20">
        <v>2.2812116147689832</v>
      </c>
      <c r="J20">
        <v>-0.03</v>
      </c>
      <c r="K20">
        <v>0.15</v>
      </c>
      <c r="M20" t="s">
        <v>140</v>
      </c>
      <c r="N20">
        <v>-0.77231591807018174</v>
      </c>
      <c r="P20">
        <v>0.94169201625122023</v>
      </c>
    </row>
    <row r="21" spans="1:29" x14ac:dyDescent="0.35">
      <c r="A21" t="s">
        <v>141</v>
      </c>
      <c r="B21">
        <v>1.929810471902389</v>
      </c>
      <c r="C21">
        <v>0.1427339242596129</v>
      </c>
      <c r="D21">
        <v>2.4164611833571779</v>
      </c>
      <c r="E21">
        <v>2.459858907233051E-2</v>
      </c>
      <c r="F21">
        <v>1.2521753915943119</v>
      </c>
      <c r="G21">
        <v>2.4710316598661169E-2</v>
      </c>
      <c r="H21">
        <v>-5.8196288729912586</v>
      </c>
      <c r="I21">
        <v>2.1186979009901039</v>
      </c>
      <c r="J21">
        <v>-0.83</v>
      </c>
      <c r="K21">
        <v>-0.15</v>
      </c>
      <c r="M21" t="s">
        <v>141</v>
      </c>
      <c r="N21">
        <v>0.3244366540126597</v>
      </c>
      <c r="P21">
        <v>1.607121690204125</v>
      </c>
    </row>
    <row r="22" spans="1:29" x14ac:dyDescent="0.35">
      <c r="A22" t="s">
        <v>142</v>
      </c>
      <c r="B22">
        <v>0.1210879110148898</v>
      </c>
      <c r="C22">
        <v>1.655324306209946E-2</v>
      </c>
      <c r="D22">
        <v>5.9342021768906281E-2</v>
      </c>
      <c r="E22">
        <v>2.9475215368731419E-2</v>
      </c>
      <c r="F22">
        <v>0.49007387501803701</v>
      </c>
      <c r="G22">
        <v>4.7493494386078777E-2</v>
      </c>
      <c r="H22">
        <v>3.1636170503113048</v>
      </c>
      <c r="I22">
        <v>3.1474339741533051</v>
      </c>
      <c r="J22">
        <v>0</v>
      </c>
      <c r="K22">
        <v>0.12</v>
      </c>
      <c r="M22" t="s">
        <v>142</v>
      </c>
      <c r="N22">
        <v>-1.028928853641647</v>
      </c>
      <c r="O22">
        <v>1.323365875548304</v>
      </c>
      <c r="X22">
        <v>1.323365875548304</v>
      </c>
    </row>
    <row r="23" spans="1:29" x14ac:dyDescent="0.35">
      <c r="A23" t="s">
        <v>143</v>
      </c>
      <c r="B23">
        <v>81.848633569238231</v>
      </c>
      <c r="C23">
        <v>1.938309118421516</v>
      </c>
      <c r="D23">
        <v>28.064695768704119</v>
      </c>
      <c r="E23">
        <v>2.9379899869217381</v>
      </c>
      <c r="F23">
        <v>0.3428853304553135</v>
      </c>
      <c r="G23">
        <v>4.0250345177450021E-5</v>
      </c>
      <c r="H23">
        <v>26.466598070789139</v>
      </c>
      <c r="I23">
        <v>3.463726194503701</v>
      </c>
      <c r="J23">
        <v>47.78</v>
      </c>
      <c r="K23">
        <v>59.79</v>
      </c>
      <c r="M23" t="s">
        <v>143</v>
      </c>
      <c r="N23">
        <v>-1.5442019116172681</v>
      </c>
      <c r="O23">
        <v>4.3952303908732793</v>
      </c>
      <c r="Z23">
        <v>4.3952303908732793</v>
      </c>
    </row>
    <row r="24" spans="1:29" x14ac:dyDescent="0.35">
      <c r="A24" t="s">
        <v>144</v>
      </c>
      <c r="B24">
        <v>0.32144435459163062</v>
      </c>
      <c r="C24">
        <v>6.5841349400227969E-2</v>
      </c>
      <c r="D24">
        <v>0.2339769337943351</v>
      </c>
      <c r="E24">
        <v>9.0639388222713571E-2</v>
      </c>
      <c r="F24">
        <v>0.72789249663937683</v>
      </c>
      <c r="G24">
        <v>0.25396000539494767</v>
      </c>
      <c r="H24">
        <v>1.3523061253884081</v>
      </c>
      <c r="I24">
        <v>3.650988912330186</v>
      </c>
      <c r="J24">
        <v>-0.1</v>
      </c>
      <c r="K24">
        <v>0.27</v>
      </c>
      <c r="M24" t="s">
        <v>144</v>
      </c>
      <c r="N24">
        <v>-0.45820270218006948</v>
      </c>
      <c r="P24">
        <v>0.59523467237183902</v>
      </c>
    </row>
    <row r="25" spans="1:29" x14ac:dyDescent="0.35">
      <c r="A25" t="s">
        <v>145</v>
      </c>
      <c r="B25">
        <v>1.471789076569163</v>
      </c>
      <c r="C25">
        <v>0.2811559237342996</v>
      </c>
      <c r="D25">
        <v>2.4404668047364861</v>
      </c>
      <c r="E25">
        <v>0.43761941139235228</v>
      </c>
      <c r="F25">
        <v>1.6581634172916779</v>
      </c>
      <c r="G25">
        <v>4.0334218435579182E-2</v>
      </c>
      <c r="H25">
        <v>-3.2255860053729921</v>
      </c>
      <c r="I25">
        <v>3.4107067543262422</v>
      </c>
      <c r="J25">
        <v>-1.86</v>
      </c>
      <c r="K25">
        <v>-7.0000000000000007E-2</v>
      </c>
      <c r="M25" t="s">
        <v>145</v>
      </c>
      <c r="N25">
        <v>0.72958619603656039</v>
      </c>
      <c r="P25">
        <v>1.3943263540527091</v>
      </c>
    </row>
    <row r="26" spans="1:29" x14ac:dyDescent="0.35">
      <c r="A26" t="s">
        <v>146</v>
      </c>
      <c r="B26">
        <v>10.2532243834572</v>
      </c>
      <c r="C26">
        <v>2.386820005877353</v>
      </c>
      <c r="D26">
        <v>3.700239088457729</v>
      </c>
      <c r="E26">
        <v>1.386814968246888</v>
      </c>
      <c r="F26">
        <v>0.36088541029373988</v>
      </c>
      <c r="G26">
        <v>2.282125675958627E-2</v>
      </c>
      <c r="H26">
        <v>4.1116640145449281</v>
      </c>
      <c r="I26">
        <v>3.2122262985830852</v>
      </c>
      <c r="J26">
        <v>1.67</v>
      </c>
      <c r="K26">
        <v>11.44</v>
      </c>
      <c r="M26" t="s">
        <v>146</v>
      </c>
      <c r="N26">
        <v>-1.470387275072369</v>
      </c>
      <c r="O26">
        <v>1.6416604427957839</v>
      </c>
      <c r="AB26">
        <v>1.6416604427957839</v>
      </c>
    </row>
    <row r="27" spans="1:29" x14ac:dyDescent="0.35">
      <c r="A27" t="s">
        <v>147</v>
      </c>
      <c r="B27">
        <v>3.171329448600797</v>
      </c>
      <c r="C27">
        <v>0.36944457091759569</v>
      </c>
      <c r="D27">
        <v>59.238539426340147</v>
      </c>
      <c r="E27">
        <v>4.7133195804880907</v>
      </c>
      <c r="F27">
        <v>18.67940256174786</v>
      </c>
      <c r="G27">
        <v>2.2281869466025338E-3</v>
      </c>
      <c r="H27">
        <v>-20.540576748685599</v>
      </c>
      <c r="I27">
        <v>2.024574709955163</v>
      </c>
      <c r="J27">
        <v>-67.680000000000007</v>
      </c>
      <c r="K27">
        <v>-44.46</v>
      </c>
      <c r="M27" t="s">
        <v>147</v>
      </c>
      <c r="N27">
        <v>4.2233764078049996</v>
      </c>
      <c r="O27">
        <v>2.65204837432782</v>
      </c>
      <c r="AC27">
        <v>2.65204837432782</v>
      </c>
    </row>
    <row r="28" spans="1:29" x14ac:dyDescent="0.35">
      <c r="A28" t="s">
        <v>148</v>
      </c>
      <c r="B28">
        <v>5.9432918630585932E-2</v>
      </c>
      <c r="C28">
        <v>7.9360650684474725E-3</v>
      </c>
      <c r="D28">
        <v>6.67834615106008E-2</v>
      </c>
      <c r="E28">
        <v>1.7328742657309569E-2</v>
      </c>
      <c r="F28">
        <v>1.123677972567749</v>
      </c>
      <c r="G28">
        <v>0.55499589004632088</v>
      </c>
      <c r="H28">
        <v>-0.66798605685286638</v>
      </c>
      <c r="I28">
        <v>2.8036002117135301</v>
      </c>
      <c r="J28">
        <v>-0.04</v>
      </c>
      <c r="K28">
        <v>0.03</v>
      </c>
      <c r="M28" t="s">
        <v>148</v>
      </c>
      <c r="N28">
        <v>0.16822864236961271</v>
      </c>
      <c r="P28">
        <v>0.25571023297968909</v>
      </c>
    </row>
    <row r="29" spans="1:29" x14ac:dyDescent="0.35">
      <c r="A29" t="s">
        <v>149</v>
      </c>
      <c r="B29">
        <v>4.4104317604850181E-2</v>
      </c>
      <c r="C29">
        <v>2.5336256252244021E-3</v>
      </c>
      <c r="D29">
        <v>3.2119925243250053E-2</v>
      </c>
      <c r="E29">
        <v>1.0128642926512039E-2</v>
      </c>
      <c r="F29">
        <v>0.72827167469240717</v>
      </c>
      <c r="G29">
        <v>0.17081002217494851</v>
      </c>
      <c r="H29">
        <v>1.988136201348311</v>
      </c>
      <c r="I29">
        <v>2.249313206010104</v>
      </c>
      <c r="J29">
        <v>-0.01</v>
      </c>
      <c r="K29">
        <v>0.04</v>
      </c>
      <c r="M29" t="s">
        <v>149</v>
      </c>
      <c r="N29">
        <v>-0.4574513606488676</v>
      </c>
      <c r="P29">
        <v>0.76748665093283386</v>
      </c>
    </row>
    <row r="30" spans="1:29" x14ac:dyDescent="0.35">
      <c r="A30" t="s">
        <v>150</v>
      </c>
      <c r="B30">
        <v>0.43497999679608201</v>
      </c>
      <c r="C30">
        <v>6.7211623562701189E-2</v>
      </c>
      <c r="D30">
        <v>0.56961789719503308</v>
      </c>
      <c r="E30">
        <v>7.0974744264726872E-2</v>
      </c>
      <c r="F30">
        <v>1.309526648100255</v>
      </c>
      <c r="G30">
        <v>7.5710328338252711E-2</v>
      </c>
      <c r="H30">
        <v>-2.3857052079600898</v>
      </c>
      <c r="I30">
        <v>3.9881870734051108</v>
      </c>
      <c r="J30">
        <v>-0.28999999999999998</v>
      </c>
      <c r="K30">
        <v>0.02</v>
      </c>
      <c r="M30" t="s">
        <v>150</v>
      </c>
      <c r="N30">
        <v>0.38904541798626968</v>
      </c>
      <c r="P30">
        <v>1.1208448703765499</v>
      </c>
    </row>
    <row r="31" spans="1:29" x14ac:dyDescent="0.35">
      <c r="A31" t="s">
        <v>151</v>
      </c>
      <c r="B31">
        <v>2.5995367097628529E-2</v>
      </c>
      <c r="C31">
        <v>6.753026913929878E-4</v>
      </c>
      <c r="D31">
        <v>1.374263766492048E-2</v>
      </c>
      <c r="E31">
        <v>2.405821411344637E-3</v>
      </c>
      <c r="F31">
        <v>0.52865718777151538</v>
      </c>
      <c r="G31">
        <v>8.5915839064046404E-3</v>
      </c>
      <c r="H31">
        <v>8.4930105258412372</v>
      </c>
      <c r="I31">
        <v>2.3132149514166791</v>
      </c>
      <c r="J31">
        <v>0.01</v>
      </c>
      <c r="K31">
        <v>0.02</v>
      </c>
      <c r="M31" t="s">
        <v>151</v>
      </c>
      <c r="N31">
        <v>-0.91959559716531625</v>
      </c>
      <c r="P31">
        <v>2.0659267641780632</v>
      </c>
    </row>
    <row r="32" spans="1:29" x14ac:dyDescent="0.35">
      <c r="A32" t="s">
        <v>152</v>
      </c>
      <c r="B32">
        <v>0.1219892082018893</v>
      </c>
      <c r="C32">
        <v>4.3161820864894743E-2</v>
      </c>
      <c r="D32">
        <v>0.11635531604296299</v>
      </c>
      <c r="E32">
        <v>4.0400743903506127E-2</v>
      </c>
      <c r="F32">
        <v>0.95381647080123444</v>
      </c>
      <c r="G32">
        <v>0.87693763748351095</v>
      </c>
      <c r="H32">
        <v>0.16505756991536261</v>
      </c>
      <c r="I32">
        <v>3.9826452910625001</v>
      </c>
      <c r="J32">
        <v>-0.09</v>
      </c>
      <c r="K32">
        <v>0.1</v>
      </c>
      <c r="M32" t="s">
        <v>152</v>
      </c>
      <c r="N32">
        <v>-6.8216399030651326E-2</v>
      </c>
      <c r="P32">
        <v>5.7031289940436748E-2</v>
      </c>
    </row>
    <row r="33" spans="1:29" x14ac:dyDescent="0.35">
      <c r="A33" t="s">
        <v>153</v>
      </c>
      <c r="B33">
        <v>3.8652314651624622E-2</v>
      </c>
      <c r="C33">
        <v>9.2719875661375793E-4</v>
      </c>
      <c r="D33">
        <v>2.2646826177552849E-2</v>
      </c>
      <c r="E33">
        <v>2.0409890928895112E-3</v>
      </c>
      <c r="F33">
        <v>0.58591125477658745</v>
      </c>
      <c r="G33">
        <v>1.6041359308207089E-3</v>
      </c>
      <c r="H33">
        <v>12.36650831978136</v>
      </c>
      <c r="I33">
        <v>2.7917897810028962</v>
      </c>
      <c r="J33">
        <v>0.01</v>
      </c>
      <c r="K33">
        <v>0.02</v>
      </c>
      <c r="M33" t="s">
        <v>153</v>
      </c>
      <c r="N33">
        <v>-0.77124593192832924</v>
      </c>
      <c r="P33">
        <v>2.7947588333685132</v>
      </c>
    </row>
    <row r="34" spans="1:29" x14ac:dyDescent="0.35">
      <c r="A34" t="s">
        <v>154</v>
      </c>
      <c r="B34">
        <v>18.986755213590332</v>
      </c>
      <c r="C34">
        <v>2.893532854358849</v>
      </c>
      <c r="D34">
        <v>23.42610861252275</v>
      </c>
      <c r="E34">
        <v>1.164259269226475</v>
      </c>
      <c r="F34">
        <v>1.233813168653211</v>
      </c>
      <c r="G34">
        <v>0.1023566296641424</v>
      </c>
      <c r="H34">
        <v>-2.465289070648204</v>
      </c>
      <c r="I34">
        <v>2.6310530335208369</v>
      </c>
      <c r="J34">
        <v>-10.65</v>
      </c>
      <c r="K34">
        <v>1.77</v>
      </c>
      <c r="M34" t="s">
        <v>154</v>
      </c>
      <c r="N34">
        <v>0.30312394954065952</v>
      </c>
      <c r="P34">
        <v>0.98988402272978215</v>
      </c>
    </row>
    <row r="35" spans="1:29" x14ac:dyDescent="0.35">
      <c r="A35" t="s">
        <v>155</v>
      </c>
      <c r="B35">
        <v>0.24076461443210739</v>
      </c>
      <c r="C35">
        <v>2.141059778501592E-2</v>
      </c>
      <c r="D35">
        <v>0.1382804913315801</v>
      </c>
      <c r="E35">
        <v>2.48654674633755E-2</v>
      </c>
      <c r="F35">
        <v>0.57433893123266022</v>
      </c>
      <c r="G35">
        <v>6.0188408970285011E-3</v>
      </c>
      <c r="H35">
        <v>5.4096456423420269</v>
      </c>
      <c r="I35">
        <v>3.913707907067558</v>
      </c>
      <c r="J35">
        <v>0.05</v>
      </c>
      <c r="K35">
        <v>0.16</v>
      </c>
      <c r="M35" t="s">
        <v>155</v>
      </c>
      <c r="N35">
        <v>-0.800025737598967</v>
      </c>
      <c r="P35">
        <v>2.220487136731006</v>
      </c>
    </row>
    <row r="36" spans="1:29" x14ac:dyDescent="0.35">
      <c r="A36" t="s">
        <v>156</v>
      </c>
      <c r="B36">
        <v>0.40315379806349549</v>
      </c>
      <c r="C36">
        <v>7.6264626905250474E-2</v>
      </c>
      <c r="D36">
        <v>0.62473258322012082</v>
      </c>
      <c r="E36">
        <v>0.11495048132525899</v>
      </c>
      <c r="F36">
        <v>1.5496135376150599</v>
      </c>
      <c r="G36">
        <v>5.828082792974075E-2</v>
      </c>
      <c r="H36">
        <v>-2.7820855296322251</v>
      </c>
      <c r="I36">
        <v>3.4749254407032928</v>
      </c>
      <c r="J36">
        <v>-0.46</v>
      </c>
      <c r="K36">
        <v>0.01</v>
      </c>
      <c r="M36" t="s">
        <v>156</v>
      </c>
      <c r="N36">
        <v>0.63190846267073852</v>
      </c>
      <c r="P36">
        <v>1.2344742873282</v>
      </c>
    </row>
    <row r="37" spans="1:29" x14ac:dyDescent="0.35">
      <c r="A37" t="s">
        <v>157</v>
      </c>
      <c r="B37">
        <v>0.34781534648299323</v>
      </c>
      <c r="C37">
        <v>3.4605027565434432E-2</v>
      </c>
      <c r="D37">
        <v>0.11114008308584419</v>
      </c>
      <c r="E37">
        <v>2.4160575966009502E-2</v>
      </c>
      <c r="F37">
        <v>0.31953760582924268</v>
      </c>
      <c r="G37">
        <v>1.072788307332827E-3</v>
      </c>
      <c r="H37">
        <v>9.7129714149232278</v>
      </c>
      <c r="I37">
        <v>3.575472713726696</v>
      </c>
      <c r="J37">
        <v>0.17</v>
      </c>
      <c r="K37">
        <v>0.31</v>
      </c>
      <c r="M37" t="s">
        <v>157</v>
      </c>
      <c r="N37">
        <v>-1.645942365434288</v>
      </c>
      <c r="O37">
        <v>2.969485968646862</v>
      </c>
      <c r="AA37">
        <v>2.969485968646862</v>
      </c>
    </row>
    <row r="38" spans="1:29" x14ac:dyDescent="0.35">
      <c r="A38" t="s">
        <v>158</v>
      </c>
      <c r="B38">
        <v>76.603576421281005</v>
      </c>
      <c r="C38">
        <v>2.9101653258400262</v>
      </c>
      <c r="D38">
        <v>43.077935267277219</v>
      </c>
      <c r="E38">
        <v>0.58375421325482613</v>
      </c>
      <c r="F38">
        <v>0.56234887820864021</v>
      </c>
      <c r="G38">
        <v>1.7985445719623961E-3</v>
      </c>
      <c r="H38">
        <v>19.563832046513351</v>
      </c>
      <c r="I38">
        <v>2.1606875264241379</v>
      </c>
      <c r="J38">
        <v>26.65</v>
      </c>
      <c r="K38">
        <v>40.4</v>
      </c>
      <c r="M38" t="s">
        <v>158</v>
      </c>
      <c r="N38">
        <v>-0.83046264647111034</v>
      </c>
      <c r="P38">
        <v>2.7450787949222262</v>
      </c>
    </row>
    <row r="39" spans="1:29" x14ac:dyDescent="0.35">
      <c r="A39" t="s">
        <v>159</v>
      </c>
      <c r="B39">
        <v>0.89966074964653753</v>
      </c>
      <c r="C39">
        <v>0.1841729182097431</v>
      </c>
      <c r="D39">
        <v>0.29949821955442207</v>
      </c>
      <c r="E39">
        <v>9.2145488224419467E-2</v>
      </c>
      <c r="F39">
        <v>0.33290128492555687</v>
      </c>
      <c r="G39">
        <v>1.571361705453268E-2</v>
      </c>
      <c r="H39">
        <v>5.0476942415198254</v>
      </c>
      <c r="I39">
        <v>2.942241227346539</v>
      </c>
      <c r="J39">
        <v>0.22</v>
      </c>
      <c r="K39">
        <v>0.98</v>
      </c>
      <c r="M39" t="s">
        <v>159</v>
      </c>
      <c r="N39">
        <v>-1.586833655913688</v>
      </c>
      <c r="O39">
        <v>1.803723834946364</v>
      </c>
      <c r="AB39">
        <v>1.803723834946364</v>
      </c>
    </row>
    <row r="40" spans="1:29" x14ac:dyDescent="0.35">
      <c r="A40" t="s">
        <v>160</v>
      </c>
      <c r="B40">
        <v>0.94209946740962869</v>
      </c>
      <c r="C40">
        <v>0.28164349929016391</v>
      </c>
      <c r="D40">
        <v>28.5961615069183</v>
      </c>
      <c r="E40">
        <v>0.76648837843404449</v>
      </c>
      <c r="F40">
        <v>30.35365425430664</v>
      </c>
      <c r="G40">
        <v>4.9393116389606082E-5</v>
      </c>
      <c r="H40">
        <v>-58.656049648555481</v>
      </c>
      <c r="I40">
        <v>2.5303988782939921</v>
      </c>
      <c r="J40">
        <v>-29.32</v>
      </c>
      <c r="K40">
        <v>-25.98</v>
      </c>
      <c r="M40" t="s">
        <v>160</v>
      </c>
      <c r="N40">
        <v>4.923798306828254</v>
      </c>
      <c r="O40">
        <v>4.3063335717709874</v>
      </c>
      <c r="AC40">
        <v>4.3063335717709874</v>
      </c>
    </row>
    <row r="41" spans="1:29" x14ac:dyDescent="0.35">
      <c r="A41" t="s">
        <v>161</v>
      </c>
      <c r="B41">
        <v>0.22474041458674879</v>
      </c>
      <c r="C41">
        <v>1.6947990379027379E-2</v>
      </c>
      <c r="D41">
        <v>8.3864442228601149E-2</v>
      </c>
      <c r="E41">
        <v>5.2157624156247799E-2</v>
      </c>
      <c r="F41">
        <v>0.37316137545981892</v>
      </c>
      <c r="G41">
        <v>3.2776293137737167E-2</v>
      </c>
      <c r="H41">
        <v>4.4492186788436481</v>
      </c>
      <c r="I41">
        <v>2.4176822590907379</v>
      </c>
      <c r="J41">
        <v>0.02</v>
      </c>
      <c r="K41">
        <v>0.26</v>
      </c>
      <c r="M41" t="s">
        <v>161</v>
      </c>
      <c r="N41">
        <v>-1.422128428945115</v>
      </c>
      <c r="O41">
        <v>1.484440164885632</v>
      </c>
      <c r="AC41">
        <v>1.484440164885632</v>
      </c>
    </row>
    <row r="42" spans="1:29" x14ac:dyDescent="0.35">
      <c r="A42" t="s">
        <v>162</v>
      </c>
      <c r="B42">
        <v>7.9989559720389833E-2</v>
      </c>
      <c r="C42">
        <v>1.6936027039405079E-2</v>
      </c>
      <c r="D42">
        <v>2.161398234747494</v>
      </c>
      <c r="E42">
        <v>0.84334288205753671</v>
      </c>
      <c r="F42">
        <v>27.021004269842731</v>
      </c>
      <c r="G42">
        <v>5.0552253299714217E-2</v>
      </c>
      <c r="H42">
        <v>-4.2739186231698314</v>
      </c>
      <c r="I42">
        <v>2.0016131495448288</v>
      </c>
      <c r="J42">
        <v>-4.18</v>
      </c>
      <c r="K42">
        <v>0.01</v>
      </c>
      <c r="M42" t="s">
        <v>162</v>
      </c>
      <c r="N42">
        <v>4.7560093901356097</v>
      </c>
      <c r="P42">
        <v>1.296259481540402</v>
      </c>
    </row>
    <row r="43" spans="1:29" x14ac:dyDescent="0.35">
      <c r="A43" t="s">
        <v>163</v>
      </c>
      <c r="B43">
        <v>0.48126734917419112</v>
      </c>
      <c r="C43">
        <v>0.27019014814821068</v>
      </c>
      <c r="D43">
        <v>0.1153289682100606</v>
      </c>
      <c r="E43">
        <v>2.6689561149142851E-2</v>
      </c>
      <c r="F43">
        <v>0.2396359703353117</v>
      </c>
      <c r="G43">
        <v>0.14228761181340591</v>
      </c>
      <c r="H43">
        <v>2.334481898956509</v>
      </c>
      <c r="I43">
        <v>2.0390267593479869</v>
      </c>
      <c r="J43">
        <v>-0.3</v>
      </c>
      <c r="K43">
        <v>1.03</v>
      </c>
      <c r="M43" t="s">
        <v>163</v>
      </c>
      <c r="N43">
        <v>-2.061083616103689</v>
      </c>
      <c r="P43">
        <v>0.84683290986146642</v>
      </c>
    </row>
    <row r="44" spans="1:29" x14ac:dyDescent="0.35">
      <c r="A44" t="s">
        <v>164</v>
      </c>
      <c r="B44">
        <v>1.1600897518080671</v>
      </c>
      <c r="C44">
        <v>0.16133153412067799</v>
      </c>
      <c r="D44">
        <v>1.0517317187559749</v>
      </c>
      <c r="E44">
        <v>5.1851513584740487E-2</v>
      </c>
      <c r="F44">
        <v>0.90659512948613696</v>
      </c>
      <c r="G44">
        <v>0.36630406946990268</v>
      </c>
      <c r="H44">
        <v>1.1075323371465811</v>
      </c>
      <c r="I44">
        <v>2.408822623597306</v>
      </c>
      <c r="J44">
        <v>-0.25</v>
      </c>
      <c r="K44">
        <v>0.47</v>
      </c>
      <c r="M44" t="s">
        <v>164</v>
      </c>
      <c r="N44">
        <v>-0.14146968425365991</v>
      </c>
      <c r="P44">
        <v>0.43615825649650952</v>
      </c>
    </row>
    <row r="45" spans="1:29" x14ac:dyDescent="0.35">
      <c r="A45" t="s">
        <v>165</v>
      </c>
      <c r="B45">
        <v>52.628869011578558</v>
      </c>
      <c r="C45">
        <v>2.4808158352495679</v>
      </c>
      <c r="D45">
        <v>21.212084793584221</v>
      </c>
      <c r="E45">
        <v>1.266052161937546</v>
      </c>
      <c r="F45">
        <v>0.40305036364960611</v>
      </c>
      <c r="G45">
        <v>3.0814345744688059E-4</v>
      </c>
      <c r="H45">
        <v>19.537368822889022</v>
      </c>
      <c r="I45">
        <v>2.9755995908878972</v>
      </c>
      <c r="J45">
        <v>26.28</v>
      </c>
      <c r="K45">
        <v>36.56</v>
      </c>
      <c r="M45" t="s">
        <v>165</v>
      </c>
      <c r="N45">
        <v>-1.31096797115219</v>
      </c>
      <c r="O45">
        <v>3.5112470488480598</v>
      </c>
      <c r="Z45">
        <v>3.5112470488480598</v>
      </c>
    </row>
    <row r="46" spans="1:29" x14ac:dyDescent="0.35">
      <c r="A46" t="s">
        <v>166</v>
      </c>
      <c r="B46">
        <v>1.2506087494033711</v>
      </c>
      <c r="C46">
        <v>0.2086658484590295</v>
      </c>
      <c r="D46">
        <v>0.81959041248937869</v>
      </c>
      <c r="E46">
        <v>0.19679417871827681</v>
      </c>
      <c r="F46">
        <v>0.65535317330890364</v>
      </c>
      <c r="G46">
        <v>6.0077941217891999E-2</v>
      </c>
      <c r="H46">
        <v>2.6027787274374492</v>
      </c>
      <c r="I46">
        <v>3.98635357110587</v>
      </c>
      <c r="J46">
        <v>-0.03</v>
      </c>
      <c r="K46">
        <v>0.89</v>
      </c>
      <c r="M46" t="s">
        <v>166</v>
      </c>
      <c r="N46">
        <v>-0.60965550264220558</v>
      </c>
      <c r="P46">
        <v>1.22128495837787</v>
      </c>
    </row>
    <row r="47" spans="1:29" x14ac:dyDescent="0.35">
      <c r="A47" t="s">
        <v>167</v>
      </c>
      <c r="B47">
        <v>37.70295530441021</v>
      </c>
      <c r="C47">
        <v>1.873651371242816</v>
      </c>
      <c r="D47">
        <v>19.293882383260119</v>
      </c>
      <c r="E47">
        <v>0.20497215704021091</v>
      </c>
      <c r="F47">
        <v>0.51173395367771768</v>
      </c>
      <c r="G47">
        <v>3.132711542380527E-3</v>
      </c>
      <c r="H47">
        <v>16.916886127021591</v>
      </c>
      <c r="I47">
        <v>2.0478641075397892</v>
      </c>
      <c r="J47">
        <v>13.83</v>
      </c>
      <c r="K47">
        <v>22.99</v>
      </c>
      <c r="M47" t="s">
        <v>167</v>
      </c>
      <c r="N47">
        <v>-0.9665341351814829</v>
      </c>
      <c r="P47">
        <v>2.5040795927722561</v>
      </c>
    </row>
    <row r="48" spans="1:29" x14ac:dyDescent="0.35">
      <c r="A48" t="s">
        <v>168</v>
      </c>
      <c r="B48">
        <v>0.27075454008587357</v>
      </c>
      <c r="C48">
        <v>1.2494899832367229E-2</v>
      </c>
      <c r="D48">
        <v>0.15851050676931089</v>
      </c>
      <c r="E48">
        <v>6.4105908163057404E-2</v>
      </c>
      <c r="F48">
        <v>0.58543988484565046</v>
      </c>
      <c r="G48">
        <v>8.8616965355084495E-2</v>
      </c>
      <c r="H48">
        <v>2.9766601048699091</v>
      </c>
      <c r="I48">
        <v>2.1517410535984451</v>
      </c>
      <c r="J48">
        <v>-0.04</v>
      </c>
      <c r="K48">
        <v>0.26</v>
      </c>
      <c r="M48" t="s">
        <v>168</v>
      </c>
      <c r="N48">
        <v>-0.77240705787168151</v>
      </c>
      <c r="P48">
        <v>1.0524831262532559</v>
      </c>
    </row>
    <row r="49" spans="1:32" x14ac:dyDescent="0.35">
      <c r="A49" t="s">
        <v>169</v>
      </c>
      <c r="B49">
        <v>1.462521627690075</v>
      </c>
      <c r="C49">
        <v>0.27098157178017618</v>
      </c>
      <c r="D49">
        <v>45.12255708238559</v>
      </c>
      <c r="E49">
        <v>1.2009153940999751</v>
      </c>
      <c r="F49">
        <v>30.852574230750161</v>
      </c>
      <c r="G49">
        <v>1.318994170623641E-4</v>
      </c>
      <c r="H49">
        <v>-61.425441600823874</v>
      </c>
      <c r="I49">
        <v>2.2031375710543739</v>
      </c>
      <c r="J49">
        <v>-46.46</v>
      </c>
      <c r="K49">
        <v>-40.86</v>
      </c>
      <c r="M49" t="s">
        <v>169</v>
      </c>
      <c r="N49">
        <v>4.9473189627060936</v>
      </c>
      <c r="O49">
        <v>3.8797571238407311</v>
      </c>
      <c r="AC49">
        <v>3.8797571238407311</v>
      </c>
    </row>
    <row r="50" spans="1:32" x14ac:dyDescent="0.35">
      <c r="A50" t="s">
        <v>170</v>
      </c>
      <c r="B50">
        <v>1.461399594808535</v>
      </c>
      <c r="C50">
        <v>4.3461343783986493E-2</v>
      </c>
      <c r="D50">
        <v>1.2196272996063739</v>
      </c>
      <c r="E50">
        <v>0.47635415202471471</v>
      </c>
      <c r="F50">
        <v>0.83456113162954804</v>
      </c>
      <c r="G50">
        <v>0.47234245351907889</v>
      </c>
      <c r="H50">
        <v>0.87546158570063737</v>
      </c>
      <c r="I50">
        <v>2.0332947906829268</v>
      </c>
      <c r="J50">
        <v>-0.93</v>
      </c>
      <c r="K50">
        <v>1.41</v>
      </c>
      <c r="M50" t="s">
        <v>170</v>
      </c>
      <c r="N50">
        <v>-0.26091036397103551</v>
      </c>
      <c r="P50">
        <v>0.32574301885165691</v>
      </c>
    </row>
    <row r="51" spans="1:32" x14ac:dyDescent="0.35">
      <c r="A51" t="s">
        <v>171</v>
      </c>
      <c r="B51">
        <v>0.39265777773719629</v>
      </c>
      <c r="C51">
        <v>0.1131565064371142</v>
      </c>
      <c r="D51">
        <v>10.36680210871193</v>
      </c>
      <c r="E51">
        <v>0.36610473654237419</v>
      </c>
      <c r="F51">
        <v>26.40162170848523</v>
      </c>
      <c r="G51">
        <v>1.5206461661894629E-4</v>
      </c>
      <c r="H51">
        <v>-45.083582180119599</v>
      </c>
      <c r="I51">
        <v>2.3786716695128072</v>
      </c>
      <c r="J51">
        <v>-10.79</v>
      </c>
      <c r="K51">
        <v>-9.15</v>
      </c>
      <c r="M51" t="s">
        <v>171</v>
      </c>
      <c r="N51">
        <v>4.7225546441276256</v>
      </c>
      <c r="O51">
        <v>3.8179718286480422</v>
      </c>
      <c r="AE51">
        <v>3.8179718286480422</v>
      </c>
    </row>
    <row r="52" spans="1:32" x14ac:dyDescent="0.35">
      <c r="A52" t="s">
        <v>172</v>
      </c>
      <c r="B52">
        <v>3.6701436424781111</v>
      </c>
      <c r="C52">
        <v>0.88924592989117246</v>
      </c>
      <c r="D52">
        <v>0.75521369443709918</v>
      </c>
      <c r="E52">
        <v>6.392623241113421E-2</v>
      </c>
      <c r="F52">
        <v>0.2057722443602161</v>
      </c>
      <c r="G52">
        <v>2.910990584267199E-2</v>
      </c>
      <c r="H52">
        <v>5.6630129806633178</v>
      </c>
      <c r="I52">
        <v>2.0206710643657599</v>
      </c>
      <c r="J52">
        <v>0.72</v>
      </c>
      <c r="K52">
        <v>5.1100000000000003</v>
      </c>
      <c r="M52" t="s">
        <v>172</v>
      </c>
      <c r="N52">
        <v>-2.2808796978078201</v>
      </c>
      <c r="O52">
        <v>1.535959199304374</v>
      </c>
      <c r="AF52">
        <v>1.535959199304374</v>
      </c>
    </row>
    <row r="53" spans="1:32" x14ac:dyDescent="0.35">
      <c r="A53" t="s">
        <v>173</v>
      </c>
      <c r="B53">
        <v>0.48127871816791912</v>
      </c>
      <c r="C53">
        <v>7.615807055435829E-2</v>
      </c>
      <c r="D53">
        <v>1.04428889576646</v>
      </c>
      <c r="E53">
        <v>0.20022533451904509</v>
      </c>
      <c r="F53">
        <v>2.1698214700657199</v>
      </c>
      <c r="G53">
        <v>2.7588613725981939E-2</v>
      </c>
      <c r="H53">
        <v>-4.5521516964275461</v>
      </c>
      <c r="I53">
        <v>2.566836043832244</v>
      </c>
      <c r="J53">
        <v>-1</v>
      </c>
      <c r="K53">
        <v>-0.13</v>
      </c>
      <c r="M53" t="s">
        <v>173</v>
      </c>
      <c r="N53">
        <v>1.117576344583781</v>
      </c>
      <c r="O53">
        <v>1.5592701214230309</v>
      </c>
      <c r="X53">
        <v>1.5592701214230309</v>
      </c>
    </row>
    <row r="54" spans="1:32" x14ac:dyDescent="0.35">
      <c r="A54" t="s">
        <v>174</v>
      </c>
      <c r="B54">
        <v>5.747939787070723</v>
      </c>
      <c r="C54">
        <v>0.48486773108079678</v>
      </c>
      <c r="D54">
        <v>9.1559695172899129</v>
      </c>
      <c r="E54">
        <v>2.559715618380805</v>
      </c>
      <c r="F54">
        <v>1.592913262223993</v>
      </c>
      <c r="G54">
        <v>0.14316867819927001</v>
      </c>
      <c r="H54">
        <v>-2.2657780984264511</v>
      </c>
      <c r="I54">
        <v>2.1433389936071872</v>
      </c>
      <c r="J54">
        <v>-9.48</v>
      </c>
      <c r="K54">
        <v>2.67</v>
      </c>
      <c r="M54" t="s">
        <v>174</v>
      </c>
      <c r="N54">
        <v>0.67166771095222721</v>
      </c>
      <c r="P54">
        <v>0.8441519846336164</v>
      </c>
    </row>
    <row r="55" spans="1:32" x14ac:dyDescent="0.35">
      <c r="A55" t="s">
        <v>175</v>
      </c>
      <c r="B55">
        <v>83.313209442789073</v>
      </c>
      <c r="C55">
        <v>1.1794093275102471</v>
      </c>
      <c r="D55">
        <v>50.157398258790217</v>
      </c>
      <c r="E55">
        <v>9.1739649639073484</v>
      </c>
      <c r="F55">
        <v>0.60203416234052476</v>
      </c>
      <c r="G55">
        <v>2.3064195027814972E-2</v>
      </c>
      <c r="H55">
        <v>6.2087415010191824</v>
      </c>
      <c r="I55">
        <v>2.0660931322207881</v>
      </c>
      <c r="J55">
        <v>10.87</v>
      </c>
      <c r="K55">
        <v>55.44</v>
      </c>
      <c r="M55" t="s">
        <v>175</v>
      </c>
      <c r="N55">
        <v>-0.73208274006040019</v>
      </c>
      <c r="P55">
        <v>1.637061698267015</v>
      </c>
    </row>
    <row r="56" spans="1:32" x14ac:dyDescent="0.35">
      <c r="A56" t="s">
        <v>176</v>
      </c>
      <c r="B56">
        <v>1.3655303395894851</v>
      </c>
      <c r="C56">
        <v>0.45176652419443208</v>
      </c>
      <c r="D56">
        <v>0.31783416358407368</v>
      </c>
      <c r="E56">
        <v>2.4187459680465331E-2</v>
      </c>
      <c r="F56">
        <v>0.2327551094028591</v>
      </c>
      <c r="G56">
        <v>5.636488731281445E-2</v>
      </c>
      <c r="H56">
        <v>4.0110712509705158</v>
      </c>
      <c r="I56">
        <v>2.0114659183910071</v>
      </c>
      <c r="J56">
        <v>-7.0000000000000007E-2</v>
      </c>
      <c r="K56">
        <v>2.17</v>
      </c>
      <c r="M56" t="s">
        <v>176</v>
      </c>
      <c r="N56">
        <v>-2.1031152569453591</v>
      </c>
      <c r="P56">
        <v>1.248991356922454</v>
      </c>
    </row>
    <row r="57" spans="1:32" x14ac:dyDescent="0.35">
      <c r="A57" t="s">
        <v>177</v>
      </c>
      <c r="B57">
        <v>1.1451792274349399</v>
      </c>
      <c r="C57">
        <v>0.34235825780579121</v>
      </c>
      <c r="D57">
        <v>17.889193627956679</v>
      </c>
      <c r="E57">
        <v>5.7157304095691543</v>
      </c>
      <c r="F57">
        <v>15.621304682609599</v>
      </c>
      <c r="G57">
        <v>3.6301811239767209E-2</v>
      </c>
      <c r="H57">
        <v>-5.0648992527789014</v>
      </c>
      <c r="I57">
        <v>2.0143506820887769</v>
      </c>
      <c r="J57">
        <v>-30.87</v>
      </c>
      <c r="K57">
        <v>-2.62</v>
      </c>
      <c r="M57" t="s">
        <v>177</v>
      </c>
      <c r="N57">
        <v>3.9654430464803152</v>
      </c>
      <c r="O57">
        <v>1.4400717057679531</v>
      </c>
      <c r="AC57">
        <v>1.4400717057679531</v>
      </c>
    </row>
    <row r="58" spans="1:32" x14ac:dyDescent="0.35">
      <c r="A58" t="s">
        <v>178</v>
      </c>
      <c r="B58">
        <v>7.9468624849478564</v>
      </c>
      <c r="C58">
        <v>1.131456780835419</v>
      </c>
      <c r="D58">
        <v>7.2937831976147596</v>
      </c>
      <c r="E58">
        <v>0.52065575823594823</v>
      </c>
      <c r="F58">
        <v>0.91781922883778455</v>
      </c>
      <c r="G58">
        <v>0.43479659462166098</v>
      </c>
      <c r="H58">
        <v>0.90820079893749273</v>
      </c>
      <c r="I58">
        <v>2.8106553398057721</v>
      </c>
      <c r="J58">
        <v>-1.73</v>
      </c>
      <c r="K58">
        <v>3.03</v>
      </c>
      <c r="M58" t="s">
        <v>178</v>
      </c>
      <c r="N58">
        <v>-0.12371806253430789</v>
      </c>
      <c r="P58">
        <v>0.36171386601815558</v>
      </c>
    </row>
    <row r="59" spans="1:32" x14ac:dyDescent="0.35">
      <c r="A59" t="s">
        <v>179</v>
      </c>
      <c r="B59">
        <v>1.774240658594163</v>
      </c>
      <c r="C59">
        <v>0.43779006184553398</v>
      </c>
      <c r="D59">
        <v>1.852580743200001</v>
      </c>
      <c r="E59">
        <v>0.15135200040090371</v>
      </c>
      <c r="F59">
        <v>1.044154147987969</v>
      </c>
      <c r="G59">
        <v>0.79239705115884318</v>
      </c>
      <c r="H59">
        <v>-0.29292917332040252</v>
      </c>
      <c r="I59">
        <v>2.4713509620354062</v>
      </c>
      <c r="J59">
        <v>-1.04</v>
      </c>
      <c r="K59">
        <v>0.89</v>
      </c>
      <c r="M59" t="s">
        <v>179</v>
      </c>
      <c r="N59">
        <v>6.2334712024119457E-2</v>
      </c>
      <c r="P59">
        <v>0.10105714932206369</v>
      </c>
    </row>
    <row r="60" spans="1:32" x14ac:dyDescent="0.35">
      <c r="A60" t="s">
        <v>180</v>
      </c>
      <c r="B60">
        <v>26.596897030534489</v>
      </c>
      <c r="C60">
        <v>6.1557273745267462</v>
      </c>
      <c r="D60">
        <v>21.023007521829729</v>
      </c>
      <c r="E60">
        <v>0.58242749964742002</v>
      </c>
      <c r="F60">
        <v>0.790430834758443</v>
      </c>
      <c r="G60">
        <v>0.25669787159651841</v>
      </c>
      <c r="H60">
        <v>1.561364607530134</v>
      </c>
      <c r="I60">
        <v>2.0358055358686609</v>
      </c>
      <c r="J60">
        <v>-9.5299999999999994</v>
      </c>
      <c r="K60">
        <v>20.68</v>
      </c>
      <c r="M60" t="s">
        <v>180</v>
      </c>
      <c r="N60">
        <v>-0.33928886723931989</v>
      </c>
      <c r="P60">
        <v>0.59057773225461596</v>
      </c>
    </row>
    <row r="61" spans="1:32" x14ac:dyDescent="0.35">
      <c r="A61" t="s">
        <v>181</v>
      </c>
      <c r="B61">
        <v>69.653208756858987</v>
      </c>
      <c r="C61">
        <v>5.54554992570512</v>
      </c>
      <c r="D61">
        <v>40.898259224321542</v>
      </c>
      <c r="E61">
        <v>0.59368813416932575</v>
      </c>
      <c r="F61">
        <v>0.58716977945820981</v>
      </c>
      <c r="G61">
        <v>1.14651463720623E-2</v>
      </c>
      <c r="H61">
        <v>8.9300526281342005</v>
      </c>
      <c r="I61">
        <v>2.045838505118065</v>
      </c>
      <c r="J61">
        <v>15.19</v>
      </c>
      <c r="K61">
        <v>42.32</v>
      </c>
      <c r="M61" t="s">
        <v>181</v>
      </c>
      <c r="N61">
        <v>-0.76815037763902783</v>
      </c>
      <c r="P61">
        <v>1.940620396392116</v>
      </c>
    </row>
    <row r="62" spans="1:32" x14ac:dyDescent="0.35">
      <c r="A62" t="s">
        <v>182</v>
      </c>
      <c r="B62">
        <v>1.3262810923312509</v>
      </c>
      <c r="C62">
        <v>0.44223684800610769</v>
      </c>
      <c r="D62">
        <v>31.468754441631251</v>
      </c>
      <c r="E62">
        <v>1.0350917779659889</v>
      </c>
      <c r="F62">
        <v>23.727062553773969</v>
      </c>
      <c r="G62">
        <v>5.2586347811104747E-5</v>
      </c>
      <c r="H62">
        <v>-46.38239717205667</v>
      </c>
      <c r="I62">
        <v>2.706605988269144</v>
      </c>
      <c r="J62">
        <v>-32.340000000000003</v>
      </c>
      <c r="K62">
        <v>-27.94</v>
      </c>
      <c r="M62" t="s">
        <v>182</v>
      </c>
      <c r="N62">
        <v>4.5684615986464543</v>
      </c>
      <c r="O62">
        <v>4.279126990444615</v>
      </c>
      <c r="AC62">
        <v>4.279126990444615</v>
      </c>
    </row>
    <row r="63" spans="1:32" x14ac:dyDescent="0.35">
      <c r="A63" t="s">
        <v>183</v>
      </c>
      <c r="B63">
        <v>0.44017619070939967</v>
      </c>
      <c r="C63">
        <v>0.44283484552079189</v>
      </c>
      <c r="D63">
        <v>0.213738390671594</v>
      </c>
      <c r="E63">
        <v>0.1977358262650924</v>
      </c>
      <c r="F63">
        <v>0.48557462939357893</v>
      </c>
      <c r="G63">
        <v>0.48238027213000301</v>
      </c>
      <c r="H63">
        <v>0.80870271976056585</v>
      </c>
      <c r="I63">
        <v>2.767037846506585</v>
      </c>
      <c r="J63">
        <v>-0.71</v>
      </c>
      <c r="K63">
        <v>1.1599999999999999</v>
      </c>
      <c r="M63" t="s">
        <v>183</v>
      </c>
      <c r="N63">
        <v>-1.042235050155907</v>
      </c>
      <c r="P63">
        <v>0.31661046181374558</v>
      </c>
    </row>
    <row r="64" spans="1:32" x14ac:dyDescent="0.35">
      <c r="A64" t="s">
        <v>184</v>
      </c>
      <c r="B64">
        <v>85.816266114816884</v>
      </c>
      <c r="C64">
        <v>2.1308415484068379</v>
      </c>
      <c r="D64">
        <v>4.3096336161926896</v>
      </c>
      <c r="E64">
        <v>2.0116243321366611</v>
      </c>
      <c r="F64">
        <v>5.0219309360613133E-2</v>
      </c>
      <c r="G64">
        <v>1.152354811597813E-6</v>
      </c>
      <c r="H64">
        <v>48.175902396913798</v>
      </c>
      <c r="I64">
        <v>3.9868135805849891</v>
      </c>
      <c r="J64">
        <v>76.8</v>
      </c>
      <c r="K64">
        <v>86.21</v>
      </c>
      <c r="M64" t="s">
        <v>184</v>
      </c>
      <c r="N64">
        <v>-4.3156140016445992</v>
      </c>
      <c r="O64">
        <v>5.9384137804666848</v>
      </c>
      <c r="Y64">
        <v>5.9384137804666848</v>
      </c>
    </row>
    <row r="65" spans="1:28" x14ac:dyDescent="0.35">
      <c r="A65" t="s">
        <v>185</v>
      </c>
      <c r="B65">
        <v>1.033840969597011</v>
      </c>
      <c r="C65">
        <v>0.1768319186544122</v>
      </c>
      <c r="D65">
        <v>0.43399507387910319</v>
      </c>
      <c r="E65">
        <v>0.21386806382345591</v>
      </c>
      <c r="F65">
        <v>0.41978900686076831</v>
      </c>
      <c r="G65">
        <v>2.1338322476304739E-2</v>
      </c>
      <c r="H65">
        <v>3.7439441560588751</v>
      </c>
      <c r="I65">
        <v>3.8635902013538979</v>
      </c>
      <c r="J65">
        <v>0.15</v>
      </c>
      <c r="K65">
        <v>1.05</v>
      </c>
      <c r="M65" t="s">
        <v>185</v>
      </c>
      <c r="N65">
        <v>-1.2522637080455601</v>
      </c>
      <c r="O65">
        <v>1.6708397258637799</v>
      </c>
      <c r="Y65">
        <v>1.6708397258637799</v>
      </c>
    </row>
    <row r="66" spans="1:28" x14ac:dyDescent="0.35">
      <c r="A66" t="s">
        <v>186</v>
      </c>
      <c r="B66">
        <v>7.2236995343304802</v>
      </c>
      <c r="C66">
        <v>1.4445602954110131</v>
      </c>
      <c r="D66">
        <v>0.53736394553053202</v>
      </c>
      <c r="E66">
        <v>0.16363396352472939</v>
      </c>
      <c r="F66">
        <v>7.4389022269921543E-2</v>
      </c>
      <c r="G66">
        <v>1.429946814685067E-2</v>
      </c>
      <c r="H66">
        <v>7.9660776537703821</v>
      </c>
      <c r="I66">
        <v>2.0513173290884539</v>
      </c>
      <c r="J66">
        <v>3.16</v>
      </c>
      <c r="K66">
        <v>10.210000000000001</v>
      </c>
      <c r="M66" t="s">
        <v>186</v>
      </c>
      <c r="N66">
        <v>-3.7487664539961658</v>
      </c>
      <c r="O66">
        <v>1.8446801153449679</v>
      </c>
      <c r="Z66">
        <v>1.8446801153449679</v>
      </c>
    </row>
    <row r="67" spans="1:28" x14ac:dyDescent="0.35">
      <c r="A67" t="s">
        <v>187</v>
      </c>
      <c r="B67">
        <v>5.4860171905462236</v>
      </c>
      <c r="C67">
        <v>0.42689208202816342</v>
      </c>
      <c r="D67">
        <v>7.8001980429477378</v>
      </c>
      <c r="E67">
        <v>4.9831714462805774</v>
      </c>
      <c r="F67">
        <v>1.421832592210871</v>
      </c>
      <c r="G67">
        <v>0.50591458228485564</v>
      </c>
      <c r="H67">
        <v>-0.80142763668268158</v>
      </c>
      <c r="I67">
        <v>2.0293535844861621</v>
      </c>
      <c r="J67">
        <v>-14.57</v>
      </c>
      <c r="K67">
        <v>9.94</v>
      </c>
      <c r="M67" t="s">
        <v>187</v>
      </c>
      <c r="N67">
        <v>0.50775161080478559</v>
      </c>
      <c r="P67">
        <v>0.29592280247604341</v>
      </c>
    </row>
    <row r="68" spans="1:28" x14ac:dyDescent="0.35">
      <c r="A68" t="s">
        <v>188</v>
      </c>
      <c r="B68">
        <v>17.771943885020541</v>
      </c>
      <c r="C68">
        <v>4.0076883176631508</v>
      </c>
      <c r="D68">
        <v>0.81781854573080381</v>
      </c>
      <c r="E68">
        <v>0.22459643143035221</v>
      </c>
      <c r="F68">
        <v>4.6017394102854423E-2</v>
      </c>
      <c r="G68">
        <v>1.7867599812085699E-2</v>
      </c>
      <c r="H68">
        <v>7.3157889153265669</v>
      </c>
      <c r="I68">
        <v>2.012562426491975</v>
      </c>
      <c r="J68">
        <v>7.04</v>
      </c>
      <c r="K68">
        <v>26.87</v>
      </c>
      <c r="M68" t="s">
        <v>188</v>
      </c>
      <c r="N68">
        <v>-4.4416769015915767</v>
      </c>
      <c r="O68">
        <v>1.747933783161763</v>
      </c>
      <c r="Y68">
        <v>1.747933783161763</v>
      </c>
    </row>
    <row r="69" spans="1:28" x14ac:dyDescent="0.35">
      <c r="A69" t="s">
        <v>189</v>
      </c>
      <c r="B69">
        <v>3.7009576426802528</v>
      </c>
      <c r="C69">
        <v>1.672003702670001</v>
      </c>
      <c r="D69">
        <v>19.809058877415101</v>
      </c>
      <c r="E69">
        <v>2.2272724143465141</v>
      </c>
      <c r="F69">
        <v>5.3524143721540316</v>
      </c>
      <c r="G69">
        <v>8.0724618674734661E-4</v>
      </c>
      <c r="H69">
        <v>-10.01789770099964</v>
      </c>
      <c r="I69">
        <v>3.710843176810589</v>
      </c>
      <c r="J69">
        <v>-20.71</v>
      </c>
      <c r="K69">
        <v>-11.5</v>
      </c>
      <c r="M69" t="s">
        <v>189</v>
      </c>
      <c r="N69">
        <v>2.4201898105814741</v>
      </c>
      <c r="O69">
        <v>3.0929939978171461</v>
      </c>
      <c r="AB69">
        <v>3.0929939978171461</v>
      </c>
    </row>
    <row r="70" spans="1:28" x14ac:dyDescent="0.35">
      <c r="A70" t="s">
        <v>190</v>
      </c>
      <c r="B70">
        <v>27.476499131248971</v>
      </c>
      <c r="C70">
        <v>3.732069803938892</v>
      </c>
      <c r="D70">
        <v>2.1472742149784478</v>
      </c>
      <c r="E70">
        <v>0.60149636636299053</v>
      </c>
      <c r="F70">
        <v>7.8149483481189094E-2</v>
      </c>
      <c r="G70">
        <v>6.0949826616613686E-3</v>
      </c>
      <c r="H70">
        <v>11.605510315132801</v>
      </c>
      <c r="I70">
        <v>2.1038325587817881</v>
      </c>
      <c r="J70">
        <v>16.37</v>
      </c>
      <c r="K70">
        <v>34.29</v>
      </c>
      <c r="M70" t="s">
        <v>190</v>
      </c>
      <c r="N70">
        <v>-3.6776198518228438</v>
      </c>
      <c r="O70">
        <v>2.2150275254771832</v>
      </c>
      <c r="AB70">
        <v>2.2150275254771832</v>
      </c>
    </row>
    <row r="71" spans="1:28" x14ac:dyDescent="0.35">
      <c r="A71" t="s">
        <v>191</v>
      </c>
      <c r="B71">
        <v>75.562513728895269</v>
      </c>
      <c r="C71">
        <v>3.2808459008495889</v>
      </c>
      <c r="D71">
        <v>45.464638121481258</v>
      </c>
      <c r="E71">
        <v>0.41881636564589442</v>
      </c>
      <c r="F71">
        <v>0.60168244646545543</v>
      </c>
      <c r="G71">
        <v>3.4893341816998398E-3</v>
      </c>
      <c r="H71">
        <v>15.76160984800598</v>
      </c>
      <c r="I71">
        <v>2.0651658855531592</v>
      </c>
      <c r="J71">
        <v>22.13</v>
      </c>
      <c r="K71">
        <v>38.07</v>
      </c>
      <c r="M71" t="s">
        <v>191</v>
      </c>
      <c r="N71">
        <v>-0.73292582681270169</v>
      </c>
      <c r="P71">
        <v>2.457257435161206</v>
      </c>
    </row>
    <row r="72" spans="1:28" x14ac:dyDescent="0.35">
      <c r="A72" t="s">
        <v>192</v>
      </c>
      <c r="B72">
        <v>66.773533333333333</v>
      </c>
      <c r="C72">
        <v>0.79234204945423192</v>
      </c>
      <c r="D72">
        <v>16.35918666666667</v>
      </c>
      <c r="E72">
        <v>2.6327595708179148</v>
      </c>
      <c r="F72">
        <v>0.24499507289814429</v>
      </c>
      <c r="G72">
        <v>3.6821301467532638E-4</v>
      </c>
      <c r="H72">
        <v>31.75967306567653</v>
      </c>
      <c r="I72">
        <v>2.359347595690239</v>
      </c>
      <c r="J72">
        <v>44.49</v>
      </c>
      <c r="K72">
        <v>56.34</v>
      </c>
      <c r="M72" t="s">
        <v>192</v>
      </c>
      <c r="N72">
        <v>-2.0291753594427431</v>
      </c>
      <c r="O72">
        <v>3.43390086520249</v>
      </c>
      <c r="Y72">
        <v>3.43390086520249</v>
      </c>
    </row>
    <row r="73" spans="1:28" x14ac:dyDescent="0.35">
      <c r="A73" t="s">
        <v>193</v>
      </c>
      <c r="B73">
        <v>20.591913333333331</v>
      </c>
      <c r="C73">
        <v>0.39007618042292008</v>
      </c>
      <c r="D73">
        <v>0.47319233333333333</v>
      </c>
      <c r="E73">
        <v>0.27229365057293081</v>
      </c>
      <c r="F73">
        <v>2.2979522382087201E-2</v>
      </c>
      <c r="G73">
        <v>8.2598849598301296E-7</v>
      </c>
      <c r="H73">
        <v>73.251343005682429</v>
      </c>
      <c r="I73">
        <v>3.5751151354646491</v>
      </c>
      <c r="J73">
        <v>19.32</v>
      </c>
      <c r="K73">
        <v>20.92</v>
      </c>
      <c r="M73" t="s">
        <v>193</v>
      </c>
      <c r="N73">
        <v>-5.4435073771760347</v>
      </c>
      <c r="O73">
        <v>6.0830260013066022</v>
      </c>
      <c r="Y73">
        <v>6.0830260013066022</v>
      </c>
    </row>
    <row r="74" spans="1:28" x14ac:dyDescent="0.35">
      <c r="A74" t="s">
        <v>194</v>
      </c>
      <c r="B74">
        <v>12.634546666666671</v>
      </c>
      <c r="C74">
        <v>0.8653234542836179</v>
      </c>
      <c r="D74">
        <v>52.897620000000003</v>
      </c>
      <c r="E74">
        <v>1.454213926628404</v>
      </c>
      <c r="F74">
        <v>4.1867445976164817</v>
      </c>
      <c r="G74">
        <v>1.5302082130872331E-5</v>
      </c>
      <c r="H74">
        <v>-41.21138639026627</v>
      </c>
      <c r="I74">
        <v>3.2585318792365561</v>
      </c>
      <c r="J74">
        <v>-43.24</v>
      </c>
      <c r="K74">
        <v>-37.29</v>
      </c>
      <c r="M74" t="s">
        <v>194</v>
      </c>
      <c r="N74">
        <v>2.065828912587254</v>
      </c>
      <c r="O74">
        <v>4.815249471376835</v>
      </c>
      <c r="AB74">
        <v>4.815249471376835</v>
      </c>
    </row>
    <row r="75" spans="1:28" x14ac:dyDescent="0.35">
      <c r="A75" t="s">
        <v>195</v>
      </c>
      <c r="B75">
        <v>100</v>
      </c>
      <c r="C75">
        <v>0</v>
      </c>
      <c r="D75">
        <v>89.973325635946011</v>
      </c>
      <c r="E75">
        <v>3.3210642814629492</v>
      </c>
      <c r="F75">
        <v>0.89973325635946011</v>
      </c>
      <c r="G75">
        <v>3.4678464559311527E-2</v>
      </c>
      <c r="H75">
        <v>5.2292602484164288</v>
      </c>
      <c r="I75">
        <v>2</v>
      </c>
      <c r="J75">
        <v>1.78</v>
      </c>
      <c r="K75">
        <v>18.28</v>
      </c>
      <c r="M75" t="s">
        <v>195</v>
      </c>
      <c r="N75">
        <v>-0.1524307454083102</v>
      </c>
      <c r="P75">
        <v>1.4599401398054179</v>
      </c>
    </row>
    <row r="76" spans="1:28" x14ac:dyDescent="0.35">
      <c r="A76" t="s">
        <v>196</v>
      </c>
      <c r="B76">
        <v>99.065103888313359</v>
      </c>
      <c r="C76">
        <v>2.0298857268425279E-2</v>
      </c>
      <c r="D76">
        <v>79.198892143203565</v>
      </c>
      <c r="E76">
        <v>4.4475268700008161</v>
      </c>
      <c r="F76">
        <v>0.79946307059338406</v>
      </c>
      <c r="G76">
        <v>1.629758117060073E-2</v>
      </c>
      <c r="H76">
        <v>7.7366434697870536</v>
      </c>
      <c r="I76">
        <v>2.0000833232132611</v>
      </c>
      <c r="J76">
        <v>8.82</v>
      </c>
      <c r="K76">
        <v>30.91</v>
      </c>
      <c r="M76" t="s">
        <v>196</v>
      </c>
      <c r="N76">
        <v>-0.32289670170995372</v>
      </c>
      <c r="P76">
        <v>1.7878768472654589</v>
      </c>
    </row>
    <row r="77" spans="1:28" x14ac:dyDescent="0.35">
      <c r="A77" t="s">
        <v>197</v>
      </c>
      <c r="B77">
        <v>100</v>
      </c>
      <c r="C77">
        <v>0</v>
      </c>
      <c r="D77">
        <v>71.250740000000008</v>
      </c>
      <c r="E77">
        <v>6.1948035771039551</v>
      </c>
      <c r="F77">
        <v>0.7125073999999999</v>
      </c>
      <c r="G77">
        <v>1.512650339307906E-2</v>
      </c>
      <c r="H77">
        <v>8.0382175770755708</v>
      </c>
      <c r="I77">
        <v>2</v>
      </c>
      <c r="J77">
        <v>13.36</v>
      </c>
      <c r="K77">
        <v>44.14</v>
      </c>
      <c r="M77" t="s">
        <v>197</v>
      </c>
      <c r="N77">
        <v>-0.48902309702035712</v>
      </c>
      <c r="P77">
        <v>1.8202614508658199</v>
      </c>
    </row>
    <row r="78" spans="1:28" x14ac:dyDescent="0.35">
      <c r="A78" t="s">
        <v>198</v>
      </c>
      <c r="B78">
        <v>89.332705059150513</v>
      </c>
      <c r="C78">
        <v>0.79265929980553362</v>
      </c>
      <c r="D78">
        <v>89.235689221568848</v>
      </c>
      <c r="E78">
        <v>0.92141336976182653</v>
      </c>
      <c r="F78">
        <v>0.99891399418032367</v>
      </c>
      <c r="G78">
        <v>0.89686445542104176</v>
      </c>
      <c r="H78">
        <v>0.138250670297834</v>
      </c>
      <c r="I78">
        <v>3.9126806059017389</v>
      </c>
      <c r="J78">
        <v>-1.87</v>
      </c>
      <c r="K78">
        <v>2.06</v>
      </c>
      <c r="M78" t="s">
        <v>198</v>
      </c>
      <c r="N78">
        <v>-1.567626590380123E-3</v>
      </c>
      <c r="P78">
        <v>4.7273187625636162E-2</v>
      </c>
    </row>
    <row r="79" spans="1:28" x14ac:dyDescent="0.35">
      <c r="A79" t="s">
        <v>199</v>
      </c>
      <c r="B79">
        <v>10.66729494084948</v>
      </c>
      <c r="C79">
        <v>0.79265929980552885</v>
      </c>
      <c r="D79">
        <v>10.76431077843116</v>
      </c>
      <c r="E79">
        <v>0.92141336976182542</v>
      </c>
      <c r="F79">
        <v>1.009094699089097</v>
      </c>
      <c r="G79">
        <v>0.89686445542102833</v>
      </c>
      <c r="H79">
        <v>-0.1382506702978521</v>
      </c>
      <c r="I79">
        <v>3.9126806059017349</v>
      </c>
      <c r="J79">
        <v>-2.06</v>
      </c>
      <c r="K79">
        <v>1.87</v>
      </c>
      <c r="M79" t="s">
        <v>199</v>
      </c>
      <c r="N79">
        <v>1.306157136729816E-2</v>
      </c>
      <c r="P79">
        <v>4.7273187625642671E-2</v>
      </c>
    </row>
    <row r="80" spans="1:28" x14ac:dyDescent="0.35">
      <c r="N80">
        <v>-10</v>
      </c>
      <c r="Q80">
        <v>1.3010299999999999</v>
      </c>
    </row>
    <row r="81" spans="14:20" x14ac:dyDescent="0.35">
      <c r="N81">
        <v>10</v>
      </c>
      <c r="Q81">
        <v>1.3010299999999999</v>
      </c>
    </row>
    <row r="82" spans="14:20" x14ac:dyDescent="0.35">
      <c r="N82">
        <v>-1.0000000001</v>
      </c>
      <c r="R82">
        <v>-1</v>
      </c>
    </row>
    <row r="83" spans="14:20" x14ac:dyDescent="0.35">
      <c r="N83">
        <v>-1</v>
      </c>
      <c r="R83">
        <v>10</v>
      </c>
    </row>
    <row r="84" spans="14:20" x14ac:dyDescent="0.35">
      <c r="N84">
        <v>1</v>
      </c>
      <c r="S84">
        <v>-1</v>
      </c>
    </row>
    <row r="85" spans="14:20" x14ac:dyDescent="0.35">
      <c r="N85">
        <v>1.0000000001</v>
      </c>
      <c r="S85">
        <v>10</v>
      </c>
    </row>
    <row r="86" spans="14:20" x14ac:dyDescent="0.35">
      <c r="N86">
        <v>0</v>
      </c>
      <c r="T86">
        <v>-1</v>
      </c>
    </row>
    <row r="87" spans="14:20" x14ac:dyDescent="0.35">
      <c r="N87">
        <v>1E-10</v>
      </c>
      <c r="T87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Heatmap MCF7 LNCaP</vt:lpstr>
      <vt:lpstr>Volcano Plot MCF7 LNCaP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Menzel, Jan Philipp</cp:lastModifiedBy>
  <dcterms:created xsi:type="dcterms:W3CDTF">2023-04-28T11:53:29Z</dcterms:created>
  <dcterms:modified xsi:type="dcterms:W3CDTF">2023-05-09T19:32:20Z</dcterms:modified>
</cp:coreProperties>
</file>