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 03 Direct backup from QUT PC\JPM Postdoctoral Research Fellow\A A De Novo FA Identification and Rel Quant\00 MANUSCRIPT OzFAD Discovery\Nature Communications EDITORIAL REVISION\"/>
    </mc:Choice>
  </mc:AlternateContent>
  <bookViews>
    <workbookView xWindow="0" yWindow="0" windowWidth="19200" windowHeight="7060"/>
  </bookViews>
  <sheets>
    <sheet name="Heatmap LNCaP LNCaP_SCD1i" sheetId="1" r:id="rId1"/>
    <sheet name="Volcano plot LNCaP LNCaP_SCD1i" sheetId="2" r:id="rId2"/>
  </sheets>
  <calcPr calcId="162913"/>
</workbook>
</file>

<file path=xl/calcChain.xml><?xml version="1.0" encoding="utf-8"?>
<calcChain xmlns="http://schemas.openxmlformats.org/spreadsheetml/2006/main">
  <c r="AI1" i="2" l="1"/>
  <c r="AH1" i="2"/>
  <c r="AG1" i="2"/>
  <c r="AF1" i="2"/>
  <c r="AE1" i="2"/>
  <c r="AD1" i="2"/>
  <c r="AC1" i="2"/>
  <c r="AB1" i="2"/>
  <c r="AA1" i="2"/>
  <c r="Z1" i="2"/>
  <c r="Y1" i="2"/>
  <c r="X1" i="2"/>
  <c r="W1" i="2"/>
  <c r="V1" i="2"/>
  <c r="U1" i="2"/>
  <c r="P1" i="2"/>
  <c r="O1" i="2"/>
</calcChain>
</file>

<file path=xl/sharedStrings.xml><?xml version="1.0" encoding="utf-8"?>
<sst xmlns="http://schemas.openxmlformats.org/spreadsheetml/2006/main" count="506" uniqueCount="260">
  <si>
    <t>FA</t>
  </si>
  <si>
    <t>n-2c</t>
  </si>
  <si>
    <t>n-2t</t>
  </si>
  <si>
    <t>n-2 (NMI (Bu))</t>
  </si>
  <si>
    <t>n-2 (NMI)</t>
  </si>
  <si>
    <t>n-2 (branched)</t>
  </si>
  <si>
    <t>n-3c</t>
  </si>
  <si>
    <t>n-3t</t>
  </si>
  <si>
    <t>n-3 (NMI (Bu))</t>
  </si>
  <si>
    <t>n-3 (NMI)</t>
  </si>
  <si>
    <t>n-3 (branched)</t>
  </si>
  <si>
    <t>n-4c</t>
  </si>
  <si>
    <t>n-4t</t>
  </si>
  <si>
    <t>n-4 (NMI (Bu))</t>
  </si>
  <si>
    <t>n-4 (NMI)</t>
  </si>
  <si>
    <t>n-4 (branched)</t>
  </si>
  <si>
    <t>n-5c</t>
  </si>
  <si>
    <t>n-5t</t>
  </si>
  <si>
    <t>n-5 (NMI (Bu))</t>
  </si>
  <si>
    <t>n-5 (NMI)</t>
  </si>
  <si>
    <t>n-5 (branched)</t>
  </si>
  <si>
    <t>n-6c</t>
  </si>
  <si>
    <t>n-6t</t>
  </si>
  <si>
    <t>n-6 (NMI (Bu))</t>
  </si>
  <si>
    <t>n-6 (NMI)</t>
  </si>
  <si>
    <t>n-6 (branched)</t>
  </si>
  <si>
    <t>n-7c</t>
  </si>
  <si>
    <t>n-7t</t>
  </si>
  <si>
    <t>n-7 (NMI (Bu))</t>
  </si>
  <si>
    <t>n-7 (NMI)</t>
  </si>
  <si>
    <t>n-7 (branched)</t>
  </si>
  <si>
    <t>n-8c</t>
  </si>
  <si>
    <t>n-8t</t>
  </si>
  <si>
    <t>n-8 (NMI (Bu))</t>
  </si>
  <si>
    <t>n-8 (NMI)</t>
  </si>
  <si>
    <t>n-8 (branched)</t>
  </si>
  <si>
    <t>n-9c</t>
  </si>
  <si>
    <t>n-9t</t>
  </si>
  <si>
    <t>n-9 (NMI (Bu))</t>
  </si>
  <si>
    <t>n-9 (NMI)</t>
  </si>
  <si>
    <t>n-9 (branched)</t>
  </si>
  <si>
    <t>n-10c</t>
  </si>
  <si>
    <t>n-10t</t>
  </si>
  <si>
    <t>n-10 (NMI (Bu))</t>
  </si>
  <si>
    <t>n-10 (NMI)</t>
  </si>
  <si>
    <t>n-10 (branched)</t>
  </si>
  <si>
    <t>n-11c</t>
  </si>
  <si>
    <t>n-11t</t>
  </si>
  <si>
    <t>n-11 (NMI (Bu))</t>
  </si>
  <si>
    <t>n-11 (NMI)</t>
  </si>
  <si>
    <t>n-11 (branched)</t>
  </si>
  <si>
    <t>n-12c</t>
  </si>
  <si>
    <t>n-12t</t>
  </si>
  <si>
    <t>n-12 (NMI (Bu))</t>
  </si>
  <si>
    <t>n-12 (NMI)</t>
  </si>
  <si>
    <t>n-12 (branched)</t>
  </si>
  <si>
    <t>n-13c</t>
  </si>
  <si>
    <t>n-13t</t>
  </si>
  <si>
    <t>n-13 (NMI (Bu))</t>
  </si>
  <si>
    <t>n-13 (NMI)</t>
  </si>
  <si>
    <t>n-13 (branched)</t>
  </si>
  <si>
    <t>n-14c</t>
  </si>
  <si>
    <t>n-14t</t>
  </si>
  <si>
    <t>n-14 (NMI (Bu))</t>
  </si>
  <si>
    <t>n-14 (NMI)</t>
  </si>
  <si>
    <t>n-14 (branched)</t>
  </si>
  <si>
    <t>n-15c</t>
  </si>
  <si>
    <t>n-15t</t>
  </si>
  <si>
    <t>n-15 (NMI (Bu))</t>
  </si>
  <si>
    <t>n-15 (NMI)</t>
  </si>
  <si>
    <t>n-15 (branched)</t>
  </si>
  <si>
    <t>n-16c</t>
  </si>
  <si>
    <t>n-16t</t>
  </si>
  <si>
    <t>n-16 (NMI (Bu))</t>
  </si>
  <si>
    <t>n-16 (NMI)</t>
  </si>
  <si>
    <t>n-16 (branched)</t>
  </si>
  <si>
    <t>15:1</t>
  </si>
  <si>
    <t>17:1</t>
  </si>
  <si>
    <t>19:1</t>
  </si>
  <si>
    <t>21:1</t>
  </si>
  <si>
    <t>23:1</t>
  </si>
  <si>
    <t>19:2</t>
  </si>
  <si>
    <t>21:2</t>
  </si>
  <si>
    <t>19:3</t>
  </si>
  <si>
    <t>21:3</t>
  </si>
  <si>
    <t>12:1</t>
  </si>
  <si>
    <t>14:1</t>
  </si>
  <si>
    <t>16:1</t>
  </si>
  <si>
    <t>18:1</t>
  </si>
  <si>
    <t>20:1</t>
  </si>
  <si>
    <t>22:1</t>
  </si>
  <si>
    <t>24:1</t>
  </si>
  <si>
    <t>14:2</t>
  </si>
  <si>
    <t>16:2</t>
  </si>
  <si>
    <t>18:2</t>
  </si>
  <si>
    <t>20:2</t>
  </si>
  <si>
    <t>22:2</t>
  </si>
  <si>
    <t>24:2</t>
  </si>
  <si>
    <t>18:3</t>
  </si>
  <si>
    <t>20:3</t>
  </si>
  <si>
    <t>22:3</t>
  </si>
  <si>
    <t>20:4</t>
  </si>
  <si>
    <t>22:4</t>
  </si>
  <si>
    <t>24:4</t>
  </si>
  <si>
    <t>20:5</t>
  </si>
  <si>
    <t>22:5</t>
  </si>
  <si>
    <t>24:5</t>
  </si>
  <si>
    <t>22:6</t>
  </si>
  <si>
    <t>Above: P values for heatmap</t>
  </si>
  <si>
    <t>Below: Fold change values for heatmap</t>
  </si>
  <si>
    <t>FA isomer</t>
  </si>
  <si>
    <t>Mean (d1)</t>
  </si>
  <si>
    <t>Standard deviation (d1)</t>
  </si>
  <si>
    <t>Mean (d2)</t>
  </si>
  <si>
    <t>Standard deviation (d2)</t>
  </si>
  <si>
    <t>Fold change</t>
  </si>
  <si>
    <t>P value</t>
  </si>
  <si>
    <t>t test statistic</t>
  </si>
  <si>
    <t>degrees of freedom</t>
  </si>
  <si>
    <t>confidence interval 95%, lower limit</t>
  </si>
  <si>
    <t>confidence interval 95%, upper limit</t>
  </si>
  <si>
    <t>log2 fold change</t>
  </si>
  <si>
    <t>15:1n-9c</t>
  </si>
  <si>
    <t>15:1n-9t</t>
  </si>
  <si>
    <t>15:1n-9 (branched)</t>
  </si>
  <si>
    <t>17:1n-8c</t>
  </si>
  <si>
    <t>17:1n-9c</t>
  </si>
  <si>
    <t>17:1n-11c</t>
  </si>
  <si>
    <t>17:1n-11 (branched)</t>
  </si>
  <si>
    <t>19:1n-8c</t>
  </si>
  <si>
    <t>19:1n-9c</t>
  </si>
  <si>
    <t>19:1n-10c</t>
  </si>
  <si>
    <t>19:1n-11c</t>
  </si>
  <si>
    <t>19:1n-11 (branched)</t>
  </si>
  <si>
    <t>21:1n-8c</t>
  </si>
  <si>
    <t>21:1n-9c</t>
  </si>
  <si>
    <t>21:1n-11c</t>
  </si>
  <si>
    <t>19:2n-6c</t>
  </si>
  <si>
    <t>19:2n-8c</t>
  </si>
  <si>
    <t>19:2n-11c</t>
  </si>
  <si>
    <t>21:2n-8 (NMI (Bu))</t>
  </si>
  <si>
    <t>14:1n-4c</t>
  </si>
  <si>
    <t>14:1n-5c</t>
  </si>
  <si>
    <t>14:1n-7c</t>
  </si>
  <si>
    <t>14:1n-8c</t>
  </si>
  <si>
    <t>14:1n-8t</t>
  </si>
  <si>
    <t>14:1n-9c</t>
  </si>
  <si>
    <t>16:1n-2c</t>
  </si>
  <si>
    <t>16:1n-2t</t>
  </si>
  <si>
    <t>16:1n-3c</t>
  </si>
  <si>
    <t>16:1n-3t</t>
  </si>
  <si>
    <t>16:1n-4c</t>
  </si>
  <si>
    <t>16:1n-4t</t>
  </si>
  <si>
    <t>16:1n-5c</t>
  </si>
  <si>
    <t>16:1n-5t</t>
  </si>
  <si>
    <t>16:1n-7c</t>
  </si>
  <si>
    <t>16:1n-7t</t>
  </si>
  <si>
    <t>16:1n-8c</t>
  </si>
  <si>
    <t>16:1n-8t</t>
  </si>
  <si>
    <t>16:1n-9c</t>
  </si>
  <si>
    <t>16:1n-10c</t>
  </si>
  <si>
    <t>16:1n-10t</t>
  </si>
  <si>
    <t>16:1n-11c</t>
  </si>
  <si>
    <t>16:1n-11t</t>
  </si>
  <si>
    <t>16:1n-12c</t>
  </si>
  <si>
    <t>18:1n-2c</t>
  </si>
  <si>
    <t>18:1n-2t</t>
  </si>
  <si>
    <t>18:1n-3c</t>
  </si>
  <si>
    <t>18:1n-3t</t>
  </si>
  <si>
    <t>18:1n-4c</t>
  </si>
  <si>
    <t>18:1n-4t</t>
  </si>
  <si>
    <t>18:1n-5c</t>
  </si>
  <si>
    <t>18:1n-5t</t>
  </si>
  <si>
    <t>18:1n-6c</t>
  </si>
  <si>
    <t>18:1n-6t</t>
  </si>
  <si>
    <t>18:1n-7c</t>
  </si>
  <si>
    <t>18:1n-7t</t>
  </si>
  <si>
    <t>18:1n-8c</t>
  </si>
  <si>
    <t>18:1n-8t</t>
  </si>
  <si>
    <t>18:1n-9c</t>
  </si>
  <si>
    <t>18:1n-9t</t>
  </si>
  <si>
    <t>18:1n-10c</t>
  </si>
  <si>
    <t>18:1n-10t</t>
  </si>
  <si>
    <t>18:1n-11c</t>
  </si>
  <si>
    <t>18:1n-11t</t>
  </si>
  <si>
    <t>18:1n-12c</t>
  </si>
  <si>
    <t>18:1n-12t</t>
  </si>
  <si>
    <t>18:1n-13c</t>
  </si>
  <si>
    <t>20:1n-5c</t>
  </si>
  <si>
    <t>20:1n-7c</t>
  </si>
  <si>
    <t>20:1n-8c</t>
  </si>
  <si>
    <t>20:1n-9c</t>
  </si>
  <si>
    <t>20:1n-9t</t>
  </si>
  <si>
    <t>20:1n-10c</t>
  </si>
  <si>
    <t>20:1n-11c</t>
  </si>
  <si>
    <t>20:1n-12c</t>
  </si>
  <si>
    <t>20:1n-13c</t>
  </si>
  <si>
    <t>22:1n-5c</t>
  </si>
  <si>
    <t>22:1n-7c</t>
  </si>
  <si>
    <t>22:1n-8c</t>
  </si>
  <si>
    <t>22:1n-8t</t>
  </si>
  <si>
    <t>22:1n-9c</t>
  </si>
  <si>
    <t>22:1n-9t</t>
  </si>
  <si>
    <t>22:1n-10c</t>
  </si>
  <si>
    <t>22:1n-10t</t>
  </si>
  <si>
    <t>22:1n-11c</t>
  </si>
  <si>
    <t>22:1n-12c</t>
  </si>
  <si>
    <t>22:1n-13c</t>
  </si>
  <si>
    <t>24:1n-5c</t>
  </si>
  <si>
    <t>24:1n-7c</t>
  </si>
  <si>
    <t>24:1n-8c</t>
  </si>
  <si>
    <t>24:1n-9c</t>
  </si>
  <si>
    <t>24:1n-10c</t>
  </si>
  <si>
    <t>24:1n-11c</t>
  </si>
  <si>
    <t>24:1n-12c</t>
  </si>
  <si>
    <t>16:2n-2 (NMI)</t>
  </si>
  <si>
    <t>16:2n-3 (NMI)</t>
  </si>
  <si>
    <t>18:2n-2 (NMI)</t>
  </si>
  <si>
    <t>18:2n-3 (NMI)</t>
  </si>
  <si>
    <t>18:2n-4 (NMI)</t>
  </si>
  <si>
    <t>18:2n-5 (NMI)</t>
  </si>
  <si>
    <t>18:2n-6c</t>
  </si>
  <si>
    <t>18:2n-6t</t>
  </si>
  <si>
    <t>18:2n-6 (NMI)</t>
  </si>
  <si>
    <t>18:2n-7c</t>
  </si>
  <si>
    <t>18:2n-7 (NMI (Bu))</t>
  </si>
  <si>
    <t>18:2n-7 (NMI)</t>
  </si>
  <si>
    <t>18:2n-9c</t>
  </si>
  <si>
    <t>18:2n-10c</t>
  </si>
  <si>
    <t>20:2n-3 (NMI)</t>
  </si>
  <si>
    <t>20:2n-6c</t>
  </si>
  <si>
    <t>20:2n-7c</t>
  </si>
  <si>
    <t>20:2n-7 (NMI)</t>
  </si>
  <si>
    <t>20:2n-9c</t>
  </si>
  <si>
    <t>20:2n-9 (NMI (Bu))</t>
  </si>
  <si>
    <t>20:2n-10c</t>
  </si>
  <si>
    <t>20:2n-12c</t>
  </si>
  <si>
    <t>22:2n-6c</t>
  </si>
  <si>
    <t>22:2n-7c</t>
  </si>
  <si>
    <t>22:2n-9c</t>
  </si>
  <si>
    <t>22:2n-9 (NMI (Bu))</t>
  </si>
  <si>
    <t>22:2n-10c</t>
  </si>
  <si>
    <t>18:3n-3 (NMI)</t>
  </si>
  <si>
    <t>18:3n-6c</t>
  </si>
  <si>
    <t>18:3n-7c</t>
  </si>
  <si>
    <t>20:3n-6c</t>
  </si>
  <si>
    <t>20:3n-6 (NMI)</t>
  </si>
  <si>
    <t>20:3n-7c</t>
  </si>
  <si>
    <t>20:3n-9c</t>
  </si>
  <si>
    <t>20:3n-10 (NMI)</t>
  </si>
  <si>
    <t>22:3n-9c</t>
  </si>
  <si>
    <t>22:3n-10c</t>
  </si>
  <si>
    <t>20:4n-6c</t>
  </si>
  <si>
    <t>20:4n-7c</t>
  </si>
  <si>
    <t>22:4n-6c</t>
  </si>
  <si>
    <t>22:4n-7c</t>
  </si>
  <si>
    <t>22:4n-9c</t>
  </si>
  <si>
    <t>22:5n-3c</t>
  </si>
  <si>
    <t>22:5n-6c</t>
  </si>
  <si>
    <t>LNCaP to LNCaP_SCD1i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</si>
</sst>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70"/>
  <sheetViews>
    <sheetView tabSelected="1" topLeftCell="A23" workbookViewId="0">
      <selection activeCell="F28" sqref="F28"/>
    </sheetView>
  </sheetViews>
  <sheetFormatPr baseColWidth="10" defaultColWidth="8.7265625" defaultRowHeight="14.5" x14ac:dyDescent="0.35"/>
  <sheetData>
    <row r="1" spans="1:7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</row>
    <row r="2" spans="1:76" x14ac:dyDescent="0.35">
      <c r="A2" t="s">
        <v>76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4.6334540758888022E-2</v>
      </c>
      <c r="AL2">
        <v>0.27924130017208609</v>
      </c>
      <c r="AM2">
        <v>1</v>
      </c>
      <c r="AN2">
        <v>1</v>
      </c>
      <c r="AO2">
        <v>0.70364455051930919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1</v>
      </c>
      <c r="AZ2">
        <v>1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>
        <v>1</v>
      </c>
      <c r="BO2">
        <v>1</v>
      </c>
      <c r="BP2">
        <v>1</v>
      </c>
      <c r="BQ2">
        <v>1</v>
      </c>
      <c r="BR2">
        <v>1</v>
      </c>
      <c r="BS2">
        <v>1</v>
      </c>
      <c r="BT2">
        <v>1</v>
      </c>
      <c r="BU2">
        <v>1</v>
      </c>
      <c r="BV2">
        <v>1</v>
      </c>
      <c r="BW2">
        <v>1</v>
      </c>
      <c r="BX2">
        <v>1</v>
      </c>
    </row>
    <row r="3" spans="1:76" x14ac:dyDescent="0.35">
      <c r="A3" t="s">
        <v>77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0.11454276283322649</v>
      </c>
      <c r="AG3">
        <v>1</v>
      </c>
      <c r="AH3">
        <v>1</v>
      </c>
      <c r="AI3">
        <v>1</v>
      </c>
      <c r="AJ3">
        <v>1</v>
      </c>
      <c r="AK3">
        <v>0.29364393650202991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8.7379759677714431E-3</v>
      </c>
      <c r="AV3">
        <v>1</v>
      </c>
      <c r="AW3">
        <v>1</v>
      </c>
      <c r="AX3">
        <v>1</v>
      </c>
      <c r="AY3">
        <v>0.15328883475834959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1</v>
      </c>
    </row>
    <row r="4" spans="1:76" x14ac:dyDescent="0.35">
      <c r="A4" t="s">
        <v>78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5.8612287217399042E-2</v>
      </c>
      <c r="AG4">
        <v>1</v>
      </c>
      <c r="AH4">
        <v>1</v>
      </c>
      <c r="AI4">
        <v>1</v>
      </c>
      <c r="AJ4">
        <v>1</v>
      </c>
      <c r="AK4">
        <v>3.8443801638108517E-2</v>
      </c>
      <c r="AL4">
        <v>1</v>
      </c>
      <c r="AM4">
        <v>1</v>
      </c>
      <c r="AN4">
        <v>1</v>
      </c>
      <c r="AO4">
        <v>1</v>
      </c>
      <c r="AP4">
        <v>0.41049152015169782</v>
      </c>
      <c r="AQ4">
        <v>1</v>
      </c>
      <c r="AR4">
        <v>1</v>
      </c>
      <c r="AS4">
        <v>1</v>
      </c>
      <c r="AT4">
        <v>1</v>
      </c>
      <c r="AU4">
        <v>6.6437954957803858E-2</v>
      </c>
      <c r="AV4">
        <v>1</v>
      </c>
      <c r="AW4">
        <v>1</v>
      </c>
      <c r="AX4">
        <v>1</v>
      </c>
      <c r="AY4">
        <v>0.48515687646519118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BO4">
        <v>1</v>
      </c>
      <c r="BP4">
        <v>1</v>
      </c>
      <c r="BQ4">
        <v>1</v>
      </c>
      <c r="BR4">
        <v>1</v>
      </c>
      <c r="BS4">
        <v>1</v>
      </c>
      <c r="BT4">
        <v>1</v>
      </c>
      <c r="BU4">
        <v>1</v>
      </c>
      <c r="BV4">
        <v>1</v>
      </c>
      <c r="BW4">
        <v>1</v>
      </c>
      <c r="BX4">
        <v>1</v>
      </c>
    </row>
    <row r="5" spans="1:76" x14ac:dyDescent="0.35">
      <c r="A5" t="s">
        <v>79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1.7191054477630599E-2</v>
      </c>
      <c r="AG5">
        <v>1</v>
      </c>
      <c r="AH5">
        <v>1</v>
      </c>
      <c r="AI5">
        <v>1</v>
      </c>
      <c r="AJ5">
        <v>1</v>
      </c>
      <c r="AK5">
        <v>1.5025118105335151E-2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0.62911067576334678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</row>
    <row r="6" spans="1:76" x14ac:dyDescent="0.35">
      <c r="A6" t="s">
        <v>80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</v>
      </c>
      <c r="BH6">
        <v>1</v>
      </c>
      <c r="BI6">
        <v>1</v>
      </c>
      <c r="BJ6">
        <v>1</v>
      </c>
      <c r="BK6">
        <v>1</v>
      </c>
      <c r="BL6">
        <v>1</v>
      </c>
      <c r="BM6">
        <v>1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1</v>
      </c>
      <c r="BV6">
        <v>1</v>
      </c>
      <c r="BW6">
        <v>1</v>
      </c>
      <c r="BX6">
        <v>1</v>
      </c>
    </row>
    <row r="7" spans="1:76" x14ac:dyDescent="0.35">
      <c r="A7" t="s">
        <v>81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0.32437724293559289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3.8546736563730158E-2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7.8134056918724326E-2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1</v>
      </c>
      <c r="BV7">
        <v>1</v>
      </c>
      <c r="BW7">
        <v>1</v>
      </c>
      <c r="BX7">
        <v>1</v>
      </c>
    </row>
    <row r="8" spans="1:76" x14ac:dyDescent="0.35">
      <c r="A8" t="s">
        <v>82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1</v>
      </c>
      <c r="AG8">
        <v>1</v>
      </c>
      <c r="AH8">
        <v>2.413148419625077E-4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1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</row>
    <row r="9" spans="1:76" x14ac:dyDescent="0.35">
      <c r="A9" t="s">
        <v>83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1</v>
      </c>
      <c r="BV9">
        <v>1</v>
      </c>
      <c r="BW9">
        <v>1</v>
      </c>
      <c r="BX9">
        <v>1</v>
      </c>
    </row>
    <row r="10" spans="1:76" x14ac:dyDescent="0.35">
      <c r="A10" t="s">
        <v>84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1</v>
      </c>
      <c r="AT10">
        <v>1</v>
      </c>
      <c r="AU10">
        <v>1</v>
      </c>
      <c r="AV10">
        <v>1</v>
      </c>
      <c r="AW10">
        <v>1</v>
      </c>
      <c r="AX10">
        <v>1</v>
      </c>
      <c r="AY10">
        <v>1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1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1</v>
      </c>
      <c r="BR10">
        <v>1</v>
      </c>
      <c r="BS10">
        <v>1</v>
      </c>
      <c r="BT10">
        <v>1</v>
      </c>
      <c r="BU10">
        <v>1</v>
      </c>
      <c r="BV10">
        <v>1</v>
      </c>
      <c r="BW10">
        <v>1</v>
      </c>
      <c r="BX10">
        <v>1</v>
      </c>
    </row>
    <row r="11" spans="1:76" x14ac:dyDescent="0.35">
      <c r="A11" t="s">
        <v>85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1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1</v>
      </c>
      <c r="AV11">
        <v>1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>
        <v>1</v>
      </c>
      <c r="BE11">
        <v>1</v>
      </c>
      <c r="BF11">
        <v>1</v>
      </c>
      <c r="BG11">
        <v>1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1</v>
      </c>
      <c r="BO11">
        <v>1</v>
      </c>
      <c r="BP11">
        <v>1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1</v>
      </c>
    </row>
    <row r="12" spans="1:76" x14ac:dyDescent="0.35">
      <c r="A12" t="s">
        <v>86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0.34902361192204262</v>
      </c>
      <c r="M12">
        <v>1</v>
      </c>
      <c r="N12">
        <v>1</v>
      </c>
      <c r="O12">
        <v>1</v>
      </c>
      <c r="P12">
        <v>1</v>
      </c>
      <c r="Q12">
        <v>1.824171132216219E-2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6.2656416332844819E-3</v>
      </c>
      <c r="AB12">
        <v>1</v>
      </c>
      <c r="AC12">
        <v>1</v>
      </c>
      <c r="AD12">
        <v>1</v>
      </c>
      <c r="AE12">
        <v>1</v>
      </c>
      <c r="AF12">
        <v>1.016184735127632E-2</v>
      </c>
      <c r="AG12">
        <v>0.72268764925306817</v>
      </c>
      <c r="AH12">
        <v>1</v>
      </c>
      <c r="AI12">
        <v>1</v>
      </c>
      <c r="AJ12">
        <v>1</v>
      </c>
      <c r="AK12">
        <v>0.37752124486530808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1</v>
      </c>
      <c r="AV12">
        <v>1</v>
      </c>
      <c r="AW12">
        <v>1</v>
      </c>
      <c r="AX12">
        <v>1</v>
      </c>
      <c r="AY12">
        <v>1</v>
      </c>
      <c r="AZ12">
        <v>1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1</v>
      </c>
      <c r="BG12">
        <v>1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1</v>
      </c>
      <c r="BO12">
        <v>1</v>
      </c>
      <c r="BP12">
        <v>1</v>
      </c>
      <c r="BQ12">
        <v>1</v>
      </c>
      <c r="BR12">
        <v>1</v>
      </c>
      <c r="BS12">
        <v>1</v>
      </c>
      <c r="BT12">
        <v>1</v>
      </c>
      <c r="BU12">
        <v>1</v>
      </c>
      <c r="BV12">
        <v>1</v>
      </c>
      <c r="BW12">
        <v>1</v>
      </c>
      <c r="BX12">
        <v>1</v>
      </c>
    </row>
    <row r="13" spans="1:76" x14ac:dyDescent="0.35">
      <c r="A13" t="s">
        <v>87</v>
      </c>
      <c r="B13">
        <v>0.277535059990757</v>
      </c>
      <c r="C13">
        <v>0.31210362385114759</v>
      </c>
      <c r="D13">
        <v>1</v>
      </c>
      <c r="E13">
        <v>1</v>
      </c>
      <c r="F13">
        <v>1</v>
      </c>
      <c r="G13">
        <v>0.40636594375465601</v>
      </c>
      <c r="H13">
        <v>0.80583757739562778</v>
      </c>
      <c r="I13">
        <v>1</v>
      </c>
      <c r="J13">
        <v>1</v>
      </c>
      <c r="K13">
        <v>1</v>
      </c>
      <c r="L13">
        <v>0.13021373514202569</v>
      </c>
      <c r="M13">
        <v>0.21457487588403909</v>
      </c>
      <c r="N13">
        <v>1</v>
      </c>
      <c r="O13">
        <v>1</v>
      </c>
      <c r="P13">
        <v>1</v>
      </c>
      <c r="Q13">
        <v>9.7564970159604801E-8</v>
      </c>
      <c r="R13">
        <v>0.39513271412419188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4.2772925572396167E-3</v>
      </c>
      <c r="AB13">
        <v>7.1167954727672345E-2</v>
      </c>
      <c r="AC13">
        <v>1</v>
      </c>
      <c r="AD13">
        <v>1</v>
      </c>
      <c r="AE13">
        <v>1</v>
      </c>
      <c r="AF13">
        <v>0.46349703394261582</v>
      </c>
      <c r="AG13">
        <v>0.43278168783754628</v>
      </c>
      <c r="AH13">
        <v>1</v>
      </c>
      <c r="AI13">
        <v>1</v>
      </c>
      <c r="AJ13">
        <v>1</v>
      </c>
      <c r="AK13">
        <v>9.0957110577861655E-2</v>
      </c>
      <c r="AL13">
        <v>1</v>
      </c>
      <c r="AM13">
        <v>1</v>
      </c>
      <c r="AN13">
        <v>1</v>
      </c>
      <c r="AO13">
        <v>1</v>
      </c>
      <c r="AP13">
        <v>7.9969926147146087E-3</v>
      </c>
      <c r="AQ13">
        <v>0.2064557166974188</v>
      </c>
      <c r="AR13">
        <v>1</v>
      </c>
      <c r="AS13">
        <v>1</v>
      </c>
      <c r="AT13">
        <v>1</v>
      </c>
      <c r="AU13">
        <v>0.24836802873158231</v>
      </c>
      <c r="AV13">
        <v>0.231089447997535</v>
      </c>
      <c r="AW13">
        <v>1</v>
      </c>
      <c r="AX13">
        <v>1</v>
      </c>
      <c r="AY13">
        <v>1</v>
      </c>
      <c r="AZ13">
        <v>1.4746180433246339E-2</v>
      </c>
      <c r="BA13">
        <v>1</v>
      </c>
      <c r="BB13">
        <v>1</v>
      </c>
      <c r="BC13">
        <v>1</v>
      </c>
      <c r="BD13">
        <v>1</v>
      </c>
      <c r="BE13">
        <v>1</v>
      </c>
      <c r="BF13">
        <v>1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1</v>
      </c>
      <c r="BT13">
        <v>1</v>
      </c>
      <c r="BU13">
        <v>1</v>
      </c>
      <c r="BV13">
        <v>1</v>
      </c>
      <c r="BW13">
        <v>1</v>
      </c>
      <c r="BX13">
        <v>1</v>
      </c>
    </row>
    <row r="14" spans="1:76" x14ac:dyDescent="0.35">
      <c r="A14" t="s">
        <v>88</v>
      </c>
      <c r="B14">
        <v>0.32098574894859372</v>
      </c>
      <c r="C14">
        <v>0.30786855213930531</v>
      </c>
      <c r="D14">
        <v>1</v>
      </c>
      <c r="E14">
        <v>1</v>
      </c>
      <c r="F14">
        <v>1</v>
      </c>
      <c r="G14">
        <v>0.30144870278353531</v>
      </c>
      <c r="H14">
        <v>0.9046647519360087</v>
      </c>
      <c r="I14">
        <v>1</v>
      </c>
      <c r="J14">
        <v>1</v>
      </c>
      <c r="K14">
        <v>1</v>
      </c>
      <c r="L14">
        <v>0.21200050613507271</v>
      </c>
      <c r="M14">
        <v>0.35507348329382032</v>
      </c>
      <c r="N14">
        <v>1</v>
      </c>
      <c r="O14">
        <v>1</v>
      </c>
      <c r="P14">
        <v>1</v>
      </c>
      <c r="Q14">
        <v>1.122290211577333E-2</v>
      </c>
      <c r="R14">
        <v>1.905036774833525E-2</v>
      </c>
      <c r="S14">
        <v>1</v>
      </c>
      <c r="T14">
        <v>1</v>
      </c>
      <c r="U14">
        <v>1</v>
      </c>
      <c r="V14">
        <v>0.59180315152485785</v>
      </c>
      <c r="W14">
        <v>0.44221246691837768</v>
      </c>
      <c r="X14">
        <v>1</v>
      </c>
      <c r="Y14">
        <v>1</v>
      </c>
      <c r="Z14">
        <v>1</v>
      </c>
      <c r="AA14">
        <v>2.5733932455696619E-4</v>
      </c>
      <c r="AB14">
        <v>0.2116478983775486</v>
      </c>
      <c r="AC14">
        <v>1</v>
      </c>
      <c r="AD14">
        <v>1</v>
      </c>
      <c r="AE14">
        <v>1</v>
      </c>
      <c r="AF14">
        <v>0.15378800971179421</v>
      </c>
      <c r="AG14">
        <v>0.74796515008465436</v>
      </c>
      <c r="AH14">
        <v>1</v>
      </c>
      <c r="AI14">
        <v>1</v>
      </c>
      <c r="AJ14">
        <v>1</v>
      </c>
      <c r="AK14">
        <v>1.4219268348099581E-2</v>
      </c>
      <c r="AL14">
        <v>0.51900025390007098</v>
      </c>
      <c r="AM14">
        <v>1</v>
      </c>
      <c r="AN14">
        <v>1</v>
      </c>
      <c r="AO14">
        <v>1</v>
      </c>
      <c r="AP14">
        <v>3.5157032008966132E-4</v>
      </c>
      <c r="AQ14">
        <v>0.80096788695443044</v>
      </c>
      <c r="AR14">
        <v>1</v>
      </c>
      <c r="AS14">
        <v>1</v>
      </c>
      <c r="AT14">
        <v>1</v>
      </c>
      <c r="AU14">
        <v>0.37871039839412568</v>
      </c>
      <c r="AV14">
        <v>3.053126769281129E-3</v>
      </c>
      <c r="AW14">
        <v>1</v>
      </c>
      <c r="AX14">
        <v>1</v>
      </c>
      <c r="AY14">
        <v>1</v>
      </c>
      <c r="AZ14">
        <v>3.497833355874841E-3</v>
      </c>
      <c r="BA14">
        <v>1.309680231392127E-2</v>
      </c>
      <c r="BB14">
        <v>1</v>
      </c>
      <c r="BC14">
        <v>1</v>
      </c>
      <c r="BD14">
        <v>1</v>
      </c>
      <c r="BE14">
        <v>6.3858357551237588E-2</v>
      </c>
      <c r="BF14">
        <v>1</v>
      </c>
      <c r="BG14">
        <v>1</v>
      </c>
      <c r="BH14">
        <v>1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1</v>
      </c>
      <c r="BP14">
        <v>1</v>
      </c>
      <c r="BQ14">
        <v>1</v>
      </c>
      <c r="BR14">
        <v>1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1</v>
      </c>
    </row>
    <row r="15" spans="1:76" x14ac:dyDescent="0.35">
      <c r="A15" t="s">
        <v>89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8.5826201970598762E-5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1.7919337964453929E-4</v>
      </c>
      <c r="AB15">
        <v>1</v>
      </c>
      <c r="AC15">
        <v>1</v>
      </c>
      <c r="AD15">
        <v>1</v>
      </c>
      <c r="AE15">
        <v>1</v>
      </c>
      <c r="AF15">
        <v>9.9126035036105325E-3</v>
      </c>
      <c r="AG15">
        <v>1</v>
      </c>
      <c r="AH15">
        <v>1</v>
      </c>
      <c r="AI15">
        <v>1</v>
      </c>
      <c r="AJ15">
        <v>1</v>
      </c>
      <c r="AK15">
        <v>4.4247381842870821E-6</v>
      </c>
      <c r="AL15">
        <v>0.75141217655282122</v>
      </c>
      <c r="AM15">
        <v>1</v>
      </c>
      <c r="AN15">
        <v>1</v>
      </c>
      <c r="AO15">
        <v>1</v>
      </c>
      <c r="AP15">
        <v>3.0375382461146389E-3</v>
      </c>
      <c r="AQ15">
        <v>1</v>
      </c>
      <c r="AR15">
        <v>1</v>
      </c>
      <c r="AS15">
        <v>1</v>
      </c>
      <c r="AT15">
        <v>1</v>
      </c>
      <c r="AU15">
        <v>2.3905714886299959E-2</v>
      </c>
      <c r="AV15">
        <v>1</v>
      </c>
      <c r="AW15">
        <v>1</v>
      </c>
      <c r="AX15">
        <v>1</v>
      </c>
      <c r="AY15">
        <v>1</v>
      </c>
      <c r="AZ15">
        <v>2.082573452026678E-4</v>
      </c>
      <c r="BA15">
        <v>1</v>
      </c>
      <c r="BB15">
        <v>1</v>
      </c>
      <c r="BC15">
        <v>1</v>
      </c>
      <c r="BD15">
        <v>1</v>
      </c>
      <c r="BE15">
        <v>1.6187864726109152E-2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1</v>
      </c>
      <c r="BL15">
        <v>1</v>
      </c>
      <c r="BM15">
        <v>1</v>
      </c>
      <c r="BN15">
        <v>1</v>
      </c>
      <c r="BO15">
        <v>1</v>
      </c>
      <c r="BP15">
        <v>1</v>
      </c>
      <c r="BQ15">
        <v>1</v>
      </c>
      <c r="BR15">
        <v>1</v>
      </c>
      <c r="BS15">
        <v>1</v>
      </c>
      <c r="BT15">
        <v>1</v>
      </c>
      <c r="BU15">
        <v>1</v>
      </c>
      <c r="BV15">
        <v>1</v>
      </c>
      <c r="BW15">
        <v>1</v>
      </c>
      <c r="BX15">
        <v>1</v>
      </c>
    </row>
    <row r="16" spans="1:76" x14ac:dyDescent="0.35">
      <c r="A16" t="s">
        <v>90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1.353530248292196E-2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4.0679930777796809E-2</v>
      </c>
      <c r="AB16">
        <v>1</v>
      </c>
      <c r="AC16">
        <v>1</v>
      </c>
      <c r="AD16">
        <v>1</v>
      </c>
      <c r="AE16">
        <v>1</v>
      </c>
      <c r="AF16">
        <v>0.107865734755202</v>
      </c>
      <c r="AG16">
        <v>0.421891964247472</v>
      </c>
      <c r="AH16">
        <v>1</v>
      </c>
      <c r="AI16">
        <v>1</v>
      </c>
      <c r="AJ16">
        <v>1</v>
      </c>
      <c r="AK16">
        <v>3.2682148185874303E-2</v>
      </c>
      <c r="AL16">
        <v>9.2440762396256947E-3</v>
      </c>
      <c r="AM16">
        <v>1</v>
      </c>
      <c r="AN16">
        <v>1</v>
      </c>
      <c r="AO16">
        <v>1</v>
      </c>
      <c r="AP16">
        <v>8.2264614427168078E-2</v>
      </c>
      <c r="AQ16">
        <v>0.5537288204593257</v>
      </c>
      <c r="AR16">
        <v>1</v>
      </c>
      <c r="AS16">
        <v>1</v>
      </c>
      <c r="AT16">
        <v>1</v>
      </c>
      <c r="AU16">
        <v>5.5144753075778629E-3</v>
      </c>
      <c r="AV16">
        <v>1</v>
      </c>
      <c r="AW16">
        <v>1</v>
      </c>
      <c r="AX16">
        <v>1</v>
      </c>
      <c r="AY16">
        <v>1</v>
      </c>
      <c r="AZ16">
        <v>2.0194649348132091E-2</v>
      </c>
      <c r="BA16">
        <v>1</v>
      </c>
      <c r="BB16">
        <v>1</v>
      </c>
      <c r="BC16">
        <v>1</v>
      </c>
      <c r="BD16">
        <v>1</v>
      </c>
      <c r="BE16">
        <v>0.31389980702613768</v>
      </c>
      <c r="BF16">
        <v>1</v>
      </c>
      <c r="BG16">
        <v>1</v>
      </c>
      <c r="BH16">
        <v>1</v>
      </c>
      <c r="BI16">
        <v>1</v>
      </c>
      <c r="BJ16">
        <v>1</v>
      </c>
      <c r="BK16">
        <v>1</v>
      </c>
      <c r="BL16">
        <v>1</v>
      </c>
      <c r="BM16">
        <v>1</v>
      </c>
      <c r="BN16">
        <v>1</v>
      </c>
      <c r="BO16">
        <v>1</v>
      </c>
      <c r="BP16">
        <v>1</v>
      </c>
      <c r="BQ16">
        <v>1</v>
      </c>
      <c r="BR16">
        <v>1</v>
      </c>
      <c r="BS16">
        <v>1</v>
      </c>
      <c r="BT16">
        <v>1</v>
      </c>
      <c r="BU16">
        <v>1</v>
      </c>
      <c r="BV16">
        <v>1</v>
      </c>
      <c r="BW16">
        <v>1</v>
      </c>
      <c r="BX16">
        <v>1</v>
      </c>
    </row>
    <row r="17" spans="1:76" x14ac:dyDescent="0.35">
      <c r="A17" t="s">
        <v>91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0.10743726713228741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7.6798450721702292E-3</v>
      </c>
      <c r="AB17">
        <v>1</v>
      </c>
      <c r="AC17">
        <v>1</v>
      </c>
      <c r="AD17">
        <v>1</v>
      </c>
      <c r="AE17">
        <v>1</v>
      </c>
      <c r="AF17">
        <v>9.4260865968941093E-2</v>
      </c>
      <c r="AG17">
        <v>1</v>
      </c>
      <c r="AH17">
        <v>1</v>
      </c>
      <c r="AI17">
        <v>1</v>
      </c>
      <c r="AJ17">
        <v>1</v>
      </c>
      <c r="AK17">
        <v>0.23638675275344079</v>
      </c>
      <c r="AL17">
        <v>1</v>
      </c>
      <c r="AM17">
        <v>1</v>
      </c>
      <c r="AN17">
        <v>1</v>
      </c>
      <c r="AO17">
        <v>1</v>
      </c>
      <c r="AP17">
        <v>5.724186004737343E-2</v>
      </c>
      <c r="AQ17">
        <v>1</v>
      </c>
      <c r="AR17">
        <v>1</v>
      </c>
      <c r="AS17">
        <v>1</v>
      </c>
      <c r="AT17">
        <v>1</v>
      </c>
      <c r="AU17">
        <v>0.79676532317641713</v>
      </c>
      <c r="AV17">
        <v>1</v>
      </c>
      <c r="AW17">
        <v>1</v>
      </c>
      <c r="AX17">
        <v>1</v>
      </c>
      <c r="AY17">
        <v>1</v>
      </c>
      <c r="AZ17">
        <v>2.9677320192619738E-3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1</v>
      </c>
      <c r="BG17">
        <v>1</v>
      </c>
      <c r="BH17">
        <v>1</v>
      </c>
      <c r="BI17">
        <v>1</v>
      </c>
      <c r="BJ17">
        <v>1</v>
      </c>
      <c r="BK17">
        <v>1</v>
      </c>
      <c r="BL17">
        <v>1</v>
      </c>
      <c r="BM17">
        <v>1</v>
      </c>
      <c r="BN17">
        <v>1</v>
      </c>
      <c r="BO17">
        <v>1</v>
      </c>
      <c r="BP17">
        <v>1</v>
      </c>
      <c r="BQ17">
        <v>1</v>
      </c>
      <c r="BR17">
        <v>1</v>
      </c>
      <c r="BS17">
        <v>1</v>
      </c>
      <c r="BT17">
        <v>1</v>
      </c>
      <c r="BU17">
        <v>1</v>
      </c>
      <c r="BV17">
        <v>1</v>
      </c>
      <c r="BW17">
        <v>1</v>
      </c>
      <c r="BX17">
        <v>1</v>
      </c>
    </row>
    <row r="18" spans="1:76" x14ac:dyDescent="0.35">
      <c r="A18" t="s">
        <v>92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1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1</v>
      </c>
      <c r="BC18">
        <v>1</v>
      </c>
      <c r="BD18">
        <v>1</v>
      </c>
      <c r="BE18">
        <v>1</v>
      </c>
      <c r="BF18">
        <v>1</v>
      </c>
      <c r="BG18">
        <v>1</v>
      </c>
      <c r="BH18">
        <v>1</v>
      </c>
      <c r="BI18">
        <v>1</v>
      </c>
      <c r="BJ18">
        <v>1</v>
      </c>
      <c r="BK18">
        <v>1</v>
      </c>
      <c r="BL18">
        <v>1</v>
      </c>
      <c r="BM18">
        <v>1</v>
      </c>
      <c r="BN18">
        <v>1</v>
      </c>
      <c r="BO18">
        <v>1</v>
      </c>
      <c r="BP18">
        <v>1</v>
      </c>
      <c r="BQ18">
        <v>1</v>
      </c>
      <c r="BR18">
        <v>1</v>
      </c>
      <c r="BS18">
        <v>1</v>
      </c>
      <c r="BT18">
        <v>1</v>
      </c>
      <c r="BU18">
        <v>1</v>
      </c>
      <c r="BV18">
        <v>1</v>
      </c>
      <c r="BW18">
        <v>1</v>
      </c>
      <c r="BX18">
        <v>1</v>
      </c>
    </row>
    <row r="19" spans="1:76" x14ac:dyDescent="0.35">
      <c r="A19" t="s">
        <v>93</v>
      </c>
      <c r="B19">
        <v>1</v>
      </c>
      <c r="C19">
        <v>1</v>
      </c>
      <c r="D19">
        <v>1</v>
      </c>
      <c r="E19">
        <v>0.2547023512528252</v>
      </c>
      <c r="F19">
        <v>1</v>
      </c>
      <c r="G19">
        <v>1</v>
      </c>
      <c r="H19">
        <v>1</v>
      </c>
      <c r="I19">
        <v>1</v>
      </c>
      <c r="J19">
        <v>0.1000676321261343</v>
      </c>
      <c r="K19">
        <v>1</v>
      </c>
      <c r="L19">
        <v>1</v>
      </c>
      <c r="M19">
        <v>1</v>
      </c>
      <c r="N19">
        <v>0.86228085312333658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1</v>
      </c>
      <c r="AI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AZ19">
        <v>1</v>
      </c>
      <c r="BA19">
        <v>1</v>
      </c>
      <c r="BB19">
        <v>1</v>
      </c>
      <c r="BC19">
        <v>1</v>
      </c>
      <c r="BD19">
        <v>1</v>
      </c>
      <c r="BE19">
        <v>1</v>
      </c>
      <c r="BF19">
        <v>1</v>
      </c>
      <c r="BG19">
        <v>1</v>
      </c>
      <c r="BH19">
        <v>1</v>
      </c>
      <c r="BI19">
        <v>1</v>
      </c>
      <c r="BJ19">
        <v>1</v>
      </c>
      <c r="BK19">
        <v>1</v>
      </c>
      <c r="BL19">
        <v>1</v>
      </c>
      <c r="BM19">
        <v>1</v>
      </c>
      <c r="BN19">
        <v>1</v>
      </c>
      <c r="BO19">
        <v>1</v>
      </c>
      <c r="BP19">
        <v>1</v>
      </c>
      <c r="BQ19">
        <v>1</v>
      </c>
      <c r="BR19">
        <v>1</v>
      </c>
      <c r="BS19">
        <v>1</v>
      </c>
      <c r="BT19">
        <v>1</v>
      </c>
      <c r="BU19">
        <v>1</v>
      </c>
      <c r="BV19">
        <v>1</v>
      </c>
      <c r="BW19">
        <v>1</v>
      </c>
      <c r="BX19">
        <v>1</v>
      </c>
    </row>
    <row r="20" spans="1:76" x14ac:dyDescent="0.35">
      <c r="A20" t="s">
        <v>94</v>
      </c>
      <c r="B20">
        <v>1</v>
      </c>
      <c r="C20">
        <v>1</v>
      </c>
      <c r="D20">
        <v>1</v>
      </c>
      <c r="E20">
        <v>0.76255199087244152</v>
      </c>
      <c r="F20">
        <v>1</v>
      </c>
      <c r="G20">
        <v>1</v>
      </c>
      <c r="H20">
        <v>1</v>
      </c>
      <c r="I20">
        <v>1</v>
      </c>
      <c r="J20">
        <v>3.452007627293805E-3</v>
      </c>
      <c r="K20">
        <v>1</v>
      </c>
      <c r="L20">
        <v>1</v>
      </c>
      <c r="M20">
        <v>1</v>
      </c>
      <c r="N20">
        <v>1</v>
      </c>
      <c r="O20">
        <v>0.4946540587528786</v>
      </c>
      <c r="P20">
        <v>1</v>
      </c>
      <c r="Q20">
        <v>1</v>
      </c>
      <c r="R20">
        <v>1</v>
      </c>
      <c r="S20">
        <v>1</v>
      </c>
      <c r="T20">
        <v>0.26373626345581902</v>
      </c>
      <c r="U20">
        <v>1</v>
      </c>
      <c r="V20">
        <v>0.16122429372273939</v>
      </c>
      <c r="W20">
        <v>0.2094072822993478</v>
      </c>
      <c r="X20">
        <v>1</v>
      </c>
      <c r="Y20">
        <v>0.36465207299673907</v>
      </c>
      <c r="Z20">
        <v>1</v>
      </c>
      <c r="AA20">
        <v>4.0475056196152117E-5</v>
      </c>
      <c r="AB20">
        <v>1</v>
      </c>
      <c r="AC20">
        <v>0.50713823958525128</v>
      </c>
      <c r="AD20">
        <v>0.7708599325785066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1.256157709589166E-2</v>
      </c>
      <c r="AL20">
        <v>1</v>
      </c>
      <c r="AM20">
        <v>1</v>
      </c>
      <c r="AN20">
        <v>1</v>
      </c>
      <c r="AO20">
        <v>1</v>
      </c>
      <c r="AP20">
        <v>8.316300520162865E-7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1</v>
      </c>
      <c r="BJ20">
        <v>1</v>
      </c>
      <c r="BK20">
        <v>1</v>
      </c>
      <c r="BL20">
        <v>1</v>
      </c>
      <c r="BM20">
        <v>1</v>
      </c>
      <c r="BN20">
        <v>1</v>
      </c>
      <c r="BO20">
        <v>1</v>
      </c>
      <c r="BP20">
        <v>1</v>
      </c>
      <c r="BQ20">
        <v>1</v>
      </c>
      <c r="BR20">
        <v>1</v>
      </c>
      <c r="BS20">
        <v>1</v>
      </c>
      <c r="BT20">
        <v>1</v>
      </c>
      <c r="BU20">
        <v>1</v>
      </c>
      <c r="BV20">
        <v>1</v>
      </c>
      <c r="BW20">
        <v>1</v>
      </c>
      <c r="BX20">
        <v>1</v>
      </c>
    </row>
    <row r="21" spans="1:76" x14ac:dyDescent="0.35">
      <c r="A21" t="s">
        <v>95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2.6945160194925221E-2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1.899416753009589E-2</v>
      </c>
      <c r="W21">
        <v>1</v>
      </c>
      <c r="X21">
        <v>1</v>
      </c>
      <c r="Y21">
        <v>1</v>
      </c>
      <c r="Z21">
        <v>1</v>
      </c>
      <c r="AA21">
        <v>1.5333425060182621E-3</v>
      </c>
      <c r="AB21">
        <v>1</v>
      </c>
      <c r="AC21">
        <v>0.32066691198218877</v>
      </c>
      <c r="AD21">
        <v>1.2385874270687139E-3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0.32933656874016831</v>
      </c>
      <c r="AL21">
        <v>1</v>
      </c>
      <c r="AM21">
        <v>4.0982813451561628E-2</v>
      </c>
      <c r="AN21">
        <v>1</v>
      </c>
      <c r="AO21">
        <v>1</v>
      </c>
      <c r="AP21">
        <v>1.128259930003009E-3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4.6292907466550367E-3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1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</v>
      </c>
      <c r="BT21">
        <v>1</v>
      </c>
      <c r="BU21">
        <v>1</v>
      </c>
      <c r="BV21">
        <v>1</v>
      </c>
      <c r="BW21">
        <v>1</v>
      </c>
      <c r="BX21">
        <v>1</v>
      </c>
    </row>
    <row r="22" spans="1:76" x14ac:dyDescent="0.35">
      <c r="A22" t="s">
        <v>96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5.8836128046177737E-2</v>
      </c>
      <c r="W22">
        <v>1</v>
      </c>
      <c r="X22">
        <v>1</v>
      </c>
      <c r="Y22">
        <v>1</v>
      </c>
      <c r="Z22">
        <v>1</v>
      </c>
      <c r="AA22">
        <v>0.23930414305739611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0.13102013589717079</v>
      </c>
      <c r="AL22">
        <v>1</v>
      </c>
      <c r="AM22">
        <v>0.24319566077645241</v>
      </c>
      <c r="AN22">
        <v>1</v>
      </c>
      <c r="AO22">
        <v>1</v>
      </c>
      <c r="AP22">
        <v>0.1904766291364435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1</v>
      </c>
      <c r="BQ22">
        <v>1</v>
      </c>
      <c r="BR22">
        <v>1</v>
      </c>
      <c r="BS22">
        <v>1</v>
      </c>
      <c r="BT22">
        <v>1</v>
      </c>
      <c r="BU22">
        <v>1</v>
      </c>
      <c r="BV22">
        <v>1</v>
      </c>
      <c r="BW22">
        <v>1</v>
      </c>
      <c r="BX22">
        <v>1</v>
      </c>
    </row>
    <row r="23" spans="1:76" x14ac:dyDescent="0.35">
      <c r="A23" t="s">
        <v>97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1</v>
      </c>
      <c r="BM23">
        <v>1</v>
      </c>
      <c r="BN23">
        <v>1</v>
      </c>
      <c r="BO23">
        <v>1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1</v>
      </c>
      <c r="BV23">
        <v>1</v>
      </c>
      <c r="BW23">
        <v>1</v>
      </c>
      <c r="BX23">
        <v>1</v>
      </c>
    </row>
    <row r="24" spans="1:76" x14ac:dyDescent="0.35">
      <c r="A24" t="s">
        <v>98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2.2647424441269059E-2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1.9528878227560789E-2</v>
      </c>
      <c r="W24">
        <v>1</v>
      </c>
      <c r="X24">
        <v>1</v>
      </c>
      <c r="Y24">
        <v>1</v>
      </c>
      <c r="Z24">
        <v>1</v>
      </c>
      <c r="AA24">
        <v>4.9470292213524784E-3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  <c r="BA24">
        <v>1</v>
      </c>
      <c r="BB24">
        <v>1</v>
      </c>
      <c r="BC24">
        <v>1</v>
      </c>
      <c r="BD24">
        <v>1</v>
      </c>
      <c r="BE24">
        <v>1</v>
      </c>
      <c r="BF24">
        <v>1</v>
      </c>
      <c r="BG24">
        <v>1</v>
      </c>
      <c r="BH24">
        <v>1</v>
      </c>
      <c r="BI24">
        <v>1</v>
      </c>
      <c r="BJ24">
        <v>1</v>
      </c>
      <c r="BK24">
        <v>1</v>
      </c>
      <c r="BL24">
        <v>1</v>
      </c>
      <c r="BM24">
        <v>1</v>
      </c>
      <c r="BN24">
        <v>1</v>
      </c>
      <c r="BO24">
        <v>1</v>
      </c>
      <c r="BP24">
        <v>1</v>
      </c>
      <c r="BQ24">
        <v>1</v>
      </c>
      <c r="BR24">
        <v>1</v>
      </c>
      <c r="BS24">
        <v>1</v>
      </c>
      <c r="BT24">
        <v>1</v>
      </c>
      <c r="BU24">
        <v>1</v>
      </c>
      <c r="BV24">
        <v>1</v>
      </c>
      <c r="BW24">
        <v>1</v>
      </c>
      <c r="BX24">
        <v>1</v>
      </c>
    </row>
    <row r="25" spans="1:76" x14ac:dyDescent="0.35">
      <c r="A25" t="s">
        <v>99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7.1316393984638066E-3</v>
      </c>
      <c r="W25">
        <v>1</v>
      </c>
      <c r="X25">
        <v>1</v>
      </c>
      <c r="Y25">
        <v>4.8241377934817829E-2</v>
      </c>
      <c r="Z25">
        <v>1</v>
      </c>
      <c r="AA25">
        <v>5.8372091337109437E-3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0.54706056809211878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0.87481082153359935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  <c r="BA25">
        <v>1</v>
      </c>
      <c r="BB25">
        <v>1</v>
      </c>
      <c r="BC25">
        <v>1</v>
      </c>
      <c r="BD25">
        <v>1</v>
      </c>
      <c r="BE25">
        <v>1</v>
      </c>
      <c r="BF25">
        <v>1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1</v>
      </c>
      <c r="BT25">
        <v>1</v>
      </c>
      <c r="BU25">
        <v>1</v>
      </c>
      <c r="BV25">
        <v>1</v>
      </c>
      <c r="BW25">
        <v>1</v>
      </c>
      <c r="BX25">
        <v>1</v>
      </c>
    </row>
    <row r="26" spans="1:76" x14ac:dyDescent="0.35">
      <c r="A26" t="s">
        <v>100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9.21510102849427E-2</v>
      </c>
      <c r="AL26">
        <v>1</v>
      </c>
      <c r="AM26">
        <v>1</v>
      </c>
      <c r="AN26">
        <v>1</v>
      </c>
      <c r="AO26">
        <v>1</v>
      </c>
      <c r="AP26">
        <v>9.2151002304219382E-2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1</v>
      </c>
      <c r="BG26">
        <v>1</v>
      </c>
      <c r="BH26">
        <v>1</v>
      </c>
      <c r="BI26">
        <v>1</v>
      </c>
      <c r="BJ26">
        <v>1</v>
      </c>
      <c r="BK26">
        <v>1</v>
      </c>
      <c r="BL26">
        <v>1</v>
      </c>
      <c r="BM26">
        <v>1</v>
      </c>
      <c r="BN26">
        <v>1</v>
      </c>
      <c r="BO26">
        <v>1</v>
      </c>
      <c r="BP26">
        <v>1</v>
      </c>
      <c r="BQ26">
        <v>1</v>
      </c>
      <c r="BR26">
        <v>1</v>
      </c>
      <c r="BS26">
        <v>1</v>
      </c>
      <c r="BT26">
        <v>1</v>
      </c>
      <c r="BU26">
        <v>1</v>
      </c>
      <c r="BV26">
        <v>1</v>
      </c>
      <c r="BW26">
        <v>1</v>
      </c>
      <c r="BX26">
        <v>1</v>
      </c>
    </row>
    <row r="27" spans="1:76" x14ac:dyDescent="0.35">
      <c r="A27" t="s">
        <v>101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5.0513964191144338E-2</v>
      </c>
      <c r="W27">
        <v>1</v>
      </c>
      <c r="X27">
        <v>1</v>
      </c>
      <c r="Y27">
        <v>1</v>
      </c>
      <c r="Z27">
        <v>1</v>
      </c>
      <c r="AA27">
        <v>5.0513936551951251E-2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</v>
      </c>
      <c r="BH27">
        <v>1</v>
      </c>
      <c r="BI27">
        <v>1</v>
      </c>
      <c r="BJ27">
        <v>1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1</v>
      </c>
      <c r="BR27">
        <v>1</v>
      </c>
      <c r="BS27">
        <v>1</v>
      </c>
      <c r="BT27">
        <v>1</v>
      </c>
      <c r="BU27">
        <v>1</v>
      </c>
      <c r="BV27">
        <v>1</v>
      </c>
      <c r="BW27">
        <v>1</v>
      </c>
      <c r="BX27">
        <v>1</v>
      </c>
    </row>
    <row r="28" spans="1:76" x14ac:dyDescent="0.35">
      <c r="A28" t="s">
        <v>102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  <c r="V28">
        <v>0.22212021444728841</v>
      </c>
      <c r="W28">
        <v>1</v>
      </c>
      <c r="X28">
        <v>1</v>
      </c>
      <c r="Y28">
        <v>1</v>
      </c>
      <c r="Z28">
        <v>1</v>
      </c>
      <c r="AA28">
        <v>6.7482405858227531E-3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1</v>
      </c>
      <c r="AJ28">
        <v>1</v>
      </c>
      <c r="AK28">
        <v>0.31922460660218521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1</v>
      </c>
      <c r="AX28">
        <v>1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>
        <v>1</v>
      </c>
      <c r="BH28">
        <v>1</v>
      </c>
      <c r="BI28">
        <v>1</v>
      </c>
      <c r="BJ28">
        <v>1</v>
      </c>
      <c r="BK28">
        <v>1</v>
      </c>
      <c r="BL28">
        <v>1</v>
      </c>
      <c r="BM28">
        <v>1</v>
      </c>
      <c r="BN28">
        <v>1</v>
      </c>
      <c r="BO28">
        <v>1</v>
      </c>
      <c r="BP28">
        <v>1</v>
      </c>
      <c r="BQ28">
        <v>1</v>
      </c>
      <c r="BR28">
        <v>1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1</v>
      </c>
    </row>
    <row r="29" spans="1:76" x14ac:dyDescent="0.35">
      <c r="A29" t="s">
        <v>103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1</v>
      </c>
      <c r="AH29">
        <v>1</v>
      </c>
      <c r="AI29">
        <v>1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1</v>
      </c>
      <c r="AX29">
        <v>1</v>
      </c>
      <c r="AY29">
        <v>1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1</v>
      </c>
      <c r="BQ29">
        <v>1</v>
      </c>
      <c r="BR29">
        <v>1</v>
      </c>
      <c r="BS29">
        <v>1</v>
      </c>
      <c r="BT29">
        <v>1</v>
      </c>
      <c r="BU29">
        <v>1</v>
      </c>
      <c r="BV29">
        <v>1</v>
      </c>
      <c r="BW29">
        <v>1</v>
      </c>
      <c r="BX29">
        <v>1</v>
      </c>
    </row>
    <row r="30" spans="1:76" x14ac:dyDescent="0.35">
      <c r="A30" t="s">
        <v>104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1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</row>
    <row r="31" spans="1:76" x14ac:dyDescent="0.35">
      <c r="A31" t="s">
        <v>105</v>
      </c>
      <c r="B31">
        <v>1</v>
      </c>
      <c r="C31">
        <v>1</v>
      </c>
      <c r="D31">
        <v>1</v>
      </c>
      <c r="E31">
        <v>1</v>
      </c>
      <c r="F31">
        <v>1</v>
      </c>
      <c r="G31">
        <v>0.3369598324610783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0.33695983246106981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1</v>
      </c>
      <c r="BL31">
        <v>1</v>
      </c>
      <c r="BM31">
        <v>1</v>
      </c>
      <c r="BN31">
        <v>1</v>
      </c>
      <c r="BO31">
        <v>1</v>
      </c>
      <c r="BP31">
        <v>1</v>
      </c>
      <c r="BQ31">
        <v>1</v>
      </c>
      <c r="BR31">
        <v>1</v>
      </c>
      <c r="BS31">
        <v>1</v>
      </c>
      <c r="BT31">
        <v>1</v>
      </c>
      <c r="BU31">
        <v>1</v>
      </c>
      <c r="BV31">
        <v>1</v>
      </c>
      <c r="BW31">
        <v>1</v>
      </c>
      <c r="BX31">
        <v>1</v>
      </c>
    </row>
    <row r="32" spans="1:76" x14ac:dyDescent="0.35">
      <c r="A32" t="s">
        <v>106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1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1</v>
      </c>
      <c r="BT32">
        <v>1</v>
      </c>
      <c r="BU32">
        <v>1</v>
      </c>
      <c r="BV32">
        <v>1</v>
      </c>
      <c r="BW32">
        <v>1</v>
      </c>
      <c r="BX32">
        <v>1</v>
      </c>
    </row>
    <row r="33" spans="1:76" x14ac:dyDescent="0.35">
      <c r="A33" t="s">
        <v>107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1</v>
      </c>
      <c r="BT33">
        <v>1</v>
      </c>
      <c r="BU33">
        <v>1</v>
      </c>
      <c r="BV33">
        <v>1</v>
      </c>
      <c r="BW33">
        <v>1</v>
      </c>
      <c r="BX33">
        <v>1</v>
      </c>
    </row>
    <row r="35" spans="1:76" x14ac:dyDescent="0.35">
      <c r="B35" t="s">
        <v>108</v>
      </c>
      <c r="G35" t="s">
        <v>259</v>
      </c>
    </row>
    <row r="36" spans="1:76" x14ac:dyDescent="0.35">
      <c r="B36" t="s">
        <v>109</v>
      </c>
    </row>
    <row r="38" spans="1:76" x14ac:dyDescent="0.35">
      <c r="A38" t="s">
        <v>0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t="s">
        <v>10</v>
      </c>
      <c r="L38" t="s">
        <v>11</v>
      </c>
      <c r="M38" t="s">
        <v>12</v>
      </c>
      <c r="N38" t="s">
        <v>13</v>
      </c>
      <c r="O38" t="s">
        <v>14</v>
      </c>
      <c r="P38" t="s">
        <v>15</v>
      </c>
      <c r="Q38" t="s">
        <v>16</v>
      </c>
      <c r="R38" t="s">
        <v>17</v>
      </c>
      <c r="S38" t="s">
        <v>18</v>
      </c>
      <c r="T38" t="s">
        <v>19</v>
      </c>
      <c r="U38" t="s">
        <v>20</v>
      </c>
      <c r="V38" t="s">
        <v>21</v>
      </c>
      <c r="W38" t="s">
        <v>22</v>
      </c>
      <c r="X38" t="s">
        <v>23</v>
      </c>
      <c r="Y38" t="s">
        <v>24</v>
      </c>
      <c r="Z38" t="s">
        <v>25</v>
      </c>
      <c r="AA38" t="s">
        <v>26</v>
      </c>
      <c r="AB38" t="s">
        <v>27</v>
      </c>
      <c r="AC38" t="s">
        <v>28</v>
      </c>
      <c r="AD38" t="s">
        <v>29</v>
      </c>
      <c r="AE38" t="s">
        <v>30</v>
      </c>
      <c r="AF38" t="s">
        <v>31</v>
      </c>
      <c r="AG38" t="s">
        <v>32</v>
      </c>
      <c r="AH38" t="s">
        <v>33</v>
      </c>
      <c r="AI38" t="s">
        <v>34</v>
      </c>
      <c r="AJ38" t="s">
        <v>35</v>
      </c>
      <c r="AK38" t="s">
        <v>36</v>
      </c>
      <c r="AL38" t="s">
        <v>37</v>
      </c>
      <c r="AM38" t="s">
        <v>38</v>
      </c>
      <c r="AN38" t="s">
        <v>39</v>
      </c>
      <c r="AO38" t="s">
        <v>40</v>
      </c>
      <c r="AP38" t="s">
        <v>41</v>
      </c>
      <c r="AQ38" t="s">
        <v>42</v>
      </c>
      <c r="AR38" t="s">
        <v>43</v>
      </c>
      <c r="AS38" t="s">
        <v>44</v>
      </c>
      <c r="AT38" t="s">
        <v>45</v>
      </c>
      <c r="AU38" t="s">
        <v>46</v>
      </c>
      <c r="AV38" t="s">
        <v>47</v>
      </c>
      <c r="AW38" t="s">
        <v>48</v>
      </c>
      <c r="AX38" t="s">
        <v>49</v>
      </c>
      <c r="AY38" t="s">
        <v>50</v>
      </c>
      <c r="AZ38" t="s">
        <v>51</v>
      </c>
      <c r="BA38" t="s">
        <v>52</v>
      </c>
      <c r="BB38" t="s">
        <v>53</v>
      </c>
      <c r="BC38" t="s">
        <v>54</v>
      </c>
      <c r="BD38" t="s">
        <v>55</v>
      </c>
      <c r="BE38" t="s">
        <v>56</v>
      </c>
      <c r="BF38" t="s">
        <v>57</v>
      </c>
      <c r="BG38" t="s">
        <v>58</v>
      </c>
      <c r="BH38" t="s">
        <v>59</v>
      </c>
      <c r="BI38" t="s">
        <v>60</v>
      </c>
      <c r="BJ38" t="s">
        <v>61</v>
      </c>
      <c r="BK38" t="s">
        <v>62</v>
      </c>
      <c r="BL38" t="s">
        <v>63</v>
      </c>
      <c r="BM38" t="s">
        <v>64</v>
      </c>
      <c r="BN38" t="s">
        <v>65</v>
      </c>
      <c r="BO38" t="s">
        <v>66</v>
      </c>
      <c r="BP38" t="s">
        <v>67</v>
      </c>
      <c r="BQ38" t="s">
        <v>68</v>
      </c>
      <c r="BR38" t="s">
        <v>69</v>
      </c>
      <c r="BS38" t="s">
        <v>70</v>
      </c>
      <c r="BT38" t="s">
        <v>71</v>
      </c>
      <c r="BU38" t="s">
        <v>72</v>
      </c>
      <c r="BV38" t="s">
        <v>73</v>
      </c>
      <c r="BW38" t="s">
        <v>74</v>
      </c>
      <c r="BX38" t="s">
        <v>75</v>
      </c>
    </row>
    <row r="39" spans="1:76" x14ac:dyDescent="0.35">
      <c r="A39" t="s">
        <v>76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0.93772955119214418</v>
      </c>
      <c r="AL39">
        <v>1.6739747027154319</v>
      </c>
      <c r="AM39">
        <v>0</v>
      </c>
      <c r="AN39">
        <v>0</v>
      </c>
      <c r="AO39">
        <v>0.80829444430697439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</row>
    <row r="40" spans="1:76" x14ac:dyDescent="0.35">
      <c r="A40" t="s">
        <v>77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0.79573598643277799</v>
      </c>
      <c r="AG40">
        <v>0</v>
      </c>
      <c r="AH40">
        <v>0</v>
      </c>
      <c r="AI40">
        <v>0</v>
      </c>
      <c r="AJ40">
        <v>0</v>
      </c>
      <c r="AK40">
        <v>0.83668468410783248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1.804050780735746</v>
      </c>
      <c r="AV40">
        <v>0</v>
      </c>
      <c r="AW40">
        <v>0</v>
      </c>
      <c r="AX40">
        <v>0</v>
      </c>
      <c r="AY40">
        <v>0.45303816194978658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</row>
    <row r="41" spans="1:76" x14ac:dyDescent="0.35">
      <c r="A41" t="s">
        <v>78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0.59303534918554746</v>
      </c>
      <c r="AG41">
        <v>0</v>
      </c>
      <c r="AH41">
        <v>0</v>
      </c>
      <c r="AI41">
        <v>0</v>
      </c>
      <c r="AJ41">
        <v>0</v>
      </c>
      <c r="AK41">
        <v>2.2591878937920948</v>
      </c>
      <c r="AL41">
        <v>0</v>
      </c>
      <c r="AM41">
        <v>0</v>
      </c>
      <c r="AN41">
        <v>0</v>
      </c>
      <c r="AO41">
        <v>0</v>
      </c>
      <c r="AP41">
        <v>0.84582705996722596</v>
      </c>
      <c r="AQ41">
        <v>0</v>
      </c>
      <c r="AR41">
        <v>0</v>
      </c>
      <c r="AS41">
        <v>0</v>
      </c>
      <c r="AT41">
        <v>0</v>
      </c>
      <c r="AU41">
        <v>1.7782133845273029</v>
      </c>
      <c r="AV41">
        <v>0</v>
      </c>
      <c r="AW41">
        <v>0</v>
      </c>
      <c r="AX41">
        <v>0</v>
      </c>
      <c r="AY41">
        <v>1.2454902173052811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</row>
    <row r="42" spans="1:76" x14ac:dyDescent="0.35">
      <c r="A42" t="s">
        <v>79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0.66838461769123747</v>
      </c>
      <c r="AG42">
        <v>0</v>
      </c>
      <c r="AH42">
        <v>0</v>
      </c>
      <c r="AI42">
        <v>0</v>
      </c>
      <c r="AJ42">
        <v>0</v>
      </c>
      <c r="AK42">
        <v>2.8541274170970379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1.0339215172672649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</row>
    <row r="43" spans="1:76" x14ac:dyDescent="0.35">
      <c r="A43" t="s">
        <v>80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</row>
    <row r="44" spans="1:76" x14ac:dyDescent="0.35">
      <c r="A44" t="s">
        <v>81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1.1607711874613329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0.60679059635835364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1.52899931795538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</row>
    <row r="45" spans="1:76" x14ac:dyDescent="0.35">
      <c r="A45" t="s">
        <v>82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3.4988462336662041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</row>
    <row r="46" spans="1:76" x14ac:dyDescent="0.35">
      <c r="A46" t="s">
        <v>83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</row>
    <row r="47" spans="1:76" x14ac:dyDescent="0.35">
      <c r="A47" t="s">
        <v>84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</row>
    <row r="48" spans="1:76" x14ac:dyDescent="0.35">
      <c r="A48" t="s">
        <v>85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</row>
    <row r="49" spans="1:76" x14ac:dyDescent="0.35">
      <c r="A49" t="s">
        <v>86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1.712952757191869</v>
      </c>
      <c r="M49">
        <v>0</v>
      </c>
      <c r="N49">
        <v>0</v>
      </c>
      <c r="O49">
        <v>0</v>
      </c>
      <c r="P49">
        <v>0</v>
      </c>
      <c r="Q49">
        <v>0.20637837882799609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0.16115327169620139</v>
      </c>
      <c r="AB49">
        <v>0</v>
      </c>
      <c r="AC49">
        <v>0</v>
      </c>
      <c r="AD49">
        <v>0</v>
      </c>
      <c r="AE49">
        <v>0</v>
      </c>
      <c r="AF49">
        <v>1.6312681109269811</v>
      </c>
      <c r="AG49">
        <v>0.83632514169253247</v>
      </c>
      <c r="AH49">
        <v>0</v>
      </c>
      <c r="AI49">
        <v>0</v>
      </c>
      <c r="AJ49">
        <v>0</v>
      </c>
      <c r="AK49">
        <v>2.0488206938361269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</row>
    <row r="50" spans="1:76" x14ac:dyDescent="0.35">
      <c r="A50" t="s">
        <v>87</v>
      </c>
      <c r="B50">
        <v>4.0542509795634727</v>
      </c>
      <c r="C50">
        <v>3.3256660511605172</v>
      </c>
      <c r="D50">
        <v>0</v>
      </c>
      <c r="E50">
        <v>0</v>
      </c>
      <c r="F50">
        <v>0</v>
      </c>
      <c r="G50">
        <v>0.93976681310770616</v>
      </c>
      <c r="H50">
        <v>1.180143431847267</v>
      </c>
      <c r="I50">
        <v>0</v>
      </c>
      <c r="J50">
        <v>0</v>
      </c>
      <c r="K50">
        <v>0</v>
      </c>
      <c r="L50">
        <v>1.2710627023857299</v>
      </c>
      <c r="M50">
        <v>0.50899955853490708</v>
      </c>
      <c r="N50">
        <v>0</v>
      </c>
      <c r="O50">
        <v>0</v>
      </c>
      <c r="P50">
        <v>0</v>
      </c>
      <c r="Q50">
        <v>0.20540348754726681</v>
      </c>
      <c r="R50">
        <v>1.3148179182309849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0.1284056397764172</v>
      </c>
      <c r="AB50">
        <v>0.2169001916633502</v>
      </c>
      <c r="AC50">
        <v>0</v>
      </c>
      <c r="AD50">
        <v>0</v>
      </c>
      <c r="AE50">
        <v>0</v>
      </c>
      <c r="AF50">
        <v>0.90547968405329926</v>
      </c>
      <c r="AG50">
        <v>1.3895204101651519</v>
      </c>
      <c r="AH50">
        <v>0</v>
      </c>
      <c r="AI50">
        <v>0</v>
      </c>
      <c r="AJ50">
        <v>0</v>
      </c>
      <c r="AK50">
        <v>0.34290912987241468</v>
      </c>
      <c r="AL50">
        <v>0</v>
      </c>
      <c r="AM50">
        <v>0</v>
      </c>
      <c r="AN50">
        <v>0</v>
      </c>
      <c r="AO50">
        <v>0</v>
      </c>
      <c r="AP50">
        <v>1.4807071361818269</v>
      </c>
      <c r="AQ50">
        <v>0.77473755930388055</v>
      </c>
      <c r="AR50">
        <v>0</v>
      </c>
      <c r="AS50">
        <v>0</v>
      </c>
      <c r="AT50">
        <v>0</v>
      </c>
      <c r="AU50">
        <v>3.513652366260867</v>
      </c>
      <c r="AV50">
        <v>1.7855191165346169</v>
      </c>
      <c r="AW50">
        <v>0</v>
      </c>
      <c r="AX50">
        <v>0</v>
      </c>
      <c r="AY50">
        <v>0</v>
      </c>
      <c r="AZ50">
        <v>2.2468462904086719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</row>
    <row r="51" spans="1:76" x14ac:dyDescent="0.35">
      <c r="A51" t="s">
        <v>88</v>
      </c>
      <c r="B51">
        <v>0.22168226774781019</v>
      </c>
      <c r="C51">
        <v>2.087369175905442</v>
      </c>
      <c r="D51">
        <v>0</v>
      </c>
      <c r="E51">
        <v>0</v>
      </c>
      <c r="F51">
        <v>0</v>
      </c>
      <c r="G51">
        <v>1.124549581648747</v>
      </c>
      <c r="H51">
        <v>0.94965914711829358</v>
      </c>
      <c r="I51">
        <v>0</v>
      </c>
      <c r="J51">
        <v>0</v>
      </c>
      <c r="K51">
        <v>0</v>
      </c>
      <c r="L51">
        <v>1.2963563289314459</v>
      </c>
      <c r="M51">
        <v>1.217183103596432</v>
      </c>
      <c r="N51">
        <v>0</v>
      </c>
      <c r="O51">
        <v>0</v>
      </c>
      <c r="P51">
        <v>0</v>
      </c>
      <c r="Q51">
        <v>0.46150908267177598</v>
      </c>
      <c r="R51">
        <v>1.644311300690233</v>
      </c>
      <c r="S51">
        <v>0</v>
      </c>
      <c r="T51">
        <v>0</v>
      </c>
      <c r="U51">
        <v>0</v>
      </c>
      <c r="V51">
        <v>0.86896456942734301</v>
      </c>
      <c r="W51">
        <v>1.231066830477753</v>
      </c>
      <c r="X51">
        <v>0</v>
      </c>
      <c r="Y51">
        <v>0</v>
      </c>
      <c r="Z51">
        <v>0</v>
      </c>
      <c r="AA51">
        <v>0.51989435762391012</v>
      </c>
      <c r="AB51">
        <v>0.80310811400024251</v>
      </c>
      <c r="AC51">
        <v>0</v>
      </c>
      <c r="AD51">
        <v>0</v>
      </c>
      <c r="AE51">
        <v>0</v>
      </c>
      <c r="AF51">
        <v>0.76628289950329853</v>
      </c>
      <c r="AG51">
        <v>1.0518150885308051</v>
      </c>
      <c r="AH51">
        <v>0</v>
      </c>
      <c r="AI51">
        <v>0</v>
      </c>
      <c r="AJ51">
        <v>0</v>
      </c>
      <c r="AK51">
        <v>0.77051876180258094</v>
      </c>
      <c r="AL51">
        <v>1.156260058124764</v>
      </c>
      <c r="AM51">
        <v>0</v>
      </c>
      <c r="AN51">
        <v>0</v>
      </c>
      <c r="AO51">
        <v>0</v>
      </c>
      <c r="AP51">
        <v>1.248999606419984</v>
      </c>
      <c r="AQ51">
        <v>0.878553120113022</v>
      </c>
      <c r="AR51">
        <v>0</v>
      </c>
      <c r="AS51">
        <v>0</v>
      </c>
      <c r="AT51">
        <v>0</v>
      </c>
      <c r="AU51">
        <v>3.9696875598994552</v>
      </c>
      <c r="AV51">
        <v>2.6950654255669511</v>
      </c>
      <c r="AW51">
        <v>0</v>
      </c>
      <c r="AX51">
        <v>0</v>
      </c>
      <c r="AY51">
        <v>0</v>
      </c>
      <c r="AZ51">
        <v>6.8174075998966464</v>
      </c>
      <c r="BA51">
        <v>2.2734197786693389</v>
      </c>
      <c r="BB51">
        <v>0</v>
      </c>
      <c r="BC51">
        <v>0</v>
      </c>
      <c r="BD51">
        <v>0</v>
      </c>
      <c r="BE51">
        <v>11.23308877987049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</row>
    <row r="52" spans="1:76" x14ac:dyDescent="0.35">
      <c r="A52" t="s">
        <v>89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0.3428648193564473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0.34581661232409161</v>
      </c>
      <c r="AB52">
        <v>0</v>
      </c>
      <c r="AC52">
        <v>0</v>
      </c>
      <c r="AD52">
        <v>0</v>
      </c>
      <c r="AE52">
        <v>0</v>
      </c>
      <c r="AF52">
        <v>1.844640433503534</v>
      </c>
      <c r="AG52">
        <v>0</v>
      </c>
      <c r="AH52">
        <v>0</v>
      </c>
      <c r="AI52">
        <v>0</v>
      </c>
      <c r="AJ52">
        <v>0</v>
      </c>
      <c r="AK52">
        <v>0.41512695749858869</v>
      </c>
      <c r="AL52">
        <v>1.088388435988429</v>
      </c>
      <c r="AM52">
        <v>0</v>
      </c>
      <c r="AN52">
        <v>0</v>
      </c>
      <c r="AO52">
        <v>0</v>
      </c>
      <c r="AP52">
        <v>1.137875778917089</v>
      </c>
      <c r="AQ52">
        <v>0</v>
      </c>
      <c r="AR52">
        <v>0</v>
      </c>
      <c r="AS52">
        <v>0</v>
      </c>
      <c r="AT52">
        <v>0</v>
      </c>
      <c r="AU52">
        <v>2.041991013973798</v>
      </c>
      <c r="AV52">
        <v>0</v>
      </c>
      <c r="AW52">
        <v>0</v>
      </c>
      <c r="AX52">
        <v>0</v>
      </c>
      <c r="AY52">
        <v>0</v>
      </c>
      <c r="AZ52">
        <v>2.335755712214219</v>
      </c>
      <c r="BA52">
        <v>0</v>
      </c>
      <c r="BB52">
        <v>0</v>
      </c>
      <c r="BC52">
        <v>0</v>
      </c>
      <c r="BD52">
        <v>0</v>
      </c>
      <c r="BE52">
        <v>6.0399799419527787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</row>
    <row r="53" spans="1:76" x14ac:dyDescent="0.35">
      <c r="A53" t="s">
        <v>90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0.1154812377682071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0.22740185962734449</v>
      </c>
      <c r="AB53">
        <v>0</v>
      </c>
      <c r="AC53">
        <v>0</v>
      </c>
      <c r="AD53">
        <v>0</v>
      </c>
      <c r="AE53">
        <v>0</v>
      </c>
      <c r="AF53">
        <v>0.6490300435919234</v>
      </c>
      <c r="AG53">
        <v>2.1290444947145541</v>
      </c>
      <c r="AH53">
        <v>0</v>
      </c>
      <c r="AI53">
        <v>0</v>
      </c>
      <c r="AJ53">
        <v>0</v>
      </c>
      <c r="AK53">
        <v>1.4384064037327231</v>
      </c>
      <c r="AL53">
        <v>1.8750781743590701</v>
      </c>
      <c r="AM53">
        <v>0</v>
      </c>
      <c r="AN53">
        <v>0</v>
      </c>
      <c r="AO53">
        <v>0</v>
      </c>
      <c r="AP53">
        <v>0.43626307911344508</v>
      </c>
      <c r="AQ53">
        <v>1.423729675742168</v>
      </c>
      <c r="AR53">
        <v>0</v>
      </c>
      <c r="AS53">
        <v>0</v>
      </c>
      <c r="AT53">
        <v>0</v>
      </c>
      <c r="AU53">
        <v>0.20738395155304201</v>
      </c>
      <c r="AV53">
        <v>0</v>
      </c>
      <c r="AW53">
        <v>0</v>
      </c>
      <c r="AX53">
        <v>0</v>
      </c>
      <c r="AY53">
        <v>0</v>
      </c>
      <c r="AZ53">
        <v>0.59019542810313586</v>
      </c>
      <c r="BA53">
        <v>0</v>
      </c>
      <c r="BB53">
        <v>0</v>
      </c>
      <c r="BC53">
        <v>0</v>
      </c>
      <c r="BD53">
        <v>0</v>
      </c>
      <c r="BE53">
        <v>1.206365209028929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</row>
    <row r="54" spans="1:76" x14ac:dyDescent="0.35">
      <c r="A54" t="s">
        <v>91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0.5040462375820669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0.377953022554954</v>
      </c>
      <c r="AB54">
        <v>0</v>
      </c>
      <c r="AC54">
        <v>0</v>
      </c>
      <c r="AD54">
        <v>0</v>
      </c>
      <c r="AE54">
        <v>0</v>
      </c>
      <c r="AF54">
        <v>1.7565841404515239</v>
      </c>
      <c r="AG54">
        <v>0</v>
      </c>
      <c r="AH54">
        <v>0</v>
      </c>
      <c r="AI54">
        <v>0</v>
      </c>
      <c r="AJ54">
        <v>0</v>
      </c>
      <c r="AK54">
        <v>1.0960434590662109</v>
      </c>
      <c r="AL54">
        <v>0</v>
      </c>
      <c r="AM54">
        <v>0</v>
      </c>
      <c r="AN54">
        <v>0</v>
      </c>
      <c r="AO54">
        <v>0</v>
      </c>
      <c r="AP54">
        <v>1.205609749859498</v>
      </c>
      <c r="AQ54">
        <v>0</v>
      </c>
      <c r="AR54">
        <v>0</v>
      </c>
      <c r="AS54">
        <v>0</v>
      </c>
      <c r="AT54">
        <v>0</v>
      </c>
      <c r="AU54">
        <v>0.91894144358219887</v>
      </c>
      <c r="AV54">
        <v>0</v>
      </c>
      <c r="AW54">
        <v>0</v>
      </c>
      <c r="AX54">
        <v>0</v>
      </c>
      <c r="AY54">
        <v>0</v>
      </c>
      <c r="AZ54">
        <v>1.9329432603222141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</row>
    <row r="55" spans="1:76" x14ac:dyDescent="0.35">
      <c r="A55" t="s">
        <v>92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</row>
    <row r="56" spans="1:76" x14ac:dyDescent="0.35">
      <c r="A56" t="s">
        <v>93</v>
      </c>
      <c r="B56">
        <v>0</v>
      </c>
      <c r="C56">
        <v>0</v>
      </c>
      <c r="D56">
        <v>0</v>
      </c>
      <c r="E56">
        <v>1.1761842989851601</v>
      </c>
      <c r="F56">
        <v>0</v>
      </c>
      <c r="G56">
        <v>0</v>
      </c>
      <c r="H56">
        <v>0</v>
      </c>
      <c r="I56">
        <v>0</v>
      </c>
      <c r="J56">
        <v>0.85015945160690054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</row>
    <row r="57" spans="1:76" x14ac:dyDescent="0.35">
      <c r="A57" t="s">
        <v>94</v>
      </c>
      <c r="B57">
        <v>0</v>
      </c>
      <c r="C57">
        <v>0</v>
      </c>
      <c r="D57">
        <v>0</v>
      </c>
      <c r="E57">
        <v>1.2441900351134549</v>
      </c>
      <c r="F57">
        <v>0</v>
      </c>
      <c r="G57">
        <v>0</v>
      </c>
      <c r="H57">
        <v>0</v>
      </c>
      <c r="I57">
        <v>0</v>
      </c>
      <c r="J57">
        <v>1.626596568304663</v>
      </c>
      <c r="K57">
        <v>0</v>
      </c>
      <c r="L57">
        <v>0</v>
      </c>
      <c r="M57">
        <v>0</v>
      </c>
      <c r="N57">
        <v>0</v>
      </c>
      <c r="O57">
        <v>1.906437244162267</v>
      </c>
      <c r="P57">
        <v>0</v>
      </c>
      <c r="Q57">
        <v>0</v>
      </c>
      <c r="R57">
        <v>0</v>
      </c>
      <c r="S57">
        <v>0</v>
      </c>
      <c r="T57">
        <v>1.8145678977221209</v>
      </c>
      <c r="U57">
        <v>0</v>
      </c>
      <c r="V57">
        <v>1.564000208001916</v>
      </c>
      <c r="W57">
        <v>2.026157753131844</v>
      </c>
      <c r="X57">
        <v>0</v>
      </c>
      <c r="Y57">
        <v>2.3008025472491491</v>
      </c>
      <c r="Z57">
        <v>0</v>
      </c>
      <c r="AA57">
        <v>0.33954256347022671</v>
      </c>
      <c r="AB57">
        <v>0</v>
      </c>
      <c r="AC57">
        <v>1.153370375945294</v>
      </c>
      <c r="AD57">
        <v>1.1242749694618579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0.54622929981532797</v>
      </c>
      <c r="AL57">
        <v>0</v>
      </c>
      <c r="AM57">
        <v>0</v>
      </c>
      <c r="AN57">
        <v>0</v>
      </c>
      <c r="AO57">
        <v>0</v>
      </c>
      <c r="AP57">
        <v>2.4459826126998072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</row>
    <row r="58" spans="1:76" x14ac:dyDescent="0.35">
      <c r="A58" t="s">
        <v>95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7.7709030858342514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2.0156322603135721</v>
      </c>
      <c r="W58">
        <v>0</v>
      </c>
      <c r="X58">
        <v>0</v>
      </c>
      <c r="Y58">
        <v>0</v>
      </c>
      <c r="Z58">
        <v>0</v>
      </c>
      <c r="AA58">
        <v>0.59072548714520201</v>
      </c>
      <c r="AB58">
        <v>0</v>
      </c>
      <c r="AC58">
        <v>0</v>
      </c>
      <c r="AD58">
        <v>0.59295031888316563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0.91703400361881438</v>
      </c>
      <c r="AL58">
        <v>0</v>
      </c>
      <c r="AM58">
        <v>1.7097117220375231</v>
      </c>
      <c r="AN58">
        <v>0</v>
      </c>
      <c r="AO58">
        <v>0</v>
      </c>
      <c r="AP58">
        <v>1.8544360313353669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8.3896124859466692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</row>
    <row r="59" spans="1:76" x14ac:dyDescent="0.35">
      <c r="A59" t="s">
        <v>96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15.37927999925479</v>
      </c>
      <c r="W59">
        <v>0</v>
      </c>
      <c r="X59">
        <v>0</v>
      </c>
      <c r="Y59">
        <v>0</v>
      </c>
      <c r="Z59">
        <v>0</v>
      </c>
      <c r="AA59">
        <v>0.87682843263300914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0.79843908522769769</v>
      </c>
      <c r="AL59">
        <v>0</v>
      </c>
      <c r="AM59">
        <v>0.88461447037108187</v>
      </c>
      <c r="AN59">
        <v>0</v>
      </c>
      <c r="AO59">
        <v>0</v>
      </c>
      <c r="AP59">
        <v>1.205674449930533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</row>
    <row r="60" spans="1:76" x14ac:dyDescent="0.35">
      <c r="A60" t="s">
        <v>97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</row>
    <row r="61" spans="1:76" x14ac:dyDescent="0.35">
      <c r="A61" t="s">
        <v>98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2.300104071961703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1.1909463474252719</v>
      </c>
      <c r="W61">
        <v>0</v>
      </c>
      <c r="X61">
        <v>0</v>
      </c>
      <c r="Y61">
        <v>0</v>
      </c>
      <c r="Z61">
        <v>0</v>
      </c>
      <c r="AA61">
        <v>0.70915628688421772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</row>
    <row r="62" spans="1:76" x14ac:dyDescent="0.35">
      <c r="A62" t="s">
        <v>99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1.6319723311427869</v>
      </c>
      <c r="W62">
        <v>0</v>
      </c>
      <c r="X62">
        <v>0</v>
      </c>
      <c r="Y62">
        <v>2.2238871156689641</v>
      </c>
      <c r="Z62">
        <v>0</v>
      </c>
      <c r="AA62">
        <v>0.38722525367056132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1.029077237627452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0.96979130943623781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</row>
    <row r="63" spans="1:76" x14ac:dyDescent="0.35">
      <c r="A63" t="s">
        <v>100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1.062768244448786</v>
      </c>
      <c r="AL63">
        <v>0</v>
      </c>
      <c r="AM63">
        <v>0</v>
      </c>
      <c r="AN63">
        <v>0</v>
      </c>
      <c r="AO63">
        <v>0</v>
      </c>
      <c r="AP63">
        <v>0.43675564874893019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</row>
    <row r="64" spans="1:76" x14ac:dyDescent="0.35">
      <c r="A64" t="s">
        <v>101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1.135787352143149</v>
      </c>
      <c r="W64">
        <v>0</v>
      </c>
      <c r="X64">
        <v>0</v>
      </c>
      <c r="Y64">
        <v>0</v>
      </c>
      <c r="Z64">
        <v>0</v>
      </c>
      <c r="AA64">
        <v>0.48299824873914099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</row>
    <row r="65" spans="1:76" x14ac:dyDescent="0.35">
      <c r="A65" t="s">
        <v>102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1.0876871828512471</v>
      </c>
      <c r="W65">
        <v>0</v>
      </c>
      <c r="X65">
        <v>0</v>
      </c>
      <c r="Y65">
        <v>0</v>
      </c>
      <c r="Z65">
        <v>0</v>
      </c>
      <c r="AA65">
        <v>0.49302059426886352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1.5404275579016371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</row>
    <row r="66" spans="1:76" x14ac:dyDescent="0.35">
      <c r="A66" t="s">
        <v>103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</row>
    <row r="67" spans="1:76" x14ac:dyDescent="0.35">
      <c r="A67" t="s">
        <v>104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</row>
    <row r="68" spans="1:76" x14ac:dyDescent="0.35">
      <c r="A68" t="s">
        <v>105</v>
      </c>
      <c r="B68">
        <v>0</v>
      </c>
      <c r="C68">
        <v>0</v>
      </c>
      <c r="D68">
        <v>0</v>
      </c>
      <c r="E68">
        <v>0</v>
      </c>
      <c r="F68">
        <v>0</v>
      </c>
      <c r="G68">
        <v>1.0075209184191369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0.93765189871183618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</row>
    <row r="69" spans="1:76" x14ac:dyDescent="0.35">
      <c r="A69" t="s">
        <v>106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</row>
    <row r="70" spans="1:76" x14ac:dyDescent="0.35">
      <c r="A70" t="s">
        <v>107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6"/>
  <sheetViews>
    <sheetView workbookViewId="0"/>
  </sheetViews>
  <sheetFormatPr baseColWidth="10" defaultColWidth="8.7265625" defaultRowHeight="14.5" x14ac:dyDescent="0.35"/>
  <sheetData>
    <row r="1" spans="1:35" x14ac:dyDescent="0.35">
      <c r="A1" t="s">
        <v>110</v>
      </c>
      <c r="B1" t="s">
        <v>111</v>
      </c>
      <c r="C1" t="s">
        <v>112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M1" t="s">
        <v>110</v>
      </c>
      <c r="N1" t="s">
        <v>121</v>
      </c>
      <c r="O1" t="str">
        <f>"-log10 p-value"</f>
        <v>-log10 p-value</v>
      </c>
      <c r="P1" t="str">
        <f>"-log10 p-value"</f>
        <v>-log10 p-value</v>
      </c>
      <c r="U1" t="str">
        <f>"n-2"</f>
        <v>n-2</v>
      </c>
      <c r="V1" t="str">
        <f>"n-3"</f>
        <v>n-3</v>
      </c>
      <c r="W1" t="str">
        <f>"n-4"</f>
        <v>n-4</v>
      </c>
      <c r="X1" t="str">
        <f>"n-5"</f>
        <v>n-5</v>
      </c>
      <c r="Y1" t="str">
        <f>"n-6"</f>
        <v>n-6</v>
      </c>
      <c r="Z1" t="str">
        <f>"n-7"</f>
        <v>n-7</v>
      </c>
      <c r="AA1" t="str">
        <f>"n-8"</f>
        <v>n-8</v>
      </c>
      <c r="AB1" t="str">
        <f>"n-9"</f>
        <v>n-9</v>
      </c>
      <c r="AC1" t="str">
        <f>"n-10"</f>
        <v>n-10</v>
      </c>
      <c r="AD1" t="str">
        <f>"n-11"</f>
        <v>n-11</v>
      </c>
      <c r="AE1" t="str">
        <f>"n-12"</f>
        <v>n-12</v>
      </c>
      <c r="AF1" t="str">
        <f>"n-13"</f>
        <v>n-13</v>
      </c>
      <c r="AG1" t="str">
        <f>"n-14"</f>
        <v>n-14</v>
      </c>
      <c r="AH1" t="str">
        <f>"n-15"</f>
        <v>n-15</v>
      </c>
      <c r="AI1" t="str">
        <f>"n-16"</f>
        <v>n-16</v>
      </c>
    </row>
    <row r="2" spans="1:35" x14ac:dyDescent="0.35">
      <c r="A2" t="s">
        <v>122</v>
      </c>
      <c r="B2">
        <v>82.181196666666665</v>
      </c>
      <c r="C2">
        <v>2.390058487680442</v>
      </c>
      <c r="D2">
        <v>77.063736666666671</v>
      </c>
      <c r="E2">
        <v>1.87362640263029</v>
      </c>
      <c r="F2">
        <v>0.93772955119214418</v>
      </c>
      <c r="G2">
        <v>4.6334540758888022E-2</v>
      </c>
      <c r="H2">
        <v>2.9186524490650019</v>
      </c>
      <c r="I2">
        <v>3.7842994171411242</v>
      </c>
      <c r="J2">
        <v>0.14000000000000001</v>
      </c>
      <c r="K2">
        <v>10.1</v>
      </c>
      <c r="M2" t="s">
        <v>122</v>
      </c>
      <c r="N2">
        <v>-9.2756197107626323E-2</v>
      </c>
      <c r="P2">
        <v>1.3340951370967189</v>
      </c>
    </row>
    <row r="3" spans="1:35" x14ac:dyDescent="0.35">
      <c r="A3" t="s">
        <v>123</v>
      </c>
      <c r="B3">
        <v>9.8574743333333341</v>
      </c>
      <c r="C3">
        <v>4.6104090077439261</v>
      </c>
      <c r="D3">
        <v>16.501162666666669</v>
      </c>
      <c r="E3">
        <v>7.6121511428834188</v>
      </c>
      <c r="F3">
        <v>1.6739747027154319</v>
      </c>
      <c r="G3">
        <v>0.27924130017208609</v>
      </c>
      <c r="H3">
        <v>-1.293020241544516</v>
      </c>
      <c r="I3">
        <v>3.2932877895699608</v>
      </c>
      <c r="J3">
        <v>-22.2</v>
      </c>
      <c r="K3">
        <v>8.91</v>
      </c>
      <c r="M3" t="s">
        <v>123</v>
      </c>
      <c r="N3">
        <v>0.74327772589138652</v>
      </c>
      <c r="P3">
        <v>0.55402034854758198</v>
      </c>
    </row>
    <row r="4" spans="1:35" x14ac:dyDescent="0.35">
      <c r="A4" t="s">
        <v>124</v>
      </c>
      <c r="B4">
        <v>7.9613290000000001</v>
      </c>
      <c r="C4">
        <v>2.3588158206920271</v>
      </c>
      <c r="D4">
        <v>6.435098</v>
      </c>
      <c r="E4">
        <v>5.7725302721550964</v>
      </c>
      <c r="F4">
        <v>0.80829444430697439</v>
      </c>
      <c r="G4">
        <v>0.70364455051930919</v>
      </c>
      <c r="H4">
        <v>0.42391970470723023</v>
      </c>
      <c r="I4">
        <v>2.6497895158323872</v>
      </c>
      <c r="J4">
        <v>-10.84</v>
      </c>
      <c r="K4">
        <v>13.89</v>
      </c>
      <c r="M4" t="s">
        <v>124</v>
      </c>
      <c r="N4">
        <v>-0.30704716334525822</v>
      </c>
      <c r="P4">
        <v>0.1526466714428476</v>
      </c>
    </row>
    <row r="5" spans="1:35" x14ac:dyDescent="0.35">
      <c r="A5" t="s">
        <v>125</v>
      </c>
      <c r="B5">
        <v>43.909175590598423</v>
      </c>
      <c r="C5">
        <v>2.137569604572628</v>
      </c>
      <c r="D5">
        <v>34.940111152034881</v>
      </c>
      <c r="E5">
        <v>6.1294720979033821</v>
      </c>
      <c r="F5">
        <v>0.79573598643277799</v>
      </c>
      <c r="G5">
        <v>0.11454276283322649</v>
      </c>
      <c r="H5">
        <v>2.3931085708994071</v>
      </c>
      <c r="I5">
        <v>2.4793777779819788</v>
      </c>
      <c r="J5">
        <v>-4.51</v>
      </c>
      <c r="K5">
        <v>22.45</v>
      </c>
      <c r="M5" t="s">
        <v>125</v>
      </c>
      <c r="N5">
        <v>-0.32963824985237661</v>
      </c>
      <c r="P5">
        <v>0.94103234567917937</v>
      </c>
    </row>
    <row r="6" spans="1:35" x14ac:dyDescent="0.35">
      <c r="A6" t="s">
        <v>126</v>
      </c>
      <c r="B6">
        <v>20.69618021336883</v>
      </c>
      <c r="C6">
        <v>4.058775645948514</v>
      </c>
      <c r="D6">
        <v>17.31617700406127</v>
      </c>
      <c r="E6">
        <v>2.2749240982393211</v>
      </c>
      <c r="F6">
        <v>0.83668468410783248</v>
      </c>
      <c r="G6">
        <v>0.29364393650202991</v>
      </c>
      <c r="H6">
        <v>1.2582282379079699</v>
      </c>
      <c r="I6">
        <v>3.1437398811008261</v>
      </c>
      <c r="J6">
        <v>-4.95</v>
      </c>
      <c r="K6">
        <v>11.71</v>
      </c>
      <c r="M6" t="s">
        <v>126</v>
      </c>
      <c r="N6">
        <v>-0.25724406874454397</v>
      </c>
      <c r="P6">
        <v>0.5321789625407497</v>
      </c>
    </row>
    <row r="7" spans="1:35" x14ac:dyDescent="0.35">
      <c r="A7" t="s">
        <v>127</v>
      </c>
      <c r="B7">
        <v>23.475826568518361</v>
      </c>
      <c r="C7">
        <v>2.9409896184080502</v>
      </c>
      <c r="D7">
        <v>42.351583249352508</v>
      </c>
      <c r="E7">
        <v>4.9640148946977591</v>
      </c>
      <c r="F7">
        <v>1.804050780735746</v>
      </c>
      <c r="G7">
        <v>8.7379759677714431E-3</v>
      </c>
      <c r="H7">
        <v>-5.6663378547350618</v>
      </c>
      <c r="I7">
        <v>3.2500297014012292</v>
      </c>
      <c r="J7">
        <v>-29.03</v>
      </c>
      <c r="K7">
        <v>-8.7200000000000006</v>
      </c>
      <c r="M7" t="s">
        <v>127</v>
      </c>
      <c r="N7">
        <v>0.85123994839625405</v>
      </c>
      <c r="P7">
        <v>2.0585891540735322</v>
      </c>
    </row>
    <row r="8" spans="1:35" x14ac:dyDescent="0.35">
      <c r="A8" t="s">
        <v>128</v>
      </c>
      <c r="B8">
        <v>11.902150960847729</v>
      </c>
      <c r="C8">
        <v>5.1203911363959618</v>
      </c>
      <c r="D8">
        <v>5.392128594551342</v>
      </c>
      <c r="E8">
        <v>1.1086053937404889</v>
      </c>
      <c r="F8">
        <v>0.45303816194978658</v>
      </c>
      <c r="G8">
        <v>0.15328883475834959</v>
      </c>
      <c r="H8">
        <v>2.152248495078958</v>
      </c>
      <c r="I8">
        <v>2.1870916693006301</v>
      </c>
      <c r="J8">
        <v>-5.49</v>
      </c>
      <c r="K8">
        <v>18.510000000000002</v>
      </c>
      <c r="M8" t="s">
        <v>128</v>
      </c>
      <c r="N8">
        <v>-1.1422955131880319</v>
      </c>
      <c r="P8">
        <v>0.81448947710537223</v>
      </c>
    </row>
    <row r="9" spans="1:35" x14ac:dyDescent="0.35">
      <c r="A9" t="s">
        <v>129</v>
      </c>
      <c r="B9">
        <v>56.488073649161727</v>
      </c>
      <c r="C9">
        <v>11.44759207612959</v>
      </c>
      <c r="D9">
        <v>33.49942448134955</v>
      </c>
      <c r="E9">
        <v>4.4727467885032386</v>
      </c>
      <c r="F9">
        <v>0.59303534918554746</v>
      </c>
      <c r="G9">
        <v>5.8612287217399042E-2</v>
      </c>
      <c r="H9">
        <v>3.2397362055629739</v>
      </c>
      <c r="I9">
        <v>2.596726633144363</v>
      </c>
      <c r="J9">
        <v>-1.71</v>
      </c>
      <c r="K9">
        <v>47.69</v>
      </c>
      <c r="M9" t="s">
        <v>129</v>
      </c>
      <c r="N9">
        <v>-0.75380999251957193</v>
      </c>
      <c r="P9">
        <v>1.2320113308873819</v>
      </c>
    </row>
    <row r="10" spans="1:35" x14ac:dyDescent="0.35">
      <c r="A10" t="s">
        <v>130</v>
      </c>
      <c r="B10">
        <v>5.5719194946486308</v>
      </c>
      <c r="C10">
        <v>3.0856351350012532</v>
      </c>
      <c r="D10">
        <v>12.58801306749435</v>
      </c>
      <c r="E10">
        <v>1.737403930140105</v>
      </c>
      <c r="F10">
        <v>2.2591878937920948</v>
      </c>
      <c r="G10">
        <v>3.8443801638108517E-2</v>
      </c>
      <c r="H10">
        <v>-3.431722317843259</v>
      </c>
      <c r="I10">
        <v>3.1523304195622379</v>
      </c>
      <c r="J10">
        <v>-13.35</v>
      </c>
      <c r="K10">
        <v>-0.68</v>
      </c>
      <c r="M10" t="s">
        <v>130</v>
      </c>
      <c r="N10">
        <v>1.175804262837832</v>
      </c>
      <c r="O10">
        <v>1.415173672282984</v>
      </c>
      <c r="AB10">
        <v>1.415173672282984</v>
      </c>
    </row>
    <row r="11" spans="1:35" x14ac:dyDescent="0.35">
      <c r="A11" t="s">
        <v>131</v>
      </c>
      <c r="B11">
        <v>12.60276349135016</v>
      </c>
      <c r="C11">
        <v>2.9215360624649351</v>
      </c>
      <c r="D11">
        <v>10.659758391351</v>
      </c>
      <c r="E11">
        <v>2.1526503069531162</v>
      </c>
      <c r="F11">
        <v>0.84582705996722596</v>
      </c>
      <c r="G11">
        <v>0.41049152015169782</v>
      </c>
      <c r="H11">
        <v>0.92737121806999501</v>
      </c>
      <c r="I11">
        <v>3.6772571426609888</v>
      </c>
      <c r="J11">
        <v>-4.08</v>
      </c>
      <c r="K11">
        <v>7.97</v>
      </c>
      <c r="M11" t="s">
        <v>131</v>
      </c>
      <c r="N11">
        <v>-0.24156537862559169</v>
      </c>
      <c r="P11">
        <v>0.38669581001680242</v>
      </c>
    </row>
    <row r="12" spans="1:35" x14ac:dyDescent="0.35">
      <c r="A12" t="s">
        <v>132</v>
      </c>
      <c r="B12">
        <v>21.954208179836989</v>
      </c>
      <c r="C12">
        <v>8.0638231479236548</v>
      </c>
      <c r="D12">
        <v>39.039266832084927</v>
      </c>
      <c r="E12">
        <v>0.45716207895898658</v>
      </c>
      <c r="F12">
        <v>1.7782133845273029</v>
      </c>
      <c r="G12">
        <v>6.6437954957803858E-2</v>
      </c>
      <c r="H12">
        <v>-3.6638635797704762</v>
      </c>
      <c r="I12">
        <v>2.0128562383068251</v>
      </c>
      <c r="J12">
        <v>-37.03</v>
      </c>
      <c r="K12">
        <v>2.86</v>
      </c>
      <c r="M12" t="s">
        <v>132</v>
      </c>
      <c r="N12">
        <v>0.83042845708543811</v>
      </c>
      <c r="P12">
        <v>1.1775837441347019</v>
      </c>
    </row>
    <row r="13" spans="1:35" x14ac:dyDescent="0.35">
      <c r="A13" t="s">
        <v>133</v>
      </c>
      <c r="B13">
        <v>3.383035185002484</v>
      </c>
      <c r="C13">
        <v>0.48315158460475188</v>
      </c>
      <c r="D13">
        <v>4.213537227720157</v>
      </c>
      <c r="E13">
        <v>1.6748652604525489</v>
      </c>
      <c r="F13">
        <v>1.2454902173052811</v>
      </c>
      <c r="G13">
        <v>0.48515687646519118</v>
      </c>
      <c r="H13">
        <v>-0.82520892361651621</v>
      </c>
      <c r="I13">
        <v>2.330574974896237</v>
      </c>
      <c r="J13">
        <v>-4.62</v>
      </c>
      <c r="K13">
        <v>2.96</v>
      </c>
      <c r="M13" t="s">
        <v>133</v>
      </c>
      <c r="N13">
        <v>0.31671368998454319</v>
      </c>
      <c r="P13">
        <v>0.31411780868247008</v>
      </c>
    </row>
    <row r="14" spans="1:35" x14ac:dyDescent="0.35">
      <c r="A14" t="s">
        <v>134</v>
      </c>
      <c r="B14">
        <v>41.082106339548318</v>
      </c>
      <c r="C14">
        <v>3.8592175942681339</v>
      </c>
      <c r="D14">
        <v>27.45864793970977</v>
      </c>
      <c r="E14">
        <v>4.5046175663286876</v>
      </c>
      <c r="F14">
        <v>0.66838461769123747</v>
      </c>
      <c r="G14">
        <v>1.7191054477630599E-2</v>
      </c>
      <c r="H14">
        <v>3.978032770507181</v>
      </c>
      <c r="I14">
        <v>3.908017180981072</v>
      </c>
      <c r="J14">
        <v>4.03</v>
      </c>
      <c r="K14">
        <v>23.22</v>
      </c>
      <c r="M14" t="s">
        <v>134</v>
      </c>
      <c r="N14">
        <v>-0.58124956351688506</v>
      </c>
      <c r="P14">
        <v>1.7646974834193569</v>
      </c>
    </row>
    <row r="15" spans="1:35" x14ac:dyDescent="0.35">
      <c r="A15" t="s">
        <v>135</v>
      </c>
      <c r="B15">
        <v>6.3865709114401961</v>
      </c>
      <c r="C15">
        <v>3.7688432957934479</v>
      </c>
      <c r="D15">
        <v>18.22808713957588</v>
      </c>
      <c r="E15">
        <v>2.322404320200333</v>
      </c>
      <c r="F15">
        <v>2.8541274170970379</v>
      </c>
      <c r="G15">
        <v>1.5025118105335151E-2</v>
      </c>
      <c r="H15">
        <v>-4.6330280345319261</v>
      </c>
      <c r="I15">
        <v>3.3274659137243532</v>
      </c>
      <c r="J15">
        <v>-19.54</v>
      </c>
      <c r="K15">
        <v>-4.1399999999999997</v>
      </c>
      <c r="M15" t="s">
        <v>135</v>
      </c>
      <c r="N15">
        <v>1.513049742631029</v>
      </c>
      <c r="O15">
        <v>1.8231821055286339</v>
      </c>
      <c r="AB15">
        <v>1.8231821055286339</v>
      </c>
    </row>
    <row r="16" spans="1:35" x14ac:dyDescent="0.35">
      <c r="A16" t="s">
        <v>136</v>
      </c>
      <c r="B16">
        <v>52.531322749011487</v>
      </c>
      <c r="C16">
        <v>0.74536677577219845</v>
      </c>
      <c r="D16">
        <v>54.313264920714353</v>
      </c>
      <c r="E16">
        <v>5.4447362934012116</v>
      </c>
      <c r="F16">
        <v>1.0339215172672649</v>
      </c>
      <c r="G16">
        <v>0.62911067576334678</v>
      </c>
      <c r="H16">
        <v>-0.56162385923942537</v>
      </c>
      <c r="I16">
        <v>2.074936576415606</v>
      </c>
      <c r="J16">
        <v>-14.97</v>
      </c>
      <c r="K16">
        <v>11.41</v>
      </c>
      <c r="M16" t="s">
        <v>136</v>
      </c>
      <c r="N16">
        <v>4.812667796754979E-2</v>
      </c>
      <c r="P16">
        <v>0.2012729449441111</v>
      </c>
    </row>
    <row r="17" spans="1:27" x14ac:dyDescent="0.35">
      <c r="A17" t="s">
        <v>137</v>
      </c>
      <c r="B17">
        <v>15.442284866945959</v>
      </c>
      <c r="C17">
        <v>2.8963797105516269</v>
      </c>
      <c r="D17">
        <v>17.924959342121031</v>
      </c>
      <c r="E17">
        <v>2.48762543975604</v>
      </c>
      <c r="F17">
        <v>1.1607711874613329</v>
      </c>
      <c r="G17">
        <v>0.32437724293559289</v>
      </c>
      <c r="H17">
        <v>-1.1262684642809231</v>
      </c>
      <c r="I17">
        <v>3.910863762778872</v>
      </c>
      <c r="J17">
        <v>-8.66</v>
      </c>
      <c r="K17">
        <v>3.69</v>
      </c>
      <c r="M17" t="s">
        <v>137</v>
      </c>
      <c r="N17">
        <v>0.2150836145392275</v>
      </c>
      <c r="P17">
        <v>0.48894962182886648</v>
      </c>
    </row>
    <row r="18" spans="1:27" x14ac:dyDescent="0.35">
      <c r="A18" t="s">
        <v>138</v>
      </c>
      <c r="B18">
        <v>51.196271519384617</v>
      </c>
      <c r="C18">
        <v>8.3010613131305231</v>
      </c>
      <c r="D18">
        <v>31.065416126571591</v>
      </c>
      <c r="E18">
        <v>7.9197529733998167</v>
      </c>
      <c r="F18">
        <v>0.60679059635835364</v>
      </c>
      <c r="G18">
        <v>3.8546736563730158E-2</v>
      </c>
      <c r="H18">
        <v>3.03910175167848</v>
      </c>
      <c r="I18">
        <v>3.99118769335043</v>
      </c>
      <c r="J18">
        <v>1.72</v>
      </c>
      <c r="K18">
        <v>38.54</v>
      </c>
      <c r="M18" t="s">
        <v>138</v>
      </c>
      <c r="N18">
        <v>-0.72072936706822344</v>
      </c>
      <c r="P18">
        <v>1.4140123842111461</v>
      </c>
    </row>
    <row r="19" spans="1:27" x14ac:dyDescent="0.35">
      <c r="A19" t="s">
        <v>139</v>
      </c>
      <c r="B19">
        <v>33.361443613669408</v>
      </c>
      <c r="C19">
        <v>5.4074185485413464</v>
      </c>
      <c r="D19">
        <v>51.009624531307381</v>
      </c>
      <c r="E19">
        <v>10.317395529740971</v>
      </c>
      <c r="F19">
        <v>1.52899931795538</v>
      </c>
      <c r="G19">
        <v>7.8134056918724326E-2</v>
      </c>
      <c r="H19">
        <v>-2.6241492510582658</v>
      </c>
      <c r="I19">
        <v>3.021664140336219</v>
      </c>
      <c r="J19">
        <v>-38.96</v>
      </c>
      <c r="K19">
        <v>3.67</v>
      </c>
      <c r="M19" t="s">
        <v>139</v>
      </c>
      <c r="N19">
        <v>0.61258776315220975</v>
      </c>
      <c r="P19">
        <v>1.107159625432218</v>
      </c>
    </row>
    <row r="20" spans="1:27" x14ac:dyDescent="0.35">
      <c r="A20" t="s">
        <v>140</v>
      </c>
      <c r="B20">
        <v>28.580850177921871</v>
      </c>
      <c r="C20">
        <v>1.921967026705464</v>
      </c>
      <c r="D20">
        <v>100</v>
      </c>
      <c r="E20">
        <v>0</v>
      </c>
      <c r="F20">
        <v>3.4988462336662041</v>
      </c>
      <c r="G20">
        <v>2.413148419625077E-4</v>
      </c>
      <c r="H20">
        <v>-64.361976249538415</v>
      </c>
      <c r="I20">
        <v>2</v>
      </c>
      <c r="J20">
        <v>-76.19</v>
      </c>
      <c r="K20">
        <v>-66.64</v>
      </c>
      <c r="M20" t="s">
        <v>140</v>
      </c>
      <c r="N20">
        <v>1.806879262805317</v>
      </c>
      <c r="O20">
        <v>3.6174159661799372</v>
      </c>
      <c r="AA20">
        <v>3.6174159661799372</v>
      </c>
    </row>
    <row r="21" spans="1:27" x14ac:dyDescent="0.35">
      <c r="A21" t="s">
        <v>141</v>
      </c>
      <c r="B21">
        <v>1.581843975920284</v>
      </c>
      <c r="C21">
        <v>1.061808711583494</v>
      </c>
      <c r="D21">
        <v>2.7096239999999998</v>
      </c>
      <c r="E21">
        <v>1.4770766267177879</v>
      </c>
      <c r="F21">
        <v>1.712952757191869</v>
      </c>
      <c r="G21">
        <v>0.34902361192204262</v>
      </c>
      <c r="H21">
        <v>-1.0738014104097739</v>
      </c>
      <c r="I21">
        <v>3.631386540273104</v>
      </c>
      <c r="J21">
        <v>-4.16</v>
      </c>
      <c r="K21">
        <v>1.91</v>
      </c>
      <c r="M21" t="s">
        <v>141</v>
      </c>
      <c r="N21">
        <v>0.77648536280260327</v>
      </c>
      <c r="P21">
        <v>0.45714519143458499</v>
      </c>
    </row>
    <row r="22" spans="1:27" x14ac:dyDescent="0.35">
      <c r="A22" t="s">
        <v>142</v>
      </c>
      <c r="B22">
        <v>17.582050118845931</v>
      </c>
      <c r="C22">
        <v>3.5723668227477878</v>
      </c>
      <c r="D22">
        <v>3.628555</v>
      </c>
      <c r="E22">
        <v>0.68261895848562537</v>
      </c>
      <c r="F22">
        <v>0.20637837882799609</v>
      </c>
      <c r="G22">
        <v>1.824171132216219E-2</v>
      </c>
      <c r="H22">
        <v>6.6450807003343479</v>
      </c>
      <c r="I22">
        <v>2.1458565647333359</v>
      </c>
      <c r="J22">
        <v>5.48</v>
      </c>
      <c r="K22">
        <v>22.42</v>
      </c>
      <c r="M22" t="s">
        <v>142</v>
      </c>
      <c r="N22">
        <v>-2.2766362597440311</v>
      </c>
      <c r="O22">
        <v>1.73893442133059</v>
      </c>
      <c r="X22">
        <v>1.73893442133059</v>
      </c>
    </row>
    <row r="23" spans="1:27" x14ac:dyDescent="0.35">
      <c r="A23" t="s">
        <v>143</v>
      </c>
      <c r="B23">
        <v>25.205577836426141</v>
      </c>
      <c r="C23">
        <v>4.4581064720727506</v>
      </c>
      <c r="D23">
        <v>4.0619613333333344</v>
      </c>
      <c r="E23">
        <v>2.0373507111514528</v>
      </c>
      <c r="F23">
        <v>0.16115327169620139</v>
      </c>
      <c r="G23">
        <v>6.2656416332844819E-3</v>
      </c>
      <c r="H23">
        <v>7.471427413920475</v>
      </c>
      <c r="I23">
        <v>2.800477866645589</v>
      </c>
      <c r="J23">
        <v>11.76</v>
      </c>
      <c r="K23">
        <v>30.52</v>
      </c>
      <c r="M23" t="s">
        <v>143</v>
      </c>
      <c r="N23">
        <v>-2.6334946169337639</v>
      </c>
      <c r="O23">
        <v>2.2030344484485398</v>
      </c>
      <c r="Z23">
        <v>2.2030344484485398</v>
      </c>
    </row>
    <row r="24" spans="1:27" x14ac:dyDescent="0.35">
      <c r="A24" t="s">
        <v>144</v>
      </c>
      <c r="B24">
        <v>49.448168243883892</v>
      </c>
      <c r="C24">
        <v>7.1465887228835552</v>
      </c>
      <c r="D24">
        <v>80.663219999999995</v>
      </c>
      <c r="E24">
        <v>8.9112428636919123</v>
      </c>
      <c r="F24">
        <v>1.6312681109269811</v>
      </c>
      <c r="G24">
        <v>1.016184735127632E-2</v>
      </c>
      <c r="H24">
        <v>-4.7331044614476454</v>
      </c>
      <c r="I24">
        <v>3.819853703401769</v>
      </c>
      <c r="J24">
        <v>-49.87</v>
      </c>
      <c r="K24">
        <v>-12.56</v>
      </c>
      <c r="M24" t="s">
        <v>144</v>
      </c>
      <c r="N24">
        <v>0.7059939190921749</v>
      </c>
      <c r="P24">
        <v>1.993027333239568</v>
      </c>
    </row>
    <row r="25" spans="1:27" x14ac:dyDescent="0.35">
      <c r="A25" t="s">
        <v>145</v>
      </c>
      <c r="B25">
        <v>3.061524606109856</v>
      </c>
      <c r="C25">
        <v>2.0309126330075631</v>
      </c>
      <c r="D25">
        <v>2.5604300000000002</v>
      </c>
      <c r="E25">
        <v>0.85086638683226867</v>
      </c>
      <c r="F25">
        <v>0.83632514169253247</v>
      </c>
      <c r="G25">
        <v>0.72268764925306817</v>
      </c>
      <c r="H25">
        <v>0.39416048574099971</v>
      </c>
      <c r="I25">
        <v>2.6811173692218842</v>
      </c>
      <c r="J25">
        <v>-3.83</v>
      </c>
      <c r="K25">
        <v>4.83</v>
      </c>
      <c r="M25" t="s">
        <v>145</v>
      </c>
      <c r="N25">
        <v>-0.25786416081995073</v>
      </c>
      <c r="P25">
        <v>0.1410493673202865</v>
      </c>
    </row>
    <row r="26" spans="1:27" x14ac:dyDescent="0.35">
      <c r="A26" t="s">
        <v>146</v>
      </c>
      <c r="B26">
        <v>3.120835552147232</v>
      </c>
      <c r="C26">
        <v>3.417659817781598</v>
      </c>
      <c r="D26">
        <v>6.3940324612987451</v>
      </c>
      <c r="E26">
        <v>4.5190574507219088</v>
      </c>
      <c r="F26">
        <v>2.0488206938361269</v>
      </c>
      <c r="G26">
        <v>0.37752124486530808</v>
      </c>
      <c r="H26">
        <v>-1.0006099754022639</v>
      </c>
      <c r="I26">
        <v>3.723882259034986</v>
      </c>
      <c r="J26">
        <v>-12.63</v>
      </c>
      <c r="K26">
        <v>6.08</v>
      </c>
      <c r="M26" t="s">
        <v>146</v>
      </c>
      <c r="N26">
        <v>1.0347937298676131</v>
      </c>
      <c r="P26">
        <v>0.42305860358934261</v>
      </c>
    </row>
    <row r="27" spans="1:27" x14ac:dyDescent="0.35">
      <c r="A27" t="s">
        <v>147</v>
      </c>
      <c r="B27">
        <v>6.8016296787998906E-2</v>
      </c>
      <c r="C27">
        <v>8.0050072362874022E-2</v>
      </c>
      <c r="D27">
        <v>0.2757551378790245</v>
      </c>
      <c r="E27">
        <v>0.24542309737715409</v>
      </c>
      <c r="F27">
        <v>4.0542509795634727</v>
      </c>
      <c r="G27">
        <v>0.277535059990757</v>
      </c>
      <c r="H27">
        <v>-1.393827963281292</v>
      </c>
      <c r="I27">
        <v>2.420789285392126</v>
      </c>
      <c r="J27">
        <v>-0.75</v>
      </c>
      <c r="K27">
        <v>0.34</v>
      </c>
      <c r="M27" t="s">
        <v>147</v>
      </c>
      <c r="N27">
        <v>2.0194354020173941</v>
      </c>
      <c r="P27">
        <v>0.55668214623955514</v>
      </c>
    </row>
    <row r="28" spans="1:27" x14ac:dyDescent="0.35">
      <c r="A28" t="s">
        <v>148</v>
      </c>
      <c r="B28">
        <v>4.0842038145896181E-2</v>
      </c>
      <c r="C28">
        <v>2.8027514555155241E-2</v>
      </c>
      <c r="D28">
        <v>0.1358269797220098</v>
      </c>
      <c r="E28">
        <v>0.1231753878951221</v>
      </c>
      <c r="F28">
        <v>3.3256660511605172</v>
      </c>
      <c r="G28">
        <v>0.31210362385114759</v>
      </c>
      <c r="H28">
        <v>-1.302356846844327</v>
      </c>
      <c r="I28">
        <v>2.206546883830852</v>
      </c>
      <c r="J28">
        <v>-0.38</v>
      </c>
      <c r="K28">
        <v>0.19</v>
      </c>
      <c r="M28" t="s">
        <v>148</v>
      </c>
      <c r="N28">
        <v>1.7336433067721271</v>
      </c>
      <c r="P28">
        <v>0.50570118868993885</v>
      </c>
    </row>
    <row r="29" spans="1:27" x14ac:dyDescent="0.35">
      <c r="A29" t="s">
        <v>149</v>
      </c>
      <c r="B29">
        <v>1.0216876588961801</v>
      </c>
      <c r="C29">
        <v>8.7832559769483259E-2</v>
      </c>
      <c r="D29">
        <v>0.96014815519233654</v>
      </c>
      <c r="E29">
        <v>7.3565477116131206E-2</v>
      </c>
      <c r="F29">
        <v>0.93976681310770616</v>
      </c>
      <c r="G29">
        <v>0.40636594375465601</v>
      </c>
      <c r="H29">
        <v>0.9303388807576598</v>
      </c>
      <c r="I29">
        <v>3.8805819626020202</v>
      </c>
      <c r="J29">
        <v>-0.12</v>
      </c>
      <c r="K29">
        <v>0.25</v>
      </c>
      <c r="M29" t="s">
        <v>149</v>
      </c>
      <c r="N29">
        <v>-8.9625273530878846E-2</v>
      </c>
      <c r="P29">
        <v>0.39108269604692242</v>
      </c>
    </row>
    <row r="30" spans="1:27" x14ac:dyDescent="0.35">
      <c r="A30" t="s">
        <v>150</v>
      </c>
      <c r="B30">
        <v>4.3618790751524798E-2</v>
      </c>
      <c r="C30">
        <v>4.845141882760795E-2</v>
      </c>
      <c r="D30">
        <v>5.14764294105323E-2</v>
      </c>
      <c r="E30">
        <v>5.6916190519350519E-3</v>
      </c>
      <c r="F30">
        <v>1.180143431847267</v>
      </c>
      <c r="G30">
        <v>0.80583757739562778</v>
      </c>
      <c r="H30">
        <v>-0.27897814181719471</v>
      </c>
      <c r="I30">
        <v>2.055186893788481</v>
      </c>
      <c r="J30">
        <v>-0.13</v>
      </c>
      <c r="K30">
        <v>0.11</v>
      </c>
      <c r="M30" t="s">
        <v>150</v>
      </c>
      <c r="N30">
        <v>0.23896221199343209</v>
      </c>
      <c r="P30">
        <v>9.3752484682743137E-2</v>
      </c>
    </row>
    <row r="31" spans="1:27" x14ac:dyDescent="0.35">
      <c r="A31" t="s">
        <v>151</v>
      </c>
      <c r="B31">
        <v>0.63879652222775973</v>
      </c>
      <c r="C31">
        <v>5.6365734867489928E-2</v>
      </c>
      <c r="D31">
        <v>0.81195043381742238</v>
      </c>
      <c r="E31">
        <v>0.12830408314311251</v>
      </c>
      <c r="F31">
        <v>1.2710627023857299</v>
      </c>
      <c r="G31">
        <v>0.13021373514202569</v>
      </c>
      <c r="H31">
        <v>-2.1400941269621918</v>
      </c>
      <c r="I31">
        <v>2.74426385310545</v>
      </c>
      <c r="J31">
        <v>-0.44</v>
      </c>
      <c r="K31">
        <v>0.1</v>
      </c>
      <c r="M31" t="s">
        <v>151</v>
      </c>
      <c r="N31">
        <v>0.34603520122380899</v>
      </c>
      <c r="P31">
        <v>0.88534320331179639</v>
      </c>
    </row>
    <row r="32" spans="1:27" x14ac:dyDescent="0.35">
      <c r="A32" t="s">
        <v>152</v>
      </c>
      <c r="B32">
        <v>8.1956076087762397E-2</v>
      </c>
      <c r="C32">
        <v>3.8878002089195188E-2</v>
      </c>
      <c r="D32">
        <v>4.1715606547924312E-2</v>
      </c>
      <c r="E32">
        <v>2.14739143454997E-3</v>
      </c>
      <c r="F32">
        <v>0.50899955853490708</v>
      </c>
      <c r="G32">
        <v>0.21457487588403909</v>
      </c>
      <c r="H32">
        <v>1.7900215629582641</v>
      </c>
      <c r="I32">
        <v>2.0122031093971868</v>
      </c>
      <c r="J32">
        <v>-0.06</v>
      </c>
      <c r="K32">
        <v>0.14000000000000001</v>
      </c>
      <c r="M32" t="s">
        <v>152</v>
      </c>
      <c r="N32">
        <v>-0.97426368986296641</v>
      </c>
      <c r="P32">
        <v>0.66842113001073866</v>
      </c>
    </row>
    <row r="33" spans="1:31" x14ac:dyDescent="0.35">
      <c r="A33" t="s">
        <v>153</v>
      </c>
      <c r="B33">
        <v>2.4164611833571779</v>
      </c>
      <c r="C33">
        <v>2.459858907233051E-2</v>
      </c>
      <c r="D33">
        <v>0.49634955458415969</v>
      </c>
      <c r="E33">
        <v>2.6969068120701961E-2</v>
      </c>
      <c r="F33">
        <v>0.20540348754726681</v>
      </c>
      <c r="G33">
        <v>9.7564970159604801E-8</v>
      </c>
      <c r="H33">
        <v>91.110060486802837</v>
      </c>
      <c r="I33">
        <v>3.966614036984788</v>
      </c>
      <c r="J33">
        <v>1.86</v>
      </c>
      <c r="K33">
        <v>1.98</v>
      </c>
      <c r="M33" t="s">
        <v>153</v>
      </c>
      <c r="N33">
        <v>-2.2834674174940011</v>
      </c>
      <c r="O33">
        <v>7.0107060839434849</v>
      </c>
      <c r="X33">
        <v>7.0107060839434849</v>
      </c>
    </row>
    <row r="34" spans="1:31" x14ac:dyDescent="0.35">
      <c r="A34" t="s">
        <v>154</v>
      </c>
      <c r="B34">
        <v>5.9342021768906281E-2</v>
      </c>
      <c r="C34">
        <v>2.9475215368731419E-2</v>
      </c>
      <c r="D34">
        <v>7.8023953525811165E-2</v>
      </c>
      <c r="E34">
        <v>1.2970344591027199E-2</v>
      </c>
      <c r="F34">
        <v>1.3148179182309849</v>
      </c>
      <c r="G34">
        <v>0.39513271412419188</v>
      </c>
      <c r="H34">
        <v>-1.004822214542096</v>
      </c>
      <c r="I34">
        <v>2.74655681083276</v>
      </c>
      <c r="J34">
        <v>-0.08</v>
      </c>
      <c r="K34">
        <v>0.04</v>
      </c>
      <c r="M34" t="s">
        <v>154</v>
      </c>
      <c r="N34">
        <v>0.39486302259477829</v>
      </c>
      <c r="P34">
        <v>0.40325701239534711</v>
      </c>
    </row>
    <row r="35" spans="1:31" x14ac:dyDescent="0.35">
      <c r="A35" t="s">
        <v>155</v>
      </c>
      <c r="B35">
        <v>28.064695768704119</v>
      </c>
      <c r="C35">
        <v>2.9379899869217381</v>
      </c>
      <c r="D35">
        <v>3.6036652153109601</v>
      </c>
      <c r="E35">
        <v>0.3672596073291709</v>
      </c>
      <c r="F35">
        <v>0.1284056397764172</v>
      </c>
      <c r="G35">
        <v>4.2772925572396167E-3</v>
      </c>
      <c r="H35">
        <v>14.309293025282109</v>
      </c>
      <c r="I35">
        <v>2.062488438335857</v>
      </c>
      <c r="J35">
        <v>17.32</v>
      </c>
      <c r="K35">
        <v>31.61</v>
      </c>
      <c r="M35" t="s">
        <v>155</v>
      </c>
      <c r="N35">
        <v>-2.961219525614196</v>
      </c>
      <c r="O35">
        <v>2.368831043956531</v>
      </c>
      <c r="Z35">
        <v>2.368831043956531</v>
      </c>
    </row>
    <row r="36" spans="1:31" x14ac:dyDescent="0.35">
      <c r="A36" t="s">
        <v>156</v>
      </c>
      <c r="B36">
        <v>0.2339769337943351</v>
      </c>
      <c r="C36">
        <v>9.0639388222713571E-2</v>
      </c>
      <c r="D36">
        <v>5.0749641784794297E-2</v>
      </c>
      <c r="E36">
        <v>9.7144167173639998E-3</v>
      </c>
      <c r="F36">
        <v>0.2169001916633502</v>
      </c>
      <c r="G36">
        <v>7.1167954727672345E-2</v>
      </c>
      <c r="H36">
        <v>3.4813982958455392</v>
      </c>
      <c r="I36">
        <v>2.045941187731203</v>
      </c>
      <c r="J36">
        <v>-0.04</v>
      </c>
      <c r="K36">
        <v>0.4</v>
      </c>
      <c r="M36" t="s">
        <v>156</v>
      </c>
      <c r="N36">
        <v>-2.2048967670424928</v>
      </c>
      <c r="P36">
        <v>1.147715515039301</v>
      </c>
    </row>
    <row r="37" spans="1:31" x14ac:dyDescent="0.35">
      <c r="A37" t="s">
        <v>157</v>
      </c>
      <c r="B37">
        <v>2.4404668047364861</v>
      </c>
      <c r="C37">
        <v>0.43761941139235228</v>
      </c>
      <c r="D37">
        <v>2.2097931112953582</v>
      </c>
      <c r="E37">
        <v>0.1488866763854427</v>
      </c>
      <c r="F37">
        <v>0.90547968405329926</v>
      </c>
      <c r="G37">
        <v>0.46349703394261582</v>
      </c>
      <c r="H37">
        <v>0.86432843381420144</v>
      </c>
      <c r="I37">
        <v>2.456876165823314</v>
      </c>
      <c r="J37">
        <v>-0.74</v>
      </c>
      <c r="K37">
        <v>1.2</v>
      </c>
      <c r="M37" t="s">
        <v>157</v>
      </c>
      <c r="N37">
        <v>-0.14324582261789359</v>
      </c>
      <c r="P37">
        <v>0.3339530406920333</v>
      </c>
    </row>
    <row r="38" spans="1:31" x14ac:dyDescent="0.35">
      <c r="A38" t="s">
        <v>158</v>
      </c>
      <c r="B38">
        <v>7.2645895170974556E-2</v>
      </c>
      <c r="C38">
        <v>3.048681106723022E-2</v>
      </c>
      <c r="D38">
        <v>0.1009429540547872</v>
      </c>
      <c r="E38">
        <v>4.6157683584259833E-2</v>
      </c>
      <c r="F38">
        <v>1.3895204101651519</v>
      </c>
      <c r="G38">
        <v>0.43278168783754628</v>
      </c>
      <c r="H38">
        <v>-0.88601855344831515</v>
      </c>
      <c r="I38">
        <v>3.4660009076669769</v>
      </c>
      <c r="J38">
        <v>-0.12</v>
      </c>
      <c r="K38">
        <v>7.0000000000000007E-2</v>
      </c>
      <c r="M38" t="s">
        <v>158</v>
      </c>
      <c r="N38">
        <v>0.47458702592227442</v>
      </c>
      <c r="P38">
        <v>0.36373112368558291</v>
      </c>
    </row>
    <row r="39" spans="1:31" x14ac:dyDescent="0.35">
      <c r="A39" t="s">
        <v>159</v>
      </c>
      <c r="B39">
        <v>3.700239088457729</v>
      </c>
      <c r="C39">
        <v>1.386814968246888</v>
      </c>
      <c r="D39">
        <v>1.2688457661429371</v>
      </c>
      <c r="E39">
        <v>0.1857097227225763</v>
      </c>
      <c r="F39">
        <v>0.34290912987241468</v>
      </c>
      <c r="G39">
        <v>9.0957110577861655E-2</v>
      </c>
      <c r="H39">
        <v>3.0098018996830072</v>
      </c>
      <c r="I39">
        <v>2.0717055222877181</v>
      </c>
      <c r="J39">
        <v>-0.93</v>
      </c>
      <c r="K39">
        <v>5.79</v>
      </c>
      <c r="M39" t="s">
        <v>159</v>
      </c>
      <c r="N39">
        <v>-1.544101778696902</v>
      </c>
      <c r="P39">
        <v>1.0411633442748269</v>
      </c>
    </row>
    <row r="40" spans="1:31" x14ac:dyDescent="0.35">
      <c r="A40" t="s">
        <v>160</v>
      </c>
      <c r="B40">
        <v>59.238539426340147</v>
      </c>
      <c r="C40">
        <v>4.7133195804880907</v>
      </c>
      <c r="D40">
        <v>87.714928065570376</v>
      </c>
      <c r="E40">
        <v>0.67742529741439683</v>
      </c>
      <c r="F40">
        <v>1.4807071361818269</v>
      </c>
      <c r="G40">
        <v>7.9969926147146087E-3</v>
      </c>
      <c r="H40">
        <v>-10.35806719091403</v>
      </c>
      <c r="I40">
        <v>2.0825930981238638</v>
      </c>
      <c r="J40">
        <v>-39.869999999999997</v>
      </c>
      <c r="K40">
        <v>-17.09</v>
      </c>
      <c r="M40" t="s">
        <v>160</v>
      </c>
      <c r="N40">
        <v>0.56628632330125639</v>
      </c>
      <c r="P40">
        <v>2.0970733050569121</v>
      </c>
    </row>
    <row r="41" spans="1:31" x14ac:dyDescent="0.35">
      <c r="A41" t="s">
        <v>161</v>
      </c>
      <c r="B41">
        <v>1.4438181589422949</v>
      </c>
      <c r="C41">
        <v>0.30687667642946781</v>
      </c>
      <c r="D41">
        <v>1.1185801565375759</v>
      </c>
      <c r="E41">
        <v>0.1862576474459427</v>
      </c>
      <c r="F41">
        <v>0.77473755930388055</v>
      </c>
      <c r="G41">
        <v>0.2064557166974188</v>
      </c>
      <c r="H41">
        <v>1.569257007141464</v>
      </c>
      <c r="I41">
        <v>3.297460991582168</v>
      </c>
      <c r="J41">
        <v>-0.3</v>
      </c>
      <c r="K41">
        <v>0.95</v>
      </c>
      <c r="M41" t="s">
        <v>161</v>
      </c>
      <c r="N41">
        <v>-0.36822041161307828</v>
      </c>
      <c r="P41">
        <v>0.68517308713769109</v>
      </c>
    </row>
    <row r="42" spans="1:31" x14ac:dyDescent="0.35">
      <c r="A42" t="s">
        <v>162</v>
      </c>
      <c r="B42">
        <v>0.1105756401856275</v>
      </c>
      <c r="C42">
        <v>1.840116669748099E-2</v>
      </c>
      <c r="D42">
        <v>0.38852435978904021</v>
      </c>
      <c r="E42">
        <v>0.29900188259345339</v>
      </c>
      <c r="F42">
        <v>3.513652366260867</v>
      </c>
      <c r="G42">
        <v>0.24836802873158231</v>
      </c>
      <c r="H42">
        <v>-1.6070541446253099</v>
      </c>
      <c r="I42">
        <v>2.015149441953235</v>
      </c>
      <c r="J42">
        <v>-1.02</v>
      </c>
      <c r="K42">
        <v>0.46</v>
      </c>
      <c r="M42" t="s">
        <v>162</v>
      </c>
      <c r="N42">
        <v>1.812971461044401</v>
      </c>
      <c r="P42">
        <v>0.60490430961899744</v>
      </c>
    </row>
    <row r="43" spans="1:31" x14ac:dyDescent="0.35">
      <c r="A43" t="s">
        <v>163</v>
      </c>
      <c r="B43">
        <v>7.7262996725099398E-2</v>
      </c>
      <c r="C43">
        <v>6.0267960448393339E-2</v>
      </c>
      <c r="D43">
        <v>0.13795455765341649</v>
      </c>
      <c r="E43">
        <v>4.0587098948397328E-2</v>
      </c>
      <c r="F43">
        <v>1.7855191165346169</v>
      </c>
      <c r="G43">
        <v>0.231089447997535</v>
      </c>
      <c r="H43">
        <v>-1.446741389910029</v>
      </c>
      <c r="I43">
        <v>3.5046260537978342</v>
      </c>
      <c r="J43">
        <v>-0.18</v>
      </c>
      <c r="K43">
        <v>0.06</v>
      </c>
      <c r="M43" t="s">
        <v>163</v>
      </c>
      <c r="N43">
        <v>0.83634358011947108</v>
      </c>
      <c r="P43">
        <v>0.63621988481543423</v>
      </c>
    </row>
    <row r="44" spans="1:31" x14ac:dyDescent="0.35">
      <c r="A44" t="s">
        <v>164</v>
      </c>
      <c r="B44">
        <v>0.24705869891997209</v>
      </c>
      <c r="C44">
        <v>4.2376291517894377E-2</v>
      </c>
      <c r="D44">
        <v>0.55510292118153237</v>
      </c>
      <c r="E44">
        <v>9.0418258203152094E-2</v>
      </c>
      <c r="F44">
        <v>2.2468462904086719</v>
      </c>
      <c r="G44">
        <v>1.4746180433246339E-2</v>
      </c>
      <c r="H44">
        <v>-5.3431790884638737</v>
      </c>
      <c r="I44">
        <v>2.8381661670431209</v>
      </c>
      <c r="J44">
        <v>-0.5</v>
      </c>
      <c r="K44">
        <v>-0.12</v>
      </c>
      <c r="M44" t="s">
        <v>164</v>
      </c>
      <c r="N44">
        <v>1.1679014313045231</v>
      </c>
      <c r="O44">
        <v>1.831320456403094</v>
      </c>
      <c r="AE44">
        <v>1.831320456403094</v>
      </c>
    </row>
    <row r="45" spans="1:31" x14ac:dyDescent="0.35">
      <c r="A45" t="s">
        <v>165</v>
      </c>
      <c r="B45">
        <v>2.5097080223501201E-2</v>
      </c>
      <c r="C45">
        <v>2.589489182841271E-2</v>
      </c>
      <c r="D45">
        <v>5.5635776577944666E-3</v>
      </c>
      <c r="E45">
        <v>2.901166134374768E-3</v>
      </c>
      <c r="F45">
        <v>0.22168226774781019</v>
      </c>
      <c r="G45">
        <v>0.32098574894859372</v>
      </c>
      <c r="H45">
        <v>1.2984282532820299</v>
      </c>
      <c r="I45">
        <v>2.0502005606363678</v>
      </c>
      <c r="J45">
        <v>-0.04</v>
      </c>
      <c r="K45">
        <v>0.08</v>
      </c>
      <c r="M45" t="s">
        <v>165</v>
      </c>
      <c r="N45">
        <v>-2.1734347205117568</v>
      </c>
      <c r="P45">
        <v>0.49351424887356199</v>
      </c>
    </row>
    <row r="46" spans="1:31" x14ac:dyDescent="0.35">
      <c r="A46" t="s">
        <v>166</v>
      </c>
      <c r="B46">
        <v>8.0216440638216195E-3</v>
      </c>
      <c r="C46">
        <v>1.075320575900959E-2</v>
      </c>
      <c r="D46">
        <v>1.6744132558906121E-2</v>
      </c>
      <c r="E46">
        <v>6.4294368266179973E-3</v>
      </c>
      <c r="F46">
        <v>2.087369175905442</v>
      </c>
      <c r="G46">
        <v>0.30786855213930531</v>
      </c>
      <c r="H46">
        <v>-1.2058518655557999</v>
      </c>
      <c r="I46">
        <v>3.267934531639435</v>
      </c>
      <c r="J46">
        <v>-0.03</v>
      </c>
      <c r="K46">
        <v>0.01</v>
      </c>
      <c r="M46" t="s">
        <v>166</v>
      </c>
      <c r="N46">
        <v>1.061685780730709</v>
      </c>
      <c r="P46">
        <v>0.51163467072618474</v>
      </c>
    </row>
    <row r="47" spans="1:31" x14ac:dyDescent="0.35">
      <c r="A47" t="s">
        <v>167</v>
      </c>
      <c r="B47">
        <v>0.12926012919033381</v>
      </c>
      <c r="C47">
        <v>1.4315934051936499E-2</v>
      </c>
      <c r="D47">
        <v>0.1453594242048529</v>
      </c>
      <c r="E47">
        <v>1.84036062074176E-2</v>
      </c>
      <c r="F47">
        <v>1.124549581648747</v>
      </c>
      <c r="G47">
        <v>0.30144870278353531</v>
      </c>
      <c r="H47">
        <v>-1.1959480300717511</v>
      </c>
      <c r="I47">
        <v>3.7717113923985499</v>
      </c>
      <c r="J47">
        <v>-0.05</v>
      </c>
      <c r="K47">
        <v>0.02</v>
      </c>
      <c r="M47" t="s">
        <v>167</v>
      </c>
      <c r="N47">
        <v>0.1693472712729816</v>
      </c>
      <c r="P47">
        <v>0.52078658068290329</v>
      </c>
    </row>
    <row r="48" spans="1:31" x14ac:dyDescent="0.35">
      <c r="A48" t="s">
        <v>168</v>
      </c>
      <c r="B48">
        <v>1.759157115583098E-2</v>
      </c>
      <c r="C48">
        <v>6.7618637884601859E-3</v>
      </c>
      <c r="D48">
        <v>1.6705996460317219E-2</v>
      </c>
      <c r="E48">
        <v>9.8306623002401786E-3</v>
      </c>
      <c r="F48">
        <v>0.94965914711829358</v>
      </c>
      <c r="G48">
        <v>0.9046647519360087</v>
      </c>
      <c r="H48">
        <v>0.12855371508734051</v>
      </c>
      <c r="I48">
        <v>3.5463336334581879</v>
      </c>
      <c r="J48">
        <v>-0.02</v>
      </c>
      <c r="K48">
        <v>0.02</v>
      </c>
      <c r="M48" t="s">
        <v>168</v>
      </c>
      <c r="N48">
        <v>-7.4518302497191852E-2</v>
      </c>
      <c r="P48">
        <v>4.3512330582943903E-2</v>
      </c>
    </row>
    <row r="49" spans="1:30" x14ac:dyDescent="0.35">
      <c r="A49" t="s">
        <v>169</v>
      </c>
      <c r="B49">
        <v>6.67834615106008E-2</v>
      </c>
      <c r="C49">
        <v>1.7328742657309569E-2</v>
      </c>
      <c r="D49">
        <v>8.6575162997217001E-2</v>
      </c>
      <c r="E49">
        <v>1.5162957071495819E-2</v>
      </c>
      <c r="F49">
        <v>1.2963563289314459</v>
      </c>
      <c r="G49">
        <v>0.21200050613507271</v>
      </c>
      <c r="H49">
        <v>-1.488756450850776</v>
      </c>
      <c r="I49">
        <v>3.930757675471511</v>
      </c>
      <c r="J49">
        <v>-0.06</v>
      </c>
      <c r="K49">
        <v>0.02</v>
      </c>
      <c r="M49" t="s">
        <v>169</v>
      </c>
      <c r="N49">
        <v>0.37446232572577581</v>
      </c>
      <c r="P49">
        <v>0.67366310222499026</v>
      </c>
    </row>
    <row r="50" spans="1:30" x14ac:dyDescent="0.35">
      <c r="A50" t="s">
        <v>170</v>
      </c>
      <c r="B50">
        <v>3.2119925243250053E-2</v>
      </c>
      <c r="C50">
        <v>1.0128642926512039E-2</v>
      </c>
      <c r="D50">
        <v>3.9095830294864492E-2</v>
      </c>
      <c r="E50">
        <v>1.0047148203430451E-3</v>
      </c>
      <c r="F50">
        <v>1.217183103596432</v>
      </c>
      <c r="G50">
        <v>0.35507348329382032</v>
      </c>
      <c r="H50">
        <v>-1.187090149461016</v>
      </c>
      <c r="I50">
        <v>2.0393551018013589</v>
      </c>
      <c r="J50">
        <v>-0.03</v>
      </c>
      <c r="K50">
        <v>0.02</v>
      </c>
      <c r="M50" t="s">
        <v>170</v>
      </c>
      <c r="N50">
        <v>0.2835462122424825</v>
      </c>
      <c r="P50">
        <v>0.44968175937725841</v>
      </c>
    </row>
    <row r="51" spans="1:30" x14ac:dyDescent="0.35">
      <c r="A51" t="s">
        <v>171</v>
      </c>
      <c r="B51">
        <v>0.56961789719503308</v>
      </c>
      <c r="C51">
        <v>7.0974744264726872E-2</v>
      </c>
      <c r="D51">
        <v>0.2628838332079057</v>
      </c>
      <c r="E51">
        <v>2.305863550709571E-2</v>
      </c>
      <c r="F51">
        <v>0.46150908267177598</v>
      </c>
      <c r="G51">
        <v>1.122290211577333E-2</v>
      </c>
      <c r="H51">
        <v>7.1191729444552028</v>
      </c>
      <c r="I51">
        <v>2.4175493990388102</v>
      </c>
      <c r="J51">
        <v>0.15</v>
      </c>
      <c r="K51">
        <v>0.46</v>
      </c>
      <c r="M51" t="s">
        <v>171</v>
      </c>
      <c r="N51">
        <v>-1.1155690539576191</v>
      </c>
      <c r="O51">
        <v>1.94989482490757</v>
      </c>
      <c r="X51">
        <v>1.94989482490757</v>
      </c>
    </row>
    <row r="52" spans="1:30" x14ac:dyDescent="0.35">
      <c r="A52" t="s">
        <v>172</v>
      </c>
      <c r="B52">
        <v>1.374263766492048E-2</v>
      </c>
      <c r="C52">
        <v>2.405821411344637E-3</v>
      </c>
      <c r="D52">
        <v>2.259717441371998E-2</v>
      </c>
      <c r="E52">
        <v>3.0734305647822889E-3</v>
      </c>
      <c r="F52">
        <v>1.644311300690233</v>
      </c>
      <c r="G52">
        <v>1.905036774833525E-2</v>
      </c>
      <c r="H52">
        <v>-3.9293451565402382</v>
      </c>
      <c r="I52">
        <v>3.7819397311288858</v>
      </c>
      <c r="J52">
        <v>-0.02</v>
      </c>
      <c r="K52">
        <v>0</v>
      </c>
      <c r="M52" t="s">
        <v>172</v>
      </c>
      <c r="N52">
        <v>0.71748345561719162</v>
      </c>
      <c r="P52">
        <v>1.7200966362859369</v>
      </c>
    </row>
    <row r="53" spans="1:30" x14ac:dyDescent="0.35">
      <c r="A53" t="s">
        <v>173</v>
      </c>
      <c r="B53">
        <v>0.11635531604296299</v>
      </c>
      <c r="C53">
        <v>4.0400743903506127E-2</v>
      </c>
      <c r="D53">
        <v>0.10110864710585581</v>
      </c>
      <c r="E53">
        <v>1.5839815546256759E-2</v>
      </c>
      <c r="F53">
        <v>0.86896456942734301</v>
      </c>
      <c r="G53">
        <v>0.59180315152485785</v>
      </c>
      <c r="H53">
        <v>0.60855048833391856</v>
      </c>
      <c r="I53">
        <v>2.6006742012527302</v>
      </c>
      <c r="J53">
        <v>-7.0000000000000007E-2</v>
      </c>
      <c r="K53">
        <v>0.1</v>
      </c>
      <c r="M53" t="s">
        <v>173</v>
      </c>
      <c r="N53">
        <v>-0.2026307401187209</v>
      </c>
      <c r="P53">
        <v>0.2278227264240999</v>
      </c>
    </row>
    <row r="54" spans="1:30" x14ac:dyDescent="0.35">
      <c r="A54" t="s">
        <v>174</v>
      </c>
      <c r="B54">
        <v>2.2646826177552849E-2</v>
      </c>
      <c r="C54">
        <v>2.0409890928895112E-3</v>
      </c>
      <c r="D54">
        <v>2.7879756522780581E-2</v>
      </c>
      <c r="E54">
        <v>9.5007576252891437E-3</v>
      </c>
      <c r="F54">
        <v>1.231066830477753</v>
      </c>
      <c r="G54">
        <v>0.44221246691837768</v>
      </c>
      <c r="H54">
        <v>-0.93271833285943184</v>
      </c>
      <c r="I54">
        <v>2.1842047918500551</v>
      </c>
      <c r="J54">
        <v>-0.03</v>
      </c>
      <c r="K54">
        <v>0.02</v>
      </c>
      <c r="M54" t="s">
        <v>174</v>
      </c>
      <c r="N54">
        <v>0.29990908300980851</v>
      </c>
      <c r="P54">
        <v>0.35436901789132458</v>
      </c>
    </row>
    <row r="55" spans="1:30" x14ac:dyDescent="0.35">
      <c r="A55" t="s">
        <v>175</v>
      </c>
      <c r="B55">
        <v>23.42610861252275</v>
      </c>
      <c r="C55">
        <v>1.164259269226475</v>
      </c>
      <c r="D55">
        <v>12.179101688735461</v>
      </c>
      <c r="E55">
        <v>1.055916296658183</v>
      </c>
      <c r="F55">
        <v>0.51989435762391012</v>
      </c>
      <c r="G55">
        <v>2.5733932455696619E-4</v>
      </c>
      <c r="H55">
        <v>12.393922490171811</v>
      </c>
      <c r="I55">
        <v>3.9624350314328471</v>
      </c>
      <c r="J55">
        <v>8.7200000000000006</v>
      </c>
      <c r="K55">
        <v>13.78</v>
      </c>
      <c r="M55" t="s">
        <v>175</v>
      </c>
      <c r="N55">
        <v>-0.94370959704872792</v>
      </c>
      <c r="P55">
        <v>3.5894938432761232</v>
      </c>
    </row>
    <row r="56" spans="1:30" x14ac:dyDescent="0.35">
      <c r="A56" t="s">
        <v>176</v>
      </c>
      <c r="B56">
        <v>0.1382804913315801</v>
      </c>
      <c r="C56">
        <v>2.48654674633755E-2</v>
      </c>
      <c r="D56">
        <v>0.11105418459633221</v>
      </c>
      <c r="E56">
        <v>1.9105768276140449E-2</v>
      </c>
      <c r="F56">
        <v>0.80310811400024251</v>
      </c>
      <c r="G56">
        <v>0.2116478983775486</v>
      </c>
      <c r="H56">
        <v>1.5038395933465001</v>
      </c>
      <c r="I56">
        <v>3.7511648575812808</v>
      </c>
      <c r="J56">
        <v>-0.02</v>
      </c>
      <c r="K56">
        <v>0.08</v>
      </c>
      <c r="M56" t="s">
        <v>176</v>
      </c>
      <c r="N56">
        <v>-0.31633387920846301</v>
      </c>
      <c r="P56">
        <v>0.67438603962826649</v>
      </c>
    </row>
    <row r="57" spans="1:30" x14ac:dyDescent="0.35">
      <c r="A57" t="s">
        <v>177</v>
      </c>
      <c r="B57">
        <v>0.62473258322012082</v>
      </c>
      <c r="C57">
        <v>0.11495048132525899</v>
      </c>
      <c r="D57">
        <v>0.47872189528409992</v>
      </c>
      <c r="E57">
        <v>2.4146416344802579E-2</v>
      </c>
      <c r="F57">
        <v>0.76628289950329853</v>
      </c>
      <c r="G57">
        <v>0.15378800971179421</v>
      </c>
      <c r="H57">
        <v>2.1530705121564102</v>
      </c>
      <c r="I57">
        <v>2.1761566408524629</v>
      </c>
      <c r="J57">
        <v>-0.12</v>
      </c>
      <c r="K57">
        <v>0.42</v>
      </c>
      <c r="M57" t="s">
        <v>177</v>
      </c>
      <c r="N57">
        <v>-0.38405098424859452</v>
      </c>
      <c r="P57">
        <v>0.81307752356577523</v>
      </c>
    </row>
    <row r="58" spans="1:30" x14ac:dyDescent="0.35">
      <c r="A58" t="s">
        <v>178</v>
      </c>
      <c r="B58">
        <v>0.11114008308584419</v>
      </c>
      <c r="C58">
        <v>2.4160575966009502E-2</v>
      </c>
      <c r="D58">
        <v>0.1168988163302582</v>
      </c>
      <c r="E58">
        <v>1.5329238500879101E-2</v>
      </c>
      <c r="F58">
        <v>1.0518150885308051</v>
      </c>
      <c r="G58">
        <v>0.74796515008465436</v>
      </c>
      <c r="H58">
        <v>-0.34859420138126562</v>
      </c>
      <c r="I58">
        <v>3.3856743971821111</v>
      </c>
      <c r="J58">
        <v>-0.06</v>
      </c>
      <c r="K58">
        <v>0.04</v>
      </c>
      <c r="M58" t="s">
        <v>178</v>
      </c>
      <c r="N58">
        <v>7.288109787384911E-2</v>
      </c>
      <c r="P58">
        <v>0.12611863673248941</v>
      </c>
    </row>
    <row r="59" spans="1:30" x14ac:dyDescent="0.35">
      <c r="A59" t="s">
        <v>179</v>
      </c>
      <c r="B59">
        <v>43.077935267277219</v>
      </c>
      <c r="C59">
        <v>0.58375421325482613</v>
      </c>
      <c r="D59">
        <v>33.192357343154171</v>
      </c>
      <c r="E59">
        <v>2.3567604842381762</v>
      </c>
      <c r="F59">
        <v>0.77051876180258094</v>
      </c>
      <c r="G59">
        <v>1.4219268348099581E-2</v>
      </c>
      <c r="H59">
        <v>7.0520845329829296</v>
      </c>
      <c r="I59">
        <v>2.244487975161487</v>
      </c>
      <c r="J59">
        <v>4.4400000000000004</v>
      </c>
      <c r="K59">
        <v>15.33</v>
      </c>
      <c r="M59" t="s">
        <v>179</v>
      </c>
      <c r="N59">
        <v>-0.37609800871187382</v>
      </c>
      <c r="P59">
        <v>1.8471227496370439</v>
      </c>
    </row>
    <row r="60" spans="1:30" x14ac:dyDescent="0.35">
      <c r="A60" t="s">
        <v>180</v>
      </c>
      <c r="B60">
        <v>0.29949821955442207</v>
      </c>
      <c r="C60">
        <v>9.2145488224419467E-2</v>
      </c>
      <c r="D60">
        <v>0.34629782875025922</v>
      </c>
      <c r="E60">
        <v>6.667237267602974E-2</v>
      </c>
      <c r="F60">
        <v>1.156260058124764</v>
      </c>
      <c r="G60">
        <v>0.51900025390007098</v>
      </c>
      <c r="H60">
        <v>-0.71269368864197991</v>
      </c>
      <c r="I60">
        <v>3.6436328523357728</v>
      </c>
      <c r="J60">
        <v>-0.24</v>
      </c>
      <c r="K60">
        <v>0.14000000000000001</v>
      </c>
      <c r="M60" t="s">
        <v>180</v>
      </c>
      <c r="N60">
        <v>0.2094659154612552</v>
      </c>
      <c r="P60">
        <v>0.28483242969032291</v>
      </c>
    </row>
    <row r="61" spans="1:30" x14ac:dyDescent="0.35">
      <c r="A61" t="s">
        <v>181</v>
      </c>
      <c r="B61">
        <v>28.5961615069183</v>
      </c>
      <c r="C61">
        <v>0.76648837843404449</v>
      </c>
      <c r="D61">
        <v>35.716594467263263</v>
      </c>
      <c r="E61">
        <v>0.77870539757689317</v>
      </c>
      <c r="F61">
        <v>1.248999606419984</v>
      </c>
      <c r="G61">
        <v>3.5157032008966132E-4</v>
      </c>
      <c r="H61">
        <v>-11.28718135296957</v>
      </c>
      <c r="I61">
        <v>3.9990001802121919</v>
      </c>
      <c r="J61">
        <v>-8.8699999999999992</v>
      </c>
      <c r="K61">
        <v>-5.37</v>
      </c>
      <c r="M61" t="s">
        <v>181</v>
      </c>
      <c r="N61">
        <v>0.32077302232935623</v>
      </c>
      <c r="P61">
        <v>3.4539877956157681</v>
      </c>
    </row>
    <row r="62" spans="1:30" x14ac:dyDescent="0.35">
      <c r="A62" t="s">
        <v>182</v>
      </c>
      <c r="B62">
        <v>8.3864442228601149E-2</v>
      </c>
      <c r="C62">
        <v>5.2157624156247799E-2</v>
      </c>
      <c r="D62">
        <v>7.3679367386475805E-2</v>
      </c>
      <c r="E62">
        <v>3.9039420638354312E-2</v>
      </c>
      <c r="F62">
        <v>0.878553120113022</v>
      </c>
      <c r="G62">
        <v>0.80096788695443044</v>
      </c>
      <c r="H62">
        <v>0.27077706952038982</v>
      </c>
      <c r="I62">
        <v>3.7056131129690582</v>
      </c>
      <c r="J62">
        <v>-0.1</v>
      </c>
      <c r="K62">
        <v>0.12</v>
      </c>
      <c r="M62" t="s">
        <v>182</v>
      </c>
      <c r="N62">
        <v>-0.18679857609053521</v>
      </c>
      <c r="P62">
        <v>9.6384895648673349E-2</v>
      </c>
    </row>
    <row r="63" spans="1:30" x14ac:dyDescent="0.35">
      <c r="A63" t="s">
        <v>183</v>
      </c>
      <c r="B63">
        <v>0.10487352909022531</v>
      </c>
      <c r="C63">
        <v>3.5584809001378753E-2</v>
      </c>
      <c r="D63">
        <v>0.4163151437922209</v>
      </c>
      <c r="E63">
        <v>0.48111407316814592</v>
      </c>
      <c r="F63">
        <v>3.9696875598994552</v>
      </c>
      <c r="G63">
        <v>0.37871039839412568</v>
      </c>
      <c r="H63">
        <v>-1.118161476768416</v>
      </c>
      <c r="I63">
        <v>2.0218816542296412</v>
      </c>
      <c r="J63">
        <v>-1.5</v>
      </c>
      <c r="K63">
        <v>0.87</v>
      </c>
      <c r="M63" t="s">
        <v>183</v>
      </c>
      <c r="N63">
        <v>1.989025462400509</v>
      </c>
      <c r="P63">
        <v>0.42169277012820833</v>
      </c>
    </row>
    <row r="64" spans="1:30" x14ac:dyDescent="0.35">
      <c r="A64" t="s">
        <v>184</v>
      </c>
      <c r="B64">
        <v>5.6950271968305113E-2</v>
      </c>
      <c r="C64">
        <v>1.8526379591253792E-2</v>
      </c>
      <c r="D64">
        <v>0.15348470895841379</v>
      </c>
      <c r="E64">
        <v>1.83929689234534E-2</v>
      </c>
      <c r="F64">
        <v>2.6950654255669511</v>
      </c>
      <c r="G64">
        <v>3.053126769281129E-3</v>
      </c>
      <c r="H64">
        <v>-6.4047329902986281</v>
      </c>
      <c r="I64">
        <v>3.9997910901021672</v>
      </c>
      <c r="J64">
        <v>-0.14000000000000001</v>
      </c>
      <c r="K64">
        <v>-0.05</v>
      </c>
      <c r="M64" t="s">
        <v>184</v>
      </c>
      <c r="N64">
        <v>1.4303202963526529</v>
      </c>
      <c r="O64">
        <v>2.5152551629282369</v>
      </c>
      <c r="AD64">
        <v>2.5152551629282369</v>
      </c>
    </row>
    <row r="65" spans="1:32" x14ac:dyDescent="0.35">
      <c r="A65" t="s">
        <v>185</v>
      </c>
      <c r="B65">
        <v>2.161398234747494</v>
      </c>
      <c r="C65">
        <v>0.84334288205753671</v>
      </c>
      <c r="D65">
        <v>14.73513275197076</v>
      </c>
      <c r="E65">
        <v>2.0268646969667961</v>
      </c>
      <c r="F65">
        <v>6.8174075998966464</v>
      </c>
      <c r="G65">
        <v>3.497833355874841E-3</v>
      </c>
      <c r="H65">
        <v>-9.920374775592558</v>
      </c>
      <c r="I65">
        <v>2.6723468368827241</v>
      </c>
      <c r="J65">
        <v>-16.899999999999999</v>
      </c>
      <c r="K65">
        <v>-8.25</v>
      </c>
      <c r="M65" t="s">
        <v>185</v>
      </c>
      <c r="N65">
        <v>2.7692232416276288</v>
      </c>
      <c r="O65">
        <v>2.4562008850654511</v>
      </c>
      <c r="AE65">
        <v>2.4562008850654511</v>
      </c>
    </row>
    <row r="66" spans="1:32" x14ac:dyDescent="0.35">
      <c r="A66" t="s">
        <v>186</v>
      </c>
      <c r="B66">
        <v>0.20249130137727339</v>
      </c>
      <c r="C66">
        <v>6.6551094831380136E-2</v>
      </c>
      <c r="D66">
        <v>0.46034772955958742</v>
      </c>
      <c r="E66">
        <v>7.8755366725868595E-2</v>
      </c>
      <c r="F66">
        <v>2.2734197786693389</v>
      </c>
      <c r="G66">
        <v>1.309680231392127E-2</v>
      </c>
      <c r="H66">
        <v>-4.3315388761216713</v>
      </c>
      <c r="I66">
        <v>3.8917196484129528</v>
      </c>
      <c r="J66">
        <v>-0.42</v>
      </c>
      <c r="K66">
        <v>-0.09</v>
      </c>
      <c r="M66" t="s">
        <v>186</v>
      </c>
      <c r="N66">
        <v>1.184864097129366</v>
      </c>
      <c r="O66">
        <v>1.8828347277748141</v>
      </c>
      <c r="AE66">
        <v>1.8828347277748141</v>
      </c>
    </row>
    <row r="67" spans="1:32" x14ac:dyDescent="0.35">
      <c r="A67" t="s">
        <v>187</v>
      </c>
      <c r="B67">
        <v>0.1153289682100606</v>
      </c>
      <c r="C67">
        <v>2.6689561149142851E-2</v>
      </c>
      <c r="D67">
        <v>1.295500538794472</v>
      </c>
      <c r="E67">
        <v>0.54448399730444708</v>
      </c>
      <c r="F67">
        <v>11.23308877987049</v>
      </c>
      <c r="G67">
        <v>6.3858357551237588E-2</v>
      </c>
      <c r="H67">
        <v>-3.7497259324715682</v>
      </c>
      <c r="I67">
        <v>2.0096110339078339</v>
      </c>
      <c r="J67">
        <v>-2.5299999999999998</v>
      </c>
      <c r="K67">
        <v>0.17</v>
      </c>
      <c r="M67" t="s">
        <v>187</v>
      </c>
      <c r="N67">
        <v>3.489682777272872</v>
      </c>
      <c r="P67">
        <v>1.1947822557872949</v>
      </c>
    </row>
    <row r="68" spans="1:32" x14ac:dyDescent="0.35">
      <c r="A68" t="s">
        <v>188</v>
      </c>
      <c r="B68">
        <v>1.0517317187559749</v>
      </c>
      <c r="C68">
        <v>5.1851513584740487E-2</v>
      </c>
      <c r="D68">
        <v>0.36060180576271311</v>
      </c>
      <c r="E68">
        <v>5.285172240674401E-2</v>
      </c>
      <c r="F68">
        <v>0.3428648193564473</v>
      </c>
      <c r="G68">
        <v>8.5826201970598762E-5</v>
      </c>
      <c r="H68">
        <v>16.167966326524859</v>
      </c>
      <c r="I68">
        <v>3.9985407039554852</v>
      </c>
      <c r="J68">
        <v>0.56999999999999995</v>
      </c>
      <c r="K68">
        <v>0.81</v>
      </c>
      <c r="M68" t="s">
        <v>188</v>
      </c>
      <c r="N68">
        <v>-1.544288214946941</v>
      </c>
      <c r="O68">
        <v>4.0663801056937281</v>
      </c>
      <c r="X68">
        <v>4.0663801056937281</v>
      </c>
    </row>
    <row r="69" spans="1:32" x14ac:dyDescent="0.35">
      <c r="A69" t="s">
        <v>189</v>
      </c>
      <c r="B69">
        <v>21.212084793584221</v>
      </c>
      <c r="C69">
        <v>1.266052161937546</v>
      </c>
      <c r="D69">
        <v>7.3354913036486717</v>
      </c>
      <c r="E69">
        <v>1.269842498790672</v>
      </c>
      <c r="F69">
        <v>0.34581661232409161</v>
      </c>
      <c r="G69">
        <v>1.7919337964453929E-4</v>
      </c>
      <c r="H69">
        <v>13.40376474483543</v>
      </c>
      <c r="I69">
        <v>3.9999642556537101</v>
      </c>
      <c r="J69">
        <v>11</v>
      </c>
      <c r="K69">
        <v>16.75</v>
      </c>
      <c r="M69" t="s">
        <v>189</v>
      </c>
      <c r="N69">
        <v>-1.531920920117914</v>
      </c>
      <c r="O69">
        <v>3.7466780395229811</v>
      </c>
      <c r="Z69">
        <v>3.7466780395229811</v>
      </c>
    </row>
    <row r="70" spans="1:32" x14ac:dyDescent="0.35">
      <c r="A70" t="s">
        <v>190</v>
      </c>
      <c r="B70">
        <v>0.81959041248937869</v>
      </c>
      <c r="C70">
        <v>0.19679417871827681</v>
      </c>
      <c r="D70">
        <v>1.5118496137897479</v>
      </c>
      <c r="E70">
        <v>0.14512059791704601</v>
      </c>
      <c r="F70">
        <v>1.844640433503534</v>
      </c>
      <c r="G70">
        <v>9.9126035036105325E-3</v>
      </c>
      <c r="H70">
        <v>-4.9036851895458096</v>
      </c>
      <c r="I70">
        <v>3.678748052769683</v>
      </c>
      <c r="J70">
        <v>-1.1000000000000001</v>
      </c>
      <c r="K70">
        <v>-0.28999999999999998</v>
      </c>
      <c r="M70" t="s">
        <v>190</v>
      </c>
      <c r="N70">
        <v>0.88333962639071373</v>
      </c>
      <c r="P70">
        <v>2.003812264913964</v>
      </c>
    </row>
    <row r="71" spans="1:32" x14ac:dyDescent="0.35">
      <c r="A71" t="s">
        <v>191</v>
      </c>
      <c r="B71">
        <v>19.293882383260119</v>
      </c>
      <c r="C71">
        <v>0.20497215704021091</v>
      </c>
      <c r="D71">
        <v>8.0094106920983918</v>
      </c>
      <c r="E71">
        <v>0.102273254641468</v>
      </c>
      <c r="F71">
        <v>0.41512695749858869</v>
      </c>
      <c r="G71">
        <v>4.4247381842870821E-6</v>
      </c>
      <c r="H71">
        <v>85.324203052428231</v>
      </c>
      <c r="I71">
        <v>2.9377283741135312</v>
      </c>
      <c r="J71">
        <v>10.86</v>
      </c>
      <c r="K71">
        <v>11.71</v>
      </c>
      <c r="M71" t="s">
        <v>191</v>
      </c>
      <c r="N71">
        <v>-1.268375474228097</v>
      </c>
      <c r="O71">
        <v>5.3541124217985514</v>
      </c>
      <c r="AB71">
        <v>5.3541124217985514</v>
      </c>
    </row>
    <row r="72" spans="1:32" x14ac:dyDescent="0.35">
      <c r="A72" t="s">
        <v>192</v>
      </c>
      <c r="B72">
        <v>0.15851050676931089</v>
      </c>
      <c r="C72">
        <v>6.4105908163057404E-2</v>
      </c>
      <c r="D72">
        <v>0.17252100255038361</v>
      </c>
      <c r="E72">
        <v>2.550549074323295E-2</v>
      </c>
      <c r="F72">
        <v>1.088388435988429</v>
      </c>
      <c r="G72">
        <v>0.75141217655282122</v>
      </c>
      <c r="H72">
        <v>-0.351727403444901</v>
      </c>
      <c r="I72">
        <v>2.6177075381263939</v>
      </c>
      <c r="J72">
        <v>-0.15</v>
      </c>
      <c r="K72">
        <v>0.12</v>
      </c>
      <c r="M72" t="s">
        <v>192</v>
      </c>
      <c r="N72">
        <v>0.12219353330003151</v>
      </c>
      <c r="P72">
        <v>0.1241217715206363</v>
      </c>
    </row>
    <row r="73" spans="1:32" x14ac:dyDescent="0.35">
      <c r="A73" t="s">
        <v>193</v>
      </c>
      <c r="B73">
        <v>45.12255708238559</v>
      </c>
      <c r="C73">
        <v>1.2009153940999751</v>
      </c>
      <c r="D73">
        <v>51.343864786850311</v>
      </c>
      <c r="E73">
        <v>0.77283804896830655</v>
      </c>
      <c r="F73">
        <v>1.137875778917089</v>
      </c>
      <c r="G73">
        <v>3.0375382461146389E-3</v>
      </c>
      <c r="H73">
        <v>-7.5454120908882967</v>
      </c>
      <c r="I73">
        <v>3.4140474364075861</v>
      </c>
      <c r="J73">
        <v>-8.67</v>
      </c>
      <c r="K73">
        <v>-3.77</v>
      </c>
      <c r="M73" t="s">
        <v>193</v>
      </c>
      <c r="N73">
        <v>0.18634306825765959</v>
      </c>
      <c r="P73">
        <v>2.5174782450901021</v>
      </c>
    </row>
    <row r="74" spans="1:32" x14ac:dyDescent="0.35">
      <c r="A74" t="s">
        <v>194</v>
      </c>
      <c r="B74">
        <v>1.2196272996063739</v>
      </c>
      <c r="C74">
        <v>0.47635415202471471</v>
      </c>
      <c r="D74">
        <v>2.490467986193345</v>
      </c>
      <c r="E74">
        <v>0.35996578021829312</v>
      </c>
      <c r="F74">
        <v>2.041991013973798</v>
      </c>
      <c r="G74">
        <v>2.3905714886299959E-2</v>
      </c>
      <c r="H74">
        <v>-3.68662437091134</v>
      </c>
      <c r="I74">
        <v>3.7224735927431958</v>
      </c>
      <c r="J74">
        <v>-2.2599999999999998</v>
      </c>
      <c r="K74">
        <v>-0.28000000000000003</v>
      </c>
      <c r="M74" t="s">
        <v>194</v>
      </c>
      <c r="N74">
        <v>1.0299765174772411</v>
      </c>
      <c r="O74">
        <v>1.621498264453739</v>
      </c>
      <c r="AD74">
        <v>1.621498264453739</v>
      </c>
    </row>
    <row r="75" spans="1:32" x14ac:dyDescent="0.35">
      <c r="A75" t="s">
        <v>195</v>
      </c>
      <c r="B75">
        <v>10.36680210871193</v>
      </c>
      <c r="C75">
        <v>0.36610473654237419</v>
      </c>
      <c r="D75">
        <v>24.2143172428183</v>
      </c>
      <c r="E75">
        <v>0.82458726748665112</v>
      </c>
      <c r="F75">
        <v>2.335755712214219</v>
      </c>
      <c r="G75">
        <v>2.082573452026678E-4</v>
      </c>
      <c r="H75">
        <v>-26.58437483613567</v>
      </c>
      <c r="I75">
        <v>2.7589994421756852</v>
      </c>
      <c r="J75">
        <v>-15.59</v>
      </c>
      <c r="K75">
        <v>-12.1</v>
      </c>
      <c r="M75" t="s">
        <v>195</v>
      </c>
      <c r="N75">
        <v>1.223889396133061</v>
      </c>
      <c r="O75">
        <v>3.6813996721553579</v>
      </c>
      <c r="AE75">
        <v>3.6813996721553579</v>
      </c>
    </row>
    <row r="76" spans="1:32" x14ac:dyDescent="0.35">
      <c r="A76" t="s">
        <v>196</v>
      </c>
      <c r="B76">
        <v>0.75521369443709918</v>
      </c>
      <c r="C76">
        <v>6.392623241113421E-2</v>
      </c>
      <c r="D76">
        <v>4.5614755662881352</v>
      </c>
      <c r="E76">
        <v>0.86036580146638586</v>
      </c>
      <c r="F76">
        <v>6.0399799419527787</v>
      </c>
      <c r="G76">
        <v>1.6187864726109152E-2</v>
      </c>
      <c r="H76">
        <v>-7.6415357779581514</v>
      </c>
      <c r="I76">
        <v>2.0220820147295591</v>
      </c>
      <c r="J76">
        <v>-5.93</v>
      </c>
      <c r="K76">
        <v>-1.69</v>
      </c>
      <c r="M76" t="s">
        <v>196</v>
      </c>
      <c r="N76">
        <v>2.594543758541529</v>
      </c>
      <c r="O76">
        <v>1.790810433447126</v>
      </c>
      <c r="AF76">
        <v>1.790810433447126</v>
      </c>
    </row>
    <row r="77" spans="1:32" x14ac:dyDescent="0.35">
      <c r="A77" t="s">
        <v>197</v>
      </c>
      <c r="B77">
        <v>1.04428889576646</v>
      </c>
      <c r="C77">
        <v>0.20022533451904509</v>
      </c>
      <c r="D77">
        <v>0.120595774270705</v>
      </c>
      <c r="E77">
        <v>3.2299916661747197E-2</v>
      </c>
      <c r="F77">
        <v>0.1154812377682071</v>
      </c>
      <c r="G77">
        <v>1.353530248292196E-2</v>
      </c>
      <c r="H77">
        <v>7.888431654948092</v>
      </c>
      <c r="I77">
        <v>2.1040233236733519</v>
      </c>
      <c r="J77">
        <v>0.44</v>
      </c>
      <c r="K77">
        <v>1.4</v>
      </c>
      <c r="M77" t="s">
        <v>197</v>
      </c>
      <c r="N77">
        <v>-3.114269618809038</v>
      </c>
      <c r="O77">
        <v>1.8685320343008629</v>
      </c>
      <c r="X77">
        <v>1.8685320343008629</v>
      </c>
    </row>
    <row r="78" spans="1:32" x14ac:dyDescent="0.35">
      <c r="A78" t="s">
        <v>198</v>
      </c>
      <c r="B78">
        <v>9.1559695172899129</v>
      </c>
      <c r="C78">
        <v>2.559715618380805</v>
      </c>
      <c r="D78">
        <v>2.0820844949230048</v>
      </c>
      <c r="E78">
        <v>0.1277342850540748</v>
      </c>
      <c r="F78">
        <v>0.22740185962734449</v>
      </c>
      <c r="G78">
        <v>4.0679930777796809E-2</v>
      </c>
      <c r="H78">
        <v>4.7806488076723186</v>
      </c>
      <c r="I78">
        <v>2.0099606762524078</v>
      </c>
      <c r="J78">
        <v>0.74</v>
      </c>
      <c r="K78">
        <v>13.41</v>
      </c>
      <c r="M78" t="s">
        <v>198</v>
      </c>
      <c r="N78">
        <v>-2.1366840426616971</v>
      </c>
      <c r="O78">
        <v>1.390619794757318</v>
      </c>
      <c r="Z78">
        <v>1.390619794757318</v>
      </c>
    </row>
    <row r="79" spans="1:32" x14ac:dyDescent="0.35">
      <c r="A79" t="s">
        <v>199</v>
      </c>
      <c r="B79">
        <v>0.98852485408633084</v>
      </c>
      <c r="C79">
        <v>0.23333084311162999</v>
      </c>
      <c r="D79">
        <v>0.64158232913935098</v>
      </c>
      <c r="E79">
        <v>0.14939891884944301</v>
      </c>
      <c r="F79">
        <v>0.6490300435919234</v>
      </c>
      <c r="G79">
        <v>0.107865734755202</v>
      </c>
      <c r="H79">
        <v>2.168908792592906</v>
      </c>
      <c r="I79">
        <v>3.4039128359912501</v>
      </c>
      <c r="J79">
        <v>-0.13</v>
      </c>
      <c r="K79">
        <v>0.82</v>
      </c>
      <c r="M79" t="s">
        <v>199</v>
      </c>
      <c r="N79">
        <v>-0.62364283278333021</v>
      </c>
      <c r="P79">
        <v>0.967116493872336</v>
      </c>
    </row>
    <row r="80" spans="1:32" x14ac:dyDescent="0.35">
      <c r="A80" t="s">
        <v>200</v>
      </c>
      <c r="B80">
        <v>5.8744750180442173E-2</v>
      </c>
      <c r="C80">
        <v>2.1669239859189681E-2</v>
      </c>
      <c r="D80">
        <v>0.1250701869650522</v>
      </c>
      <c r="E80">
        <v>0.11442326643089171</v>
      </c>
      <c r="F80">
        <v>2.1290444947145541</v>
      </c>
      <c r="G80">
        <v>0.421891964247472</v>
      </c>
      <c r="H80">
        <v>-0.9864499056765782</v>
      </c>
      <c r="I80">
        <v>2.1432717020580099</v>
      </c>
      <c r="J80">
        <v>-0.34</v>
      </c>
      <c r="K80">
        <v>0.21</v>
      </c>
      <c r="M80" t="s">
        <v>200</v>
      </c>
      <c r="N80">
        <v>1.09020610086266</v>
      </c>
      <c r="P80">
        <v>0.37479874652192657</v>
      </c>
    </row>
    <row r="81" spans="1:30" x14ac:dyDescent="0.35">
      <c r="A81" t="s">
        <v>201</v>
      </c>
      <c r="B81">
        <v>50.157398258790217</v>
      </c>
      <c r="C81">
        <v>9.1739649639073484</v>
      </c>
      <c r="D81">
        <v>72.146722850016346</v>
      </c>
      <c r="E81">
        <v>5.5987116070977692</v>
      </c>
      <c r="F81">
        <v>1.4384064037327231</v>
      </c>
      <c r="G81">
        <v>3.2682148185874303E-2</v>
      </c>
      <c r="H81">
        <v>-3.5437900158142952</v>
      </c>
      <c r="I81">
        <v>3.3082987014098579</v>
      </c>
      <c r="J81">
        <v>-40.74</v>
      </c>
      <c r="K81">
        <v>-3.24</v>
      </c>
      <c r="M81" t="s">
        <v>201</v>
      </c>
      <c r="N81">
        <v>0.52447134880487356</v>
      </c>
      <c r="P81">
        <v>1.4856894051809451</v>
      </c>
    </row>
    <row r="82" spans="1:30" x14ac:dyDescent="0.35">
      <c r="A82" t="s">
        <v>202</v>
      </c>
      <c r="B82">
        <v>0.31783416358407368</v>
      </c>
      <c r="C82">
        <v>2.4187459680465331E-2</v>
      </c>
      <c r="D82">
        <v>0.59596390320216686</v>
      </c>
      <c r="E82">
        <v>6.3098984184901313E-2</v>
      </c>
      <c r="F82">
        <v>1.8750781743590701</v>
      </c>
      <c r="G82">
        <v>9.2440762396256947E-3</v>
      </c>
      <c r="H82">
        <v>-7.1287865583572056</v>
      </c>
      <c r="I82">
        <v>2.5753322776500629</v>
      </c>
      <c r="J82">
        <v>-0.41</v>
      </c>
      <c r="K82">
        <v>-0.14000000000000001</v>
      </c>
      <c r="M82" t="s">
        <v>202</v>
      </c>
      <c r="N82">
        <v>0.90695074462671343</v>
      </c>
      <c r="P82">
        <v>2.0341364813763771</v>
      </c>
    </row>
    <row r="83" spans="1:30" x14ac:dyDescent="0.35">
      <c r="A83" t="s">
        <v>203</v>
      </c>
      <c r="B83">
        <v>17.889193627956679</v>
      </c>
      <c r="C83">
        <v>5.7157304095691543</v>
      </c>
      <c r="D83">
        <v>7.8043946949890044</v>
      </c>
      <c r="E83">
        <v>1.682023897208184</v>
      </c>
      <c r="F83">
        <v>0.43626307911344508</v>
      </c>
      <c r="G83">
        <v>8.2264614427168078E-2</v>
      </c>
      <c r="H83">
        <v>2.9317110670487789</v>
      </c>
      <c r="I83">
        <v>2.3438237973518521</v>
      </c>
      <c r="J83">
        <v>-2.82</v>
      </c>
      <c r="K83">
        <v>22.99</v>
      </c>
      <c r="M83" t="s">
        <v>203</v>
      </c>
      <c r="N83">
        <v>-1.196729711096864</v>
      </c>
      <c r="P83">
        <v>1.08478693348415</v>
      </c>
    </row>
    <row r="84" spans="1:30" x14ac:dyDescent="0.35">
      <c r="A84" t="s">
        <v>204</v>
      </c>
      <c r="B84">
        <v>0.17372366573536741</v>
      </c>
      <c r="C84">
        <v>2.7642050025778239E-2</v>
      </c>
      <c r="D84">
        <v>0.2473355382861554</v>
      </c>
      <c r="E84">
        <v>0.18013016563355511</v>
      </c>
      <c r="F84">
        <v>1.423729675742168</v>
      </c>
      <c r="G84">
        <v>0.5537288204593257</v>
      </c>
      <c r="H84">
        <v>-0.69962896529175511</v>
      </c>
      <c r="I84">
        <v>2.0941427377118869</v>
      </c>
      <c r="J84">
        <v>-0.51</v>
      </c>
      <c r="K84">
        <v>0.36</v>
      </c>
      <c r="M84" t="s">
        <v>204</v>
      </c>
      <c r="N84">
        <v>0.50967524708508327</v>
      </c>
      <c r="P84">
        <v>0.25670287175497197</v>
      </c>
    </row>
    <row r="85" spans="1:30" x14ac:dyDescent="0.35">
      <c r="A85" t="s">
        <v>205</v>
      </c>
      <c r="B85">
        <v>0.49204154598694028</v>
      </c>
      <c r="C85">
        <v>6.6427449321035656E-2</v>
      </c>
      <c r="D85">
        <v>0.1020415201350395</v>
      </c>
      <c r="E85">
        <v>2.1359968293065201E-2</v>
      </c>
      <c r="F85">
        <v>0.20738395155304201</v>
      </c>
      <c r="G85">
        <v>5.5144753075778629E-3</v>
      </c>
      <c r="H85">
        <v>9.6808139847596202</v>
      </c>
      <c r="I85">
        <v>2.4092113892977598</v>
      </c>
      <c r="J85">
        <v>0.24</v>
      </c>
      <c r="K85">
        <v>0.54</v>
      </c>
      <c r="M85" t="s">
        <v>205</v>
      </c>
      <c r="N85">
        <v>-2.2696238396497601</v>
      </c>
      <c r="O85">
        <v>2.2584958035980511</v>
      </c>
      <c r="AD85">
        <v>2.2584958035980511</v>
      </c>
    </row>
    <row r="86" spans="1:30" x14ac:dyDescent="0.35">
      <c r="A86" t="s">
        <v>206</v>
      </c>
      <c r="B86">
        <v>12.42849752300881</v>
      </c>
      <c r="C86">
        <v>0.98231093075657361</v>
      </c>
      <c r="D86">
        <v>7.3352424162709484</v>
      </c>
      <c r="E86">
        <v>1.7616413402761151</v>
      </c>
      <c r="F86">
        <v>0.59019542810313586</v>
      </c>
      <c r="G86">
        <v>2.0194649348132091E-2</v>
      </c>
      <c r="H86">
        <v>4.373697797187976</v>
      </c>
      <c r="I86">
        <v>3.1340807501120889</v>
      </c>
      <c r="J86">
        <v>1.48</v>
      </c>
      <c r="K86">
        <v>8.7100000000000009</v>
      </c>
      <c r="M86" t="s">
        <v>206</v>
      </c>
      <c r="N86">
        <v>-0.76073534978413226</v>
      </c>
      <c r="P86">
        <v>1.694763683345363</v>
      </c>
    </row>
    <row r="87" spans="1:30" x14ac:dyDescent="0.35">
      <c r="A87" t="s">
        <v>207</v>
      </c>
      <c r="B87">
        <v>7.2937831976147596</v>
      </c>
      <c r="C87">
        <v>0.52065575823594823</v>
      </c>
      <c r="D87">
        <v>8.7989662918022216</v>
      </c>
      <c r="E87">
        <v>1.9614690231111609</v>
      </c>
      <c r="F87">
        <v>1.206365209028929</v>
      </c>
      <c r="G87">
        <v>0.31389980702613768</v>
      </c>
      <c r="H87">
        <v>-1.284645859795907</v>
      </c>
      <c r="I87">
        <v>2.2804450041404212</v>
      </c>
      <c r="J87">
        <v>-6</v>
      </c>
      <c r="K87">
        <v>2.99</v>
      </c>
      <c r="M87" t="s">
        <v>207</v>
      </c>
      <c r="N87">
        <v>0.27066672771358508</v>
      </c>
      <c r="P87">
        <v>0.50320895128788146</v>
      </c>
    </row>
    <row r="88" spans="1:30" x14ac:dyDescent="0.35">
      <c r="A88" t="s">
        <v>208</v>
      </c>
      <c r="B88">
        <v>1.852580743200001</v>
      </c>
      <c r="C88">
        <v>0.15135200040090371</v>
      </c>
      <c r="D88">
        <v>0.93378635342695004</v>
      </c>
      <c r="E88">
        <v>0.59311458156835051</v>
      </c>
      <c r="F88">
        <v>0.5040462375820669</v>
      </c>
      <c r="G88">
        <v>0.10743726713228741</v>
      </c>
      <c r="H88">
        <v>2.5998096872333298</v>
      </c>
      <c r="I88">
        <v>2.259371030213686</v>
      </c>
      <c r="J88">
        <v>-0.45</v>
      </c>
      <c r="K88">
        <v>2.2799999999999998</v>
      </c>
      <c r="M88" t="s">
        <v>208</v>
      </c>
      <c r="N88">
        <v>-0.9883720126092761</v>
      </c>
      <c r="P88">
        <v>0.96884504729077781</v>
      </c>
    </row>
    <row r="89" spans="1:30" x14ac:dyDescent="0.35">
      <c r="A89" t="s">
        <v>209</v>
      </c>
      <c r="B89">
        <v>21.023007521829729</v>
      </c>
      <c r="C89">
        <v>0.58242749964742002</v>
      </c>
      <c r="D89">
        <v>7.9457092360710799</v>
      </c>
      <c r="E89">
        <v>2.3522003763991659</v>
      </c>
      <c r="F89">
        <v>0.377953022554954</v>
      </c>
      <c r="G89">
        <v>7.6798450721702292E-3</v>
      </c>
      <c r="H89">
        <v>9.3472337678051964</v>
      </c>
      <c r="I89">
        <v>2.2443237362592812</v>
      </c>
      <c r="J89">
        <v>7.64</v>
      </c>
      <c r="K89">
        <v>18.510000000000002</v>
      </c>
      <c r="M89" t="s">
        <v>209</v>
      </c>
      <c r="N89">
        <v>-1.4037211682156161</v>
      </c>
      <c r="O89">
        <v>2.114647541033623</v>
      </c>
      <c r="Z89">
        <v>2.114647541033623</v>
      </c>
    </row>
    <row r="90" spans="1:30" x14ac:dyDescent="0.35">
      <c r="A90" t="s">
        <v>210</v>
      </c>
      <c r="B90">
        <v>1.110565434266422</v>
      </c>
      <c r="C90">
        <v>0.1149153051753956</v>
      </c>
      <c r="D90">
        <v>1.9508016287660579</v>
      </c>
      <c r="E90">
        <v>0.50132534187163769</v>
      </c>
      <c r="F90">
        <v>1.7565841404515239</v>
      </c>
      <c r="G90">
        <v>9.4260865968941093E-2</v>
      </c>
      <c r="H90">
        <v>-2.829582699630655</v>
      </c>
      <c r="I90">
        <v>2.2095941134362032</v>
      </c>
      <c r="J90">
        <v>-2.0099999999999998</v>
      </c>
      <c r="K90">
        <v>0.33</v>
      </c>
      <c r="M90" t="s">
        <v>210</v>
      </c>
      <c r="N90">
        <v>0.8127726833663399</v>
      </c>
      <c r="P90">
        <v>1.0256685747206109</v>
      </c>
    </row>
    <row r="91" spans="1:30" x14ac:dyDescent="0.35">
      <c r="A91" t="s">
        <v>211</v>
      </c>
      <c r="B91">
        <v>40.898259224321542</v>
      </c>
      <c r="C91">
        <v>0.59368813416932575</v>
      </c>
      <c r="D91">
        <v>44.826269510011947</v>
      </c>
      <c r="E91">
        <v>4.089091808461327</v>
      </c>
      <c r="F91">
        <v>1.0960434590662109</v>
      </c>
      <c r="G91">
        <v>0.23638675275344079</v>
      </c>
      <c r="H91">
        <v>-1.6465562651139249</v>
      </c>
      <c r="I91">
        <v>2.084281075702175</v>
      </c>
      <c r="J91">
        <v>-13.8</v>
      </c>
      <c r="K91">
        <v>5.95</v>
      </c>
      <c r="M91" t="s">
        <v>211</v>
      </c>
      <c r="N91">
        <v>0.1323050035322621</v>
      </c>
      <c r="P91">
        <v>0.62637686521584357</v>
      </c>
    </row>
    <row r="92" spans="1:30" x14ac:dyDescent="0.35">
      <c r="A92" t="s">
        <v>212</v>
      </c>
      <c r="B92">
        <v>31.468754441631251</v>
      </c>
      <c r="C92">
        <v>1.0350917779659889</v>
      </c>
      <c r="D92">
        <v>37.939037170765033</v>
      </c>
      <c r="E92">
        <v>3.1122671927261032</v>
      </c>
      <c r="F92">
        <v>1.205609749859498</v>
      </c>
      <c r="G92">
        <v>5.724186004737343E-2</v>
      </c>
      <c r="H92">
        <v>-3.4168486671217679</v>
      </c>
      <c r="I92">
        <v>2.4371017667358088</v>
      </c>
      <c r="J92">
        <v>-13.37</v>
      </c>
      <c r="K92">
        <v>0.43</v>
      </c>
      <c r="M92" t="s">
        <v>212</v>
      </c>
      <c r="N92">
        <v>0.2697629892821759</v>
      </c>
      <c r="P92">
        <v>1.2422862624876361</v>
      </c>
    </row>
    <row r="93" spans="1:30" x14ac:dyDescent="0.35">
      <c r="A93" t="s">
        <v>213</v>
      </c>
      <c r="B93">
        <v>0.63582180156143708</v>
      </c>
      <c r="C93">
        <v>0.29349254929718682</v>
      </c>
      <c r="D93">
        <v>0.58428300418790147</v>
      </c>
      <c r="E93">
        <v>0.1061895694291112</v>
      </c>
      <c r="F93">
        <v>0.91894144358219887</v>
      </c>
      <c r="G93">
        <v>0.79676532317641713</v>
      </c>
      <c r="H93">
        <v>0.28601182811769849</v>
      </c>
      <c r="I93">
        <v>2.514813615469194</v>
      </c>
      <c r="J93">
        <v>-0.59</v>
      </c>
      <c r="K93">
        <v>0.69</v>
      </c>
      <c r="M93" t="s">
        <v>213</v>
      </c>
      <c r="N93">
        <v>-0.121955161278479</v>
      </c>
      <c r="P93">
        <v>9.8669575539235804E-2</v>
      </c>
    </row>
    <row r="94" spans="1:30" x14ac:dyDescent="0.35">
      <c r="A94" t="s">
        <v>214</v>
      </c>
      <c r="B94">
        <v>3.0110108331896051</v>
      </c>
      <c r="C94">
        <v>0.29607573205107068</v>
      </c>
      <c r="D94">
        <v>5.8201130967710206</v>
      </c>
      <c r="E94">
        <v>0.5131503308073817</v>
      </c>
      <c r="F94">
        <v>1.9329432603222141</v>
      </c>
      <c r="G94">
        <v>2.9677320192619738E-3</v>
      </c>
      <c r="H94">
        <v>-8.212671560294881</v>
      </c>
      <c r="I94">
        <v>3.198757221674704</v>
      </c>
      <c r="J94">
        <v>-3.86</v>
      </c>
      <c r="K94">
        <v>-1.76</v>
      </c>
      <c r="M94" t="s">
        <v>214</v>
      </c>
      <c r="N94">
        <v>0.9507992892546927</v>
      </c>
      <c r="P94">
        <v>2.5275753176147719</v>
      </c>
    </row>
    <row r="95" spans="1:30" x14ac:dyDescent="0.35">
      <c r="A95" t="s">
        <v>215</v>
      </c>
      <c r="B95">
        <v>14.461227941088961</v>
      </c>
      <c r="C95">
        <v>0.37670483725879422</v>
      </c>
      <c r="D95">
        <v>17.009069248354329</v>
      </c>
      <c r="E95">
        <v>2.8021031400494212</v>
      </c>
      <c r="F95">
        <v>1.1761842989851601</v>
      </c>
      <c r="G95">
        <v>0.2547023512528252</v>
      </c>
      <c r="H95">
        <v>-1.5608436085215771</v>
      </c>
      <c r="I95">
        <v>2.0722690452566739</v>
      </c>
      <c r="J95">
        <v>-9.34</v>
      </c>
      <c r="K95">
        <v>4.25</v>
      </c>
      <c r="M95" t="s">
        <v>215</v>
      </c>
      <c r="N95">
        <v>0.23411413704469111</v>
      </c>
      <c r="P95">
        <v>0.5939670458828149</v>
      </c>
    </row>
    <row r="96" spans="1:30" x14ac:dyDescent="0.35">
      <c r="A96" t="s">
        <v>216</v>
      </c>
      <c r="B96">
        <v>72.456782394486979</v>
      </c>
      <c r="C96">
        <v>6.7602658083029663</v>
      </c>
      <c r="D96">
        <v>61.599818385697567</v>
      </c>
      <c r="E96">
        <v>1.7917808796377259</v>
      </c>
      <c r="F96">
        <v>0.85015945160690054</v>
      </c>
      <c r="G96">
        <v>0.1000676321261343</v>
      </c>
      <c r="H96">
        <v>2.688826431604848</v>
      </c>
      <c r="I96">
        <v>2.2796174579486981</v>
      </c>
      <c r="J96">
        <v>-4.63</v>
      </c>
      <c r="K96">
        <v>26.34</v>
      </c>
      <c r="M96" t="s">
        <v>216</v>
      </c>
      <c r="N96">
        <v>-0.23419464367394649</v>
      </c>
      <c r="P96">
        <v>0.99970637668886042</v>
      </c>
    </row>
    <row r="97" spans="1:29" x14ac:dyDescent="0.35">
      <c r="A97" t="s">
        <v>217</v>
      </c>
      <c r="B97">
        <v>1.6824422913518631</v>
      </c>
      <c r="C97">
        <v>0.55187985797521488</v>
      </c>
      <c r="D97">
        <v>2.0932779335534359</v>
      </c>
      <c r="E97">
        <v>2.019555899948466</v>
      </c>
      <c r="F97">
        <v>1.2441900351134549</v>
      </c>
      <c r="G97">
        <v>0.76255199087244152</v>
      </c>
      <c r="H97">
        <v>-0.339886736009196</v>
      </c>
      <c r="I97">
        <v>2.2970449991866739</v>
      </c>
      <c r="J97">
        <v>-5.0199999999999996</v>
      </c>
      <c r="K97">
        <v>4.2</v>
      </c>
      <c r="M97" t="s">
        <v>217</v>
      </c>
      <c r="N97">
        <v>0.31520685667203319</v>
      </c>
      <c r="P97">
        <v>0.1177305407296854</v>
      </c>
    </row>
    <row r="98" spans="1:29" x14ac:dyDescent="0.35">
      <c r="A98" t="s">
        <v>218</v>
      </c>
      <c r="B98">
        <v>13.585172159025131</v>
      </c>
      <c r="C98">
        <v>1.0590165774015849</v>
      </c>
      <c r="D98">
        <v>22.097594413698332</v>
      </c>
      <c r="E98">
        <v>1.691727904697383</v>
      </c>
      <c r="F98">
        <v>1.626596568304663</v>
      </c>
      <c r="G98">
        <v>3.452007627293805E-3</v>
      </c>
      <c r="H98">
        <v>-7.3872634503864996</v>
      </c>
      <c r="I98">
        <v>3.3588228637458939</v>
      </c>
      <c r="J98">
        <v>-11.97</v>
      </c>
      <c r="K98">
        <v>-5.0599999999999996</v>
      </c>
      <c r="M98" t="s">
        <v>218</v>
      </c>
      <c r="N98">
        <v>0.70185647530164308</v>
      </c>
      <c r="P98">
        <v>2.4619282533716742</v>
      </c>
    </row>
    <row r="99" spans="1:29" x14ac:dyDescent="0.35">
      <c r="A99" t="s">
        <v>219</v>
      </c>
      <c r="B99">
        <v>0.91288234925190059</v>
      </c>
      <c r="C99">
        <v>0.28126498782164588</v>
      </c>
      <c r="D99">
        <v>1.7403529101521691</v>
      </c>
      <c r="E99">
        <v>1.7252576390303009</v>
      </c>
      <c r="F99">
        <v>1.906437244162267</v>
      </c>
      <c r="G99">
        <v>0.4946540587528786</v>
      </c>
      <c r="H99">
        <v>-0.81990442243947015</v>
      </c>
      <c r="I99">
        <v>2.1062372320272629</v>
      </c>
      <c r="J99">
        <v>-4.97</v>
      </c>
      <c r="K99">
        <v>3.31</v>
      </c>
      <c r="M99" t="s">
        <v>219</v>
      </c>
      <c r="N99">
        <v>0.93087904140967748</v>
      </c>
      <c r="P99">
        <v>0.30569842308359602</v>
      </c>
    </row>
    <row r="100" spans="1:29" x14ac:dyDescent="0.35">
      <c r="A100" t="s">
        <v>220</v>
      </c>
      <c r="B100">
        <v>0.213738390671594</v>
      </c>
      <c r="C100">
        <v>0.1977358262650924</v>
      </c>
      <c r="D100">
        <v>0.38784282222346372</v>
      </c>
      <c r="E100">
        <v>7.7726403004584874E-2</v>
      </c>
      <c r="F100">
        <v>1.8145678977221209</v>
      </c>
      <c r="G100">
        <v>0.26373626345581902</v>
      </c>
      <c r="H100">
        <v>-1.419337192358693</v>
      </c>
      <c r="I100">
        <v>2.60364236582449</v>
      </c>
      <c r="J100">
        <v>-0.6</v>
      </c>
      <c r="K100">
        <v>0.25</v>
      </c>
      <c r="M100" t="s">
        <v>220</v>
      </c>
      <c r="N100">
        <v>0.85962604076561255</v>
      </c>
      <c r="P100">
        <v>0.57883015107129587</v>
      </c>
    </row>
    <row r="101" spans="1:29" x14ac:dyDescent="0.35">
      <c r="A101" t="s">
        <v>221</v>
      </c>
      <c r="B101">
        <v>4.3096336161926896</v>
      </c>
      <c r="C101">
        <v>2.0116243321366611</v>
      </c>
      <c r="D101">
        <v>6.7402678721374176</v>
      </c>
      <c r="E101">
        <v>1.1306647601021389</v>
      </c>
      <c r="F101">
        <v>1.564000208001916</v>
      </c>
      <c r="G101">
        <v>0.16122429372273939</v>
      </c>
      <c r="H101">
        <v>-1.824395523816684</v>
      </c>
      <c r="I101">
        <v>3.14899636068938</v>
      </c>
      <c r="J101">
        <v>-6.56</v>
      </c>
      <c r="K101">
        <v>1.7</v>
      </c>
      <c r="M101" t="s">
        <v>221</v>
      </c>
      <c r="N101">
        <v>0.64524070451439119</v>
      </c>
      <c r="P101">
        <v>0.79256951690566979</v>
      </c>
    </row>
    <row r="102" spans="1:29" x14ac:dyDescent="0.35">
      <c r="A102" t="s">
        <v>222</v>
      </c>
      <c r="B102">
        <v>0.27093565819559562</v>
      </c>
      <c r="C102">
        <v>0.24348292860042961</v>
      </c>
      <c r="D102">
        <v>0.54895838445288514</v>
      </c>
      <c r="E102">
        <v>0.2089825109627165</v>
      </c>
      <c r="F102">
        <v>2.026157753131844</v>
      </c>
      <c r="G102">
        <v>0.2094072822993478</v>
      </c>
      <c r="H102">
        <v>-1.500761445401682</v>
      </c>
      <c r="I102">
        <v>3.910114030155186</v>
      </c>
      <c r="J102">
        <v>-0.8</v>
      </c>
      <c r="K102">
        <v>0.24</v>
      </c>
      <c r="M102" t="s">
        <v>222</v>
      </c>
      <c r="N102">
        <v>1.018746504248083</v>
      </c>
      <c r="P102">
        <v>0.67900821946983336</v>
      </c>
    </row>
    <row r="103" spans="1:29" x14ac:dyDescent="0.35">
      <c r="A103" t="s">
        <v>223</v>
      </c>
      <c r="B103">
        <v>0.43399507387910319</v>
      </c>
      <c r="C103">
        <v>0.21386806382345591</v>
      </c>
      <c r="D103">
        <v>0.99853697147462306</v>
      </c>
      <c r="E103">
        <v>0.83965153004852366</v>
      </c>
      <c r="F103">
        <v>2.3008025472491491</v>
      </c>
      <c r="G103">
        <v>0.36465207299673907</v>
      </c>
      <c r="H103">
        <v>-1.128516489120319</v>
      </c>
      <c r="I103">
        <v>2.258422042344634</v>
      </c>
      <c r="J103">
        <v>-2.5</v>
      </c>
      <c r="K103">
        <v>1.37</v>
      </c>
      <c r="M103" t="s">
        <v>223</v>
      </c>
      <c r="N103">
        <v>1.20213717811763</v>
      </c>
      <c r="P103">
        <v>0.43812131318973729</v>
      </c>
    </row>
    <row r="104" spans="1:29" x14ac:dyDescent="0.35">
      <c r="A104" t="s">
        <v>224</v>
      </c>
      <c r="B104">
        <v>45.575242624819829</v>
      </c>
      <c r="C104">
        <v>1.199781537758178</v>
      </c>
      <c r="D104">
        <v>15.474734711608869</v>
      </c>
      <c r="E104">
        <v>1.7285071960993501</v>
      </c>
      <c r="F104">
        <v>0.33954256347022671</v>
      </c>
      <c r="G104">
        <v>4.0475056196152117E-5</v>
      </c>
      <c r="H104">
        <v>24.778171202636869</v>
      </c>
      <c r="I104">
        <v>3.5641082539655389</v>
      </c>
      <c r="J104">
        <v>26.56</v>
      </c>
      <c r="K104">
        <v>33.64</v>
      </c>
      <c r="M104" t="s">
        <v>224</v>
      </c>
      <c r="N104">
        <v>-1.5583356595676741</v>
      </c>
      <c r="O104">
        <v>4.3928125395934439</v>
      </c>
      <c r="Z104">
        <v>4.3928125395934439</v>
      </c>
    </row>
    <row r="105" spans="1:29" x14ac:dyDescent="0.35">
      <c r="A105" t="s">
        <v>225</v>
      </c>
      <c r="B105">
        <v>0.53736394553053202</v>
      </c>
      <c r="C105">
        <v>0.16363396352472939</v>
      </c>
      <c r="D105">
        <v>0.61977965587599604</v>
      </c>
      <c r="E105">
        <v>0.1014422408440642</v>
      </c>
      <c r="F105">
        <v>1.153370375945294</v>
      </c>
      <c r="G105">
        <v>0.50713823958525128</v>
      </c>
      <c r="H105">
        <v>-0.74144551875292874</v>
      </c>
      <c r="I105">
        <v>3.3394368535883121</v>
      </c>
      <c r="J105">
        <v>-0.42</v>
      </c>
      <c r="K105">
        <v>0.25</v>
      </c>
      <c r="M105" t="s">
        <v>225</v>
      </c>
      <c r="N105">
        <v>0.20585587269089001</v>
      </c>
      <c r="P105">
        <v>0.29487364124716953</v>
      </c>
    </row>
    <row r="106" spans="1:29" x14ac:dyDescent="0.35">
      <c r="A106" t="s">
        <v>226</v>
      </c>
      <c r="B106">
        <v>7.8001980429477378</v>
      </c>
      <c r="C106">
        <v>4.9831714462805774</v>
      </c>
      <c r="D106">
        <v>8.7695674165315118</v>
      </c>
      <c r="E106">
        <v>1.0868855700966911</v>
      </c>
      <c r="F106">
        <v>1.1242749694618579</v>
      </c>
      <c r="G106">
        <v>0.7708599325785066</v>
      </c>
      <c r="H106">
        <v>-0.32919410351119988</v>
      </c>
      <c r="I106">
        <v>2.189860324379747</v>
      </c>
      <c r="J106">
        <v>-12.64</v>
      </c>
      <c r="K106">
        <v>10.7</v>
      </c>
      <c r="M106" t="s">
        <v>226</v>
      </c>
      <c r="N106">
        <v>0.16899492574031999</v>
      </c>
      <c r="P106">
        <v>0.11302452731149661</v>
      </c>
    </row>
    <row r="107" spans="1:29" x14ac:dyDescent="0.35">
      <c r="A107" t="s">
        <v>227</v>
      </c>
      <c r="B107">
        <v>10.44021879633048</v>
      </c>
      <c r="C107">
        <v>1.4437423083111649</v>
      </c>
      <c r="D107">
        <v>5.7027534030384217</v>
      </c>
      <c r="E107">
        <v>1.1409139851975001</v>
      </c>
      <c r="F107">
        <v>0.54622929981532797</v>
      </c>
      <c r="G107">
        <v>1.256157709589166E-2</v>
      </c>
      <c r="H107">
        <v>4.459213747250101</v>
      </c>
      <c r="I107">
        <v>3.797111078847565</v>
      </c>
      <c r="J107">
        <v>1.72</v>
      </c>
      <c r="K107">
        <v>7.75</v>
      </c>
      <c r="M107" t="s">
        <v>227</v>
      </c>
      <c r="N107">
        <v>-0.87242139234668714</v>
      </c>
      <c r="P107">
        <v>1.9009558318531581</v>
      </c>
    </row>
    <row r="108" spans="1:29" x14ac:dyDescent="0.35">
      <c r="A108" t="s">
        <v>228</v>
      </c>
      <c r="B108">
        <v>14.23817705180355</v>
      </c>
      <c r="C108">
        <v>0.44933953204159688</v>
      </c>
      <c r="D108">
        <v>34.826333505252883</v>
      </c>
      <c r="E108">
        <v>0.49620269957031138</v>
      </c>
      <c r="F108">
        <v>2.4459826126998072</v>
      </c>
      <c r="G108">
        <v>8.316300520162865E-7</v>
      </c>
      <c r="H108">
        <v>-53.26959622123303</v>
      </c>
      <c r="I108">
        <v>3.961268466844412</v>
      </c>
      <c r="J108">
        <v>-21.67</v>
      </c>
      <c r="K108">
        <v>-19.510000000000002</v>
      </c>
      <c r="M108" t="s">
        <v>228</v>
      </c>
      <c r="N108">
        <v>1.2904141484847109</v>
      </c>
      <c r="O108">
        <v>6.0800698252700709</v>
      </c>
      <c r="AC108">
        <v>6.0800698252700709</v>
      </c>
    </row>
    <row r="109" spans="1:29" x14ac:dyDescent="0.35">
      <c r="A109" t="s">
        <v>229</v>
      </c>
      <c r="B109">
        <v>1.3735448095513949</v>
      </c>
      <c r="C109">
        <v>0.58341315081317846</v>
      </c>
      <c r="D109">
        <v>10.67368359907455</v>
      </c>
      <c r="E109">
        <v>2.8972041260933672</v>
      </c>
      <c r="F109">
        <v>7.7709030858342514</v>
      </c>
      <c r="G109">
        <v>2.6945160194925221E-2</v>
      </c>
      <c r="H109">
        <v>-5.4505385977609393</v>
      </c>
      <c r="I109">
        <v>2.1619349881823129</v>
      </c>
      <c r="J109">
        <v>-16.14</v>
      </c>
      <c r="K109">
        <v>-2.46</v>
      </c>
      <c r="M109" t="s">
        <v>229</v>
      </c>
      <c r="N109">
        <v>2.9580822693853022</v>
      </c>
      <c r="O109">
        <v>1.56951923008372</v>
      </c>
      <c r="V109">
        <v>1.56951923008372</v>
      </c>
    </row>
    <row r="110" spans="1:29" x14ac:dyDescent="0.35">
      <c r="A110" t="s">
        <v>230</v>
      </c>
      <c r="B110">
        <v>0.81781854573080381</v>
      </c>
      <c r="C110">
        <v>0.22459643143035221</v>
      </c>
      <c r="D110">
        <v>1.648421443857738</v>
      </c>
      <c r="E110">
        <v>0.28818516816444789</v>
      </c>
      <c r="F110">
        <v>2.0156322603135721</v>
      </c>
      <c r="G110">
        <v>1.899416753009589E-2</v>
      </c>
      <c r="H110">
        <v>-3.9375201800934621</v>
      </c>
      <c r="I110">
        <v>3.7747874171345912</v>
      </c>
      <c r="J110">
        <v>-1.43</v>
      </c>
      <c r="K110">
        <v>-0.23</v>
      </c>
      <c r="M110" t="s">
        <v>230</v>
      </c>
      <c r="N110">
        <v>1.011232452024567</v>
      </c>
      <c r="O110">
        <v>1.721379735802772</v>
      </c>
      <c r="Y110">
        <v>1.721379735802772</v>
      </c>
    </row>
    <row r="111" spans="1:29" x14ac:dyDescent="0.35">
      <c r="A111" t="s">
        <v>231</v>
      </c>
      <c r="B111">
        <v>36.369140334175221</v>
      </c>
      <c r="C111">
        <v>0.88534998010799293</v>
      </c>
      <c r="D111">
        <v>21.48417814095788</v>
      </c>
      <c r="E111">
        <v>1.9008889203929189</v>
      </c>
      <c r="F111">
        <v>0.59072548714520201</v>
      </c>
      <c r="G111">
        <v>1.5333425060182621E-3</v>
      </c>
      <c r="H111">
        <v>12.294733069673461</v>
      </c>
      <c r="I111">
        <v>2.8287160676373642</v>
      </c>
      <c r="J111">
        <v>10.9</v>
      </c>
      <c r="K111">
        <v>18.87</v>
      </c>
      <c r="M111" t="s">
        <v>231</v>
      </c>
      <c r="N111">
        <v>-0.75944023578818498</v>
      </c>
      <c r="P111">
        <v>2.8143608250155672</v>
      </c>
    </row>
    <row r="112" spans="1:29" x14ac:dyDescent="0.35">
      <c r="A112" t="s">
        <v>232</v>
      </c>
      <c r="B112">
        <v>26.32814315042409</v>
      </c>
      <c r="C112">
        <v>0.28496382709824758</v>
      </c>
      <c r="D112">
        <v>15.611280876645599</v>
      </c>
      <c r="E112">
        <v>0.94085314000237175</v>
      </c>
      <c r="F112">
        <v>0.59295031888316563</v>
      </c>
      <c r="G112">
        <v>1.2385874270687139E-3</v>
      </c>
      <c r="H112">
        <v>18.881991197260401</v>
      </c>
      <c r="I112">
        <v>2.3638784538829158</v>
      </c>
      <c r="J112">
        <v>8.6</v>
      </c>
      <c r="K112">
        <v>12.83</v>
      </c>
      <c r="M112" t="s">
        <v>232</v>
      </c>
      <c r="N112">
        <v>-0.75401686314049843</v>
      </c>
      <c r="P112">
        <v>2.907073332837987</v>
      </c>
    </row>
    <row r="113" spans="1:31" x14ac:dyDescent="0.35">
      <c r="A113" t="s">
        <v>233</v>
      </c>
      <c r="B113">
        <v>19.809058877415101</v>
      </c>
      <c r="C113">
        <v>2.2272724143465141</v>
      </c>
      <c r="D113">
        <v>18.165580570276781</v>
      </c>
      <c r="E113">
        <v>0.16554202853516689</v>
      </c>
      <c r="F113">
        <v>0.91703400361881438</v>
      </c>
      <c r="G113">
        <v>0.32933656874016831</v>
      </c>
      <c r="H113">
        <v>1.2745444914082491</v>
      </c>
      <c r="I113">
        <v>2.022096149887298</v>
      </c>
      <c r="J113">
        <v>-3.85</v>
      </c>
      <c r="K113">
        <v>7.13</v>
      </c>
      <c r="M113" t="s">
        <v>233</v>
      </c>
      <c r="N113">
        <v>-0.1249528649463014</v>
      </c>
      <c r="P113">
        <v>0.48236004359630608</v>
      </c>
    </row>
    <row r="114" spans="1:31" x14ac:dyDescent="0.35">
      <c r="A114" t="s">
        <v>234</v>
      </c>
      <c r="B114">
        <v>2.1472742149784478</v>
      </c>
      <c r="C114">
        <v>0.60149636636299053</v>
      </c>
      <c r="D114">
        <v>3.6712198957775728</v>
      </c>
      <c r="E114">
        <v>0.1545357857753471</v>
      </c>
      <c r="F114">
        <v>1.7097117220375231</v>
      </c>
      <c r="G114">
        <v>4.0982813451561628E-2</v>
      </c>
      <c r="H114">
        <v>-4.2502748260096679</v>
      </c>
      <c r="I114">
        <v>2.262883911629876</v>
      </c>
      <c r="J114">
        <v>-2.91</v>
      </c>
      <c r="K114">
        <v>-0.14000000000000001</v>
      </c>
      <c r="M114" t="s">
        <v>234</v>
      </c>
      <c r="N114">
        <v>0.77375308987870139</v>
      </c>
      <c r="P114">
        <v>1.3873982307921431</v>
      </c>
    </row>
    <row r="115" spans="1:31" x14ac:dyDescent="0.35">
      <c r="A115" t="s">
        <v>235</v>
      </c>
      <c r="B115">
        <v>12.227326063230629</v>
      </c>
      <c r="C115">
        <v>1.596842040816836</v>
      </c>
      <c r="D115">
        <v>22.674794018540901</v>
      </c>
      <c r="E115">
        <v>1.241336931710654</v>
      </c>
      <c r="F115">
        <v>1.8544360313353669</v>
      </c>
      <c r="G115">
        <v>1.128259930003009E-3</v>
      </c>
      <c r="H115">
        <v>-8.9467724132819004</v>
      </c>
      <c r="I115">
        <v>3.770616351944033</v>
      </c>
      <c r="J115">
        <v>-13.77</v>
      </c>
      <c r="K115">
        <v>-7.13</v>
      </c>
      <c r="M115" t="s">
        <v>235</v>
      </c>
      <c r="N115">
        <v>0.8909805030164728</v>
      </c>
      <c r="P115">
        <v>2.947590835493139</v>
      </c>
    </row>
    <row r="116" spans="1:31" x14ac:dyDescent="0.35">
      <c r="A116" t="s">
        <v>236</v>
      </c>
      <c r="B116">
        <v>0.61224060433168548</v>
      </c>
      <c r="C116">
        <v>0.21655767851242899</v>
      </c>
      <c r="D116">
        <v>5.1364614185046431</v>
      </c>
      <c r="E116">
        <v>0.70260059887451476</v>
      </c>
      <c r="F116">
        <v>8.3896124859466692</v>
      </c>
      <c r="G116">
        <v>4.6292907466550367E-3</v>
      </c>
      <c r="H116">
        <v>-10.65831525919026</v>
      </c>
      <c r="I116">
        <v>2.3766067423067909</v>
      </c>
      <c r="J116">
        <v>-6.1</v>
      </c>
      <c r="K116">
        <v>-2.95</v>
      </c>
      <c r="M116" t="s">
        <v>236</v>
      </c>
      <c r="N116">
        <v>3.0686041744893719</v>
      </c>
      <c r="O116">
        <v>2.3344855421157429</v>
      </c>
      <c r="AE116">
        <v>2.3344855421157429</v>
      </c>
    </row>
    <row r="117" spans="1:31" x14ac:dyDescent="0.35">
      <c r="A117" t="s">
        <v>237</v>
      </c>
      <c r="B117">
        <v>0.61707486587398086</v>
      </c>
      <c r="C117">
        <v>0.27439935094430551</v>
      </c>
      <c r="D117">
        <v>9.4901671427785477</v>
      </c>
      <c r="E117">
        <v>3.9263355156234931</v>
      </c>
      <c r="F117">
        <v>15.37927999925479</v>
      </c>
      <c r="G117">
        <v>5.8836128046177737E-2</v>
      </c>
      <c r="H117">
        <v>-3.9047228434885808</v>
      </c>
      <c r="I117">
        <v>2.019536239641996</v>
      </c>
      <c r="J117">
        <v>-18.559999999999999</v>
      </c>
      <c r="K117">
        <v>0.81</v>
      </c>
      <c r="M117" t="s">
        <v>237</v>
      </c>
      <c r="N117">
        <v>3.9429160581468432</v>
      </c>
      <c r="P117">
        <v>1.2303559155418771</v>
      </c>
    </row>
    <row r="118" spans="1:31" x14ac:dyDescent="0.35">
      <c r="A118" t="s">
        <v>238</v>
      </c>
      <c r="B118">
        <v>19.73842317712845</v>
      </c>
      <c r="C118">
        <v>2.5733544595429798</v>
      </c>
      <c r="D118">
        <v>17.307210657048589</v>
      </c>
      <c r="E118">
        <v>0.68426449923985777</v>
      </c>
      <c r="F118">
        <v>0.87682843263300914</v>
      </c>
      <c r="G118">
        <v>0.23930414305739611</v>
      </c>
      <c r="H118">
        <v>1.581426705713888</v>
      </c>
      <c r="I118">
        <v>2.2814123061051488</v>
      </c>
      <c r="J118">
        <v>-3.46</v>
      </c>
      <c r="K118">
        <v>8.32</v>
      </c>
      <c r="M118" t="s">
        <v>238</v>
      </c>
      <c r="N118">
        <v>-0.189633514023264</v>
      </c>
      <c r="P118">
        <v>0.62104978240875408</v>
      </c>
    </row>
    <row r="119" spans="1:31" x14ac:dyDescent="0.35">
      <c r="A119" t="s">
        <v>239</v>
      </c>
      <c r="B119">
        <v>20.199235660349238</v>
      </c>
      <c r="C119">
        <v>2.934307711157667</v>
      </c>
      <c r="D119">
        <v>16.127859242947942</v>
      </c>
      <c r="E119">
        <v>0.72766162128011191</v>
      </c>
      <c r="F119">
        <v>0.79843908522769769</v>
      </c>
      <c r="G119">
        <v>0.13102013589717079</v>
      </c>
      <c r="H119">
        <v>2.332582570349178</v>
      </c>
      <c r="I119">
        <v>2.2450576792529251</v>
      </c>
      <c r="J119">
        <v>-2.71</v>
      </c>
      <c r="K119">
        <v>10.85</v>
      </c>
      <c r="M119" t="s">
        <v>239</v>
      </c>
      <c r="N119">
        <v>-0.32474574960798869</v>
      </c>
      <c r="P119">
        <v>0.88266195444338003</v>
      </c>
    </row>
    <row r="120" spans="1:31" x14ac:dyDescent="0.35">
      <c r="A120" t="s">
        <v>240</v>
      </c>
      <c r="B120">
        <v>45.464638121481258</v>
      </c>
      <c r="C120">
        <v>0.41881636564589442</v>
      </c>
      <c r="D120">
        <v>40.21867677244704</v>
      </c>
      <c r="E120">
        <v>5.5571216128127947</v>
      </c>
      <c r="F120">
        <v>0.88461447037108187</v>
      </c>
      <c r="G120">
        <v>0.24319566077645241</v>
      </c>
      <c r="H120">
        <v>1.630444081075952</v>
      </c>
      <c r="I120">
        <v>2.022719222548421</v>
      </c>
      <c r="J120">
        <v>-8.4499999999999993</v>
      </c>
      <c r="K120">
        <v>18.940000000000001</v>
      </c>
      <c r="M120" t="s">
        <v>240</v>
      </c>
      <c r="N120">
        <v>-0.17687925310088301</v>
      </c>
      <c r="P120">
        <v>0.61404417823834256</v>
      </c>
    </row>
    <row r="121" spans="1:31" x14ac:dyDescent="0.35">
      <c r="A121" t="s">
        <v>241</v>
      </c>
      <c r="B121">
        <v>13.98062817516708</v>
      </c>
      <c r="C121">
        <v>1.1235248527106549</v>
      </c>
      <c r="D121">
        <v>16.85608618477788</v>
      </c>
      <c r="E121">
        <v>2.6355418625246791</v>
      </c>
      <c r="F121">
        <v>1.205674449930533</v>
      </c>
      <c r="G121">
        <v>0.1904766291364435</v>
      </c>
      <c r="H121">
        <v>-1.7383558857900641</v>
      </c>
      <c r="I121">
        <v>2.7036787329120848</v>
      </c>
      <c r="J121">
        <v>-8.48</v>
      </c>
      <c r="K121">
        <v>2.73</v>
      </c>
      <c r="M121" t="s">
        <v>241</v>
      </c>
      <c r="N121">
        <v>0.26984041065926379</v>
      </c>
      <c r="P121">
        <v>0.72015830324154007</v>
      </c>
    </row>
    <row r="122" spans="1:31" x14ac:dyDescent="0.35">
      <c r="A122" t="s">
        <v>242</v>
      </c>
      <c r="B122">
        <v>9.2458302115419571</v>
      </c>
      <c r="C122">
        <v>4.2712634428499534</v>
      </c>
      <c r="D122">
        <v>21.266371718234179</v>
      </c>
      <c r="E122">
        <v>2.2242961609558241</v>
      </c>
      <c r="F122">
        <v>2.300104071961703</v>
      </c>
      <c r="G122">
        <v>2.2647424441269059E-2</v>
      </c>
      <c r="H122">
        <v>-4.323377831695467</v>
      </c>
      <c r="I122">
        <v>3.0104452868403699</v>
      </c>
      <c r="J122">
        <v>-20.85</v>
      </c>
      <c r="K122">
        <v>-3.19</v>
      </c>
      <c r="M122" t="s">
        <v>242</v>
      </c>
      <c r="N122">
        <v>1.2016991397375789</v>
      </c>
      <c r="O122">
        <v>1.6449811806067951</v>
      </c>
      <c r="V122">
        <v>1.6449811806067951</v>
      </c>
    </row>
    <row r="123" spans="1:31" x14ac:dyDescent="0.35">
      <c r="A123" t="s">
        <v>243</v>
      </c>
      <c r="B123">
        <v>29.836106168539999</v>
      </c>
      <c r="C123">
        <v>1.091559028065896</v>
      </c>
      <c r="D123">
        <v>35.53320166281533</v>
      </c>
      <c r="E123">
        <v>1.9487636159105859</v>
      </c>
      <c r="F123">
        <v>1.1909463474252719</v>
      </c>
      <c r="G123">
        <v>1.9528878227560789E-2</v>
      </c>
      <c r="H123">
        <v>-4.4177334422262664</v>
      </c>
      <c r="I123">
        <v>3.142513953442251</v>
      </c>
      <c r="J123">
        <v>-9.6999999999999993</v>
      </c>
      <c r="K123">
        <v>-1.7</v>
      </c>
      <c r="M123" t="s">
        <v>243</v>
      </c>
      <c r="N123">
        <v>0.25210842071923018</v>
      </c>
      <c r="P123">
        <v>1.709322702619583</v>
      </c>
    </row>
    <row r="124" spans="1:31" x14ac:dyDescent="0.35">
      <c r="A124" t="s">
        <v>244</v>
      </c>
      <c r="B124">
        <v>60.918061953251382</v>
      </c>
      <c r="C124">
        <v>4.1021587329772169</v>
      </c>
      <c r="D124">
        <v>43.200426618950488</v>
      </c>
      <c r="E124">
        <v>3.155608294634304</v>
      </c>
      <c r="F124">
        <v>0.70915628688421772</v>
      </c>
      <c r="G124">
        <v>4.9470292213524784E-3</v>
      </c>
      <c r="H124">
        <v>5.9294708718761679</v>
      </c>
      <c r="I124">
        <v>3.753120893008453</v>
      </c>
      <c r="J124">
        <v>9.1999999999999993</v>
      </c>
      <c r="K124">
        <v>26.23</v>
      </c>
      <c r="M124" t="s">
        <v>244</v>
      </c>
      <c r="N124">
        <v>-0.49582448510170118</v>
      </c>
      <c r="P124">
        <v>2.3056555243165029</v>
      </c>
    </row>
    <row r="125" spans="1:31" x14ac:dyDescent="0.35">
      <c r="A125" t="s">
        <v>245</v>
      </c>
      <c r="B125">
        <v>16.35918666666667</v>
      </c>
      <c r="C125">
        <v>2.6327595708179148</v>
      </c>
      <c r="D125">
        <v>26.69774</v>
      </c>
      <c r="E125">
        <v>2.26626405436348</v>
      </c>
      <c r="F125">
        <v>1.6319723311427869</v>
      </c>
      <c r="G125">
        <v>7.1316393984638066E-3</v>
      </c>
      <c r="H125">
        <v>-5.1548256683943254</v>
      </c>
      <c r="I125">
        <v>3.9133673991624538</v>
      </c>
      <c r="J125">
        <v>-15.96</v>
      </c>
      <c r="K125">
        <v>-4.72</v>
      </c>
      <c r="M125" t="s">
        <v>245</v>
      </c>
      <c r="N125">
        <v>0.7066165977129174</v>
      </c>
      <c r="P125">
        <v>2.1468106244446061</v>
      </c>
    </row>
    <row r="126" spans="1:31" x14ac:dyDescent="0.35">
      <c r="A126" t="s">
        <v>246</v>
      </c>
      <c r="B126">
        <v>0.47319233333333333</v>
      </c>
      <c r="C126">
        <v>0.27229365057293081</v>
      </c>
      <c r="D126">
        <v>1.052326333333333</v>
      </c>
      <c r="E126">
        <v>0.1281253970933684</v>
      </c>
      <c r="F126">
        <v>2.2238871156689641</v>
      </c>
      <c r="G126">
        <v>4.8241377934817829E-2</v>
      </c>
      <c r="H126">
        <v>-3.3332785214095009</v>
      </c>
      <c r="I126">
        <v>2.8442495224104181</v>
      </c>
      <c r="J126">
        <v>-1.1499999999999999</v>
      </c>
      <c r="K126">
        <v>-0.01</v>
      </c>
      <c r="M126" t="s">
        <v>246</v>
      </c>
      <c r="N126">
        <v>1.1530835588357771</v>
      </c>
      <c r="O126">
        <v>1.3165802957903521</v>
      </c>
      <c r="Y126">
        <v>1.3165802957903521</v>
      </c>
    </row>
    <row r="127" spans="1:31" x14ac:dyDescent="0.35">
      <c r="A127" t="s">
        <v>247</v>
      </c>
      <c r="B127">
        <v>19.811456666666661</v>
      </c>
      <c r="C127">
        <v>2.1820435263379441</v>
      </c>
      <c r="D127">
        <v>7.6714963333333337</v>
      </c>
      <c r="E127">
        <v>0.75217180534126227</v>
      </c>
      <c r="F127">
        <v>0.38722525367056132</v>
      </c>
      <c r="G127">
        <v>5.8372091337109437E-3</v>
      </c>
      <c r="H127">
        <v>9.1103158365379144</v>
      </c>
      <c r="I127">
        <v>2.468681925349042</v>
      </c>
      <c r="J127">
        <v>7.33</v>
      </c>
      <c r="K127">
        <v>16.95</v>
      </c>
      <c r="M127" t="s">
        <v>247</v>
      </c>
      <c r="N127">
        <v>-1.3687550509597191</v>
      </c>
      <c r="O127">
        <v>2.2337947466436541</v>
      </c>
      <c r="Z127">
        <v>2.2337947466436541</v>
      </c>
    </row>
    <row r="128" spans="1:31" x14ac:dyDescent="0.35">
      <c r="A128" t="s">
        <v>248</v>
      </c>
      <c r="B128">
        <v>52.897620000000003</v>
      </c>
      <c r="C128">
        <v>1.454213926628404</v>
      </c>
      <c r="D128">
        <v>54.435736666666671</v>
      </c>
      <c r="E128">
        <v>3.5894857161762501</v>
      </c>
      <c r="F128">
        <v>1.029077237627452</v>
      </c>
      <c r="G128">
        <v>0.54706056809211878</v>
      </c>
      <c r="H128">
        <v>-0.68788627032212979</v>
      </c>
      <c r="I128">
        <v>2.639303983102026</v>
      </c>
      <c r="J128">
        <v>-9.24</v>
      </c>
      <c r="K128">
        <v>6.16</v>
      </c>
      <c r="M128" t="s">
        <v>248</v>
      </c>
      <c r="N128">
        <v>4.135126810192593E-2</v>
      </c>
      <c r="P128">
        <v>0.26196458786770099</v>
      </c>
    </row>
    <row r="129" spans="1:26" x14ac:dyDescent="0.35">
      <c r="A129" t="s">
        <v>249</v>
      </c>
      <c r="B129">
        <v>10.45854666666667</v>
      </c>
      <c r="C129">
        <v>3.038169087845068</v>
      </c>
      <c r="D129">
        <v>10.14260766666667</v>
      </c>
      <c r="E129">
        <v>0.56412419633121003</v>
      </c>
      <c r="F129">
        <v>0.96979130943623781</v>
      </c>
      <c r="G129">
        <v>0.87481082153359935</v>
      </c>
      <c r="H129">
        <v>0.17708899414663881</v>
      </c>
      <c r="I129">
        <v>2.1377430361308298</v>
      </c>
      <c r="J129">
        <v>-6.91</v>
      </c>
      <c r="K129">
        <v>7.54</v>
      </c>
      <c r="M129" t="s">
        <v>249</v>
      </c>
      <c r="N129">
        <v>-4.4253769477948839E-2</v>
      </c>
      <c r="P129">
        <v>5.8085853317002709E-2</v>
      </c>
    </row>
    <row r="130" spans="1:26" x14ac:dyDescent="0.35">
      <c r="A130" t="s">
        <v>250</v>
      </c>
      <c r="B130">
        <v>89.973325635946011</v>
      </c>
      <c r="C130">
        <v>3.3210642814629492</v>
      </c>
      <c r="D130">
        <v>95.620793333333339</v>
      </c>
      <c r="E130">
        <v>0.73657480925791519</v>
      </c>
      <c r="F130">
        <v>1.062768244448786</v>
      </c>
      <c r="G130">
        <v>9.21510102849427E-2</v>
      </c>
      <c r="H130">
        <v>-2.875477508776827</v>
      </c>
      <c r="I130">
        <v>2.19628610920457</v>
      </c>
      <c r="J130">
        <v>-13.41</v>
      </c>
      <c r="K130">
        <v>2.12</v>
      </c>
      <c r="M130" t="s">
        <v>250</v>
      </c>
      <c r="N130">
        <v>8.7827025808289785E-2</v>
      </c>
      <c r="P130">
        <v>1.035499899090913</v>
      </c>
    </row>
    <row r="131" spans="1:26" x14ac:dyDescent="0.35">
      <c r="A131" t="s">
        <v>251</v>
      </c>
      <c r="B131">
        <v>10.02667436405399</v>
      </c>
      <c r="C131">
        <v>3.3210642814629581</v>
      </c>
      <c r="D131">
        <v>4.3792066666666667</v>
      </c>
      <c r="E131">
        <v>0.73657533928128049</v>
      </c>
      <c r="F131">
        <v>0.43675564874893019</v>
      </c>
      <c r="G131">
        <v>9.2151002304219382E-2</v>
      </c>
      <c r="H131">
        <v>2.8754774117675619</v>
      </c>
      <c r="I131">
        <v>2.196286390327423</v>
      </c>
      <c r="J131">
        <v>-2.12</v>
      </c>
      <c r="K131">
        <v>13.41</v>
      </c>
      <c r="M131" t="s">
        <v>251</v>
      </c>
      <c r="N131">
        <v>-1.195101732628284</v>
      </c>
      <c r="P131">
        <v>1.0354999367029181</v>
      </c>
    </row>
    <row r="132" spans="1:26" x14ac:dyDescent="0.35">
      <c r="A132" t="s">
        <v>252</v>
      </c>
      <c r="B132">
        <v>79.198892143203565</v>
      </c>
      <c r="C132">
        <v>4.4475268700008161</v>
      </c>
      <c r="D132">
        <v>89.953100000000006</v>
      </c>
      <c r="E132">
        <v>0.56205701676965036</v>
      </c>
      <c r="F132">
        <v>1.135787352143149</v>
      </c>
      <c r="G132">
        <v>5.0513964191144338E-2</v>
      </c>
      <c r="H132">
        <v>-4.1550847293866697</v>
      </c>
      <c r="I132">
        <v>2.0638664563437898</v>
      </c>
      <c r="J132">
        <v>-21.57</v>
      </c>
      <c r="K132">
        <v>0.06</v>
      </c>
      <c r="M132" t="s">
        <v>252</v>
      </c>
      <c r="N132">
        <v>0.18369275145724481</v>
      </c>
      <c r="P132">
        <v>1.296588547963927</v>
      </c>
    </row>
    <row r="133" spans="1:26" x14ac:dyDescent="0.35">
      <c r="A133" t="s">
        <v>253</v>
      </c>
      <c r="B133">
        <v>20.801107856796438</v>
      </c>
      <c r="C133">
        <v>4.4475268700008126</v>
      </c>
      <c r="D133">
        <v>10.046898666666671</v>
      </c>
      <c r="E133">
        <v>0.56205927828418023</v>
      </c>
      <c r="F133">
        <v>0.48299824873914099</v>
      </c>
      <c r="G133">
        <v>5.0513936551951251E-2</v>
      </c>
      <c r="H133">
        <v>4.1550849817341948</v>
      </c>
      <c r="I133">
        <v>2.063866970033835</v>
      </c>
      <c r="J133">
        <v>-0.06</v>
      </c>
      <c r="K133">
        <v>21.57</v>
      </c>
      <c r="M133" t="s">
        <v>253</v>
      </c>
      <c r="N133">
        <v>-1.04991013675786</v>
      </c>
      <c r="P133">
        <v>1.2965887855923239</v>
      </c>
    </row>
    <row r="134" spans="1:26" x14ac:dyDescent="0.35">
      <c r="A134" t="s">
        <v>254</v>
      </c>
      <c r="B134">
        <v>71.250740000000008</v>
      </c>
      <c r="C134">
        <v>6.1948035771039551</v>
      </c>
      <c r="D134">
        <v>77.498516666666674</v>
      </c>
      <c r="E134">
        <v>0.51753540616399518</v>
      </c>
      <c r="F134">
        <v>1.0876871828512471</v>
      </c>
      <c r="G134">
        <v>0.22212021444728841</v>
      </c>
      <c r="H134">
        <v>-1.740797548884998</v>
      </c>
      <c r="I134">
        <v>2.0279166876857722</v>
      </c>
      <c r="J134">
        <v>-21.49</v>
      </c>
      <c r="K134">
        <v>8.99</v>
      </c>
      <c r="M134" t="s">
        <v>254</v>
      </c>
      <c r="N134">
        <v>0.1212636993827888</v>
      </c>
      <c r="P134">
        <v>0.65341191590706582</v>
      </c>
    </row>
    <row r="135" spans="1:26" x14ac:dyDescent="0.35">
      <c r="A135" t="s">
        <v>255</v>
      </c>
      <c r="B135">
        <v>20.798666666666669</v>
      </c>
      <c r="C135">
        <v>1.811534620710666</v>
      </c>
      <c r="D135">
        <v>10.254170999999999</v>
      </c>
      <c r="E135">
        <v>0.46812175257404998</v>
      </c>
      <c r="F135">
        <v>0.49302059426886352</v>
      </c>
      <c r="G135">
        <v>6.7482405858227531E-3</v>
      </c>
      <c r="H135">
        <v>9.7611965836437964</v>
      </c>
      <c r="I135">
        <v>2.26592066904086</v>
      </c>
      <c r="J135">
        <v>6.38</v>
      </c>
      <c r="K135">
        <v>14.71</v>
      </c>
      <c r="M135" t="s">
        <v>255</v>
      </c>
      <c r="N135">
        <v>-1.020280183316614</v>
      </c>
      <c r="O135">
        <v>2.170809442497748</v>
      </c>
      <c r="Z135">
        <v>2.170809442497748</v>
      </c>
    </row>
    <row r="136" spans="1:26" x14ac:dyDescent="0.35">
      <c r="A136" t="s">
        <v>256</v>
      </c>
      <c r="B136">
        <v>7.9505956666666666</v>
      </c>
      <c r="C136">
        <v>5.6649428023520532</v>
      </c>
      <c r="D136">
        <v>12.24731666666667</v>
      </c>
      <c r="E136">
        <v>0.39335225337263968</v>
      </c>
      <c r="F136">
        <v>1.5404275579016371</v>
      </c>
      <c r="G136">
        <v>0.31922460660218521</v>
      </c>
      <c r="H136">
        <v>-1.31056274103398</v>
      </c>
      <c r="I136">
        <v>2.0192851100847959</v>
      </c>
      <c r="J136">
        <v>-18.27</v>
      </c>
      <c r="K136">
        <v>9.68</v>
      </c>
      <c r="M136" t="s">
        <v>256</v>
      </c>
      <c r="N136">
        <v>0.62333083796734856</v>
      </c>
      <c r="P136">
        <v>0.49590363956546291</v>
      </c>
    </row>
    <row r="137" spans="1:26" x14ac:dyDescent="0.35">
      <c r="A137" t="s">
        <v>257</v>
      </c>
      <c r="B137">
        <v>89.235689221568848</v>
      </c>
      <c r="C137">
        <v>0.92141336976182653</v>
      </c>
      <c r="D137">
        <v>89.906823560279747</v>
      </c>
      <c r="E137">
        <v>0.3726396419526245</v>
      </c>
      <c r="F137">
        <v>1.0075209184191369</v>
      </c>
      <c r="G137">
        <v>0.3369598324610783</v>
      </c>
      <c r="H137">
        <v>-1.169557961409933</v>
      </c>
      <c r="I137">
        <v>2.637182725843441</v>
      </c>
      <c r="J137">
        <v>-2.65</v>
      </c>
      <c r="K137">
        <v>1.31</v>
      </c>
      <c r="M137" t="s">
        <v>257</v>
      </c>
      <c r="N137">
        <v>1.080979268501312E-2</v>
      </c>
      <c r="P137">
        <v>0.47242186642898337</v>
      </c>
    </row>
    <row r="138" spans="1:26" x14ac:dyDescent="0.35">
      <c r="A138" t="s">
        <v>258</v>
      </c>
      <c r="B138">
        <v>10.76431077843116</v>
      </c>
      <c r="C138">
        <v>0.92141336976182542</v>
      </c>
      <c r="D138">
        <v>10.09317643972026</v>
      </c>
      <c r="E138">
        <v>0.37263964195263172</v>
      </c>
      <c r="F138">
        <v>0.93765189871183618</v>
      </c>
      <c r="G138">
        <v>0.33695983246106981</v>
      </c>
      <c r="H138">
        <v>1.169557961409956</v>
      </c>
      <c r="I138">
        <v>2.6371827258434668</v>
      </c>
      <c r="J138">
        <v>-1.31</v>
      </c>
      <c r="K138">
        <v>2.65</v>
      </c>
      <c r="M138" t="s">
        <v>258</v>
      </c>
      <c r="N138">
        <v>-9.2875670240223251E-2</v>
      </c>
      <c r="P138">
        <v>0.47242186642899442</v>
      </c>
    </row>
    <row r="139" spans="1:26" x14ac:dyDescent="0.35">
      <c r="N139">
        <v>-10</v>
      </c>
      <c r="Q139">
        <v>1.3010299999999999</v>
      </c>
    </row>
    <row r="140" spans="1:26" x14ac:dyDescent="0.35">
      <c r="N140">
        <v>10</v>
      </c>
      <c r="Q140">
        <v>1.3010299999999999</v>
      </c>
    </row>
    <row r="141" spans="1:26" x14ac:dyDescent="0.35">
      <c r="N141">
        <v>-1.0000000001</v>
      </c>
      <c r="R141">
        <v>-1</v>
      </c>
    </row>
    <row r="142" spans="1:26" x14ac:dyDescent="0.35">
      <c r="N142">
        <v>-1</v>
      </c>
      <c r="R142">
        <v>10</v>
      </c>
    </row>
    <row r="143" spans="1:26" x14ac:dyDescent="0.35">
      <c r="N143">
        <v>1</v>
      </c>
      <c r="S143">
        <v>-1</v>
      </c>
    </row>
    <row r="144" spans="1:26" x14ac:dyDescent="0.35">
      <c r="N144">
        <v>1.0000000001</v>
      </c>
      <c r="S144">
        <v>10</v>
      </c>
    </row>
    <row r="145" spans="14:20" x14ac:dyDescent="0.35">
      <c r="N145">
        <v>0</v>
      </c>
      <c r="T145">
        <v>-1</v>
      </c>
    </row>
    <row r="146" spans="14:20" x14ac:dyDescent="0.35">
      <c r="N146">
        <v>1E-10</v>
      </c>
      <c r="T146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Heatmap LNCaP LNCaP_SCD1i</vt:lpstr>
      <vt:lpstr>Volcano plot LNCaP LNCaP_SCD1i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Menzel, Jan Philipp</cp:lastModifiedBy>
  <dcterms:created xsi:type="dcterms:W3CDTF">2023-05-07T16:58:13Z</dcterms:created>
  <dcterms:modified xsi:type="dcterms:W3CDTF">2023-05-07T17:31:12Z</dcterms:modified>
</cp:coreProperties>
</file>