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ningzheng/Desktop/Manuscript_Spatial/V6/"/>
    </mc:Choice>
  </mc:AlternateContent>
  <xr:revisionPtr revIDLastSave="0" documentId="13_ncr:1_{AB6050C5-0885-6040-871F-37F31232B62F}" xr6:coauthVersionLast="47" xr6:coauthVersionMax="47" xr10:uidLastSave="{00000000-0000-0000-0000-000000000000}"/>
  <bookViews>
    <workbookView xWindow="7660" yWindow="500" windowWidth="29200" windowHeight="19440" xr2:uid="{B1E79921-20D0-8240-9C09-7698D0A10E4E}"/>
  </bookViews>
  <sheets>
    <sheet name="Fig.1c" sheetId="1" r:id="rId1"/>
    <sheet name="Fig.1d" sheetId="2" r:id="rId2"/>
    <sheet name="Fig.1e" sheetId="4" r:id="rId3"/>
    <sheet name="Fig.1j" sheetId="5" r:id="rId4"/>
    <sheet name="Fig.2g" sheetId="6" r:id="rId5"/>
    <sheet name="Fig.2h" sheetId="7" r:id="rId6"/>
    <sheet name="Fig.2i" sheetId="8" r:id="rId7"/>
    <sheet name="Fig.3i" sheetId="11" r:id="rId8"/>
    <sheet name="Fig.4e" sheetId="15" r:id="rId9"/>
    <sheet name="Fig.4g" sheetId="10" r:id="rId10"/>
    <sheet name="Fig.4h" sheetId="12" r:id="rId11"/>
    <sheet name="Supplementary Fig.1f" sheetId="13" r:id="rId12"/>
    <sheet name="Supplementary Fig.4b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2" l="1"/>
  <c r="L10" i="12"/>
  <c r="L9" i="12"/>
  <c r="L8" i="12"/>
  <c r="L7" i="12"/>
  <c r="L6" i="12"/>
  <c r="L5" i="12"/>
  <c r="K11" i="10"/>
</calcChain>
</file>

<file path=xl/sharedStrings.xml><?xml version="1.0" encoding="utf-8"?>
<sst xmlns="http://schemas.openxmlformats.org/spreadsheetml/2006/main" count="217" uniqueCount="130">
  <si>
    <t>NPClike</t>
  </si>
  <si>
    <t>OPClike</t>
  </si>
  <si>
    <t>RA</t>
  </si>
  <si>
    <t>MESlike</t>
  </si>
  <si>
    <t>MEShypoxia</t>
  </si>
  <si>
    <t>Regional.NPC</t>
  </si>
  <si>
    <t>Regional.OPC</t>
  </si>
  <si>
    <t>Radial.Glia</t>
  </si>
  <si>
    <t>Reactive.Immune</t>
  </si>
  <si>
    <t>Reactive.Hypoxia</t>
  </si>
  <si>
    <t>coefficient r</t>
  </si>
  <si>
    <t>adjusted p value</t>
  </si>
  <si>
    <t>AClike</t>
  </si>
  <si>
    <t>MESlike1</t>
  </si>
  <si>
    <t>MESlike2</t>
  </si>
  <si>
    <t>Sample ID</t>
  </si>
  <si>
    <t>T cell</t>
  </si>
  <si>
    <t>Macrophage</t>
  </si>
  <si>
    <t>nmf.NPC</t>
  </si>
  <si>
    <t>nmf.OPC</t>
  </si>
  <si>
    <t>nmf.RA</t>
  </si>
  <si>
    <t>nmf.MESlike</t>
  </si>
  <si>
    <t>nmf.MEShypoxia</t>
  </si>
  <si>
    <t>NPC</t>
  </si>
  <si>
    <t>OPC</t>
  </si>
  <si>
    <t>AC</t>
  </si>
  <si>
    <t>Image</t>
  </si>
  <si>
    <t>RNA-seq</t>
  </si>
  <si>
    <t>Image prediction</t>
  </si>
  <si>
    <t>Bulk RNA-seq deconv.</t>
  </si>
  <si>
    <t>adj. P value</t>
  </si>
  <si>
    <t>covariate</t>
  </si>
  <si>
    <t>exp(coef)</t>
  </si>
  <si>
    <t>exp(coef) lower 95%</t>
  </si>
  <si>
    <t>exp(coef) upper 95%</t>
  </si>
  <si>
    <t>age</t>
  </si>
  <si>
    <t>n_patch</t>
  </si>
  <si>
    <t>OPClike_MESlike2</t>
  </si>
  <si>
    <t>gender (female = 0)</t>
  </si>
  <si>
    <t>adjusted p</t>
  </si>
  <si>
    <t>IDH status (wild type = 0)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</si>
  <si>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</si>
  <si>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</si>
  <si>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</si>
  <si>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</si>
  <si>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</si>
  <si>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</si>
  <si>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</si>
  <si>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</si>
  <si>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</si>
  <si>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GO:0042063</t>
  </si>
  <si>
    <t>gliogenesis</t>
  </si>
  <si>
    <t>17/178</t>
  </si>
  <si>
    <t>291/18800</t>
  </si>
  <si>
    <t>PTPRZ1/GFAP/PTN/CCL2/SERPINE2/ID4/SOX4/SOX8/SOX2/MT3/ATP1B2/ADGRG1/DNER/GPC1/OLIG2/NOTCH1/NTRK2</t>
  </si>
  <si>
    <t>GO:0043516</t>
  </si>
  <si>
    <t>6/178</t>
  </si>
  <si>
    <t>36/18800</t>
  </si>
  <si>
    <t>CD44/MDM2/CD74/SOX4/DDX5/PTTG1IP</t>
  </si>
  <si>
    <t>GO:0019883</t>
  </si>
  <si>
    <t>antigen processing and presentation of endogenous antigen</t>
  </si>
  <si>
    <t>4/178</t>
  </si>
  <si>
    <t>26/18800</t>
  </si>
  <si>
    <t>AZGP1/CD74/HLA-DRA/HLA-A</t>
  </si>
  <si>
    <t>GO:0048144</t>
  </si>
  <si>
    <t>fibroblast proliferation</t>
  </si>
  <si>
    <t>7/178</t>
  </si>
  <si>
    <t>81/18800</t>
  </si>
  <si>
    <t>SOD2/EGFR/CD74/S100A6/AQP1/JUN/CDK4</t>
  </si>
  <si>
    <t>GO:0048678</t>
  </si>
  <si>
    <t>response to axon injury</t>
  </si>
  <si>
    <t>83/18800</t>
  </si>
  <si>
    <t>SOD2/TNR/PTN/DPYSL3/RGMA/JUN</t>
  </si>
  <si>
    <t>GO:1903018</t>
  </si>
  <si>
    <t>regulation of glycoprotein metabolic process</t>
  </si>
  <si>
    <t>64/18800</t>
  </si>
  <si>
    <t>MT3/RAMP1/ITM2C/CST3</t>
  </si>
  <si>
    <t>GO:0042176</t>
  </si>
  <si>
    <t>regulation of protein catabolic process</t>
  </si>
  <si>
    <t>14/178</t>
  </si>
  <si>
    <t>395/18800</t>
  </si>
  <si>
    <t>APOE/GFAP/EGFR/TIMP3/MDM4/SERPINE2/GABARAP/CD81/MDM2/RGMA/FYN/APC2/PTTG1IP/CST3</t>
  </si>
  <si>
    <t>GO:0006979</t>
  </si>
  <si>
    <t>response to oxidative stress</t>
  </si>
  <si>
    <t>433/18800</t>
  </si>
  <si>
    <t>APOE/SOD2/EGFR/RHOB/PON2/CRYAB/AQP1/FYN/PPP1R15B/RCAN1/MT3/FOS/JUN/MCL1</t>
  </si>
  <si>
    <t>regulation of DNA damage response</t>
  </si>
  <si>
    <t>Rich Factor</t>
  </si>
  <si>
    <t>GO:0048857</t>
  </si>
  <si>
    <t>neural nucleus development</t>
  </si>
  <si>
    <t>9/188</t>
  </si>
  <si>
    <t>MBP/PLP1/DYNLL1/BASP1/CALM1/CALM3/CALM2/YWHAH/CNP</t>
  </si>
  <si>
    <t>GO:0048709</t>
  </si>
  <si>
    <t>oligodendrocyte differentiation</t>
  </si>
  <si>
    <t>10/188</t>
  </si>
  <si>
    <t>94/18800</t>
  </si>
  <si>
    <t>PLP1/OPALIN/MAG/MAL/TPPP/NKX6-2/CNTN2/BOK/CNP/ABCA2</t>
  </si>
  <si>
    <t>GO:0051588</t>
  </si>
  <si>
    <t>regulation of neurotransmitter transport</t>
  </si>
  <si>
    <t>99/18800</t>
  </si>
  <si>
    <t>SYT1/SNCA/CALM3/PRKCB/SYN1/STXBP1/SYT4/SNCG/KCNMB4/PREPL</t>
  </si>
  <si>
    <t>GO:0030199</t>
  </si>
  <si>
    <t>collagen fibril organization</t>
  </si>
  <si>
    <t>6/188</t>
  </si>
  <si>
    <t>62/18800</t>
  </si>
  <si>
    <t>COL1A1/COL1A2/COL3A1/MMP11/LOXL2/GREM1</t>
  </si>
  <si>
    <t>GO:0099177</t>
  </si>
  <si>
    <t>regulation of trans-synaptic signaling</t>
  </si>
  <si>
    <t>30/188</t>
  </si>
  <si>
    <t>430/18800</t>
  </si>
  <si>
    <t>SNAP25/SYT1/SNCA/RGS4/NRGN/CALM3/PRKCB/NPAS4/SYN1/PRNP/STXBP1/NPTX2/YWHAH/GRM3/NPTX1/SLC24A2/DNM1/NPTN/MAP1A/CNTN2/SYT4/CELF4/CLSTN2/CAMK2B/SNCG/KCNMB4/PREPL/VAMP2/PPP3CA/CNTNAP4</t>
  </si>
  <si>
    <t>GO:0061564</t>
  </si>
  <si>
    <t>axon development</t>
  </si>
  <si>
    <t>25/188</t>
  </si>
  <si>
    <t>479/18800</t>
  </si>
  <si>
    <t>MBP/PLP1/STMN1/UCHL1/CHN1/APLP1/MAG/CCK/NEFL/STXBP1/NPTX1/NPTN/MAP1A/KIF5A/CNTN2/OLFM1/SCN1B/APOD/MAP2K1/MMP2/CNP/TBR1/EPHB6/SHTN1/APBB1</t>
  </si>
  <si>
    <t>GO:0050767</t>
  </si>
  <si>
    <t>regulation of neurogenesis</t>
  </si>
  <si>
    <t>12/188</t>
  </si>
  <si>
    <t>361/18800</t>
  </si>
  <si>
    <t>MBP/MAG/NEFL/NKX6-2/YWHAH/NPTN/SYT4/CAMK2B/MAP2K1/SERPINF1/PPP3CA/SHTN1</t>
  </si>
  <si>
    <t>Rich factor</t>
  </si>
  <si>
    <t>Random</t>
  </si>
  <si>
    <t>Aligned</t>
  </si>
  <si>
    <t>Trained</t>
  </si>
  <si>
    <t>Baseline</t>
  </si>
  <si>
    <t>Subtype</t>
  </si>
  <si>
    <t>Aggressive score</t>
  </si>
  <si>
    <t>MES-hypoxia</t>
  </si>
  <si>
    <t>MES-like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</si>
</sst>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17C7-652B-AF44-B5D7-A844106FB1C0}">
  <dimension ref="B3:G17"/>
  <sheetViews>
    <sheetView tabSelected="1" zoomScale="75" workbookViewId="0">
      <selection activeCell="E47" sqref="E47"/>
    </sheetView>
  </sheetViews>
  <sheetFormatPr baseColWidth="10" defaultRowHeight="16" x14ac:dyDescent="0.2"/>
  <cols>
    <col min="2" max="2" width="17.6640625" customWidth="1"/>
    <col min="7" max="7" width="11.5" customWidth="1"/>
  </cols>
  <sheetData>
    <row r="3" spans="2:7" x14ac:dyDescent="0.2">
      <c r="B3" s="1" t="s">
        <v>10</v>
      </c>
    </row>
    <row r="4" spans="2:7" x14ac:dyDescent="0.2">
      <c r="B4" s="2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2:7" x14ac:dyDescent="0.2">
      <c r="B5" s="2" t="s">
        <v>5</v>
      </c>
      <c r="C5" s="3">
        <v>0.90199574792685799</v>
      </c>
      <c r="D5" s="3">
        <v>-6.7707570572220196E-2</v>
      </c>
      <c r="E5" s="3">
        <v>-0.56205836388557595</v>
      </c>
      <c r="F5" s="3">
        <v>-0.61944608629881803</v>
      </c>
      <c r="G5" s="3">
        <v>-0.51194193564667301</v>
      </c>
    </row>
    <row r="6" spans="2:7" x14ac:dyDescent="0.2">
      <c r="B6" s="2" t="s">
        <v>6</v>
      </c>
      <c r="C6" s="3">
        <v>-0.20710146908956201</v>
      </c>
      <c r="D6" s="3">
        <v>0.616298364493025</v>
      </c>
      <c r="E6" s="3">
        <v>0.01</v>
      </c>
      <c r="F6" s="3">
        <v>3.0482611179928E-3</v>
      </c>
      <c r="G6" s="3">
        <v>-2.43767252835843E-2</v>
      </c>
    </row>
    <row r="7" spans="2:7" x14ac:dyDescent="0.2">
      <c r="B7" s="2" t="s">
        <v>7</v>
      </c>
      <c r="C7" s="3">
        <v>-0.44464948404267801</v>
      </c>
      <c r="D7" s="3">
        <v>2.4274589173887501E-2</v>
      </c>
      <c r="E7" s="3">
        <v>0.69386394105466398</v>
      </c>
      <c r="F7" s="3">
        <v>0.2</v>
      </c>
      <c r="G7" s="3">
        <v>0.25720822927204801</v>
      </c>
    </row>
    <row r="8" spans="2:7" x14ac:dyDescent="0.2">
      <c r="B8" s="2" t="s">
        <v>8</v>
      </c>
      <c r="C8" s="3">
        <v>-0.171556127055945</v>
      </c>
      <c r="D8" s="3">
        <v>0.02</v>
      </c>
      <c r="E8" s="3">
        <v>0.41918388027096398</v>
      </c>
      <c r="F8" s="3">
        <v>0.4</v>
      </c>
      <c r="G8" s="3">
        <v>3.9234492685411099E-2</v>
      </c>
    </row>
    <row r="9" spans="2:7" x14ac:dyDescent="0.2">
      <c r="B9" s="2" t="s">
        <v>9</v>
      </c>
      <c r="C9" s="3">
        <v>4.2150294063589999E-4</v>
      </c>
      <c r="D9" s="3">
        <v>-0.40104917381677402</v>
      </c>
      <c r="E9" s="3">
        <v>-0.30831523966866697</v>
      </c>
      <c r="F9" s="3">
        <v>0.15665567268182501</v>
      </c>
      <c r="G9" s="3">
        <v>0.52347704655153904</v>
      </c>
    </row>
    <row r="11" spans="2:7" x14ac:dyDescent="0.2">
      <c r="B11" s="1" t="s">
        <v>11</v>
      </c>
    </row>
    <row r="12" spans="2:7" x14ac:dyDescent="0.2">
      <c r="B12" s="2"/>
      <c r="C12" s="2" t="s">
        <v>0</v>
      </c>
      <c r="D12" s="2" t="s">
        <v>1</v>
      </c>
      <c r="E12" s="2" t="s">
        <v>2</v>
      </c>
      <c r="F12" s="2" t="s">
        <v>3</v>
      </c>
      <c r="G12" s="2" t="s">
        <v>4</v>
      </c>
    </row>
    <row r="13" spans="2:7" x14ac:dyDescent="0.2">
      <c r="B13" s="2" t="s">
        <v>5</v>
      </c>
      <c r="C13" s="2">
        <v>5.4605614887540002E-4</v>
      </c>
      <c r="D13" s="2">
        <v>7.4191850350796895E-2</v>
      </c>
      <c r="E13" s="2">
        <v>1.2897924061402499E-2</v>
      </c>
      <c r="F13" s="2">
        <v>4.6873742276217698E-2</v>
      </c>
      <c r="G13" s="2">
        <v>4.1242592393650197E-2</v>
      </c>
    </row>
    <row r="14" spans="2:7" x14ac:dyDescent="0.2">
      <c r="B14" s="2" t="s">
        <v>6</v>
      </c>
      <c r="C14" s="2">
        <v>4.1242592393650197E-2</v>
      </c>
      <c r="D14" s="4">
        <v>1.2130263612706901E-7</v>
      </c>
      <c r="E14" s="2">
        <v>3.33511216866429E-2</v>
      </c>
      <c r="F14" s="2">
        <v>2.03042924448904E-2</v>
      </c>
      <c r="G14" s="2">
        <v>4.5631054698107E-2</v>
      </c>
    </row>
    <row r="15" spans="2:7" x14ac:dyDescent="0.2">
      <c r="B15" s="2" t="s">
        <v>7</v>
      </c>
      <c r="C15" s="2">
        <v>3.6890455242676298E-2</v>
      </c>
      <c r="D15" s="2">
        <v>3.7986830216726102E-2</v>
      </c>
      <c r="E15" s="4">
        <v>3.5197112009996998E-77</v>
      </c>
      <c r="F15" s="2">
        <v>5.8119727039102898E-2</v>
      </c>
      <c r="G15" s="2">
        <v>8.2897924061402506E-2</v>
      </c>
    </row>
    <row r="16" spans="2:7" x14ac:dyDescent="0.2">
      <c r="B16" s="2" t="s">
        <v>8</v>
      </c>
      <c r="C16" s="2">
        <v>4.6873742276217698E-2</v>
      </c>
      <c r="D16" s="2">
        <v>3.6890455242676298E-2</v>
      </c>
      <c r="E16" s="2">
        <v>1.2949317267133E-3</v>
      </c>
      <c r="F16" s="2">
        <v>3.7986830216726102E-2</v>
      </c>
      <c r="G16" s="2">
        <v>5.4605614887540002E-4</v>
      </c>
    </row>
    <row r="17" spans="2:7" x14ac:dyDescent="0.2">
      <c r="B17" s="2" t="s">
        <v>9</v>
      </c>
      <c r="C17" s="2">
        <v>5.5644269850269899E-2</v>
      </c>
      <c r="D17" s="2">
        <v>4.5631054698107E-2</v>
      </c>
      <c r="E17" s="2">
        <v>1.8737290481069601E-2</v>
      </c>
      <c r="F17" s="2">
        <v>2.5091829987024399E-2</v>
      </c>
      <c r="G17" s="4">
        <v>4.1279879000000002E-4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A813-5C62-C640-B069-A940D6F3EE51}">
  <dimension ref="B5:K13"/>
  <sheetViews>
    <sheetView zoomScale="86" workbookViewId="0">
      <selection activeCell="B30" sqref="B30"/>
    </sheetView>
  </sheetViews>
  <sheetFormatPr baseColWidth="10" defaultRowHeight="16" x14ac:dyDescent="0.2"/>
  <cols>
    <col min="2" max="2" width="15.1640625" customWidth="1"/>
    <col min="3" max="3" width="55.5" customWidth="1"/>
    <col min="5" max="5" width="15.1640625" customWidth="1"/>
    <col min="6" max="6" width="11" customWidth="1"/>
    <col min="7" max="7" width="12.33203125" customWidth="1"/>
    <col min="8" max="8" width="17" customWidth="1"/>
    <col min="9" max="9" width="54.5" customWidth="1"/>
    <col min="11" max="11" width="10.83203125" style="7"/>
  </cols>
  <sheetData>
    <row r="5" spans="2:11" x14ac:dyDescent="0.2">
      <c r="B5" s="6" t="s">
        <v>41</v>
      </c>
      <c r="C5" s="6" t="s">
        <v>42</v>
      </c>
      <c r="D5" s="6" t="s">
        <v>43</v>
      </c>
      <c r="E5" s="6" t="s">
        <v>44</v>
      </c>
      <c r="F5" s="6" t="s">
        <v>45</v>
      </c>
      <c r="G5" s="6" t="s">
        <v>46</v>
      </c>
      <c r="H5" s="6" t="s">
        <v>47</v>
      </c>
      <c r="I5" s="6" t="s">
        <v>48</v>
      </c>
      <c r="J5" s="6" t="s">
        <v>49</v>
      </c>
      <c r="K5" s="8" t="s">
        <v>87</v>
      </c>
    </row>
    <row r="6" spans="2:11" x14ac:dyDescent="0.2">
      <c r="B6" s="2" t="s">
        <v>55</v>
      </c>
      <c r="C6" s="2" t="s">
        <v>86</v>
      </c>
      <c r="D6" s="2" t="s">
        <v>56</v>
      </c>
      <c r="E6" s="2" t="s">
        <v>57</v>
      </c>
      <c r="F6" s="4">
        <v>1.02E-6</v>
      </c>
      <c r="G6" s="2">
        <v>9.2027299999999999E-4</v>
      </c>
      <c r="H6" s="2">
        <v>7.3817299999999995E-4</v>
      </c>
      <c r="I6" s="2" t="s">
        <v>58</v>
      </c>
      <c r="J6" s="2">
        <v>6</v>
      </c>
      <c r="K6" s="3">
        <v>0.16666666666666699</v>
      </c>
    </row>
    <row r="7" spans="2:11" x14ac:dyDescent="0.2">
      <c r="B7" s="2" t="s">
        <v>59</v>
      </c>
      <c r="C7" s="2" t="s">
        <v>60</v>
      </c>
      <c r="D7" s="2" t="s">
        <v>61</v>
      </c>
      <c r="E7" s="2" t="s">
        <v>62</v>
      </c>
      <c r="F7" s="4">
        <v>9.87E-5</v>
      </c>
      <c r="G7" s="2">
        <v>7.141835E-3</v>
      </c>
      <c r="H7" s="2">
        <v>5.7286380000000003E-3</v>
      </c>
      <c r="I7" s="2" t="s">
        <v>63</v>
      </c>
      <c r="J7" s="2">
        <v>4</v>
      </c>
      <c r="K7" s="3">
        <v>0.15384615384615399</v>
      </c>
    </row>
    <row r="8" spans="2:11" x14ac:dyDescent="0.2">
      <c r="B8" s="2" t="s">
        <v>64</v>
      </c>
      <c r="C8" s="2" t="s">
        <v>65</v>
      </c>
      <c r="D8" s="2" t="s">
        <v>66</v>
      </c>
      <c r="E8" s="2" t="s">
        <v>67</v>
      </c>
      <c r="F8" s="4">
        <v>1.17E-5</v>
      </c>
      <c r="G8" s="2">
        <v>2.0723400000000002E-3</v>
      </c>
      <c r="H8" s="2">
        <v>1.662274E-3</v>
      </c>
      <c r="I8" s="2" t="s">
        <v>68</v>
      </c>
      <c r="J8" s="2">
        <v>7</v>
      </c>
      <c r="K8" s="3">
        <v>8.6419753086419707E-2</v>
      </c>
    </row>
    <row r="9" spans="2:11" x14ac:dyDescent="0.2">
      <c r="B9" s="2" t="s">
        <v>69</v>
      </c>
      <c r="C9" s="2" t="s">
        <v>70</v>
      </c>
      <c r="D9" s="2" t="s">
        <v>56</v>
      </c>
      <c r="E9" s="2" t="s">
        <v>71</v>
      </c>
      <c r="F9" s="2">
        <v>1.3667700000000001E-4</v>
      </c>
      <c r="G9" s="2">
        <v>7.8068249999999999E-3</v>
      </c>
      <c r="H9" s="2">
        <v>6.2620419999999998E-3</v>
      </c>
      <c r="I9" s="2" t="s">
        <v>72</v>
      </c>
      <c r="J9" s="2">
        <v>6</v>
      </c>
      <c r="K9" s="3">
        <v>7.2289156626506021E-2</v>
      </c>
    </row>
    <row r="10" spans="2:11" x14ac:dyDescent="0.2">
      <c r="B10" s="2" t="s">
        <v>73</v>
      </c>
      <c r="C10" s="2" t="s">
        <v>74</v>
      </c>
      <c r="D10" s="2" t="s">
        <v>61</v>
      </c>
      <c r="E10" s="2" t="s">
        <v>75</v>
      </c>
      <c r="F10" s="2">
        <v>3.1723260000000001E-3</v>
      </c>
      <c r="G10" s="2">
        <v>4.9040079E-2</v>
      </c>
      <c r="H10" s="2">
        <v>3.9336225000000002E-2</v>
      </c>
      <c r="I10" s="2" t="s">
        <v>76</v>
      </c>
      <c r="J10" s="2">
        <v>4</v>
      </c>
      <c r="K10" s="3">
        <v>6.25E-2</v>
      </c>
    </row>
    <row r="11" spans="2:11" x14ac:dyDescent="0.2">
      <c r="B11" s="2" t="s">
        <v>50</v>
      </c>
      <c r="C11" s="2" t="s">
        <v>51</v>
      </c>
      <c r="D11" s="2" t="s">
        <v>52</v>
      </c>
      <c r="E11" s="2" t="s">
        <v>53</v>
      </c>
      <c r="F11" s="4">
        <v>2.6000000000000001E-9</v>
      </c>
      <c r="G11" s="4">
        <v>8.7600000000000008E-6</v>
      </c>
      <c r="H11" s="4">
        <v>7.0299999999999996E-6</v>
      </c>
      <c r="I11" s="2" t="s">
        <v>54</v>
      </c>
      <c r="J11" s="2">
        <v>17</v>
      </c>
      <c r="K11" s="3">
        <f>J11/291</f>
        <v>5.8419243986254296E-2</v>
      </c>
    </row>
    <row r="12" spans="2:11" x14ac:dyDescent="0.2">
      <c r="B12" s="2" t="s">
        <v>77</v>
      </c>
      <c r="C12" s="2" t="s">
        <v>78</v>
      </c>
      <c r="D12" s="2" t="s">
        <v>79</v>
      </c>
      <c r="E12" s="2" t="s">
        <v>80</v>
      </c>
      <c r="F12" s="4">
        <v>2.4899999999999999E-5</v>
      </c>
      <c r="G12" s="2">
        <v>3.233096E-3</v>
      </c>
      <c r="H12" s="2">
        <v>2.593344E-3</v>
      </c>
      <c r="I12" s="2" t="s">
        <v>81</v>
      </c>
      <c r="J12" s="2">
        <v>14</v>
      </c>
      <c r="K12" s="3">
        <v>3.5443037974683546E-2</v>
      </c>
    </row>
    <row r="13" spans="2:11" x14ac:dyDescent="0.2">
      <c r="B13" s="2" t="s">
        <v>82</v>
      </c>
      <c r="C13" s="2" t="s">
        <v>83</v>
      </c>
      <c r="D13" s="2" t="s">
        <v>79</v>
      </c>
      <c r="E13" s="2" t="s">
        <v>84</v>
      </c>
      <c r="F13" s="4">
        <v>6.7500000000000001E-5</v>
      </c>
      <c r="G13" s="2">
        <v>5.8311379999999996E-3</v>
      </c>
      <c r="H13" s="2">
        <v>4.6772960000000001E-3</v>
      </c>
      <c r="I13" s="2" t="s">
        <v>85</v>
      </c>
      <c r="J13" s="2">
        <v>14</v>
      </c>
      <c r="K13" s="3">
        <v>3.2332563510392612E-2</v>
      </c>
    </row>
  </sheetData>
  <sortState xmlns:xlrd2="http://schemas.microsoft.com/office/spreadsheetml/2017/richdata2" ref="B6:K13">
    <sortCondition descending="1" ref="K5:K1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902B-BD44-6347-B9B1-5B7CA9D327E0}">
  <dimension ref="C4:L11"/>
  <sheetViews>
    <sheetView zoomScale="99" workbookViewId="0">
      <selection activeCell="C29" sqref="C29"/>
    </sheetView>
  </sheetViews>
  <sheetFormatPr baseColWidth="10" defaultRowHeight="16" x14ac:dyDescent="0.2"/>
  <cols>
    <col min="3" max="3" width="13.5" customWidth="1"/>
    <col min="4" max="4" width="35.5" customWidth="1"/>
    <col min="5" max="5" width="12.1640625" customWidth="1"/>
    <col min="8" max="8" width="17.5" customWidth="1"/>
    <col min="10" max="10" width="73.83203125" customWidth="1"/>
    <col min="12" max="12" width="10.83203125" style="10"/>
  </cols>
  <sheetData>
    <row r="4" spans="3:12" x14ac:dyDescent="0.2">
      <c r="C4" s="6" t="s">
        <v>41</v>
      </c>
      <c r="D4" s="6" t="s">
        <v>42</v>
      </c>
      <c r="E4" s="6" t="s">
        <v>43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  <c r="K4" s="6" t="s">
        <v>49</v>
      </c>
      <c r="L4" s="16" t="s">
        <v>121</v>
      </c>
    </row>
    <row r="5" spans="3:12" x14ac:dyDescent="0.2">
      <c r="C5" s="2" t="s">
        <v>88</v>
      </c>
      <c r="D5" s="2" t="s">
        <v>89</v>
      </c>
      <c r="E5" s="2" t="s">
        <v>90</v>
      </c>
      <c r="F5" s="2" t="s">
        <v>75</v>
      </c>
      <c r="G5" s="4">
        <v>1.42E-8</v>
      </c>
      <c r="H5" s="4">
        <v>2.0700000000000001E-6</v>
      </c>
      <c r="I5" s="4">
        <v>1.6700000000000001E-6</v>
      </c>
      <c r="J5" s="2" t="s">
        <v>91</v>
      </c>
      <c r="K5" s="2">
        <v>9</v>
      </c>
      <c r="L5" s="5">
        <f>9/64</f>
        <v>0.140625</v>
      </c>
    </row>
    <row r="6" spans="3:12" x14ac:dyDescent="0.2">
      <c r="C6" s="2" t="s">
        <v>92</v>
      </c>
      <c r="D6" s="2" t="s">
        <v>93</v>
      </c>
      <c r="E6" s="2" t="s">
        <v>94</v>
      </c>
      <c r="F6" s="2" t="s">
        <v>95</v>
      </c>
      <c r="G6" s="4">
        <v>3.4399999999999997E-8</v>
      </c>
      <c r="H6" s="4">
        <v>4.2699999999999998E-6</v>
      </c>
      <c r="I6" s="4">
        <v>3.4400000000000001E-6</v>
      </c>
      <c r="J6" s="2" t="s">
        <v>96</v>
      </c>
      <c r="K6" s="2">
        <v>10</v>
      </c>
      <c r="L6" s="5">
        <f>10/94</f>
        <v>0.10638297872340426</v>
      </c>
    </row>
    <row r="7" spans="3:12" x14ac:dyDescent="0.2">
      <c r="C7" s="2" t="s">
        <v>97</v>
      </c>
      <c r="D7" s="2" t="s">
        <v>98</v>
      </c>
      <c r="E7" s="2" t="s">
        <v>94</v>
      </c>
      <c r="F7" s="2" t="s">
        <v>99</v>
      </c>
      <c r="G7" s="4">
        <v>5.6699999999999998E-8</v>
      </c>
      <c r="H7" s="4">
        <v>6.7399999999999998E-6</v>
      </c>
      <c r="I7" s="4">
        <v>5.4299999999999997E-6</v>
      </c>
      <c r="J7" s="2" t="s">
        <v>100</v>
      </c>
      <c r="K7" s="2">
        <v>10</v>
      </c>
      <c r="L7" s="5">
        <f>10/99</f>
        <v>0.10101010101010101</v>
      </c>
    </row>
    <row r="8" spans="3:12" x14ac:dyDescent="0.2">
      <c r="C8" s="2" t="s">
        <v>101</v>
      </c>
      <c r="D8" s="2" t="s">
        <v>102</v>
      </c>
      <c r="E8" s="2" t="s">
        <v>103</v>
      </c>
      <c r="F8" s="2" t="s">
        <v>104</v>
      </c>
      <c r="G8" s="4">
        <v>3.57E-5</v>
      </c>
      <c r="H8" s="2">
        <v>1.202034E-3</v>
      </c>
      <c r="I8" s="2">
        <v>9.6878100000000005E-4</v>
      </c>
      <c r="J8" s="2" t="s">
        <v>105</v>
      </c>
      <c r="K8" s="2">
        <v>6</v>
      </c>
      <c r="L8" s="5">
        <f>6/62</f>
        <v>9.6774193548387094E-2</v>
      </c>
    </row>
    <row r="9" spans="3:12" x14ac:dyDescent="0.2">
      <c r="C9" s="2" t="s">
        <v>106</v>
      </c>
      <c r="D9" s="2" t="s">
        <v>107</v>
      </c>
      <c r="E9" s="2" t="s">
        <v>108</v>
      </c>
      <c r="F9" s="2" t="s">
        <v>109</v>
      </c>
      <c r="G9" s="4">
        <v>4.4200000000000002E-17</v>
      </c>
      <c r="H9" s="4">
        <v>4.5799999999999998E-14</v>
      </c>
      <c r="I9" s="4">
        <v>3.6899999999999999E-14</v>
      </c>
      <c r="J9" s="2" t="s">
        <v>110</v>
      </c>
      <c r="K9" s="2">
        <v>30</v>
      </c>
      <c r="L9" s="5">
        <f>30/430</f>
        <v>6.9767441860465115E-2</v>
      </c>
    </row>
    <row r="10" spans="3:12" x14ac:dyDescent="0.2">
      <c r="C10" s="2" t="s">
        <v>111</v>
      </c>
      <c r="D10" s="2" t="s">
        <v>112</v>
      </c>
      <c r="E10" s="2" t="s">
        <v>113</v>
      </c>
      <c r="F10" s="2" t="s">
        <v>114</v>
      </c>
      <c r="G10" s="4">
        <v>1.43E-11</v>
      </c>
      <c r="H10" s="4">
        <v>4.8799999999999997E-9</v>
      </c>
      <c r="I10" s="4">
        <v>3.94E-9</v>
      </c>
      <c r="J10" s="2" t="s">
        <v>115</v>
      </c>
      <c r="K10" s="2">
        <v>25</v>
      </c>
      <c r="L10" s="5">
        <f>25/479</f>
        <v>5.2192066805845511E-2</v>
      </c>
    </row>
    <row r="11" spans="3:12" x14ac:dyDescent="0.2">
      <c r="C11" s="2" t="s">
        <v>116</v>
      </c>
      <c r="D11" s="2" t="s">
        <v>117</v>
      </c>
      <c r="E11" s="2" t="s">
        <v>118</v>
      </c>
      <c r="F11" s="2" t="s">
        <v>119</v>
      </c>
      <c r="G11" s="2">
        <v>2.89466E-4</v>
      </c>
      <c r="H11" s="2">
        <v>5.3414379999999996E-3</v>
      </c>
      <c r="I11" s="2">
        <v>4.3049380000000003E-3</v>
      </c>
      <c r="J11" s="2" t="s">
        <v>120</v>
      </c>
      <c r="K11" s="2">
        <v>12</v>
      </c>
      <c r="L11" s="5">
        <f>12/361</f>
        <v>3.3240997229916899E-2</v>
      </c>
    </row>
  </sheetData>
  <sortState xmlns:xlrd2="http://schemas.microsoft.com/office/spreadsheetml/2017/richdata2" ref="C5:L11">
    <sortCondition descending="1" ref="L4:L1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697D-1ECA-C84F-8886-BBBD369CDD5F}">
  <dimension ref="C4:E29"/>
  <sheetViews>
    <sheetView workbookViewId="0">
      <selection activeCell="G17" sqref="G17"/>
    </sheetView>
  </sheetViews>
  <sheetFormatPr baseColWidth="10" defaultRowHeight="16" x14ac:dyDescent="0.2"/>
  <sheetData>
    <row r="4" spans="3:5" x14ac:dyDescent="0.2">
      <c r="C4" s="17" t="s">
        <v>122</v>
      </c>
      <c r="D4" s="17" t="s">
        <v>123</v>
      </c>
      <c r="E4" s="9"/>
    </row>
    <row r="5" spans="3:5" x14ac:dyDescent="0.2">
      <c r="C5" s="12">
        <v>0.56000000000000005</v>
      </c>
      <c r="D5" s="12">
        <v>0.69</v>
      </c>
    </row>
    <row r="6" spans="3:5" x14ac:dyDescent="0.2">
      <c r="C6" s="12">
        <v>0.59</v>
      </c>
      <c r="D6" s="12">
        <v>0.74</v>
      </c>
    </row>
    <row r="7" spans="3:5" x14ac:dyDescent="0.2">
      <c r="C7" s="12">
        <v>0.56000000000000005</v>
      </c>
      <c r="D7" s="12">
        <v>0.67</v>
      </c>
    </row>
    <row r="8" spans="3:5" x14ac:dyDescent="0.2">
      <c r="C8" s="12">
        <v>0.57999999999999996</v>
      </c>
      <c r="D8" s="12">
        <v>0.78</v>
      </c>
    </row>
    <row r="9" spans="3:5" x14ac:dyDescent="0.2">
      <c r="C9" s="12">
        <v>0.56000000000000005</v>
      </c>
      <c r="D9" s="12">
        <v>0.71</v>
      </c>
    </row>
    <row r="10" spans="3:5" x14ac:dyDescent="0.2">
      <c r="C10" s="12">
        <v>0.56999999999999995</v>
      </c>
      <c r="D10" s="12">
        <v>0.79</v>
      </c>
    </row>
    <row r="11" spans="3:5" x14ac:dyDescent="0.2">
      <c r="C11" s="12">
        <v>0.52</v>
      </c>
      <c r="D11" s="12">
        <v>0.69</v>
      </c>
    </row>
    <row r="12" spans="3:5" x14ac:dyDescent="0.2">
      <c r="C12" s="12">
        <v>0.56000000000000005</v>
      </c>
      <c r="D12" s="12">
        <v>0.78</v>
      </c>
    </row>
    <row r="13" spans="3:5" x14ac:dyDescent="0.2">
      <c r="C13" s="12">
        <v>0.55000000000000004</v>
      </c>
      <c r="D13" s="12">
        <v>0.68</v>
      </c>
    </row>
    <row r="14" spans="3:5" x14ac:dyDescent="0.2">
      <c r="C14" s="12">
        <v>0.57999999999999996</v>
      </c>
      <c r="D14" s="12">
        <v>0.76</v>
      </c>
    </row>
    <row r="15" spans="3:5" x14ac:dyDescent="0.2">
      <c r="C15" s="12">
        <v>0.54</v>
      </c>
      <c r="D15" s="12">
        <v>0.78</v>
      </c>
    </row>
    <row r="16" spans="3:5" x14ac:dyDescent="0.2">
      <c r="C16" s="12">
        <v>0.52</v>
      </c>
      <c r="D16" s="12">
        <v>0.75</v>
      </c>
    </row>
    <row r="17" spans="3:4" x14ac:dyDescent="0.2">
      <c r="C17" s="12">
        <v>0.53</v>
      </c>
      <c r="D17" s="12">
        <v>0.74</v>
      </c>
    </row>
    <row r="18" spans="3:4" x14ac:dyDescent="0.2">
      <c r="C18" s="12">
        <v>0.56999999999999995</v>
      </c>
      <c r="D18" s="12">
        <v>0.73</v>
      </c>
    </row>
    <row r="19" spans="3:4" x14ac:dyDescent="0.2">
      <c r="C19" s="12">
        <v>0.56000000000000005</v>
      </c>
      <c r="D19" s="12">
        <v>0.68</v>
      </c>
    </row>
    <row r="20" spans="3:4" x14ac:dyDescent="0.2">
      <c r="C20" s="12">
        <v>0.55000000000000004</v>
      </c>
      <c r="D20" s="12">
        <v>0.72</v>
      </c>
    </row>
    <row r="21" spans="3:4" x14ac:dyDescent="0.2">
      <c r="C21" s="12">
        <v>0.56000000000000005</v>
      </c>
      <c r="D21" s="12">
        <v>0.77</v>
      </c>
    </row>
    <row r="22" spans="3:4" x14ac:dyDescent="0.2">
      <c r="C22" s="12">
        <v>0.56000000000000005</v>
      </c>
      <c r="D22" s="12">
        <v>0.69</v>
      </c>
    </row>
    <row r="23" spans="3:4" x14ac:dyDescent="0.2">
      <c r="C23" s="12">
        <v>0.56000000000000005</v>
      </c>
      <c r="D23" s="12">
        <v>0.74</v>
      </c>
    </row>
    <row r="24" spans="3:4" x14ac:dyDescent="0.2">
      <c r="C24" s="12">
        <v>0.56999999999999995</v>
      </c>
      <c r="D24" s="12">
        <v>0.71</v>
      </c>
    </row>
    <row r="25" spans="3:4" x14ac:dyDescent="0.2">
      <c r="C25" s="12">
        <v>0.51</v>
      </c>
      <c r="D25" s="12">
        <v>0.74</v>
      </c>
    </row>
    <row r="26" spans="3:4" x14ac:dyDescent="0.2">
      <c r="C26" s="12">
        <v>0.56999999999999995</v>
      </c>
      <c r="D26" s="12">
        <v>0.77</v>
      </c>
    </row>
    <row r="27" spans="3:4" x14ac:dyDescent="0.2">
      <c r="C27" s="12">
        <v>0.55000000000000004</v>
      </c>
      <c r="D27" s="12">
        <v>0.69</v>
      </c>
    </row>
    <row r="29" spans="3:4" x14ac:dyDescent="0.2">
      <c r="D29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DD48-315E-1D4B-8475-39FAE07C8906}">
  <dimension ref="C4:D9"/>
  <sheetViews>
    <sheetView zoomScale="106" workbookViewId="0">
      <selection activeCell="J22" sqref="J22"/>
    </sheetView>
  </sheetViews>
  <sheetFormatPr baseColWidth="10" defaultRowHeight="16" x14ac:dyDescent="0.2"/>
  <sheetData>
    <row r="4" spans="3:4" x14ac:dyDescent="0.2">
      <c r="C4" s="18" t="s">
        <v>125</v>
      </c>
      <c r="D4" s="18" t="s">
        <v>124</v>
      </c>
    </row>
    <row r="5" spans="3:4" x14ac:dyDescent="0.2">
      <c r="C5" s="12">
        <v>0.62</v>
      </c>
      <c r="D5" s="12">
        <v>0.74</v>
      </c>
    </row>
    <row r="6" spans="3:4" x14ac:dyDescent="0.2">
      <c r="C6" s="12">
        <v>0.67</v>
      </c>
      <c r="D6" s="12">
        <v>0.72</v>
      </c>
    </row>
    <row r="7" spans="3:4" x14ac:dyDescent="0.2">
      <c r="C7" s="12">
        <v>0.59</v>
      </c>
      <c r="D7" s="12">
        <v>0.74</v>
      </c>
    </row>
    <row r="8" spans="3:4" x14ac:dyDescent="0.2">
      <c r="C8" s="12">
        <v>0.69</v>
      </c>
      <c r="D8" s="12">
        <v>0.79</v>
      </c>
    </row>
    <row r="9" spans="3:4" x14ac:dyDescent="0.2">
      <c r="C9" s="12">
        <v>0.68</v>
      </c>
      <c r="D9" s="12">
        <v>0.72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0CBD-20B6-6A4E-9BF6-75262C69FFBD}">
  <dimension ref="D4:I18"/>
  <sheetViews>
    <sheetView zoomScale="75" workbookViewId="0">
      <selection activeCell="F30" sqref="F30"/>
    </sheetView>
  </sheetViews>
  <sheetFormatPr baseColWidth="10" defaultRowHeight="16" x14ac:dyDescent="0.2"/>
  <cols>
    <col min="4" max="5" width="15" customWidth="1"/>
    <col min="8" max="8" width="11.6640625" customWidth="1"/>
    <col min="9" max="9" width="12" customWidth="1"/>
  </cols>
  <sheetData>
    <row r="4" spans="4:9" x14ac:dyDescent="0.2">
      <c r="D4" s="1" t="s">
        <v>10</v>
      </c>
    </row>
    <row r="5" spans="4:9" x14ac:dyDescent="0.2">
      <c r="D5" s="2"/>
      <c r="E5" s="2" t="s">
        <v>0</v>
      </c>
      <c r="F5" s="2" t="s">
        <v>1</v>
      </c>
      <c r="G5" s="2" t="s">
        <v>2</v>
      </c>
      <c r="H5" s="2" t="s">
        <v>3</v>
      </c>
      <c r="I5" s="2" t="s">
        <v>4</v>
      </c>
    </row>
    <row r="6" spans="4:9" x14ac:dyDescent="0.2">
      <c r="D6" s="2" t="s">
        <v>0</v>
      </c>
      <c r="E6" s="3">
        <v>0.545863227923301</v>
      </c>
      <c r="F6" s="3">
        <v>0.14099008814705</v>
      </c>
      <c r="G6" s="3">
        <v>-0.118223346011472</v>
      </c>
      <c r="H6" s="3">
        <v>-0.45790292456768</v>
      </c>
      <c r="I6" s="3">
        <v>-0.46014149194609799</v>
      </c>
    </row>
    <row r="7" spans="4:9" x14ac:dyDescent="0.2">
      <c r="D7" s="2" t="s">
        <v>1</v>
      </c>
      <c r="E7" s="3">
        <v>1.0248878613193001E-3</v>
      </c>
      <c r="F7" s="3">
        <v>0.53481819288204702</v>
      </c>
      <c r="G7" s="3">
        <v>0.18</v>
      </c>
      <c r="H7" s="3">
        <v>-0.16325829192985999</v>
      </c>
      <c r="I7" s="3">
        <v>-0.27571084958123498</v>
      </c>
    </row>
    <row r="8" spans="4:9" x14ac:dyDescent="0.2">
      <c r="D8" s="2" t="s">
        <v>12</v>
      </c>
      <c r="E8" s="3">
        <v>5.2882160375183E-2</v>
      </c>
      <c r="F8" s="3">
        <v>0.245498645602893</v>
      </c>
      <c r="G8" s="3">
        <v>0.50785452016051003</v>
      </c>
      <c r="H8" s="3">
        <v>-0.12365901422214801</v>
      </c>
      <c r="I8" s="3">
        <v>-0.16924491054764501</v>
      </c>
    </row>
    <row r="9" spans="4:9" x14ac:dyDescent="0.2">
      <c r="D9" s="2" t="s">
        <v>13</v>
      </c>
      <c r="E9" s="3">
        <v>-0.35251193708937301</v>
      </c>
      <c r="F9" s="3">
        <v>-2.8318269271869999E-2</v>
      </c>
      <c r="G9" s="3">
        <v>0.25</v>
      </c>
      <c r="H9" s="3">
        <v>0.54075539477662304</v>
      </c>
      <c r="I9" s="3">
        <v>0.24</v>
      </c>
    </row>
    <row r="10" spans="4:9" x14ac:dyDescent="0.2">
      <c r="D10" s="2" t="s">
        <v>14</v>
      </c>
      <c r="E10" s="3">
        <v>-0.16791941579467401</v>
      </c>
      <c r="F10" s="3">
        <v>-0.159926816639574</v>
      </c>
      <c r="G10" s="3">
        <v>-0.122987700119069</v>
      </c>
      <c r="H10" s="3">
        <v>0.30775211629890697</v>
      </c>
      <c r="I10" s="3">
        <v>0.73235844547957596</v>
      </c>
    </row>
    <row r="12" spans="4:9" x14ac:dyDescent="0.2">
      <c r="D12" s="1" t="s">
        <v>11</v>
      </c>
    </row>
    <row r="13" spans="4:9" x14ac:dyDescent="0.2">
      <c r="D13" s="2"/>
      <c r="E13" s="2" t="s">
        <v>0</v>
      </c>
      <c r="F13" s="2" t="s">
        <v>1</v>
      </c>
      <c r="G13" s="2" t="s">
        <v>2</v>
      </c>
      <c r="H13" s="2" t="s">
        <v>3</v>
      </c>
      <c r="I13" s="2" t="s">
        <v>4</v>
      </c>
    </row>
    <row r="14" spans="4:9" x14ac:dyDescent="0.2">
      <c r="D14" s="2" t="s">
        <v>0</v>
      </c>
      <c r="E14" s="2">
        <v>1.28756E-4</v>
      </c>
      <c r="F14" s="2">
        <v>9.9292145897453804E-2</v>
      </c>
      <c r="G14" s="2">
        <v>3.0790020594436099E-2</v>
      </c>
      <c r="H14" s="4">
        <v>4.2040354685820303E-5</v>
      </c>
      <c r="I14" s="4">
        <v>5.5483519947149802E-18</v>
      </c>
    </row>
    <row r="15" spans="4:9" x14ac:dyDescent="0.2">
      <c r="D15" s="2" t="s">
        <v>1</v>
      </c>
      <c r="E15" s="2">
        <v>5.4067343769837503E-2</v>
      </c>
      <c r="F15" s="2">
        <v>3.1741851784670001E-4</v>
      </c>
      <c r="G15" s="2">
        <v>9.7405739546589695E-2</v>
      </c>
      <c r="H15" s="2">
        <v>6.9997009208621494E-2</v>
      </c>
      <c r="I15" s="2">
        <v>4.1788038105822899E-2</v>
      </c>
    </row>
    <row r="16" spans="4:9" x14ac:dyDescent="0.2">
      <c r="D16" s="2" t="s">
        <v>12</v>
      </c>
      <c r="E16" s="2">
        <v>3.30353963226101E-2</v>
      </c>
      <c r="F16" s="2">
        <v>6.7493823909343706E-2</v>
      </c>
      <c r="G16" s="2">
        <v>2.4957000000000001E-4</v>
      </c>
      <c r="H16" s="2">
        <v>5.11477120502669E-2</v>
      </c>
      <c r="I16" s="2">
        <v>5.2617665269460198E-2</v>
      </c>
    </row>
    <row r="17" spans="4:9" x14ac:dyDescent="0.2">
      <c r="D17" s="2" t="s">
        <v>13</v>
      </c>
      <c r="E17" s="2">
        <v>3.0790020594436099E-2</v>
      </c>
      <c r="F17" s="2">
        <v>4.3984867485573897E-2</v>
      </c>
      <c r="G17" s="2">
        <v>6.4590131999999995E-2</v>
      </c>
      <c r="H17" s="4">
        <v>5.0138448008439499E-12</v>
      </c>
      <c r="I17" s="2">
        <v>8.212593E-2</v>
      </c>
    </row>
    <row r="18" spans="4:9" x14ac:dyDescent="0.2">
      <c r="D18" s="2" t="s">
        <v>14</v>
      </c>
      <c r="E18" s="2">
        <v>3.41040854638026E-2</v>
      </c>
      <c r="F18" s="2">
        <v>6.9997009208621494E-2</v>
      </c>
      <c r="G18" s="2">
        <v>3.5792541674403197E-2</v>
      </c>
      <c r="H18" s="2">
        <v>4.1099878090451097E-2</v>
      </c>
      <c r="I18" s="4">
        <v>2.68468929301239E-67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4AB0-8473-B942-A2D1-9DEE8EAB0DE3}">
  <dimension ref="D5:I28"/>
  <sheetViews>
    <sheetView zoomScale="75" workbookViewId="0">
      <selection activeCell="D35" sqref="D35"/>
    </sheetView>
  </sheetViews>
  <sheetFormatPr baseColWidth="10" defaultRowHeight="16" x14ac:dyDescent="0.2"/>
  <sheetData>
    <row r="5" spans="4:9" x14ac:dyDescent="0.2">
      <c r="D5" s="6" t="s">
        <v>15</v>
      </c>
      <c r="E5" s="6" t="s">
        <v>0</v>
      </c>
      <c r="F5" s="6" t="s">
        <v>1</v>
      </c>
      <c r="G5" s="6" t="s">
        <v>2</v>
      </c>
      <c r="H5" s="6" t="s">
        <v>3</v>
      </c>
      <c r="I5" s="6" t="s">
        <v>4</v>
      </c>
    </row>
    <row r="6" spans="4:9" x14ac:dyDescent="0.2">
      <c r="D6" s="2">
        <v>1</v>
      </c>
      <c r="E6" s="5">
        <v>0.91989774179803996</v>
      </c>
      <c r="F6" s="5">
        <v>4.7507456327226201E-2</v>
      </c>
      <c r="G6" s="5">
        <v>1.6190881976991901E-2</v>
      </c>
      <c r="H6" s="5">
        <v>1.64039198977417E-2</v>
      </c>
      <c r="I6" s="5">
        <v>0</v>
      </c>
    </row>
    <row r="7" spans="4:9" x14ac:dyDescent="0.2">
      <c r="D7" s="2">
        <v>2</v>
      </c>
      <c r="E7" s="5">
        <v>0.90911188004613597</v>
      </c>
      <c r="F7" s="5">
        <v>7.0126874279123397E-2</v>
      </c>
      <c r="G7" s="5">
        <v>2.0299884659746199E-2</v>
      </c>
      <c r="H7" s="5">
        <v>0</v>
      </c>
      <c r="I7" s="5">
        <v>4.6136101499423299E-4</v>
      </c>
    </row>
    <row r="8" spans="4:9" x14ac:dyDescent="0.2">
      <c r="D8" s="2">
        <v>3</v>
      </c>
      <c r="E8" s="5">
        <v>0.86597526924611001</v>
      </c>
      <c r="F8" s="5">
        <v>6.7012365376944494E-2</v>
      </c>
      <c r="G8" s="5">
        <v>7.1798962903869097E-3</v>
      </c>
      <c r="H8" s="5">
        <v>3.3506182688472198E-2</v>
      </c>
      <c r="I8" s="5">
        <v>2.6326286398085302E-2</v>
      </c>
    </row>
    <row r="9" spans="4:9" x14ac:dyDescent="0.2">
      <c r="D9" s="2">
        <v>4</v>
      </c>
      <c r="E9" s="5">
        <v>0.71698739216987395</v>
      </c>
      <c r="F9" s="5">
        <v>0.21333775713337699</v>
      </c>
      <c r="G9" s="5">
        <v>5.5739880557398799E-2</v>
      </c>
      <c r="H9" s="5">
        <v>9.9535500995354999E-3</v>
      </c>
      <c r="I9" s="5">
        <v>3.9814200398142E-3</v>
      </c>
    </row>
    <row r="10" spans="4:9" x14ac:dyDescent="0.2">
      <c r="D10" s="2">
        <v>5</v>
      </c>
      <c r="E10" s="5">
        <v>0.64954853273137703</v>
      </c>
      <c r="F10" s="5">
        <v>0.19977426636568801</v>
      </c>
      <c r="G10" s="5">
        <v>1.1851015801354401E-2</v>
      </c>
      <c r="H10" s="5">
        <v>7.1670428893905194E-2</v>
      </c>
      <c r="I10" s="5">
        <v>6.7155756207674902E-2</v>
      </c>
    </row>
    <row r="11" spans="4:9" x14ac:dyDescent="0.2">
      <c r="D11" s="2">
        <v>6</v>
      </c>
      <c r="E11" s="5">
        <v>0.52589310440321202</v>
      </c>
      <c r="F11" s="5">
        <v>3.1293270562171099E-2</v>
      </c>
      <c r="G11" s="5">
        <v>0.43062863472722201</v>
      </c>
      <c r="H11" s="5">
        <v>1.10772639158127E-2</v>
      </c>
      <c r="I11" s="5">
        <v>1.1077263915812701E-3</v>
      </c>
    </row>
    <row r="12" spans="4:9" x14ac:dyDescent="0.2">
      <c r="D12" s="2">
        <v>7</v>
      </c>
      <c r="E12" s="5">
        <v>0.412109375</v>
      </c>
      <c r="F12" s="5">
        <v>0.13710937500000001</v>
      </c>
      <c r="G12" s="5">
        <v>0.40351562499999999</v>
      </c>
      <c r="H12" s="5">
        <v>4.296875E-2</v>
      </c>
      <c r="I12" s="5">
        <v>4.2968750000000003E-3</v>
      </c>
    </row>
    <row r="13" spans="4:9" x14ac:dyDescent="0.2">
      <c r="D13" s="2">
        <v>8</v>
      </c>
      <c r="E13" s="5">
        <v>0.26348078785921802</v>
      </c>
      <c r="F13" s="5">
        <v>0.72909267032612202</v>
      </c>
      <c r="G13" s="5">
        <v>5.1662899580238904E-3</v>
      </c>
      <c r="H13" s="5">
        <v>0</v>
      </c>
      <c r="I13" s="5">
        <v>2.2602518566354501E-3</v>
      </c>
    </row>
    <row r="14" spans="4:9" x14ac:dyDescent="0.2">
      <c r="D14" s="2">
        <v>9</v>
      </c>
      <c r="E14" s="5">
        <v>0.25074037512339498</v>
      </c>
      <c r="F14" s="5">
        <v>3.2905561039815701E-4</v>
      </c>
      <c r="G14" s="5">
        <v>0.34583744652846299</v>
      </c>
      <c r="H14" s="5">
        <v>0.26719315564330298</v>
      </c>
      <c r="I14" s="5">
        <v>0.135899967094438</v>
      </c>
    </row>
    <row r="15" spans="4:9" x14ac:dyDescent="0.2">
      <c r="D15" s="2">
        <v>10</v>
      </c>
      <c r="E15" s="5">
        <v>0.231114435302916</v>
      </c>
      <c r="F15" s="5">
        <v>0.176888556469708</v>
      </c>
      <c r="G15" s="5">
        <v>0.56432311144352998</v>
      </c>
      <c r="H15" s="5">
        <v>2.6551982049364199E-2</v>
      </c>
      <c r="I15" s="5">
        <v>1.1219147344801699E-3</v>
      </c>
    </row>
    <row r="16" spans="4:9" x14ac:dyDescent="0.2">
      <c r="D16" s="2">
        <v>11</v>
      </c>
      <c r="E16" s="5">
        <v>0.21187584345478999</v>
      </c>
      <c r="F16" s="5">
        <v>0.71052631578947301</v>
      </c>
      <c r="G16" s="5">
        <v>5.0944669365721999E-2</v>
      </c>
      <c r="H16" s="5">
        <v>2.0242914979756998E-2</v>
      </c>
      <c r="I16" s="5">
        <v>6.41025641025641E-3</v>
      </c>
    </row>
    <row r="17" spans="4:9" x14ac:dyDescent="0.2">
      <c r="D17" s="2">
        <v>12</v>
      </c>
      <c r="E17" s="5">
        <v>0.18338629142078899</v>
      </c>
      <c r="F17" s="5">
        <v>1.81570585565138E-3</v>
      </c>
      <c r="G17" s="5">
        <v>8.5338175215615E-2</v>
      </c>
      <c r="H17" s="5">
        <v>0.71947344530186097</v>
      </c>
      <c r="I17" s="5">
        <v>9.9863822060826096E-3</v>
      </c>
    </row>
    <row r="18" spans="4:9" x14ac:dyDescent="0.2">
      <c r="D18" s="2">
        <v>13</v>
      </c>
      <c r="E18" s="5">
        <v>0.142660708147129</v>
      </c>
      <c r="F18" s="5">
        <v>0.370574080440013</v>
      </c>
      <c r="G18" s="5">
        <v>8.9377793056032995E-2</v>
      </c>
      <c r="H18" s="5">
        <v>0.11137848057751799</v>
      </c>
      <c r="I18" s="5">
        <v>0.28600893777930497</v>
      </c>
    </row>
    <row r="19" spans="4:9" x14ac:dyDescent="0.2">
      <c r="D19" s="2">
        <v>14</v>
      </c>
      <c r="E19" s="5">
        <v>0.125069328896283</v>
      </c>
      <c r="F19" s="5">
        <v>6.9051580698835199E-2</v>
      </c>
      <c r="G19" s="5">
        <v>0.59151414309484196</v>
      </c>
      <c r="H19" s="5">
        <v>2.68996117581808E-2</v>
      </c>
      <c r="I19" s="5">
        <v>0.18746533555185799</v>
      </c>
    </row>
    <row r="20" spans="4:9" x14ac:dyDescent="0.2">
      <c r="D20" s="2">
        <v>15</v>
      </c>
      <c r="E20" s="5">
        <v>0.11528608027327</v>
      </c>
      <c r="F20" s="5">
        <v>0.24252775405636201</v>
      </c>
      <c r="G20" s="5">
        <v>5.5508112724167299E-3</v>
      </c>
      <c r="H20" s="5">
        <v>0.104184457728437</v>
      </c>
      <c r="I20" s="5">
        <v>0.53245089666951295</v>
      </c>
    </row>
    <row r="21" spans="4:9" x14ac:dyDescent="0.2">
      <c r="D21" s="2">
        <v>16</v>
      </c>
      <c r="E21" s="5">
        <v>0.109868421052631</v>
      </c>
      <c r="F21" s="5">
        <v>0.82302631578947305</v>
      </c>
      <c r="G21" s="5">
        <v>6.5789473684210495E-2</v>
      </c>
      <c r="H21" s="5">
        <v>1.3157894736842101E-3</v>
      </c>
      <c r="I21" s="5">
        <v>0</v>
      </c>
    </row>
    <row r="22" spans="4:9" x14ac:dyDescent="0.2">
      <c r="D22" s="2">
        <v>17</v>
      </c>
      <c r="E22" s="5">
        <v>6.6541454252750196E-2</v>
      </c>
      <c r="F22" s="5">
        <v>2.9514354708881098E-3</v>
      </c>
      <c r="G22" s="5">
        <v>0.82371880869331904</v>
      </c>
      <c r="H22" s="5">
        <v>4.34665951167158E-2</v>
      </c>
      <c r="I22" s="5">
        <v>6.3321706466326802E-2</v>
      </c>
    </row>
    <row r="23" spans="4:9" x14ac:dyDescent="0.2">
      <c r="D23" s="2">
        <v>18</v>
      </c>
      <c r="E23" s="5">
        <v>3.0287206266318499E-2</v>
      </c>
      <c r="F23" s="5">
        <v>3.1331592689295001E-3</v>
      </c>
      <c r="G23" s="5">
        <v>0.32428198433420302</v>
      </c>
      <c r="H23" s="5">
        <v>0.144647519582245</v>
      </c>
      <c r="I23" s="5">
        <v>0.49765013054830198</v>
      </c>
    </row>
    <row r="24" spans="4:9" x14ac:dyDescent="0.2">
      <c r="D24" s="2">
        <v>19</v>
      </c>
      <c r="E24" s="5">
        <v>2.3962106436333199E-2</v>
      </c>
      <c r="F24" s="5">
        <v>5.5725828921705204E-4</v>
      </c>
      <c r="G24" s="5">
        <v>0.62190025076623001</v>
      </c>
      <c r="H24" s="5">
        <v>0.28754527723599799</v>
      </c>
      <c r="I24" s="5">
        <v>6.6035107272220603E-2</v>
      </c>
    </row>
    <row r="25" spans="4:9" x14ac:dyDescent="0.2">
      <c r="D25" s="2">
        <v>20</v>
      </c>
      <c r="E25" s="5">
        <v>2.59815242494226E-3</v>
      </c>
      <c r="F25" s="5">
        <v>0</v>
      </c>
      <c r="G25" s="5">
        <v>0.403290993071593</v>
      </c>
      <c r="H25" s="5">
        <v>0.44053117782909901</v>
      </c>
      <c r="I25" s="5">
        <v>0.15357967667436401</v>
      </c>
    </row>
    <row r="26" spans="4:9" x14ac:dyDescent="0.2">
      <c r="D26" s="2">
        <v>21</v>
      </c>
      <c r="E26" s="5">
        <v>1.1965300628178201E-3</v>
      </c>
      <c r="F26" s="5">
        <v>0</v>
      </c>
      <c r="G26" s="5">
        <v>2.9913251570445702E-4</v>
      </c>
      <c r="H26" s="5">
        <v>0.77206102303320301</v>
      </c>
      <c r="I26" s="5">
        <v>0.226443314388274</v>
      </c>
    </row>
    <row r="27" spans="4:9" x14ac:dyDescent="0.2">
      <c r="D27" s="2">
        <v>22</v>
      </c>
      <c r="E27" s="5">
        <v>2.58331180573495E-4</v>
      </c>
      <c r="F27" s="5">
        <v>3.0999741668819398E-3</v>
      </c>
      <c r="G27" s="5">
        <v>0.99612503229139704</v>
      </c>
      <c r="H27" s="5">
        <v>2.58331180573495E-4</v>
      </c>
      <c r="I27" s="5">
        <v>2.58331180573495E-4</v>
      </c>
    </row>
    <row r="28" spans="4:9" x14ac:dyDescent="0.2">
      <c r="D28" s="2">
        <v>23</v>
      </c>
      <c r="E28" s="5">
        <v>0</v>
      </c>
      <c r="F28" s="5">
        <v>0</v>
      </c>
      <c r="G28" s="5">
        <v>0</v>
      </c>
      <c r="H28" s="5">
        <v>0.97647872708405303</v>
      </c>
      <c r="I28" s="5">
        <v>2.3521272915945999E-2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D81C-9898-2A43-966C-4661BCB2CF00}">
  <dimension ref="D5:L10"/>
  <sheetViews>
    <sheetView zoomScale="75" workbookViewId="0">
      <selection activeCell="H46" sqref="H46"/>
    </sheetView>
  </sheetViews>
  <sheetFormatPr baseColWidth="10" defaultRowHeight="16" x14ac:dyDescent="0.2"/>
  <cols>
    <col min="4" max="4" width="17" customWidth="1"/>
    <col min="5" max="5" width="14.83203125" customWidth="1"/>
    <col min="6" max="6" width="13.33203125" customWidth="1"/>
    <col min="8" max="8" width="15.33203125" customWidth="1"/>
    <col min="9" max="9" width="16.5" customWidth="1"/>
    <col min="10" max="10" width="13" customWidth="1"/>
    <col min="11" max="11" width="15.6640625" customWidth="1"/>
  </cols>
  <sheetData>
    <row r="5" spans="4:12" x14ac:dyDescent="0.2">
      <c r="D5" s="14"/>
      <c r="E5" s="12" t="s">
        <v>0</v>
      </c>
      <c r="F5" s="12" t="s">
        <v>1</v>
      </c>
      <c r="G5" s="12" t="s">
        <v>12</v>
      </c>
      <c r="H5" s="12" t="s">
        <v>3</v>
      </c>
      <c r="I5" s="12" t="s">
        <v>4</v>
      </c>
      <c r="J5" s="12" t="s">
        <v>16</v>
      </c>
      <c r="K5" s="12" t="s">
        <v>17</v>
      </c>
    </row>
    <row r="6" spans="4:12" x14ac:dyDescent="0.2">
      <c r="D6" s="12" t="s">
        <v>18</v>
      </c>
      <c r="E6" s="19">
        <v>0.52</v>
      </c>
      <c r="F6" s="19">
        <v>0.12</v>
      </c>
      <c r="G6" s="19">
        <v>0.08</v>
      </c>
      <c r="H6" s="19">
        <v>0.04</v>
      </c>
      <c r="I6" s="19">
        <v>0.02</v>
      </c>
      <c r="J6" s="19">
        <v>0.16</v>
      </c>
      <c r="K6" s="19">
        <v>0.06</v>
      </c>
      <c r="L6" s="15"/>
    </row>
    <row r="7" spans="4:12" x14ac:dyDescent="0.2">
      <c r="D7" s="12" t="s">
        <v>19</v>
      </c>
      <c r="E7" s="19">
        <v>0.1</v>
      </c>
      <c r="F7" s="19">
        <v>0.49</v>
      </c>
      <c r="G7" s="19">
        <v>0.1</v>
      </c>
      <c r="H7" s="19">
        <v>0.05</v>
      </c>
      <c r="I7" s="19">
        <v>0.04</v>
      </c>
      <c r="J7" s="19">
        <v>0.1</v>
      </c>
      <c r="K7" s="19">
        <v>0.12</v>
      </c>
      <c r="L7" s="15"/>
    </row>
    <row r="8" spans="4:12" x14ac:dyDescent="0.2">
      <c r="D8" s="12" t="s">
        <v>20</v>
      </c>
      <c r="E8" s="19">
        <v>0.06</v>
      </c>
      <c r="F8" s="19">
        <v>0.02</v>
      </c>
      <c r="G8" s="19">
        <v>0.45</v>
      </c>
      <c r="H8" s="19">
        <v>0.12</v>
      </c>
      <c r="I8" s="19">
        <v>0.02</v>
      </c>
      <c r="J8" s="19">
        <v>0.12</v>
      </c>
      <c r="K8" s="19">
        <v>0.21</v>
      </c>
      <c r="L8" s="15"/>
    </row>
    <row r="9" spans="4:12" x14ac:dyDescent="0.2">
      <c r="D9" s="12" t="s">
        <v>21</v>
      </c>
      <c r="E9" s="19">
        <v>7.0000000000000007E-2</v>
      </c>
      <c r="F9" s="19">
        <v>7.0000000000000007E-2</v>
      </c>
      <c r="G9" s="19">
        <v>0.12</v>
      </c>
      <c r="H9" s="19">
        <v>0.32</v>
      </c>
      <c r="I9" s="19">
        <v>0.06</v>
      </c>
      <c r="J9" s="19">
        <v>0.22</v>
      </c>
      <c r="K9" s="19">
        <v>0.14000000000000001</v>
      </c>
      <c r="L9" s="15"/>
    </row>
    <row r="10" spans="4:12" x14ac:dyDescent="0.2">
      <c r="D10" s="12" t="s">
        <v>22</v>
      </c>
      <c r="E10" s="19">
        <v>0.04</v>
      </c>
      <c r="F10" s="19">
        <v>0.08</v>
      </c>
      <c r="G10" s="19">
        <v>0.05</v>
      </c>
      <c r="H10" s="19">
        <v>0.14000000000000001</v>
      </c>
      <c r="I10" s="19">
        <v>0.43</v>
      </c>
      <c r="J10" s="19">
        <v>0.1</v>
      </c>
      <c r="K10" s="19">
        <v>0.16</v>
      </c>
      <c r="L10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97C0-CE7A-3F47-8391-C75583F300B8}">
  <dimension ref="D4:I6"/>
  <sheetViews>
    <sheetView zoomScale="75" workbookViewId="0">
      <selection activeCell="H29" sqref="H29"/>
    </sheetView>
  </sheetViews>
  <sheetFormatPr baseColWidth="10" defaultRowHeight="16" x14ac:dyDescent="0.2"/>
  <cols>
    <col min="6" max="6" width="13.6640625" customWidth="1"/>
    <col min="7" max="7" width="12.33203125" customWidth="1"/>
    <col min="9" max="9" width="15.5" customWidth="1"/>
  </cols>
  <sheetData>
    <row r="4" spans="4:9" x14ac:dyDescent="0.2">
      <c r="D4" s="12"/>
      <c r="E4" s="12" t="s">
        <v>23</v>
      </c>
      <c r="F4" s="12" t="s">
        <v>24</v>
      </c>
      <c r="G4" s="12" t="s">
        <v>25</v>
      </c>
      <c r="H4" s="12" t="s">
        <v>3</v>
      </c>
      <c r="I4" s="12" t="s">
        <v>4</v>
      </c>
    </row>
    <row r="5" spans="4:9" x14ac:dyDescent="0.2">
      <c r="D5" s="12" t="s">
        <v>26</v>
      </c>
      <c r="E5" s="19">
        <v>0.08</v>
      </c>
      <c r="F5" s="19">
        <v>0.3</v>
      </c>
      <c r="G5" s="19">
        <v>0.35</v>
      </c>
      <c r="H5" s="19">
        <v>0.18</v>
      </c>
      <c r="I5" s="19">
        <v>0.1</v>
      </c>
    </row>
    <row r="6" spans="4:9" ht="19" customHeight="1" x14ac:dyDescent="0.2">
      <c r="D6" s="12" t="s">
        <v>27</v>
      </c>
      <c r="E6" s="19">
        <v>0.1</v>
      </c>
      <c r="F6" s="19">
        <v>0.22</v>
      </c>
      <c r="G6" s="19">
        <v>0.4</v>
      </c>
      <c r="H6" s="19">
        <v>0.23</v>
      </c>
      <c r="I6" s="19">
        <v>0.05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FC46-926D-8C41-A23D-D83DF48156EB}">
  <dimension ref="D4:I6"/>
  <sheetViews>
    <sheetView zoomScale="75" workbookViewId="0">
      <selection activeCell="I26" sqref="I26"/>
    </sheetView>
  </sheetViews>
  <sheetFormatPr baseColWidth="10" defaultRowHeight="16" x14ac:dyDescent="0.2"/>
  <cols>
    <col min="8" max="8" width="14.33203125" customWidth="1"/>
    <col min="9" max="9" width="15.33203125" customWidth="1"/>
  </cols>
  <sheetData>
    <row r="4" spans="4:9" x14ac:dyDescent="0.2">
      <c r="D4" s="12"/>
      <c r="E4" s="12" t="s">
        <v>23</v>
      </c>
      <c r="F4" s="12" t="s">
        <v>24</v>
      </c>
      <c r="G4" s="12" t="s">
        <v>25</v>
      </c>
      <c r="H4" s="12" t="s">
        <v>3</v>
      </c>
      <c r="I4" s="12" t="s">
        <v>4</v>
      </c>
    </row>
    <row r="5" spans="4:9" x14ac:dyDescent="0.2">
      <c r="D5" s="12" t="s">
        <v>26</v>
      </c>
      <c r="E5" s="19">
        <v>0.4</v>
      </c>
      <c r="F5" s="19">
        <v>0.13</v>
      </c>
      <c r="G5" s="19">
        <v>0.13</v>
      </c>
      <c r="H5" s="19">
        <v>0.14000000000000001</v>
      </c>
      <c r="I5" s="19">
        <v>0.2</v>
      </c>
    </row>
    <row r="6" spans="4:9" ht="18" customHeight="1" x14ac:dyDescent="0.2">
      <c r="D6" s="12" t="s">
        <v>27</v>
      </c>
      <c r="E6" s="19">
        <v>0.48</v>
      </c>
      <c r="F6" s="19">
        <v>0.11</v>
      </c>
      <c r="G6" s="19">
        <v>0.12</v>
      </c>
      <c r="H6" s="19">
        <v>0.14000000000000001</v>
      </c>
      <c r="I6" s="19">
        <v>0.15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3B06-AB93-704B-B821-A7053C8B2BAA}">
  <dimension ref="C4:H18"/>
  <sheetViews>
    <sheetView zoomScale="107" workbookViewId="0">
      <selection activeCell="D30" sqref="D30"/>
    </sheetView>
  </sheetViews>
  <sheetFormatPr baseColWidth="10" defaultRowHeight="16" x14ac:dyDescent="0.2"/>
  <cols>
    <col min="3" max="3" width="16.1640625" customWidth="1"/>
    <col min="4" max="4" width="20.33203125" customWidth="1"/>
    <col min="5" max="5" width="13.5" customWidth="1"/>
    <col min="6" max="6" width="13" customWidth="1"/>
    <col min="7" max="7" width="13.6640625" customWidth="1"/>
    <col min="8" max="8" width="12" customWidth="1"/>
  </cols>
  <sheetData>
    <row r="4" spans="3:8" x14ac:dyDescent="0.2">
      <c r="C4" s="1" t="s">
        <v>10</v>
      </c>
    </row>
    <row r="5" spans="3:8" x14ac:dyDescent="0.2">
      <c r="C5" s="2"/>
      <c r="D5" s="2" t="s">
        <v>23</v>
      </c>
      <c r="E5" s="2" t="s">
        <v>24</v>
      </c>
      <c r="F5" s="2" t="s">
        <v>25</v>
      </c>
      <c r="G5" s="2" t="s">
        <v>3</v>
      </c>
      <c r="H5" s="2" t="s">
        <v>4</v>
      </c>
    </row>
    <row r="6" spans="3:8" x14ac:dyDescent="0.2">
      <c r="C6" s="2" t="s">
        <v>23</v>
      </c>
      <c r="D6" s="2">
        <v>0.55495589458942896</v>
      </c>
      <c r="E6" s="2">
        <v>-4.0629880613267902E-2</v>
      </c>
      <c r="F6" s="2">
        <v>-2.0938294959127701E-2</v>
      </c>
      <c r="G6" s="2">
        <v>6.97963228423015E-2</v>
      </c>
      <c r="H6" s="2">
        <v>7.5120182848731107E-2</v>
      </c>
    </row>
    <row r="7" spans="3:8" x14ac:dyDescent="0.2">
      <c r="C7" s="2" t="s">
        <v>24</v>
      </c>
      <c r="D7" s="2">
        <v>-2.13381862644412E-2</v>
      </c>
      <c r="E7" s="2">
        <v>0.49582905820399997</v>
      </c>
      <c r="F7" s="2">
        <v>5.2122157454824999E-2</v>
      </c>
      <c r="G7" s="2">
        <v>-6.5893275594558501E-2</v>
      </c>
      <c r="H7" s="2">
        <v>3.24142195284053E-2</v>
      </c>
    </row>
    <row r="8" spans="3:8" x14ac:dyDescent="0.2">
      <c r="C8" s="2" t="s">
        <v>25</v>
      </c>
      <c r="D8" s="2">
        <v>-8.4905834900000005E-2</v>
      </c>
      <c r="E8" s="2">
        <v>-1.40549331710821E-2</v>
      </c>
      <c r="F8" s="2">
        <v>0.62203203448543998</v>
      </c>
      <c r="G8" s="2">
        <v>-8.0955052223814203E-2</v>
      </c>
      <c r="H8" s="2">
        <v>-0.10388592808743199</v>
      </c>
    </row>
    <row r="9" spans="3:8" x14ac:dyDescent="0.2">
      <c r="C9" s="2" t="s">
        <v>3</v>
      </c>
      <c r="D9" s="2">
        <v>3.2707084687391801E-2</v>
      </c>
      <c r="E9" s="2">
        <v>5.6960915310018803E-2</v>
      </c>
      <c r="F9" s="2">
        <v>-0.185346132922075</v>
      </c>
      <c r="G9" s="2">
        <v>0.42786907856908701</v>
      </c>
      <c r="H9" s="2">
        <v>0.15372326112132501</v>
      </c>
    </row>
    <row r="10" spans="3:8" x14ac:dyDescent="0.2">
      <c r="C10" s="2" t="s">
        <v>4</v>
      </c>
      <c r="D10" s="2">
        <v>-0.19139175211398801</v>
      </c>
      <c r="E10" s="2">
        <v>-5.4294141128916597E-2</v>
      </c>
      <c r="F10" s="2">
        <v>-4.9668163470265599E-2</v>
      </c>
      <c r="G10" s="2">
        <v>0.18200101296962001</v>
      </c>
      <c r="H10" s="2">
        <v>0.56548305982400004</v>
      </c>
    </row>
    <row r="12" spans="3:8" x14ac:dyDescent="0.2">
      <c r="C12" s="1" t="s">
        <v>11</v>
      </c>
    </row>
    <row r="13" spans="3:8" x14ac:dyDescent="0.2">
      <c r="C13" s="2" t="s">
        <v>28</v>
      </c>
      <c r="D13" s="2" t="s">
        <v>29</v>
      </c>
      <c r="E13" s="2" t="s">
        <v>30</v>
      </c>
    </row>
    <row r="14" spans="3:8" x14ac:dyDescent="0.2">
      <c r="C14" s="2" t="s">
        <v>23</v>
      </c>
      <c r="D14" s="2" t="s">
        <v>23</v>
      </c>
      <c r="E14" s="4">
        <v>1.2300000000000001E-4</v>
      </c>
    </row>
    <row r="15" spans="3:8" x14ac:dyDescent="0.2">
      <c r="C15" s="2" t="s">
        <v>24</v>
      </c>
      <c r="D15" s="2" t="s">
        <v>24</v>
      </c>
      <c r="E15" s="4">
        <v>5.1599999999999997E-4</v>
      </c>
    </row>
    <row r="16" spans="3:8" x14ac:dyDescent="0.2">
      <c r="C16" s="2" t="s">
        <v>25</v>
      </c>
      <c r="D16" s="2" t="s">
        <v>25</v>
      </c>
      <c r="E16" s="4">
        <v>9.6700000000000006E-5</v>
      </c>
    </row>
    <row r="17" spans="3:5" x14ac:dyDescent="0.2">
      <c r="C17" s="2" t="s">
        <v>3</v>
      </c>
      <c r="D17" s="2" t="s">
        <v>3</v>
      </c>
      <c r="E17" s="2">
        <v>4.8929999999999998E-3</v>
      </c>
    </row>
    <row r="18" spans="3:5" x14ac:dyDescent="0.2">
      <c r="C18" s="2" t="s">
        <v>4</v>
      </c>
      <c r="D18" s="2" t="s">
        <v>4</v>
      </c>
      <c r="E18" s="4">
        <v>8.9099999999999997E-4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CAF1-8184-0B40-B639-2344EA42B0ED}">
  <dimension ref="D4:H9"/>
  <sheetViews>
    <sheetView zoomScale="93" workbookViewId="0">
      <selection activeCell="E30" sqref="E30"/>
    </sheetView>
  </sheetViews>
  <sheetFormatPr baseColWidth="10" defaultRowHeight="16" x14ac:dyDescent="0.2"/>
  <cols>
    <col min="4" max="4" width="23.5" customWidth="1"/>
    <col min="5" max="5" width="13.6640625" customWidth="1"/>
    <col min="6" max="6" width="20" customWidth="1"/>
    <col min="7" max="7" width="19.33203125" customWidth="1"/>
  </cols>
  <sheetData>
    <row r="4" spans="4:8" x14ac:dyDescent="0.2">
      <c r="D4" s="6" t="s">
        <v>31</v>
      </c>
      <c r="E4" s="6" t="s">
        <v>32</v>
      </c>
      <c r="F4" s="6" t="s">
        <v>33</v>
      </c>
      <c r="G4" s="6" t="s">
        <v>34</v>
      </c>
      <c r="H4" s="6" t="s">
        <v>39</v>
      </c>
    </row>
    <row r="5" spans="4:8" x14ac:dyDescent="0.2">
      <c r="D5" s="2" t="s">
        <v>35</v>
      </c>
      <c r="E5" s="5">
        <v>1.0201590062533701</v>
      </c>
      <c r="F5" s="5">
        <v>1.01220655689365</v>
      </c>
      <c r="G5" s="5">
        <v>1.02817393441288</v>
      </c>
      <c r="H5" s="4">
        <v>1.5017732676093001E-5</v>
      </c>
    </row>
    <row r="6" spans="4:8" x14ac:dyDescent="0.2">
      <c r="D6" s="2" t="s">
        <v>38</v>
      </c>
      <c r="E6" s="5">
        <v>1.0449815566185201</v>
      </c>
      <c r="F6" s="5">
        <v>0.83033055109208298</v>
      </c>
      <c r="G6" s="5">
        <v>1.31512257646867</v>
      </c>
      <c r="H6" s="2">
        <v>0.76868202129346497</v>
      </c>
    </row>
    <row r="7" spans="4:8" x14ac:dyDescent="0.2">
      <c r="D7" s="2" t="s">
        <v>40</v>
      </c>
      <c r="E7" s="5">
        <v>0.54937116170773703</v>
      </c>
      <c r="F7" s="5">
        <v>0.350868798601494</v>
      </c>
      <c r="G7" s="5">
        <v>0.86017529777246704</v>
      </c>
      <c r="H7" s="2">
        <v>7.6568931293448203E-2</v>
      </c>
    </row>
    <row r="8" spans="4:8" x14ac:dyDescent="0.2">
      <c r="D8" s="2" t="s">
        <v>36</v>
      </c>
      <c r="E8" s="5">
        <v>0.99999664785600195</v>
      </c>
      <c r="F8" s="5">
        <v>0.99999393589007202</v>
      </c>
      <c r="G8" s="5">
        <v>0.999999359829287</v>
      </c>
      <c r="H8" s="2">
        <v>8.0127092382725695E-2</v>
      </c>
    </row>
    <row r="9" spans="4:8" x14ac:dyDescent="0.2">
      <c r="D9" s="2" t="s">
        <v>37</v>
      </c>
      <c r="E9" s="5">
        <v>4.3013413412999997</v>
      </c>
      <c r="F9" s="5">
        <v>2.1934</v>
      </c>
      <c r="G9" s="5">
        <v>6.2321999999999997</v>
      </c>
      <c r="H9" s="4">
        <v>2.42542E-4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5252-F12F-1F49-9EB1-7EF7FEB17CEC}">
  <dimension ref="C4:D9"/>
  <sheetViews>
    <sheetView workbookViewId="0">
      <selection activeCell="D27" sqref="D27"/>
    </sheetView>
  </sheetViews>
  <sheetFormatPr baseColWidth="10" defaultRowHeight="16" x14ac:dyDescent="0.2"/>
  <cols>
    <col min="3" max="3" width="16.1640625" customWidth="1"/>
    <col min="4" max="4" width="18.1640625" customWidth="1"/>
  </cols>
  <sheetData>
    <row r="4" spans="3:4" x14ac:dyDescent="0.2">
      <c r="C4" s="6" t="s">
        <v>126</v>
      </c>
      <c r="D4" s="6" t="s">
        <v>127</v>
      </c>
    </row>
    <row r="5" spans="3:4" x14ac:dyDescent="0.2">
      <c r="C5" s="12" t="s">
        <v>128</v>
      </c>
      <c r="D5" s="13">
        <v>0.6421</v>
      </c>
    </row>
    <row r="6" spans="3:4" x14ac:dyDescent="0.2">
      <c r="C6" s="14" t="s">
        <v>2</v>
      </c>
      <c r="D6" s="13">
        <v>0.54020000000000001</v>
      </c>
    </row>
    <row r="7" spans="3:4" x14ac:dyDescent="0.2">
      <c r="C7" s="14" t="s">
        <v>129</v>
      </c>
      <c r="D7" s="13">
        <v>0.50980999999999999</v>
      </c>
    </row>
    <row r="8" spans="3:4" x14ac:dyDescent="0.2">
      <c r="C8" s="14" t="s">
        <v>23</v>
      </c>
      <c r="D8" s="13">
        <v>0.33029999999999998</v>
      </c>
    </row>
    <row r="9" spans="3:4" x14ac:dyDescent="0.2">
      <c r="C9" s="14" t="s">
        <v>24</v>
      </c>
      <c r="D9" s="13">
        <v>0.32012299999999999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Fig.1c</vt:lpstr>
      <vt:lpstr>Fig.1d</vt:lpstr>
      <vt:lpstr>Fig.1e</vt:lpstr>
      <vt:lpstr>Fig.1j</vt:lpstr>
      <vt:lpstr>Fig.2g</vt:lpstr>
      <vt:lpstr>Fig.2h</vt:lpstr>
      <vt:lpstr>Fig.2i</vt:lpstr>
      <vt:lpstr>Fig.3i</vt:lpstr>
      <vt:lpstr>Fig.4e</vt:lpstr>
      <vt:lpstr>Fig.4g</vt:lpstr>
      <vt:lpstr>Fig.4h</vt:lpstr>
      <vt:lpstr>Supplementary Fig.1f</vt:lpstr>
      <vt:lpstr>Supplementary 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2023-06-17T23:31:06Z</dcterms:created>
  <dcterms:modified xsi:type="dcterms:W3CDTF">2023-06-19T05:12:30Z</dcterms:modified>
</cp:coreProperties>
</file>