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Lacie/LOI-SNI_data/paper_revision/Submit_NatureComm_2023/manuscript/other materials for the submission/"/>
    </mc:Choice>
  </mc:AlternateContent>
  <xr:revisionPtr revIDLastSave="0" documentId="13_ncr:1_{B1DFE73C-78FF-9C48-A5A1-65576A9D4362}" xr6:coauthVersionLast="47" xr6:coauthVersionMax="47" xr10:uidLastSave="{00000000-0000-0000-0000-000000000000}"/>
  <bookViews>
    <workbookView xWindow="5140" yWindow="500" windowWidth="21640" windowHeight="16400" firstSheet="7" activeTab="15" xr2:uid="{A24001D6-C5E0-8646-AD2C-8C31A1669118}"/>
  </bookViews>
  <sheets>
    <sheet name="Table1_DS" sheetId="1" r:id="rId1"/>
    <sheet name="Table1_RS1" sheetId="2" r:id="rId2"/>
    <sheet name="Table1_RS2" sheetId="4" r:id="rId3"/>
    <sheet name="Table1_ASD" sheetId="11" r:id="rId4"/>
    <sheet name="Figure1c" sheetId="12" r:id="rId5"/>
    <sheet name="Figure2a" sheetId="14" r:id="rId6"/>
    <sheet name="Figure2b" sheetId="15" r:id="rId7"/>
    <sheet name="Figure2c" sheetId="16" r:id="rId8"/>
    <sheet name="Figure2d" sheetId="17" r:id="rId9"/>
    <sheet name="Figure2e-f" sheetId="18" r:id="rId10"/>
    <sheet name="Table4" sheetId="13" r:id="rId11"/>
    <sheet name="Table_S1" sheetId="21" r:id="rId12"/>
    <sheet name="Table_S2_DS" sheetId="22" r:id="rId13"/>
    <sheet name="Table_S2_RS1" sheetId="23" r:id="rId14"/>
    <sheet name="Table_S2_RS2" sheetId="24" r:id="rId15"/>
    <sheet name="Table_S2_ASD" sheetId="25" r:id="rId1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X24" i="23" l="1"/>
  <c r="W24" i="23"/>
  <c r="V24" i="23"/>
  <c r="U24" i="23"/>
  <c r="T24" i="23"/>
  <c r="Y24" i="23" s="1"/>
  <c r="S24" i="23"/>
  <c r="Q24" i="23"/>
  <c r="P24" i="23"/>
  <c r="O24" i="23"/>
  <c r="N24" i="23"/>
  <c r="M24" i="23"/>
  <c r="L24" i="23"/>
  <c r="K24" i="23"/>
  <c r="I24" i="23"/>
  <c r="H24" i="23"/>
  <c r="G24" i="23"/>
  <c r="F24" i="23"/>
  <c r="E24" i="23"/>
  <c r="D24" i="23"/>
  <c r="C24" i="23"/>
  <c r="Y23" i="23"/>
  <c r="X23" i="23"/>
  <c r="W23" i="23"/>
  <c r="V23" i="23"/>
  <c r="U23" i="23"/>
  <c r="T23" i="23"/>
  <c r="S23" i="23"/>
  <c r="Q23" i="23"/>
  <c r="P23" i="23"/>
  <c r="O23" i="23"/>
  <c r="N23" i="23"/>
  <c r="M23" i="23"/>
  <c r="L23" i="23"/>
  <c r="K23" i="23"/>
  <c r="I23" i="23"/>
  <c r="H23" i="23"/>
  <c r="G23" i="23"/>
  <c r="F23" i="23"/>
  <c r="E23" i="23"/>
  <c r="D23" i="23"/>
  <c r="C23" i="23"/>
  <c r="Z21" i="23"/>
  <c r="Y21" i="23"/>
  <c r="R21" i="23"/>
  <c r="Q21" i="23"/>
  <c r="J21" i="23"/>
  <c r="I21" i="23"/>
  <c r="Z20" i="23"/>
  <c r="Y20" i="23"/>
  <c r="R20" i="23"/>
  <c r="Q20" i="23"/>
  <c r="J20" i="23"/>
  <c r="I20" i="23"/>
  <c r="Z19" i="23"/>
  <c r="Y19" i="23"/>
  <c r="R19" i="23"/>
  <c r="Q19" i="23"/>
  <c r="J19" i="23"/>
  <c r="I19" i="23"/>
  <c r="Z18" i="23"/>
  <c r="Y18" i="23"/>
  <c r="R18" i="23"/>
  <c r="Q18" i="23"/>
  <c r="J18" i="23"/>
  <c r="I18" i="23"/>
  <c r="Z17" i="23"/>
  <c r="Y17" i="23"/>
  <c r="R17" i="23"/>
  <c r="Q17" i="23"/>
  <c r="J17" i="23"/>
  <c r="I17" i="23"/>
  <c r="Z16" i="23"/>
  <c r="Y16" i="23"/>
  <c r="R16" i="23"/>
  <c r="Q16" i="23"/>
  <c r="J16" i="23"/>
  <c r="I16" i="23"/>
  <c r="Z15" i="23"/>
  <c r="Y15" i="23"/>
  <c r="R15" i="23"/>
  <c r="Q15" i="23"/>
  <c r="J15" i="23"/>
  <c r="I15" i="23"/>
  <c r="Z14" i="23"/>
  <c r="Y14" i="23"/>
  <c r="R14" i="23"/>
  <c r="Q14" i="23"/>
  <c r="J14" i="23"/>
  <c r="I14" i="23"/>
  <c r="Z13" i="23"/>
  <c r="Y13" i="23"/>
  <c r="R13" i="23"/>
  <c r="Q13" i="23"/>
  <c r="J13" i="23"/>
  <c r="I13" i="23"/>
  <c r="Z12" i="23"/>
  <c r="Y12" i="23"/>
  <c r="R12" i="23"/>
  <c r="Q12" i="23"/>
  <c r="J12" i="23"/>
  <c r="I12" i="23"/>
  <c r="Z11" i="23"/>
  <c r="Y11" i="23"/>
  <c r="R11" i="23"/>
  <c r="Q11" i="23"/>
  <c r="J11" i="23"/>
  <c r="I11" i="23"/>
  <c r="Z10" i="23"/>
  <c r="Y10" i="23"/>
  <c r="R10" i="23"/>
  <c r="Q10" i="23"/>
  <c r="J10" i="23"/>
  <c r="I10" i="23"/>
  <c r="Z9" i="23"/>
  <c r="Y9" i="23"/>
  <c r="R9" i="23"/>
  <c r="Q9" i="23"/>
  <c r="J9" i="23"/>
  <c r="I9" i="23"/>
  <c r="Z8" i="23"/>
  <c r="Y8" i="23"/>
  <c r="R8" i="23"/>
  <c r="Q8" i="23"/>
  <c r="J8" i="23"/>
  <c r="I8" i="23"/>
  <c r="Z7" i="23"/>
  <c r="Y7" i="23"/>
  <c r="R7" i="23"/>
  <c r="Q7" i="23"/>
  <c r="J7" i="23"/>
  <c r="I7" i="23"/>
  <c r="Z6" i="23"/>
  <c r="Y6" i="23"/>
  <c r="R6" i="23"/>
  <c r="Q6" i="23"/>
  <c r="J6" i="23"/>
  <c r="I6" i="23"/>
  <c r="Z5" i="23"/>
  <c r="Z23" i="23" s="1"/>
  <c r="Y5" i="23"/>
  <c r="R5" i="23"/>
  <c r="Q5" i="23"/>
  <c r="J5" i="23"/>
  <c r="I5" i="23"/>
  <c r="Z4" i="23"/>
  <c r="Y4" i="23"/>
  <c r="R4" i="23"/>
  <c r="R24" i="23" s="1"/>
  <c r="Q4" i="23"/>
  <c r="J4" i="23"/>
  <c r="I4" i="23"/>
  <c r="Z3" i="23"/>
  <c r="Y3" i="23"/>
  <c r="R3" i="23"/>
  <c r="Q3" i="23"/>
  <c r="J3" i="23"/>
  <c r="J24" i="23" s="1"/>
  <c r="I3" i="23"/>
  <c r="Z2" i="23"/>
  <c r="Z24" i="23" s="1"/>
  <c r="Y2" i="23"/>
  <c r="R2" i="23"/>
  <c r="Q2" i="23"/>
  <c r="J2" i="23"/>
  <c r="I2" i="23"/>
  <c r="J23" i="23" l="1"/>
  <c r="R23" i="23"/>
  <c r="I28" i="11" l="1"/>
  <c r="F29" i="11"/>
  <c r="E29" i="11"/>
  <c r="F28" i="11"/>
  <c r="E28" i="11"/>
  <c r="F27" i="11"/>
  <c r="E27" i="11"/>
  <c r="F26" i="11"/>
  <c r="E26" i="11"/>
  <c r="J29" i="11"/>
  <c r="I29" i="11"/>
  <c r="H29" i="11"/>
  <c r="G29" i="11"/>
  <c r="D29" i="11"/>
  <c r="C29" i="11"/>
  <c r="B29" i="11"/>
  <c r="J28" i="11"/>
  <c r="H28" i="11"/>
  <c r="G28" i="11"/>
  <c r="D28" i="11"/>
  <c r="C28" i="11"/>
  <c r="B28" i="11"/>
  <c r="J27" i="11"/>
  <c r="I27" i="11"/>
  <c r="H27" i="11"/>
  <c r="G27" i="11"/>
  <c r="D27" i="11"/>
  <c r="C27" i="11"/>
  <c r="B27" i="11"/>
  <c r="J26" i="11"/>
  <c r="I26" i="11"/>
  <c r="H26" i="11"/>
  <c r="G26" i="11"/>
  <c r="D26" i="11"/>
  <c r="C26" i="11"/>
  <c r="B26" i="11"/>
  <c r="I65" i="1" l="1"/>
  <c r="I64" i="1"/>
  <c r="I63" i="1"/>
  <c r="I62" i="1"/>
  <c r="H65" i="1"/>
  <c r="H64" i="1"/>
  <c r="H63" i="1"/>
  <c r="H62" i="1"/>
  <c r="G65" i="1"/>
  <c r="G64" i="1"/>
  <c r="G63" i="1"/>
  <c r="G62" i="1"/>
  <c r="F65" i="1"/>
  <c r="F64" i="1"/>
  <c r="F63" i="1"/>
  <c r="F62" i="1"/>
  <c r="E65" i="1"/>
  <c r="E64" i="1"/>
  <c r="E63" i="1"/>
  <c r="E62" i="1"/>
  <c r="B65" i="1"/>
  <c r="B64" i="1"/>
  <c r="B63" i="1"/>
  <c r="B62" i="1"/>
  <c r="I26" i="2"/>
  <c r="I25" i="2"/>
  <c r="I24" i="2"/>
  <c r="I23" i="2"/>
  <c r="H26" i="2"/>
  <c r="H25" i="2"/>
  <c r="H24" i="2"/>
  <c r="H23" i="2"/>
  <c r="G26" i="2"/>
  <c r="G25" i="2"/>
  <c r="G24" i="2"/>
  <c r="G23" i="2"/>
  <c r="F24" i="2"/>
  <c r="F26" i="2"/>
  <c r="F25" i="2"/>
  <c r="F23" i="2"/>
  <c r="E23" i="2"/>
  <c r="E26" i="2"/>
  <c r="E25" i="2"/>
  <c r="E24" i="2"/>
  <c r="D26" i="2"/>
  <c r="C26" i="2"/>
  <c r="D25" i="2"/>
  <c r="C25" i="2"/>
  <c r="D24" i="2"/>
  <c r="C24" i="2"/>
  <c r="D23" i="2"/>
  <c r="C23" i="2"/>
  <c r="B23" i="2"/>
  <c r="B24" i="2"/>
  <c r="B25" i="2"/>
  <c r="B26" i="2"/>
  <c r="I56" i="4"/>
  <c r="H56" i="4"/>
  <c r="G56" i="4"/>
  <c r="I55" i="4"/>
  <c r="H55" i="4"/>
  <c r="G55" i="4"/>
  <c r="I54" i="4"/>
  <c r="H54" i="4"/>
  <c r="G54" i="4"/>
  <c r="I53" i="4"/>
  <c r="H53" i="4"/>
  <c r="G53" i="4"/>
  <c r="F56" i="4"/>
  <c r="E56" i="4"/>
  <c r="F55" i="4"/>
  <c r="E55" i="4"/>
  <c r="F54" i="4"/>
  <c r="E54" i="4"/>
  <c r="F53" i="4"/>
  <c r="E53" i="4"/>
  <c r="D56" i="4"/>
  <c r="C56" i="4"/>
  <c r="D55" i="4"/>
  <c r="C55" i="4"/>
  <c r="D54" i="4"/>
  <c r="C54" i="4"/>
  <c r="D53" i="4"/>
  <c r="C53" i="4"/>
  <c r="B56" i="4"/>
  <c r="B55" i="4"/>
  <c r="B54" i="4"/>
  <c r="B53" i="4"/>
  <c r="D65" i="1"/>
  <c r="C65" i="1"/>
  <c r="D64" i="1"/>
  <c r="C64" i="1"/>
  <c r="D63" i="1"/>
  <c r="C63" i="1"/>
  <c r="D62" i="1"/>
  <c r="C62" i="1"/>
</calcChain>
</file>

<file path=xl/sharedStrings.xml><?xml version="1.0" encoding="utf-8"?>
<sst xmlns="http://schemas.openxmlformats.org/spreadsheetml/2006/main" count="727" uniqueCount="369">
  <si>
    <t>'CC0003'</t>
  </si>
  <si>
    <t>'CC0005'</t>
  </si>
  <si>
    <t>'CC0007'</t>
  </si>
  <si>
    <t>'CC0008'</t>
  </si>
  <si>
    <t>'CC0010'</t>
  </si>
  <si>
    <t>'CC0012'</t>
  </si>
  <si>
    <t>'CC0014'</t>
  </si>
  <si>
    <t>'CC0024'</t>
  </si>
  <si>
    <t>'CC0025'</t>
  </si>
  <si>
    <t>'CC0027'</t>
  </si>
  <si>
    <t>'CC0029'</t>
  </si>
  <si>
    <t>'CC0033'</t>
  </si>
  <si>
    <t>'CC0041'</t>
  </si>
  <si>
    <t>'CC0046'</t>
  </si>
  <si>
    <t>'CC0049'</t>
  </si>
  <si>
    <t>'CC0058'</t>
  </si>
  <si>
    <t>'CC0059'</t>
  </si>
  <si>
    <t>'CC0063'</t>
  </si>
  <si>
    <t>'CC0065'</t>
  </si>
  <si>
    <t>'CC0068'</t>
  </si>
  <si>
    <t>'CC0069'</t>
  </si>
  <si>
    <t>'CC0070'</t>
  </si>
  <si>
    <t>'CC0071'</t>
  </si>
  <si>
    <t>'CC0077'</t>
  </si>
  <si>
    <t>'CC0079'</t>
  </si>
  <si>
    <t>'CC0080'</t>
  </si>
  <si>
    <t>'CC0081'</t>
  </si>
  <si>
    <t>'CC0085'</t>
  </si>
  <si>
    <t>'CC0087'</t>
  </si>
  <si>
    <t>'CC0091'</t>
  </si>
  <si>
    <t>'CC0101'</t>
  </si>
  <si>
    <t>'CC0104'</t>
  </si>
  <si>
    <t>'CC0105'</t>
  </si>
  <si>
    <t>'CC0106'</t>
  </si>
  <si>
    <t>'CC0108'</t>
  </si>
  <si>
    <t>'CC0111'</t>
  </si>
  <si>
    <t>'CC0116'</t>
  </si>
  <si>
    <t>'CC0118'</t>
  </si>
  <si>
    <t>'CC0011'</t>
  </si>
  <si>
    <t>'CC0056'</t>
  </si>
  <si>
    <t>'CC0060'</t>
  </si>
  <si>
    <t>'CC0061'</t>
  </si>
  <si>
    <t>'CC0064'</t>
  </si>
  <si>
    <t>'CC0074'</t>
  </si>
  <si>
    <t>'CC0076'</t>
  </si>
  <si>
    <t>'CC0078'</t>
  </si>
  <si>
    <t>'CC0082'</t>
  </si>
  <si>
    <t>'CC0088'</t>
  </si>
  <si>
    <t>'CC0089'</t>
  </si>
  <si>
    <t>'CC0092'</t>
  </si>
  <si>
    <t>'CC0096'</t>
  </si>
  <si>
    <t>'CC0100'</t>
  </si>
  <si>
    <t>'CC0110'</t>
  </si>
  <si>
    <t>'CC0112'</t>
  </si>
  <si>
    <t>'CC0114'</t>
  </si>
  <si>
    <t>'CC0115'</t>
  </si>
  <si>
    <t>'CC0117'</t>
  </si>
  <si>
    <t>'CC0124'</t>
  </si>
  <si>
    <t>'CC0126'</t>
  </si>
  <si>
    <t>SNI Diversity</t>
  </si>
  <si>
    <t>SNI Embedded</t>
  </si>
  <si>
    <t>mean</t>
  </si>
  <si>
    <t>min</t>
  </si>
  <si>
    <t>max</t>
  </si>
  <si>
    <t xml:space="preserve">SNI Size </t>
  </si>
  <si>
    <t>STD</t>
  </si>
  <si>
    <t>RA0083'</t>
  </si>
  <si>
    <t>RA0085'</t>
  </si>
  <si>
    <t>RA0100'</t>
  </si>
  <si>
    <t>RA0101'</t>
  </si>
  <si>
    <t>RA0259'</t>
  </si>
  <si>
    <t>RA0364'</t>
  </si>
  <si>
    <t>RA0516'</t>
  </si>
  <si>
    <t>RA0555'</t>
  </si>
  <si>
    <t>RA0581'</t>
  </si>
  <si>
    <t>RA0582'</t>
  </si>
  <si>
    <t>RA0626'</t>
  </si>
  <si>
    <t>RA0784'</t>
  </si>
  <si>
    <t>RA0796'</t>
  </si>
  <si>
    <t>RA0798'</t>
  </si>
  <si>
    <t>RA0932'</t>
  </si>
  <si>
    <t>RA0936'</t>
  </si>
  <si>
    <t>RA0951'</t>
  </si>
  <si>
    <t>RA0952'</t>
  </si>
  <si>
    <t>RA0955'</t>
  </si>
  <si>
    <t>RA0957'</t>
  </si>
  <si>
    <t>RA0962'</t>
  </si>
  <si>
    <t>RA0963'</t>
  </si>
  <si>
    <t>RA0979'</t>
  </si>
  <si>
    <t>sub-006'</t>
  </si>
  <si>
    <t>sub-007'</t>
  </si>
  <si>
    <t>sub-012'</t>
  </si>
  <si>
    <t>sub-029'</t>
  </si>
  <si>
    <t>sub-033'</t>
  </si>
  <si>
    <t>sub-041'</t>
  </si>
  <si>
    <t>sub-046'</t>
  </si>
  <si>
    <t>sub-049'</t>
  </si>
  <si>
    <t>sub-085'</t>
  </si>
  <si>
    <t>sub-104'</t>
  </si>
  <si>
    <t>sub-106'</t>
  </si>
  <si>
    <t>sub-111'</t>
  </si>
  <si>
    <t>sub-114'</t>
  </si>
  <si>
    <t>sub-117'</t>
  </si>
  <si>
    <t>sub-132'</t>
  </si>
  <si>
    <t>sub-134'</t>
  </si>
  <si>
    <t>sub-135'</t>
  </si>
  <si>
    <t>sub-137'</t>
  </si>
  <si>
    <t>sub-140'</t>
  </si>
  <si>
    <t>sub-142'</t>
  </si>
  <si>
    <t>sub-143'</t>
  </si>
  <si>
    <t>sub-145'</t>
  </si>
  <si>
    <t>sub-151'</t>
  </si>
  <si>
    <t>sub-153'</t>
  </si>
  <si>
    <t>sub-154'</t>
  </si>
  <si>
    <t>sub-155'</t>
  </si>
  <si>
    <t>sub-157'</t>
  </si>
  <si>
    <t>sub-158'</t>
  </si>
  <si>
    <t>sub-159'</t>
  </si>
  <si>
    <t>sub-161'</t>
  </si>
  <si>
    <t>sub-162'</t>
  </si>
  <si>
    <t>sub-164'</t>
  </si>
  <si>
    <t>sub-165'</t>
  </si>
  <si>
    <t>sub-166'</t>
  </si>
  <si>
    <t>sub-168'</t>
  </si>
  <si>
    <t>sub-170'</t>
  </si>
  <si>
    <t>sub-172'</t>
  </si>
  <si>
    <t>sub-173'</t>
  </si>
  <si>
    <t>sub-175'</t>
  </si>
  <si>
    <t>sub-176'</t>
  </si>
  <si>
    <t>sub-177'</t>
  </si>
  <si>
    <t>sub-178'</t>
  </si>
  <si>
    <t>sub-181'</t>
  </si>
  <si>
    <t>sub-183'</t>
  </si>
  <si>
    <t>sub-184'</t>
  </si>
  <si>
    <t>sub-186'</t>
  </si>
  <si>
    <t>sub-188'</t>
  </si>
  <si>
    <t>sub-189'</t>
  </si>
  <si>
    <t>sub-190'</t>
  </si>
  <si>
    <t>sub-191'</t>
  </si>
  <si>
    <t>AQ</t>
  </si>
  <si>
    <t>SRS-2 score</t>
  </si>
  <si>
    <t>WASI-II Index-VCI (verbal comprehension)'</t>
  </si>
  <si>
    <t>WASI-II Index-PRI (performance IQ)'</t>
  </si>
  <si>
    <t>WASI-II Index-FSIQ (full scale IQ)'</t>
  </si>
  <si>
    <t>AGE</t>
  </si>
  <si>
    <t>SEX</t>
  </si>
  <si>
    <t>ADOS_SA</t>
  </si>
  <si>
    <t>ADOS_RRB</t>
  </si>
  <si>
    <t>RA0546</t>
  </si>
  <si>
    <t>RA0548</t>
  </si>
  <si>
    <t>RA0701</t>
  </si>
  <si>
    <t>RA0731</t>
  </si>
  <si>
    <t>RA0750</t>
  </si>
  <si>
    <t>RA0777</t>
  </si>
  <si>
    <t>RA0782</t>
  </si>
  <si>
    <t>RA0799</t>
  </si>
  <si>
    <t>RA0813</t>
  </si>
  <si>
    <t>RA0814</t>
  </si>
  <si>
    <t>RA0818</t>
  </si>
  <si>
    <t>RA0822</t>
  </si>
  <si>
    <t>RA0829</t>
  </si>
  <si>
    <t>RA0837</t>
  </si>
  <si>
    <t>RA0841</t>
  </si>
  <si>
    <t>RA0848</t>
  </si>
  <si>
    <t>RA0866</t>
  </si>
  <si>
    <t>RA0867</t>
  </si>
  <si>
    <t>RA0868</t>
  </si>
  <si>
    <t>RA0902</t>
  </si>
  <si>
    <t>N17</t>
  </si>
  <si>
    <t>NaN</t>
  </si>
  <si>
    <t>WASI-II VCI (verbal comprehension)'</t>
  </si>
  <si>
    <t>WASI-II -PRI (performance IQ)'</t>
  </si>
  <si>
    <t>WASI-II -FSIQ (full scale IQ)'</t>
  </si>
  <si>
    <t>WASI-II -VCI (verbal comprehension)'</t>
  </si>
  <si>
    <t>2=female; 1=male</t>
  </si>
  <si>
    <t>L_DLPFC'</t>
  </si>
  <si>
    <t>R_DMPFC'</t>
  </si>
  <si>
    <t>L_DMPFC'</t>
  </si>
  <si>
    <t>R_pSTS'</t>
  </si>
  <si>
    <t>L_pSTS'</t>
  </si>
  <si>
    <t>L_SFS'</t>
  </si>
  <si>
    <t>L_VLPFC'</t>
  </si>
  <si>
    <t>DS</t>
  </si>
  <si>
    <t>RS1</t>
  </si>
  <si>
    <t>RS2</t>
  </si>
  <si>
    <t>ASD</t>
  </si>
  <si>
    <t>see Figure 1c</t>
  </si>
  <si>
    <t xml:space="preserve">Number of social contacts (SNI Size) </t>
  </si>
  <si>
    <t>Sample</t>
  </si>
  <si>
    <t>rows represent individual participants</t>
  </si>
  <si>
    <t>SRS-2</t>
  </si>
  <si>
    <t>ADOS SA</t>
  </si>
  <si>
    <t>Measure:</t>
  </si>
  <si>
    <t>Sample:</t>
  </si>
  <si>
    <t>Samples</t>
  </si>
  <si>
    <t xml:space="preserve">Brain areas </t>
  </si>
  <si>
    <t>scores (colums represent individual participants)</t>
  </si>
  <si>
    <t>predicted SNI (zscored)</t>
  </si>
  <si>
    <t>real SNI (zscored)</t>
  </si>
  <si>
    <t>real AQ (zscored)</t>
  </si>
  <si>
    <t>predicted AQ (zscored)</t>
  </si>
  <si>
    <t>real SNI(zscored)</t>
  </si>
  <si>
    <t>real ADOS SA (zscored)</t>
  </si>
  <si>
    <t>predicted ADOS SA (zscored)</t>
  </si>
  <si>
    <t>Figure 2e: SNI (N=23)</t>
  </si>
  <si>
    <t>Figure 2f: ADOS (N=21)</t>
  </si>
  <si>
    <t>Source data provided in worksheets Table1_DS, Table1_RS1,  Table1_RS2 and Table1_ASD</t>
  </si>
  <si>
    <t>ID</t>
  </si>
  <si>
    <t>% Skip</t>
  </si>
  <si>
    <t>% Err</t>
  </si>
  <si>
    <t>ACC Why Face</t>
  </si>
  <si>
    <t>ACC Why Hand</t>
  </si>
  <si>
    <t>ACC How Face</t>
  </si>
  <si>
    <t>ACC How Hand</t>
  </si>
  <si>
    <t>Accuracy_mean</t>
  </si>
  <si>
    <t>RT Why Face</t>
  </si>
  <si>
    <t>RT Why Hand</t>
  </si>
  <si>
    <t>RT How Face</t>
  </si>
  <si>
    <t>RT How Hand</t>
  </si>
  <si>
    <t>RT Mean</t>
  </si>
  <si>
    <t>DPRIME Why Face</t>
  </si>
  <si>
    <t>DPRIME Why Hand</t>
  </si>
  <si>
    <t>DPRIME How Face</t>
  </si>
  <si>
    <t>DPRIME How Hand</t>
  </si>
  <si>
    <t>d'_mean</t>
  </si>
  <si>
    <t>BIAS Why Face</t>
  </si>
  <si>
    <t>BIAS Why Hand</t>
  </si>
  <si>
    <t>BIAS How Face</t>
  </si>
  <si>
    <t>BIAS How Hand</t>
  </si>
  <si>
    <t>WhyRTcost FACE</t>
  </si>
  <si>
    <t>WhyRTcost HAND</t>
  </si>
  <si>
    <t>CC0003</t>
  </si>
  <si>
    <t>CC0005</t>
  </si>
  <si>
    <t>CC0007</t>
  </si>
  <si>
    <t>CC0008</t>
  </si>
  <si>
    <t>CC0010</t>
  </si>
  <si>
    <t>CC0011</t>
  </si>
  <si>
    <t>CC0012</t>
  </si>
  <si>
    <t>CC0014</t>
  </si>
  <si>
    <t>CC0024</t>
  </si>
  <si>
    <t>CC0025</t>
  </si>
  <si>
    <t>CC0027</t>
  </si>
  <si>
    <t>CC0029</t>
  </si>
  <si>
    <t>CC0033</t>
  </si>
  <si>
    <t>CC0041</t>
  </si>
  <si>
    <t>CC0046</t>
  </si>
  <si>
    <t>CC0049</t>
  </si>
  <si>
    <t>CC0056</t>
  </si>
  <si>
    <t>CC0058</t>
  </si>
  <si>
    <t>CC0059</t>
  </si>
  <si>
    <t>CC0060</t>
  </si>
  <si>
    <t>CC0061</t>
  </si>
  <si>
    <t>CC0063</t>
  </si>
  <si>
    <t>CC0064</t>
  </si>
  <si>
    <t>CC0065</t>
  </si>
  <si>
    <t>CC0068</t>
  </si>
  <si>
    <t>CC0069</t>
  </si>
  <si>
    <t>CC0070</t>
  </si>
  <si>
    <t>CC0071</t>
  </si>
  <si>
    <t>CC0074</t>
  </si>
  <si>
    <t>CC0076</t>
  </si>
  <si>
    <t>CC0077</t>
  </si>
  <si>
    <t>CC0078</t>
  </si>
  <si>
    <t>CC0079</t>
  </si>
  <si>
    <t>CC0080</t>
  </si>
  <si>
    <t>CC0081</t>
  </si>
  <si>
    <t>CC0082</t>
  </si>
  <si>
    <t>CC0085</t>
  </si>
  <si>
    <t>CC0087</t>
  </si>
  <si>
    <t>CC0088</t>
  </si>
  <si>
    <t>CC0089</t>
  </si>
  <si>
    <t>CC0091</t>
  </si>
  <si>
    <t>CC0092</t>
  </si>
  <si>
    <t>CC0096</t>
  </si>
  <si>
    <t>CC0100</t>
  </si>
  <si>
    <t>CC0101</t>
  </si>
  <si>
    <t>CC0104</t>
  </si>
  <si>
    <t>CC0105</t>
  </si>
  <si>
    <t>CC0106</t>
  </si>
  <si>
    <t>CC0108</t>
  </si>
  <si>
    <t>CC0110</t>
  </si>
  <si>
    <t>CC0111</t>
  </si>
  <si>
    <t>CC0112</t>
  </si>
  <si>
    <t>CC0114</t>
  </si>
  <si>
    <t>CC0115</t>
  </si>
  <si>
    <t>CC0116</t>
  </si>
  <si>
    <t>CC0117</t>
  </si>
  <si>
    <t>CC0118</t>
  </si>
  <si>
    <t>CC0124</t>
  </si>
  <si>
    <t>CC0126</t>
  </si>
  <si>
    <t>Acc Mean</t>
  </si>
  <si>
    <t>d' Mean</t>
  </si>
  <si>
    <t>sts</t>
  </si>
  <si>
    <t>ACC_Why-NS</t>
  </si>
  <si>
    <t>ACC_Why-Face</t>
  </si>
  <si>
    <t>ACC_Why-Hand</t>
  </si>
  <si>
    <t>ACC_How-NS</t>
  </si>
  <si>
    <t>ACC_How-Face</t>
  </si>
  <si>
    <t>ACC_How-Hand</t>
  </si>
  <si>
    <t>Acc_FaceHand_Mean</t>
  </si>
  <si>
    <t>Acc_all_socNonsoc_M</t>
  </si>
  <si>
    <t>RT_Why-NS</t>
  </si>
  <si>
    <t>RT_Why-Face</t>
  </si>
  <si>
    <t>RT_Why-Hand</t>
  </si>
  <si>
    <t>RT_How-NS</t>
  </si>
  <si>
    <t>RT_How-Face</t>
  </si>
  <si>
    <t>RT_How-Hand</t>
  </si>
  <si>
    <t>RT_FaceHand_Mean</t>
  </si>
  <si>
    <t>RT_all_socNonsoc_M</t>
  </si>
  <si>
    <t>DPRIME_Why-NS</t>
  </si>
  <si>
    <t>DPRIME_Why-Face</t>
  </si>
  <si>
    <t>DPRIME_Why-Hand</t>
  </si>
  <si>
    <t>DPRIME_How-NS</t>
  </si>
  <si>
    <t>DPRIME_How-Face</t>
  </si>
  <si>
    <t>DPRIME_How-Hand</t>
  </si>
  <si>
    <t>d'_FaceHand_Mean</t>
  </si>
  <si>
    <t>d'_all_socNonsoc_M</t>
  </si>
  <si>
    <t>Acc_Social_Mean</t>
  </si>
  <si>
    <t>Acc_all_Mean</t>
  </si>
  <si>
    <t>RT_Social_Mean</t>
  </si>
  <si>
    <t>RT_all_Mean</t>
  </si>
  <si>
    <t>d'_Social_Mean</t>
  </si>
  <si>
    <t>d'_all_Mean</t>
  </si>
  <si>
    <t>Mean</t>
  </si>
  <si>
    <t>SDT</t>
  </si>
  <si>
    <t>CC0006</t>
  </si>
  <si>
    <t>CC0132</t>
  </si>
  <si>
    <t>CC0134</t>
  </si>
  <si>
    <t>CC0137</t>
  </si>
  <si>
    <t>CC0140</t>
  </si>
  <si>
    <t>CC0142</t>
  </si>
  <si>
    <t>CC0143</t>
  </si>
  <si>
    <t>CC0145</t>
  </si>
  <si>
    <t>CC0151</t>
  </si>
  <si>
    <t>CC0153</t>
  </si>
  <si>
    <t>CC0154</t>
  </si>
  <si>
    <t>CC0155</t>
  </si>
  <si>
    <t>CC0157</t>
  </si>
  <si>
    <t>CC0158</t>
  </si>
  <si>
    <t>CC0159</t>
  </si>
  <si>
    <t>CC0161</t>
  </si>
  <si>
    <t>CC0162</t>
  </si>
  <si>
    <t>CC0164</t>
  </si>
  <si>
    <t>CC0165</t>
  </si>
  <si>
    <t>CC0166</t>
  </si>
  <si>
    <t>CC0168</t>
  </si>
  <si>
    <t>CC0170</t>
  </si>
  <si>
    <t>CC0172</t>
  </si>
  <si>
    <t>CC0173</t>
  </si>
  <si>
    <t>CC0175</t>
  </si>
  <si>
    <t>CC0176</t>
  </si>
  <si>
    <t>CC0177</t>
  </si>
  <si>
    <t>CC0178</t>
  </si>
  <si>
    <t>CC0181</t>
  </si>
  <si>
    <t>CC0183</t>
  </si>
  <si>
    <t>CC0184</t>
  </si>
  <si>
    <t>CC0186</t>
  </si>
  <si>
    <t>CC0188</t>
  </si>
  <si>
    <t>CC0189</t>
  </si>
  <si>
    <t>CC0190</t>
  </si>
  <si>
    <t>CC0191</t>
  </si>
  <si>
    <t>Accuarcy_all_FaceHands</t>
  </si>
  <si>
    <t>Accuarcy_all_socNonsoc</t>
  </si>
  <si>
    <t>RT_all_FaceHands</t>
  </si>
  <si>
    <t>RT_all_socNonsoc</t>
  </si>
  <si>
    <t>Accuarcy_all_d"</t>
  </si>
  <si>
    <t>d'_all_socNonsoc</t>
  </si>
  <si>
    <t>Scores per individual</t>
  </si>
  <si>
    <t>scores per individual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</si>
</sst>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rgb="FF000000"/>
      <name val="HelveticaNeue"/>
      <family val="2"/>
    </font>
    <font>
      <sz val="12"/>
      <color rgb="FF000000"/>
      <name val="Helvetica Neue"/>
      <family val="2"/>
    </font>
    <font>
      <b/>
      <sz val="12"/>
      <color rgb="FF000000"/>
      <name val="Helvetica Neue"/>
      <family val="2"/>
    </font>
    <font>
      <b/>
      <i/>
      <sz val="12"/>
      <color rgb="FF000000"/>
      <name val="Helvetica Neue"/>
      <family val="2"/>
    </font>
    <font>
      <b/>
      <sz val="12"/>
      <name val="Helvetica Neue"/>
      <family val="2"/>
    </font>
    <font>
      <b/>
      <sz val="12"/>
      <color theme="1"/>
      <name val="Helvetica Neue"/>
      <family val="2"/>
    </font>
    <font>
      <sz val="12"/>
      <color theme="1"/>
      <name val="Helvetica Neue"/>
      <family val="2"/>
    </font>
    <font>
      <sz val="12"/>
      <color rgb="FFFF0000"/>
      <name val="Helvetica Neue"/>
      <family val="2"/>
    </font>
    <font>
      <b/>
      <i/>
      <sz val="12"/>
      <color theme="1"/>
      <name val="Helvetica Neue"/>
      <family val="2"/>
    </font>
    <font>
      <sz val="12"/>
      <name val="Helvetica Neue"/>
      <family val="2"/>
    </font>
    <font>
      <b/>
      <sz val="12"/>
      <color rgb="FF000000"/>
      <name val="Roboto"/>
      <charset val="1"/>
    </font>
    <font>
      <sz val="12"/>
      <color rgb="FF000000"/>
      <name val="Roboto"/>
      <charset val="1"/>
    </font>
    <font>
      <b/>
      <i/>
      <sz val="12"/>
      <color rgb="FF000000"/>
      <name val="Roboto"/>
      <charset val="1"/>
    </font>
  </fonts>
  <fills count="9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D0CECE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theme="0" tint="-0.24994659260841701"/>
        <bgColor indexed="6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A6A6A6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49" fontId="8" fillId="5" borderId="1" applyBorder="0">
      <alignment horizontal="left" vertical="center"/>
    </xf>
  </cellStyleXfs>
  <cellXfs count="73">
    <xf numFmtId="0" fontId="0" fillId="0" borderId="0" xfId="0"/>
    <xf numFmtId="2" fontId="0" fillId="0" borderId="0" xfId="0" applyNumberFormat="1"/>
    <xf numFmtId="0" fontId="0" fillId="0" borderId="0" xfId="0" quotePrefix="1"/>
    <xf numFmtId="2" fontId="0" fillId="0" borderId="0" xfId="0" quotePrefix="1" applyNumberFormat="1"/>
    <xf numFmtId="2" fontId="1" fillId="0" borderId="0" xfId="0" applyNumberFormat="1" applyFont="1"/>
    <xf numFmtId="0" fontId="2" fillId="0" borderId="0" xfId="0" applyFont="1"/>
    <xf numFmtId="0" fontId="3" fillId="0" borderId="0" xfId="0" applyFont="1"/>
    <xf numFmtId="2" fontId="2" fillId="0" borderId="0" xfId="0" applyNumberFormat="1" applyFont="1"/>
    <xf numFmtId="0" fontId="1" fillId="0" borderId="0" xfId="0" applyFont="1"/>
    <xf numFmtId="2" fontId="4" fillId="2" borderId="1" xfId="0" applyNumberFormat="1" applyFont="1" applyFill="1" applyBorder="1" applyAlignment="1">
      <alignment horizontal="center" vertical="center" wrapText="1"/>
    </xf>
    <xf numFmtId="2" fontId="4" fillId="2" borderId="2" xfId="0" applyNumberFormat="1" applyFont="1" applyFill="1" applyBorder="1" applyAlignment="1">
      <alignment horizontal="center" vertical="center" wrapText="1"/>
    </xf>
    <xf numFmtId="2" fontId="4" fillId="3" borderId="2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/>
    </xf>
    <xf numFmtId="2" fontId="5" fillId="0" borderId="4" xfId="0" applyNumberFormat="1" applyFont="1" applyBorder="1" applyAlignment="1">
      <alignment horizontal="center"/>
    </xf>
    <xf numFmtId="2" fontId="5" fillId="3" borderId="4" xfId="0" applyNumberFormat="1" applyFont="1" applyFill="1" applyBorder="1" applyAlignment="1">
      <alignment horizontal="center"/>
    </xf>
    <xf numFmtId="0" fontId="5" fillId="4" borderId="0" xfId="0" applyFont="1" applyFill="1" applyAlignment="1">
      <alignment horizontal="center"/>
    </xf>
    <xf numFmtId="2" fontId="5" fillId="0" borderId="0" xfId="0" applyNumberFormat="1" applyFont="1" applyAlignment="1">
      <alignment horizontal="center"/>
    </xf>
    <xf numFmtId="2" fontId="5" fillId="3" borderId="3" xfId="0" applyNumberFormat="1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2" fontId="5" fillId="0" borderId="2" xfId="0" applyNumberFormat="1" applyFont="1" applyBorder="1" applyAlignment="1">
      <alignment horizont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6" fillId="3" borderId="4" xfId="0" applyFont="1" applyFill="1" applyBorder="1" applyAlignment="1">
      <alignment horizontal="left" vertical="center"/>
    </xf>
    <xf numFmtId="2" fontId="7" fillId="0" borderId="3" xfId="0" applyNumberFormat="1" applyFont="1" applyBorder="1" applyAlignment="1">
      <alignment horizontal="left" vertical="center"/>
    </xf>
    <xf numFmtId="2" fontId="7" fillId="0" borderId="4" xfId="0" applyNumberFormat="1" applyFont="1" applyBorder="1" applyAlignment="1">
      <alignment horizontal="left" vertical="center"/>
    </xf>
    <xf numFmtId="2" fontId="9" fillId="6" borderId="0" xfId="1" applyNumberFormat="1" applyFont="1" applyFill="1" applyBorder="1" applyAlignment="1">
      <alignment vertical="center"/>
    </xf>
    <xf numFmtId="2" fontId="9" fillId="6" borderId="1" xfId="1" applyNumberFormat="1" applyFont="1" applyFill="1" applyAlignment="1">
      <alignment vertical="center"/>
    </xf>
    <xf numFmtId="2" fontId="9" fillId="7" borderId="0" xfId="0" applyNumberFormat="1" applyFont="1" applyFill="1" applyAlignment="1">
      <alignment vertical="center"/>
    </xf>
    <xf numFmtId="2" fontId="10" fillId="6" borderId="0" xfId="0" applyNumberFormat="1" applyFont="1" applyFill="1" applyAlignment="1">
      <alignment vertical="center"/>
    </xf>
    <xf numFmtId="2" fontId="10" fillId="0" borderId="0" xfId="0" applyNumberFormat="1" applyFont="1" applyAlignment="1">
      <alignment vertical="center"/>
    </xf>
    <xf numFmtId="2" fontId="10" fillId="7" borderId="0" xfId="0" applyNumberFormat="1" applyFont="1" applyFill="1" applyAlignment="1">
      <alignment vertical="center"/>
    </xf>
    <xf numFmtId="2" fontId="10" fillId="0" borderId="0" xfId="0" applyNumberFormat="1" applyFont="1"/>
    <xf numFmtId="2" fontId="11" fillId="0" borderId="0" xfId="0" applyNumberFormat="1" applyFont="1" applyAlignment="1">
      <alignment vertical="center"/>
    </xf>
    <xf numFmtId="2" fontId="9" fillId="0" borderId="0" xfId="0" applyNumberFormat="1" applyFont="1" applyAlignment="1">
      <alignment vertical="center"/>
    </xf>
    <xf numFmtId="2" fontId="12" fillId="0" borderId="0" xfId="0" applyNumberFormat="1" applyFont="1" applyAlignment="1">
      <alignment vertical="center"/>
    </xf>
    <xf numFmtId="2" fontId="12" fillId="0" borderId="5" xfId="0" applyNumberFormat="1" applyFont="1" applyBorder="1" applyAlignment="1">
      <alignment vertical="center"/>
    </xf>
    <xf numFmtId="0" fontId="13" fillId="0" borderId="1" xfId="0" applyFont="1" applyBorder="1"/>
    <xf numFmtId="49" fontId="14" fillId="2" borderId="0" xfId="0" applyNumberFormat="1" applyFont="1" applyFill="1" applyAlignment="1">
      <alignment horizontal="left" vertical="center"/>
    </xf>
    <xf numFmtId="49" fontId="14" fillId="2" borderId="1" xfId="0" applyNumberFormat="1" applyFont="1" applyFill="1" applyBorder="1" applyAlignment="1">
      <alignment horizontal="left" vertical="center"/>
    </xf>
    <xf numFmtId="49" fontId="14" fillId="2" borderId="2" xfId="0" applyNumberFormat="1" applyFont="1" applyFill="1" applyBorder="1" applyAlignment="1">
      <alignment horizontal="left" vertical="center"/>
    </xf>
    <xf numFmtId="2" fontId="6" fillId="3" borderId="2" xfId="0" applyNumberFormat="1" applyFont="1" applyFill="1" applyBorder="1" applyAlignment="1">
      <alignment vertical="center"/>
    </xf>
    <xf numFmtId="0" fontId="13" fillId="0" borderId="3" xfId="0" applyFont="1" applyBorder="1"/>
    <xf numFmtId="49" fontId="14" fillId="4" borderId="2" xfId="0" applyNumberFormat="1" applyFont="1" applyFill="1" applyBorder="1" applyAlignment="1">
      <alignment horizontal="left" vertical="center"/>
    </xf>
    <xf numFmtId="2" fontId="15" fillId="0" borderId="4" xfId="0" applyNumberFormat="1" applyFont="1" applyBorder="1" applyAlignment="1">
      <alignment horizontal="center" vertical="center"/>
    </xf>
    <xf numFmtId="2" fontId="5" fillId="0" borderId="4" xfId="0" applyNumberFormat="1" applyFont="1" applyBorder="1" applyAlignment="1">
      <alignment vertical="center"/>
    </xf>
    <xf numFmtId="2" fontId="5" fillId="3" borderId="4" xfId="0" applyNumberFormat="1" applyFont="1" applyFill="1" applyBorder="1" applyAlignment="1">
      <alignment vertical="center"/>
    </xf>
    <xf numFmtId="49" fontId="14" fillId="4" borderId="4" xfId="0" applyNumberFormat="1" applyFont="1" applyFill="1" applyBorder="1" applyAlignment="1">
      <alignment horizontal="left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2" fontId="7" fillId="0" borderId="4" xfId="0" applyNumberFormat="1" applyFont="1" applyBorder="1" applyAlignment="1">
      <alignment vertical="center"/>
    </xf>
    <xf numFmtId="2" fontId="7" fillId="3" borderId="4" xfId="0" applyNumberFormat="1" applyFont="1" applyFill="1" applyBorder="1" applyAlignment="1">
      <alignment vertical="center"/>
    </xf>
    <xf numFmtId="2" fontId="13" fillId="0" borderId="3" xfId="0" applyNumberFormat="1" applyFont="1" applyBorder="1"/>
    <xf numFmtId="2" fontId="7" fillId="0" borderId="0" xfId="0" applyNumberFormat="1" applyFont="1" applyAlignment="1">
      <alignment vertical="center"/>
    </xf>
    <xf numFmtId="2" fontId="15" fillId="0" borderId="3" xfId="0" applyNumberFormat="1" applyFont="1" applyBorder="1" applyAlignment="1">
      <alignment horizontal="center" vertical="center"/>
    </xf>
    <xf numFmtId="2" fontId="16" fillId="0" borderId="4" xfId="0" applyNumberFormat="1" applyFont="1" applyBorder="1" applyAlignment="1">
      <alignment horizontal="center" vertical="center"/>
    </xf>
    <xf numFmtId="2" fontId="16" fillId="3" borderId="4" xfId="0" applyNumberFormat="1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49" fontId="5" fillId="8" borderId="0" xfId="0" applyNumberFormat="1" applyFont="1" applyFill="1" applyAlignment="1">
      <alignment horizontal="left" vertical="center"/>
    </xf>
    <xf numFmtId="49" fontId="5" fillId="8" borderId="1" xfId="0" applyNumberFormat="1" applyFont="1" applyFill="1" applyBorder="1" applyAlignment="1">
      <alignment horizontal="left" vertical="center"/>
    </xf>
    <xf numFmtId="49" fontId="5" fillId="8" borderId="2" xfId="0" applyNumberFormat="1" applyFont="1" applyFill="1" applyBorder="1" applyAlignment="1">
      <alignment horizontal="left" vertical="center"/>
    </xf>
    <xf numFmtId="49" fontId="5" fillId="3" borderId="2" xfId="0" applyNumberFormat="1" applyFont="1" applyFill="1" applyBorder="1" applyAlignment="1">
      <alignment horizontal="left" vertical="center"/>
    </xf>
    <xf numFmtId="0" fontId="5" fillId="8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2" fontId="5" fillId="0" borderId="4" xfId="0" applyNumberFormat="1" applyFont="1" applyBorder="1" applyAlignment="1">
      <alignment horizontal="center" vertical="center"/>
    </xf>
    <xf numFmtId="2" fontId="5" fillId="3" borderId="4" xfId="0" applyNumberFormat="1" applyFont="1" applyFill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2" fontId="5" fillId="3" borderId="2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3" borderId="0" xfId="0" applyFont="1" applyFill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2" fontId="7" fillId="0" borderId="5" xfId="0" applyNumberFormat="1" applyFont="1" applyBorder="1" applyAlignment="1">
      <alignment horizontal="left" vertical="center"/>
    </xf>
  </cellXfs>
  <cellStyles count="2">
    <cellStyle name="Column Header" xfId="1" xr:uid="{7859D5F9-B771-8E44-A06F-7F3BF2175E3D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F0C59-5E47-3B4A-864E-6F60950A3AC1}">
  <dimension ref="A1:J66"/>
  <sheetViews>
    <sheetView workbookViewId="0">
      <selection activeCell="E2" sqref="E2:E60"/>
    </sheetView>
  </sheetViews>
  <sheetFormatPr baseColWidth="10" defaultRowHeight="16"/>
  <sheetData>
    <row r="1" spans="1:10">
      <c r="B1" t="s">
        <v>64</v>
      </c>
      <c r="C1" t="s">
        <v>59</v>
      </c>
      <c r="D1" t="s">
        <v>60</v>
      </c>
      <c r="E1" t="s">
        <v>139</v>
      </c>
      <c r="F1" s="2" t="s">
        <v>170</v>
      </c>
      <c r="G1" s="2" t="s">
        <v>171</v>
      </c>
      <c r="H1" s="2" t="s">
        <v>172</v>
      </c>
      <c r="I1" t="s">
        <v>144</v>
      </c>
      <c r="J1" t="s">
        <v>145</v>
      </c>
    </row>
    <row r="2" spans="1:10">
      <c r="A2" t="s">
        <v>0</v>
      </c>
      <c r="B2">
        <v>11</v>
      </c>
      <c r="C2">
        <v>5</v>
      </c>
      <c r="D2">
        <v>2</v>
      </c>
      <c r="E2">
        <v>15</v>
      </c>
      <c r="F2">
        <v>116</v>
      </c>
      <c r="G2">
        <v>111</v>
      </c>
      <c r="H2">
        <v>116</v>
      </c>
      <c r="I2">
        <v>31</v>
      </c>
      <c r="J2">
        <v>2</v>
      </c>
    </row>
    <row r="3" spans="1:10">
      <c r="A3" t="s">
        <v>1</v>
      </c>
      <c r="B3">
        <v>15</v>
      </c>
      <c r="C3">
        <v>5</v>
      </c>
      <c r="D3">
        <v>1</v>
      </c>
      <c r="E3">
        <v>17</v>
      </c>
      <c r="F3">
        <v>101</v>
      </c>
      <c r="G3">
        <v>103</v>
      </c>
      <c r="H3">
        <v>102</v>
      </c>
      <c r="I3">
        <v>33</v>
      </c>
      <c r="J3">
        <v>2</v>
      </c>
    </row>
    <row r="4" spans="1:10">
      <c r="A4" t="s">
        <v>2</v>
      </c>
      <c r="B4">
        <v>57</v>
      </c>
      <c r="C4">
        <v>9</v>
      </c>
      <c r="D4">
        <v>7</v>
      </c>
      <c r="E4">
        <v>13</v>
      </c>
      <c r="F4">
        <v>109</v>
      </c>
      <c r="G4">
        <v>109</v>
      </c>
      <c r="H4">
        <v>111</v>
      </c>
      <c r="I4">
        <v>27</v>
      </c>
      <c r="J4">
        <v>2</v>
      </c>
    </row>
    <row r="5" spans="1:10">
      <c r="A5" t="s">
        <v>3</v>
      </c>
      <c r="B5">
        <v>17</v>
      </c>
      <c r="C5">
        <v>4</v>
      </c>
      <c r="D5">
        <v>1</v>
      </c>
      <c r="E5">
        <v>14</v>
      </c>
      <c r="F5">
        <v>109</v>
      </c>
      <c r="G5">
        <v>109</v>
      </c>
      <c r="H5">
        <v>110</v>
      </c>
      <c r="I5">
        <v>25</v>
      </c>
      <c r="J5">
        <v>0</v>
      </c>
    </row>
    <row r="6" spans="1:10">
      <c r="A6" t="s">
        <v>4</v>
      </c>
      <c r="B6">
        <v>12</v>
      </c>
      <c r="C6">
        <v>3</v>
      </c>
      <c r="D6">
        <v>1</v>
      </c>
      <c r="E6">
        <v>16</v>
      </c>
      <c r="F6">
        <v>122</v>
      </c>
      <c r="G6">
        <v>121</v>
      </c>
      <c r="H6">
        <v>125</v>
      </c>
      <c r="I6">
        <v>25</v>
      </c>
      <c r="J6">
        <v>0</v>
      </c>
    </row>
    <row r="7" spans="1:10">
      <c r="A7" t="s">
        <v>38</v>
      </c>
      <c r="B7">
        <v>22</v>
      </c>
      <c r="C7">
        <v>6</v>
      </c>
      <c r="D7">
        <v>2</v>
      </c>
      <c r="E7">
        <v>17</v>
      </c>
      <c r="F7">
        <v>95</v>
      </c>
      <c r="G7">
        <v>114</v>
      </c>
      <c r="H7">
        <v>104</v>
      </c>
      <c r="I7">
        <v>33</v>
      </c>
      <c r="J7">
        <v>0</v>
      </c>
    </row>
    <row r="8" spans="1:10">
      <c r="A8" t="s">
        <v>5</v>
      </c>
      <c r="B8">
        <v>25</v>
      </c>
      <c r="C8">
        <v>5</v>
      </c>
      <c r="D8">
        <v>3</v>
      </c>
      <c r="E8">
        <v>17</v>
      </c>
      <c r="F8">
        <v>106</v>
      </c>
      <c r="G8">
        <v>106</v>
      </c>
      <c r="H8">
        <v>107</v>
      </c>
      <c r="I8">
        <v>28</v>
      </c>
      <c r="J8">
        <v>0</v>
      </c>
    </row>
    <row r="9" spans="1:10">
      <c r="A9" t="s">
        <v>6</v>
      </c>
      <c r="B9">
        <v>24</v>
      </c>
      <c r="C9">
        <v>5</v>
      </c>
      <c r="D9">
        <v>3</v>
      </c>
      <c r="E9">
        <v>17</v>
      </c>
      <c r="F9">
        <v>117</v>
      </c>
      <c r="G9">
        <v>100</v>
      </c>
      <c r="H9">
        <v>109</v>
      </c>
      <c r="I9">
        <v>33</v>
      </c>
      <c r="J9">
        <v>0</v>
      </c>
    </row>
    <row r="10" spans="1:10">
      <c r="A10" t="s">
        <v>7</v>
      </c>
      <c r="B10">
        <v>8</v>
      </c>
      <c r="C10">
        <v>3</v>
      </c>
      <c r="D10">
        <v>1</v>
      </c>
      <c r="E10">
        <v>20</v>
      </c>
      <c r="F10">
        <v>131</v>
      </c>
      <c r="G10">
        <v>115</v>
      </c>
      <c r="H10">
        <v>122</v>
      </c>
      <c r="I10">
        <v>28</v>
      </c>
      <c r="J10">
        <v>0</v>
      </c>
    </row>
    <row r="11" spans="1:10">
      <c r="A11" t="s">
        <v>8</v>
      </c>
      <c r="B11">
        <v>24</v>
      </c>
      <c r="C11">
        <v>5</v>
      </c>
      <c r="D11">
        <v>3</v>
      </c>
      <c r="E11">
        <v>20</v>
      </c>
      <c r="F11">
        <v>106</v>
      </c>
      <c r="G11">
        <v>107</v>
      </c>
      <c r="H11">
        <v>107</v>
      </c>
      <c r="I11">
        <v>26</v>
      </c>
      <c r="J11">
        <v>0</v>
      </c>
    </row>
    <row r="12" spans="1:10">
      <c r="A12" t="s">
        <v>9</v>
      </c>
      <c r="B12">
        <v>7</v>
      </c>
      <c r="C12">
        <v>4</v>
      </c>
      <c r="D12">
        <v>0</v>
      </c>
      <c r="E12">
        <v>15</v>
      </c>
      <c r="F12" t="s">
        <v>169</v>
      </c>
      <c r="G12">
        <v>103</v>
      </c>
      <c r="H12">
        <v>106</v>
      </c>
      <c r="I12">
        <v>21</v>
      </c>
      <c r="J12">
        <v>2</v>
      </c>
    </row>
    <row r="13" spans="1:10">
      <c r="A13" t="s">
        <v>10</v>
      </c>
      <c r="B13">
        <v>18</v>
      </c>
      <c r="C13">
        <v>5</v>
      </c>
      <c r="D13">
        <v>2</v>
      </c>
      <c r="E13">
        <v>17</v>
      </c>
      <c r="F13">
        <v>120</v>
      </c>
      <c r="G13">
        <v>127</v>
      </c>
      <c r="H13">
        <v>127</v>
      </c>
      <c r="I13">
        <v>30</v>
      </c>
      <c r="J13">
        <v>0</v>
      </c>
    </row>
    <row r="14" spans="1:10">
      <c r="A14" t="s">
        <v>11</v>
      </c>
      <c r="B14">
        <v>6</v>
      </c>
      <c r="C14">
        <v>3</v>
      </c>
      <c r="D14">
        <v>0</v>
      </c>
      <c r="E14">
        <v>14</v>
      </c>
      <c r="F14">
        <v>97</v>
      </c>
      <c r="G14">
        <v>109</v>
      </c>
      <c r="H14">
        <v>104</v>
      </c>
      <c r="I14">
        <v>32</v>
      </c>
      <c r="J14">
        <v>0</v>
      </c>
    </row>
    <row r="15" spans="1:10">
      <c r="A15" t="s">
        <v>12</v>
      </c>
      <c r="B15">
        <v>12</v>
      </c>
      <c r="C15">
        <v>5</v>
      </c>
      <c r="D15">
        <v>0</v>
      </c>
      <c r="E15">
        <v>13</v>
      </c>
      <c r="F15">
        <v>115</v>
      </c>
      <c r="G15">
        <v>103</v>
      </c>
      <c r="H15">
        <v>113</v>
      </c>
      <c r="I15">
        <v>29</v>
      </c>
      <c r="J15">
        <v>0</v>
      </c>
    </row>
    <row r="16" spans="1:10">
      <c r="A16" t="s">
        <v>13</v>
      </c>
      <c r="B16">
        <v>10</v>
      </c>
      <c r="C16">
        <v>5</v>
      </c>
      <c r="D16">
        <v>1</v>
      </c>
      <c r="E16">
        <v>13</v>
      </c>
      <c r="F16">
        <v>106</v>
      </c>
      <c r="G16">
        <v>94</v>
      </c>
      <c r="H16">
        <v>100</v>
      </c>
      <c r="I16">
        <v>30</v>
      </c>
      <c r="J16">
        <v>2</v>
      </c>
    </row>
    <row r="17" spans="1:10">
      <c r="A17" t="s">
        <v>14</v>
      </c>
      <c r="B17">
        <v>6</v>
      </c>
      <c r="C17">
        <v>4</v>
      </c>
      <c r="D17">
        <v>0</v>
      </c>
      <c r="E17">
        <v>16</v>
      </c>
      <c r="F17">
        <v>109</v>
      </c>
      <c r="G17">
        <v>111</v>
      </c>
      <c r="H17">
        <v>111</v>
      </c>
      <c r="I17">
        <v>40</v>
      </c>
      <c r="J17">
        <v>0</v>
      </c>
    </row>
    <row r="18" spans="1:10">
      <c r="A18" t="s">
        <v>39</v>
      </c>
      <c r="B18">
        <v>12</v>
      </c>
      <c r="C18">
        <v>5</v>
      </c>
      <c r="D18">
        <v>1</v>
      </c>
      <c r="E18">
        <v>15</v>
      </c>
      <c r="F18">
        <v>87</v>
      </c>
      <c r="G18">
        <v>96</v>
      </c>
      <c r="H18">
        <v>95</v>
      </c>
      <c r="I18">
        <v>26</v>
      </c>
      <c r="J18">
        <v>0</v>
      </c>
    </row>
    <row r="19" spans="1:10">
      <c r="A19" t="s">
        <v>15</v>
      </c>
      <c r="B19">
        <v>30</v>
      </c>
      <c r="C19">
        <v>6</v>
      </c>
      <c r="D19">
        <v>3</v>
      </c>
      <c r="E19">
        <v>18.920000000000002</v>
      </c>
      <c r="F19">
        <v>99</v>
      </c>
      <c r="G19">
        <v>86</v>
      </c>
      <c r="H19">
        <v>91</v>
      </c>
      <c r="I19">
        <v>25</v>
      </c>
      <c r="J19">
        <v>0</v>
      </c>
    </row>
    <row r="20" spans="1:10">
      <c r="A20" t="s">
        <v>16</v>
      </c>
      <c r="B20">
        <v>8</v>
      </c>
      <c r="C20">
        <v>3</v>
      </c>
      <c r="D20">
        <v>1</v>
      </c>
      <c r="E20">
        <v>13</v>
      </c>
      <c r="F20">
        <v>113</v>
      </c>
      <c r="G20">
        <v>121</v>
      </c>
      <c r="H20">
        <v>120</v>
      </c>
      <c r="I20">
        <v>23</v>
      </c>
      <c r="J20">
        <v>0</v>
      </c>
    </row>
    <row r="21" spans="1:10">
      <c r="A21" t="s">
        <v>40</v>
      </c>
      <c r="B21">
        <v>6</v>
      </c>
      <c r="C21">
        <v>3</v>
      </c>
      <c r="D21">
        <v>0</v>
      </c>
      <c r="E21">
        <v>13.46</v>
      </c>
      <c r="F21">
        <v>97</v>
      </c>
      <c r="G21">
        <v>116</v>
      </c>
      <c r="H21">
        <v>107</v>
      </c>
      <c r="I21">
        <v>24</v>
      </c>
      <c r="J21">
        <v>0</v>
      </c>
    </row>
    <row r="22" spans="1:10">
      <c r="A22" t="s">
        <v>41</v>
      </c>
      <c r="B22">
        <v>15</v>
      </c>
      <c r="C22">
        <v>5</v>
      </c>
      <c r="D22">
        <v>1</v>
      </c>
      <c r="E22">
        <v>18.05</v>
      </c>
      <c r="F22">
        <v>90</v>
      </c>
      <c r="G22">
        <v>98</v>
      </c>
      <c r="H22">
        <v>93</v>
      </c>
      <c r="I22">
        <v>21</v>
      </c>
      <c r="J22">
        <v>0</v>
      </c>
    </row>
    <row r="23" spans="1:10">
      <c r="A23" t="s">
        <v>17</v>
      </c>
      <c r="B23">
        <v>13</v>
      </c>
      <c r="C23">
        <v>7</v>
      </c>
      <c r="D23">
        <v>0</v>
      </c>
      <c r="E23">
        <v>17.11</v>
      </c>
      <c r="F23">
        <v>100</v>
      </c>
      <c r="G23">
        <v>92</v>
      </c>
      <c r="H23">
        <v>96</v>
      </c>
      <c r="I23">
        <v>26</v>
      </c>
      <c r="J23">
        <v>0</v>
      </c>
    </row>
    <row r="24" spans="1:10">
      <c r="A24" t="s">
        <v>42</v>
      </c>
      <c r="B24">
        <v>9</v>
      </c>
      <c r="C24">
        <v>4</v>
      </c>
      <c r="D24">
        <v>0</v>
      </c>
      <c r="E24">
        <v>14</v>
      </c>
      <c r="F24">
        <v>135</v>
      </c>
      <c r="G24">
        <v>99</v>
      </c>
      <c r="H24">
        <v>121</v>
      </c>
      <c r="I24">
        <v>35</v>
      </c>
      <c r="J24">
        <v>0</v>
      </c>
    </row>
    <row r="25" spans="1:10">
      <c r="A25" t="s">
        <v>18</v>
      </c>
      <c r="B25">
        <v>3</v>
      </c>
      <c r="C25">
        <v>2</v>
      </c>
      <c r="D25">
        <v>0</v>
      </c>
      <c r="E25">
        <v>19.86</v>
      </c>
      <c r="F25">
        <v>95</v>
      </c>
      <c r="G25">
        <v>96</v>
      </c>
      <c r="H25">
        <v>95</v>
      </c>
      <c r="I25">
        <v>38</v>
      </c>
      <c r="J25">
        <v>2</v>
      </c>
    </row>
    <row r="26" spans="1:10">
      <c r="A26" t="s">
        <v>19</v>
      </c>
      <c r="B26">
        <v>34</v>
      </c>
      <c r="C26">
        <v>9</v>
      </c>
      <c r="D26">
        <v>5</v>
      </c>
      <c r="E26">
        <v>15.65</v>
      </c>
      <c r="F26">
        <v>110</v>
      </c>
      <c r="G26">
        <v>122</v>
      </c>
      <c r="H26">
        <v>118</v>
      </c>
      <c r="I26">
        <v>25</v>
      </c>
      <c r="J26">
        <v>2</v>
      </c>
    </row>
    <row r="27" spans="1:10">
      <c r="A27" t="s">
        <v>20</v>
      </c>
      <c r="B27">
        <v>15</v>
      </c>
      <c r="C27">
        <v>6</v>
      </c>
      <c r="D27">
        <v>0</v>
      </c>
      <c r="E27">
        <v>14.99</v>
      </c>
      <c r="F27">
        <v>116</v>
      </c>
      <c r="G27">
        <v>112</v>
      </c>
      <c r="H27">
        <v>116</v>
      </c>
      <c r="I27">
        <v>29</v>
      </c>
      <c r="J27">
        <v>2</v>
      </c>
    </row>
    <row r="28" spans="1:10">
      <c r="A28" t="s">
        <v>21</v>
      </c>
      <c r="B28">
        <v>15</v>
      </c>
      <c r="C28">
        <v>5</v>
      </c>
      <c r="D28">
        <v>3</v>
      </c>
      <c r="E28">
        <v>16.350000000000001</v>
      </c>
      <c r="F28">
        <v>110</v>
      </c>
      <c r="G28">
        <v>88</v>
      </c>
      <c r="H28">
        <v>100</v>
      </c>
      <c r="I28">
        <v>23</v>
      </c>
      <c r="J28">
        <v>2</v>
      </c>
    </row>
    <row r="29" spans="1:10">
      <c r="A29" t="s">
        <v>22</v>
      </c>
      <c r="B29">
        <v>31</v>
      </c>
      <c r="C29">
        <v>8</v>
      </c>
      <c r="D29">
        <v>4</v>
      </c>
      <c r="E29">
        <v>13</v>
      </c>
      <c r="F29">
        <v>134</v>
      </c>
      <c r="G29">
        <v>122</v>
      </c>
      <c r="H29">
        <v>132</v>
      </c>
      <c r="I29">
        <v>21</v>
      </c>
      <c r="J29">
        <v>2</v>
      </c>
    </row>
    <row r="30" spans="1:10">
      <c r="A30" t="s">
        <v>43</v>
      </c>
      <c r="B30">
        <v>10</v>
      </c>
      <c r="C30">
        <v>3</v>
      </c>
      <c r="D30">
        <v>1</v>
      </c>
      <c r="E30">
        <v>14</v>
      </c>
      <c r="F30">
        <v>109</v>
      </c>
      <c r="G30">
        <v>109</v>
      </c>
      <c r="H30">
        <v>110</v>
      </c>
      <c r="I30">
        <v>23</v>
      </c>
      <c r="J30">
        <v>2</v>
      </c>
    </row>
    <row r="31" spans="1:10">
      <c r="A31" t="s">
        <v>44</v>
      </c>
      <c r="B31">
        <v>18</v>
      </c>
      <c r="C31">
        <v>4</v>
      </c>
      <c r="D31">
        <v>3</v>
      </c>
      <c r="E31">
        <v>10</v>
      </c>
      <c r="F31">
        <v>112</v>
      </c>
      <c r="G31">
        <v>101</v>
      </c>
      <c r="H31">
        <v>108</v>
      </c>
      <c r="I31">
        <v>19</v>
      </c>
      <c r="J31">
        <v>2</v>
      </c>
    </row>
    <row r="32" spans="1:10">
      <c r="A32" t="s">
        <v>23</v>
      </c>
      <c r="B32">
        <v>32</v>
      </c>
      <c r="C32">
        <v>7</v>
      </c>
      <c r="D32">
        <v>4</v>
      </c>
      <c r="E32">
        <v>16.13</v>
      </c>
      <c r="F32">
        <v>102</v>
      </c>
      <c r="G32">
        <v>98</v>
      </c>
      <c r="H32">
        <v>100</v>
      </c>
      <c r="I32">
        <v>35</v>
      </c>
      <c r="J32">
        <v>0</v>
      </c>
    </row>
    <row r="33" spans="1:10">
      <c r="A33" t="s">
        <v>45</v>
      </c>
      <c r="B33">
        <v>11</v>
      </c>
      <c r="C33">
        <v>4</v>
      </c>
      <c r="D33">
        <v>1</v>
      </c>
      <c r="E33">
        <v>14.41</v>
      </c>
      <c r="F33">
        <v>105</v>
      </c>
      <c r="G33">
        <v>100</v>
      </c>
      <c r="H33">
        <v>103</v>
      </c>
      <c r="I33">
        <v>27</v>
      </c>
      <c r="J33">
        <v>2</v>
      </c>
    </row>
    <row r="34" spans="1:10">
      <c r="A34" t="s">
        <v>24</v>
      </c>
      <c r="B34">
        <v>10</v>
      </c>
      <c r="C34">
        <v>5</v>
      </c>
      <c r="D34">
        <v>0</v>
      </c>
      <c r="E34">
        <v>19.149999999999999</v>
      </c>
      <c r="F34">
        <v>109</v>
      </c>
      <c r="G34">
        <v>122</v>
      </c>
      <c r="H34">
        <v>117</v>
      </c>
      <c r="I34">
        <v>24</v>
      </c>
      <c r="J34">
        <v>0</v>
      </c>
    </row>
    <row r="35" spans="1:10">
      <c r="A35" t="s">
        <v>25</v>
      </c>
      <c r="B35">
        <v>47</v>
      </c>
      <c r="C35">
        <v>9</v>
      </c>
      <c r="D35">
        <v>6</v>
      </c>
      <c r="E35">
        <v>17.34</v>
      </c>
      <c r="F35">
        <v>108</v>
      </c>
      <c r="G35">
        <v>117</v>
      </c>
      <c r="H35">
        <v>114</v>
      </c>
      <c r="I35">
        <v>35</v>
      </c>
      <c r="J35">
        <v>0</v>
      </c>
    </row>
    <row r="36" spans="1:10">
      <c r="A36" t="s">
        <v>26</v>
      </c>
      <c r="B36">
        <v>3</v>
      </c>
      <c r="C36">
        <v>2</v>
      </c>
      <c r="D36">
        <v>0</v>
      </c>
      <c r="E36">
        <v>18</v>
      </c>
      <c r="F36">
        <v>101</v>
      </c>
      <c r="G36">
        <v>96</v>
      </c>
      <c r="H36">
        <v>99</v>
      </c>
      <c r="I36">
        <v>38</v>
      </c>
      <c r="J36">
        <v>0</v>
      </c>
    </row>
    <row r="37" spans="1:10">
      <c r="A37" t="s">
        <v>46</v>
      </c>
      <c r="B37">
        <v>15</v>
      </c>
      <c r="C37">
        <v>5</v>
      </c>
      <c r="D37">
        <v>1</v>
      </c>
      <c r="E37">
        <v>19</v>
      </c>
      <c r="F37">
        <v>112</v>
      </c>
      <c r="G37">
        <v>83</v>
      </c>
      <c r="H37">
        <v>98</v>
      </c>
      <c r="I37">
        <v>28</v>
      </c>
      <c r="J37">
        <v>0</v>
      </c>
    </row>
    <row r="38" spans="1:10">
      <c r="A38" t="s">
        <v>27</v>
      </c>
      <c r="B38">
        <v>14</v>
      </c>
      <c r="C38">
        <v>6</v>
      </c>
      <c r="D38">
        <v>1</v>
      </c>
      <c r="E38">
        <v>15</v>
      </c>
      <c r="F38">
        <v>110</v>
      </c>
      <c r="G38">
        <v>85</v>
      </c>
      <c r="H38">
        <v>98</v>
      </c>
      <c r="I38">
        <v>38</v>
      </c>
      <c r="J38">
        <v>2</v>
      </c>
    </row>
    <row r="39" spans="1:10">
      <c r="A39" t="s">
        <v>28</v>
      </c>
      <c r="B39">
        <v>14</v>
      </c>
      <c r="C39">
        <v>7</v>
      </c>
      <c r="D39">
        <v>0</v>
      </c>
      <c r="E39">
        <v>18</v>
      </c>
      <c r="F39">
        <v>98</v>
      </c>
      <c r="G39">
        <v>95</v>
      </c>
      <c r="H39">
        <v>96</v>
      </c>
      <c r="I39">
        <v>25</v>
      </c>
      <c r="J39">
        <v>2</v>
      </c>
    </row>
    <row r="40" spans="1:10">
      <c r="A40" t="s">
        <v>47</v>
      </c>
      <c r="B40">
        <v>13</v>
      </c>
      <c r="C40">
        <v>5</v>
      </c>
      <c r="D40">
        <v>1</v>
      </c>
      <c r="E40">
        <v>19</v>
      </c>
      <c r="F40">
        <v>109</v>
      </c>
      <c r="G40">
        <v>114</v>
      </c>
      <c r="H40">
        <v>113</v>
      </c>
      <c r="I40">
        <v>35</v>
      </c>
      <c r="J40">
        <v>0</v>
      </c>
    </row>
    <row r="41" spans="1:10">
      <c r="A41" t="s">
        <v>48</v>
      </c>
      <c r="B41">
        <v>3</v>
      </c>
      <c r="C41">
        <v>3</v>
      </c>
      <c r="D41">
        <v>0</v>
      </c>
      <c r="E41">
        <v>18</v>
      </c>
      <c r="F41">
        <v>104</v>
      </c>
      <c r="G41">
        <v>113</v>
      </c>
      <c r="H41">
        <v>109</v>
      </c>
      <c r="I41">
        <v>23</v>
      </c>
      <c r="J41">
        <v>0</v>
      </c>
    </row>
    <row r="42" spans="1:10">
      <c r="A42" t="s">
        <v>29</v>
      </c>
      <c r="B42">
        <v>28</v>
      </c>
      <c r="C42">
        <v>7</v>
      </c>
      <c r="D42">
        <v>3</v>
      </c>
      <c r="E42">
        <v>16</v>
      </c>
      <c r="F42">
        <v>97</v>
      </c>
      <c r="G42">
        <v>88</v>
      </c>
      <c r="H42">
        <v>91</v>
      </c>
      <c r="I42">
        <v>33</v>
      </c>
      <c r="J42">
        <v>2</v>
      </c>
    </row>
    <row r="43" spans="1:10">
      <c r="A43" t="s">
        <v>49</v>
      </c>
      <c r="B43">
        <v>8</v>
      </c>
      <c r="C43">
        <v>4</v>
      </c>
      <c r="D43">
        <v>1</v>
      </c>
      <c r="E43">
        <v>17</v>
      </c>
      <c r="F43">
        <v>130</v>
      </c>
      <c r="G43">
        <v>111</v>
      </c>
      <c r="H43">
        <v>124</v>
      </c>
      <c r="I43">
        <v>27</v>
      </c>
      <c r="J43">
        <v>2</v>
      </c>
    </row>
    <row r="44" spans="1:10">
      <c r="A44" t="s">
        <v>50</v>
      </c>
      <c r="B44">
        <v>20</v>
      </c>
      <c r="C44">
        <v>7</v>
      </c>
      <c r="D44">
        <v>2</v>
      </c>
      <c r="E44">
        <v>17</v>
      </c>
      <c r="F44">
        <v>113</v>
      </c>
      <c r="G44">
        <v>102</v>
      </c>
      <c r="H44">
        <v>108</v>
      </c>
      <c r="I44">
        <v>25</v>
      </c>
      <c r="J44">
        <v>2</v>
      </c>
    </row>
    <row r="45" spans="1:10">
      <c r="A45" t="s">
        <v>51</v>
      </c>
      <c r="B45">
        <v>15</v>
      </c>
      <c r="C45">
        <v>4</v>
      </c>
      <c r="D45">
        <v>2</v>
      </c>
      <c r="E45">
        <v>14</v>
      </c>
      <c r="F45">
        <v>128</v>
      </c>
      <c r="G45">
        <v>111</v>
      </c>
      <c r="H45">
        <v>123</v>
      </c>
      <c r="I45">
        <v>30</v>
      </c>
      <c r="J45">
        <v>2</v>
      </c>
    </row>
    <row r="46" spans="1:10">
      <c r="A46" t="s">
        <v>30</v>
      </c>
      <c r="B46">
        <v>8</v>
      </c>
      <c r="C46">
        <v>4</v>
      </c>
      <c r="D46">
        <v>0</v>
      </c>
      <c r="E46">
        <v>14</v>
      </c>
      <c r="F46">
        <v>92</v>
      </c>
      <c r="G46">
        <v>101</v>
      </c>
      <c r="H46">
        <v>96</v>
      </c>
      <c r="I46">
        <v>26</v>
      </c>
      <c r="J46">
        <v>0</v>
      </c>
    </row>
    <row r="47" spans="1:10">
      <c r="A47" t="s">
        <v>31</v>
      </c>
      <c r="B47">
        <v>13</v>
      </c>
      <c r="C47">
        <v>5</v>
      </c>
      <c r="D47">
        <v>1</v>
      </c>
      <c r="E47">
        <v>8</v>
      </c>
      <c r="F47">
        <v>119</v>
      </c>
      <c r="G47">
        <v>119</v>
      </c>
      <c r="H47">
        <v>122</v>
      </c>
      <c r="I47">
        <v>35</v>
      </c>
      <c r="J47">
        <v>0</v>
      </c>
    </row>
    <row r="48" spans="1:10">
      <c r="A48" t="s">
        <v>32</v>
      </c>
      <c r="B48">
        <v>12</v>
      </c>
      <c r="C48">
        <v>6</v>
      </c>
      <c r="D48">
        <v>1</v>
      </c>
      <c r="E48">
        <v>12</v>
      </c>
      <c r="F48">
        <v>109</v>
      </c>
      <c r="G48">
        <v>111</v>
      </c>
      <c r="H48">
        <v>111</v>
      </c>
      <c r="I48">
        <v>24</v>
      </c>
      <c r="J48">
        <v>2</v>
      </c>
    </row>
    <row r="49" spans="1:10">
      <c r="A49" t="s">
        <v>33</v>
      </c>
      <c r="B49">
        <v>21</v>
      </c>
      <c r="C49">
        <v>5</v>
      </c>
      <c r="D49">
        <v>4</v>
      </c>
      <c r="E49">
        <v>18</v>
      </c>
      <c r="F49">
        <v>106</v>
      </c>
      <c r="G49">
        <v>128</v>
      </c>
      <c r="H49">
        <v>119</v>
      </c>
      <c r="I49">
        <v>26</v>
      </c>
      <c r="J49">
        <v>1</v>
      </c>
    </row>
    <row r="50" spans="1:10">
      <c r="A50" t="s">
        <v>34</v>
      </c>
      <c r="B50">
        <v>19</v>
      </c>
      <c r="C50">
        <v>5</v>
      </c>
      <c r="D50">
        <v>1</v>
      </c>
      <c r="E50">
        <v>16.489999999999998</v>
      </c>
      <c r="F50">
        <v>122</v>
      </c>
      <c r="G50">
        <v>92</v>
      </c>
      <c r="H50">
        <v>108</v>
      </c>
      <c r="I50">
        <v>23</v>
      </c>
      <c r="J50">
        <v>2</v>
      </c>
    </row>
    <row r="51" spans="1:10">
      <c r="A51" t="s">
        <v>52</v>
      </c>
      <c r="B51">
        <v>23</v>
      </c>
      <c r="C51">
        <v>5</v>
      </c>
      <c r="D51">
        <v>2</v>
      </c>
      <c r="E51">
        <v>16</v>
      </c>
      <c r="F51">
        <v>113</v>
      </c>
      <c r="G51">
        <v>107</v>
      </c>
      <c r="H51">
        <v>111</v>
      </c>
      <c r="I51">
        <v>24</v>
      </c>
      <c r="J51">
        <v>0</v>
      </c>
    </row>
    <row r="52" spans="1:10">
      <c r="A52" t="s">
        <v>35</v>
      </c>
      <c r="B52">
        <v>9</v>
      </c>
      <c r="C52">
        <v>4</v>
      </c>
      <c r="D52">
        <v>1</v>
      </c>
      <c r="E52">
        <v>10.43</v>
      </c>
      <c r="F52">
        <v>111</v>
      </c>
      <c r="G52">
        <v>107</v>
      </c>
      <c r="H52">
        <v>110</v>
      </c>
      <c r="I52">
        <v>27</v>
      </c>
      <c r="J52">
        <v>2</v>
      </c>
    </row>
    <row r="53" spans="1:10">
      <c r="A53" t="s">
        <v>53</v>
      </c>
      <c r="B53">
        <v>16</v>
      </c>
      <c r="C53">
        <v>5</v>
      </c>
      <c r="D53">
        <v>1</v>
      </c>
      <c r="E53">
        <v>17</v>
      </c>
      <c r="F53">
        <v>90</v>
      </c>
      <c r="G53">
        <v>93</v>
      </c>
      <c r="H53">
        <v>90</v>
      </c>
      <c r="I53">
        <v>30</v>
      </c>
      <c r="J53">
        <v>0</v>
      </c>
    </row>
    <row r="54" spans="1:10">
      <c r="A54" t="s">
        <v>54</v>
      </c>
      <c r="B54">
        <v>13</v>
      </c>
      <c r="C54">
        <v>5</v>
      </c>
      <c r="D54">
        <v>1</v>
      </c>
      <c r="E54">
        <v>14.06</v>
      </c>
      <c r="F54">
        <v>104</v>
      </c>
      <c r="G54">
        <v>97</v>
      </c>
      <c r="H54">
        <v>101</v>
      </c>
      <c r="I54">
        <v>23</v>
      </c>
      <c r="J54">
        <v>0</v>
      </c>
    </row>
    <row r="55" spans="1:10">
      <c r="A55" t="s">
        <v>55</v>
      </c>
      <c r="B55">
        <v>21</v>
      </c>
      <c r="C55">
        <v>5</v>
      </c>
      <c r="D55">
        <v>3</v>
      </c>
      <c r="E55">
        <v>17</v>
      </c>
      <c r="F55">
        <v>127</v>
      </c>
      <c r="G55">
        <v>117</v>
      </c>
      <c r="H55">
        <v>126</v>
      </c>
      <c r="I55">
        <v>39</v>
      </c>
      <c r="J55">
        <v>0</v>
      </c>
    </row>
    <row r="56" spans="1:10">
      <c r="A56" t="s">
        <v>36</v>
      </c>
      <c r="B56">
        <v>18</v>
      </c>
      <c r="C56">
        <v>5</v>
      </c>
      <c r="D56">
        <v>3</v>
      </c>
      <c r="E56">
        <v>19.91</v>
      </c>
      <c r="F56">
        <v>105</v>
      </c>
      <c r="G56">
        <v>100</v>
      </c>
      <c r="H56">
        <v>103</v>
      </c>
      <c r="I56">
        <v>22</v>
      </c>
      <c r="J56">
        <v>2</v>
      </c>
    </row>
    <row r="57" spans="1:10">
      <c r="A57" t="s">
        <v>56</v>
      </c>
      <c r="B57">
        <v>29</v>
      </c>
      <c r="C57">
        <v>5</v>
      </c>
      <c r="D57">
        <v>4</v>
      </c>
      <c r="E57">
        <v>14</v>
      </c>
      <c r="F57">
        <v>110</v>
      </c>
      <c r="G57">
        <v>100</v>
      </c>
      <c r="H57">
        <v>106</v>
      </c>
      <c r="I57">
        <v>36</v>
      </c>
      <c r="J57">
        <v>0</v>
      </c>
    </row>
    <row r="58" spans="1:10">
      <c r="A58" t="s">
        <v>37</v>
      </c>
      <c r="B58">
        <v>21</v>
      </c>
      <c r="C58">
        <v>5</v>
      </c>
      <c r="D58">
        <v>2</v>
      </c>
      <c r="E58">
        <v>8.89</v>
      </c>
      <c r="F58">
        <v>110</v>
      </c>
      <c r="G58">
        <v>100</v>
      </c>
      <c r="H58">
        <v>106</v>
      </c>
      <c r="I58">
        <v>26</v>
      </c>
      <c r="J58">
        <v>2</v>
      </c>
    </row>
    <row r="59" spans="1:10">
      <c r="A59" t="s">
        <v>57</v>
      </c>
      <c r="B59">
        <v>28</v>
      </c>
      <c r="C59">
        <v>9</v>
      </c>
      <c r="D59">
        <v>3</v>
      </c>
      <c r="E59">
        <v>15</v>
      </c>
      <c r="F59">
        <v>94</v>
      </c>
      <c r="G59">
        <v>104</v>
      </c>
      <c r="H59">
        <v>99</v>
      </c>
      <c r="I59">
        <v>27</v>
      </c>
      <c r="J59">
        <v>2</v>
      </c>
    </row>
    <row r="60" spans="1:10">
      <c r="A60" t="s">
        <v>58</v>
      </c>
      <c r="B60">
        <v>7</v>
      </c>
      <c r="C60">
        <v>5</v>
      </c>
      <c r="D60">
        <v>1</v>
      </c>
      <c r="E60">
        <v>11</v>
      </c>
      <c r="F60">
        <v>113</v>
      </c>
      <c r="G60">
        <v>92</v>
      </c>
      <c r="H60">
        <v>103</v>
      </c>
      <c r="I60">
        <v>29</v>
      </c>
      <c r="J60">
        <v>0</v>
      </c>
    </row>
    <row r="62" spans="1:10" s="1" customFormat="1">
      <c r="A62" s="1" t="s">
        <v>61</v>
      </c>
      <c r="B62" s="1">
        <f t="shared" ref="B62" si="0">AVERAGE(B2:B60)</f>
        <v>16.677966101694917</v>
      </c>
      <c r="C62" s="1">
        <f t="shared" ref="C62:D62" si="1">AVERAGE(C2:C60)</f>
        <v>5.0677966101694913</v>
      </c>
      <c r="D62" s="1">
        <f t="shared" si="1"/>
        <v>1.6779661016949152</v>
      </c>
      <c r="E62" s="1">
        <f t="shared" ref="E62:I62" si="2">AVERAGE(E2:E60)</f>
        <v>15.545762711864406</v>
      </c>
      <c r="F62" s="1">
        <f t="shared" si="2"/>
        <v>108.91379310344827</v>
      </c>
      <c r="G62" s="1">
        <f t="shared" si="2"/>
        <v>105.13559322033899</v>
      </c>
      <c r="H62" s="1">
        <f t="shared" si="2"/>
        <v>108.13559322033899</v>
      </c>
      <c r="I62" s="1">
        <f t="shared" si="2"/>
        <v>28.288135593220339</v>
      </c>
    </row>
    <row r="63" spans="1:10" s="1" customFormat="1">
      <c r="A63" s="1" t="s">
        <v>65</v>
      </c>
      <c r="B63" s="1">
        <f t="shared" ref="B63" si="3">STDEV(B2:B60)</f>
        <v>10.234223650232051</v>
      </c>
      <c r="C63" s="1">
        <f t="shared" ref="C63:D63" si="4">STDEV(C2:C60)</f>
        <v>1.6280346389145268</v>
      </c>
      <c r="D63" s="1">
        <f t="shared" si="4"/>
        <v>1.5913633058622678</v>
      </c>
      <c r="E63" s="1">
        <f t="shared" ref="E63:I63" si="5">STDEV(E2:E60)</f>
        <v>2.7339993462841714</v>
      </c>
      <c r="F63" s="1">
        <f t="shared" si="5"/>
        <v>11.002845696915275</v>
      </c>
      <c r="G63" s="1">
        <f t="shared" si="5"/>
        <v>10.940997916912496</v>
      </c>
      <c r="H63" s="1">
        <f t="shared" si="5"/>
        <v>10.13607015447826</v>
      </c>
      <c r="I63" s="1">
        <f t="shared" si="5"/>
        <v>5.2095762202976355</v>
      </c>
    </row>
    <row r="64" spans="1:10" s="1" customFormat="1">
      <c r="A64" s="1" t="s">
        <v>62</v>
      </c>
      <c r="B64" s="1">
        <f t="shared" ref="B64" si="6">MIN(B2:B60)</f>
        <v>3</v>
      </c>
      <c r="C64" s="1">
        <f t="shared" ref="C64:D64" si="7">MIN(C2:C60)</f>
        <v>2</v>
      </c>
      <c r="D64" s="1">
        <f t="shared" si="7"/>
        <v>0</v>
      </c>
      <c r="E64" s="1">
        <f t="shared" ref="E64:I64" si="8">MIN(E2:E60)</f>
        <v>8</v>
      </c>
      <c r="F64" s="1">
        <f t="shared" si="8"/>
        <v>87</v>
      </c>
      <c r="G64" s="1">
        <f t="shared" si="8"/>
        <v>83</v>
      </c>
      <c r="H64" s="1">
        <f t="shared" si="8"/>
        <v>90</v>
      </c>
      <c r="I64" s="1">
        <f t="shared" si="8"/>
        <v>19</v>
      </c>
    </row>
    <row r="65" spans="1:10" s="1" customFormat="1">
      <c r="A65" s="1" t="s">
        <v>63</v>
      </c>
      <c r="B65" s="1">
        <f t="shared" ref="B65" si="9">MAX(B2:B60)</f>
        <v>57</v>
      </c>
      <c r="C65" s="1">
        <f t="shared" ref="C65:D65" si="10">MAX(C2:C60)</f>
        <v>9</v>
      </c>
      <c r="D65" s="1">
        <f t="shared" si="10"/>
        <v>7</v>
      </c>
      <c r="E65" s="1">
        <f t="shared" ref="E65:I65" si="11">MAX(E2:E60)</f>
        <v>20</v>
      </c>
      <c r="F65" s="1">
        <f t="shared" si="11"/>
        <v>135</v>
      </c>
      <c r="G65" s="1">
        <f t="shared" si="11"/>
        <v>128</v>
      </c>
      <c r="H65" s="1">
        <f t="shared" si="11"/>
        <v>132</v>
      </c>
      <c r="I65" s="1">
        <f t="shared" si="11"/>
        <v>40</v>
      </c>
    </row>
    <row r="66" spans="1:10">
      <c r="J66" t="s">
        <v>174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03063-7AC1-A041-8183-A1210D8134F6}">
  <dimension ref="A1:K27"/>
  <sheetViews>
    <sheetView workbookViewId="0">
      <selection activeCell="E2" sqref="E2:E60"/>
    </sheetView>
  </sheetViews>
  <sheetFormatPr baseColWidth="10" defaultRowHeight="16"/>
  <sheetData>
    <row r="1" spans="1:10">
      <c r="B1" t="s">
        <v>64</v>
      </c>
      <c r="C1" t="s">
        <v>59</v>
      </c>
      <c r="D1" t="s">
        <v>60</v>
      </c>
      <c r="E1" t="s">
        <v>139</v>
      </c>
      <c r="F1" s="2" t="s">
        <v>170</v>
      </c>
      <c r="G1" s="2" t="s">
        <v>171</v>
      </c>
      <c r="H1" s="2" t="s">
        <v>172</v>
      </c>
      <c r="I1" t="s">
        <v>144</v>
      </c>
      <c r="J1" t="s">
        <v>145</v>
      </c>
    </row>
    <row r="2" spans="1:10">
      <c r="A2" t="s">
        <v>148</v>
      </c>
      <c r="B2">
        <v>6</v>
      </c>
      <c r="C2">
        <v>4</v>
      </c>
      <c r="D2">
        <v>0</v>
      </c>
      <c r="E2">
        <v>15</v>
      </c>
      <c r="F2">
        <v>105</v>
      </c>
      <c r="G2">
        <v>96</v>
      </c>
      <c r="H2">
        <v>100</v>
      </c>
      <c r="I2">
        <v>24</v>
      </c>
      <c r="J2">
        <v>1</v>
      </c>
    </row>
    <row r="3" spans="1:10">
      <c r="A3" t="s">
        <v>149</v>
      </c>
      <c r="B3">
        <v>22</v>
      </c>
      <c r="C3">
        <v>3</v>
      </c>
      <c r="D3">
        <v>5</v>
      </c>
      <c r="E3">
        <v>22</v>
      </c>
      <c r="F3">
        <v>85</v>
      </c>
      <c r="G3">
        <v>109</v>
      </c>
      <c r="H3">
        <v>97</v>
      </c>
      <c r="I3">
        <v>46</v>
      </c>
      <c r="J3">
        <v>1</v>
      </c>
    </row>
    <row r="4" spans="1:10">
      <c r="A4" t="s">
        <v>150</v>
      </c>
      <c r="B4" t="s">
        <v>169</v>
      </c>
      <c r="C4" t="s">
        <v>169</v>
      </c>
      <c r="D4" t="s">
        <v>169</v>
      </c>
      <c r="E4" t="s">
        <v>169</v>
      </c>
      <c r="F4">
        <v>119</v>
      </c>
      <c r="G4">
        <v>121</v>
      </c>
      <c r="H4">
        <v>123</v>
      </c>
      <c r="I4">
        <v>27</v>
      </c>
      <c r="J4">
        <v>2</v>
      </c>
    </row>
    <row r="5" spans="1:10">
      <c r="A5" t="s">
        <v>151</v>
      </c>
      <c r="B5" t="s">
        <v>169</v>
      </c>
      <c r="C5" t="s">
        <v>169</v>
      </c>
      <c r="D5" t="s">
        <v>169</v>
      </c>
      <c r="E5" t="s">
        <v>169</v>
      </c>
      <c r="F5">
        <v>112</v>
      </c>
      <c r="G5">
        <v>115</v>
      </c>
      <c r="H5">
        <v>115</v>
      </c>
      <c r="I5">
        <v>27</v>
      </c>
      <c r="J5">
        <v>1</v>
      </c>
    </row>
    <row r="6" spans="1:10">
      <c r="A6" t="s">
        <v>152</v>
      </c>
      <c r="B6">
        <v>26</v>
      </c>
      <c r="C6">
        <v>6</v>
      </c>
      <c r="D6">
        <v>4</v>
      </c>
      <c r="E6">
        <v>8</v>
      </c>
      <c r="F6">
        <v>119</v>
      </c>
      <c r="G6">
        <v>110</v>
      </c>
      <c r="H6">
        <v>117</v>
      </c>
      <c r="I6">
        <v>22</v>
      </c>
      <c r="J6">
        <v>1</v>
      </c>
    </row>
    <row r="7" spans="1:10">
      <c r="A7" t="s">
        <v>153</v>
      </c>
      <c r="B7">
        <v>24</v>
      </c>
      <c r="C7">
        <v>5</v>
      </c>
      <c r="D7">
        <v>3</v>
      </c>
      <c r="E7">
        <v>17</v>
      </c>
      <c r="F7">
        <v>106</v>
      </c>
      <c r="G7">
        <v>107</v>
      </c>
      <c r="H7">
        <v>107</v>
      </c>
      <c r="I7">
        <v>24</v>
      </c>
      <c r="J7">
        <v>1</v>
      </c>
    </row>
    <row r="8" spans="1:10">
      <c r="A8" t="s">
        <v>154</v>
      </c>
      <c r="B8">
        <v>22</v>
      </c>
      <c r="C8">
        <v>6</v>
      </c>
      <c r="D8">
        <v>2</v>
      </c>
      <c r="E8">
        <v>15</v>
      </c>
      <c r="F8">
        <v>95</v>
      </c>
      <c r="G8">
        <v>114</v>
      </c>
      <c r="H8">
        <v>104</v>
      </c>
      <c r="I8">
        <v>33</v>
      </c>
      <c r="J8">
        <v>1</v>
      </c>
    </row>
    <row r="9" spans="1:10">
      <c r="A9" t="s">
        <v>155</v>
      </c>
      <c r="B9">
        <v>8</v>
      </c>
      <c r="C9">
        <v>3</v>
      </c>
      <c r="D9">
        <v>1</v>
      </c>
      <c r="E9">
        <v>18</v>
      </c>
      <c r="F9">
        <v>131</v>
      </c>
      <c r="G9">
        <v>115</v>
      </c>
      <c r="H9">
        <v>122</v>
      </c>
      <c r="I9">
        <v>26</v>
      </c>
      <c r="J9">
        <v>1</v>
      </c>
    </row>
    <row r="10" spans="1:10">
      <c r="A10" t="s">
        <v>156</v>
      </c>
      <c r="B10">
        <v>21</v>
      </c>
      <c r="C10">
        <v>6</v>
      </c>
      <c r="D10">
        <v>3</v>
      </c>
      <c r="E10">
        <v>16</v>
      </c>
      <c r="F10">
        <v>119</v>
      </c>
      <c r="G10">
        <v>109</v>
      </c>
      <c r="H10">
        <v>117</v>
      </c>
      <c r="I10">
        <v>26</v>
      </c>
      <c r="J10">
        <v>1</v>
      </c>
    </row>
    <row r="11" spans="1:10">
      <c r="A11" t="s">
        <v>157</v>
      </c>
      <c r="B11">
        <v>37</v>
      </c>
      <c r="C11">
        <v>7</v>
      </c>
      <c r="D11">
        <v>4</v>
      </c>
      <c r="E11">
        <v>13</v>
      </c>
      <c r="F11">
        <v>121</v>
      </c>
      <c r="G11">
        <v>120</v>
      </c>
      <c r="H11">
        <v>124</v>
      </c>
      <c r="I11">
        <v>27</v>
      </c>
      <c r="J11">
        <v>1</v>
      </c>
    </row>
    <row r="12" spans="1:10">
      <c r="A12" t="s">
        <v>158</v>
      </c>
      <c r="B12" t="s">
        <v>169</v>
      </c>
      <c r="C12" t="s">
        <v>169</v>
      </c>
      <c r="D12" t="s">
        <v>169</v>
      </c>
      <c r="E12">
        <v>10</v>
      </c>
      <c r="F12">
        <v>108</v>
      </c>
      <c r="G12">
        <v>117</v>
      </c>
      <c r="H12">
        <v>113</v>
      </c>
      <c r="I12">
        <v>26</v>
      </c>
      <c r="J12">
        <v>1</v>
      </c>
    </row>
    <row r="13" spans="1:10">
      <c r="A13" t="s">
        <v>159</v>
      </c>
      <c r="B13">
        <v>41</v>
      </c>
      <c r="C13">
        <v>5</v>
      </c>
      <c r="D13">
        <v>8</v>
      </c>
      <c r="E13">
        <v>6</v>
      </c>
      <c r="F13">
        <v>111</v>
      </c>
      <c r="G13">
        <v>114</v>
      </c>
      <c r="H13">
        <v>109</v>
      </c>
      <c r="I13">
        <v>24</v>
      </c>
      <c r="J13">
        <v>1</v>
      </c>
    </row>
    <row r="14" spans="1:10">
      <c r="A14" t="s">
        <v>160</v>
      </c>
      <c r="B14">
        <v>11</v>
      </c>
      <c r="C14">
        <v>5</v>
      </c>
      <c r="D14">
        <v>2</v>
      </c>
      <c r="E14">
        <v>10</v>
      </c>
      <c r="F14">
        <v>116</v>
      </c>
      <c r="G14">
        <v>111</v>
      </c>
      <c r="H14">
        <v>116</v>
      </c>
      <c r="I14">
        <v>30</v>
      </c>
      <c r="J14">
        <v>2</v>
      </c>
    </row>
    <row r="15" spans="1:10">
      <c r="A15" t="s">
        <v>161</v>
      </c>
      <c r="B15">
        <v>13</v>
      </c>
      <c r="C15">
        <v>5</v>
      </c>
      <c r="D15">
        <v>1</v>
      </c>
      <c r="E15">
        <v>21</v>
      </c>
      <c r="F15">
        <v>98</v>
      </c>
      <c r="G15">
        <v>105</v>
      </c>
      <c r="H15">
        <v>102</v>
      </c>
      <c r="I15">
        <v>21</v>
      </c>
      <c r="J15">
        <v>1</v>
      </c>
    </row>
    <row r="16" spans="1:10">
      <c r="A16" t="s">
        <v>162</v>
      </c>
      <c r="B16">
        <v>13</v>
      </c>
      <c r="C16">
        <v>5</v>
      </c>
      <c r="D16">
        <v>2</v>
      </c>
      <c r="E16">
        <v>8</v>
      </c>
      <c r="F16">
        <v>113</v>
      </c>
      <c r="G16">
        <v>87</v>
      </c>
      <c r="H16">
        <v>100</v>
      </c>
      <c r="I16">
        <v>29</v>
      </c>
      <c r="J16">
        <v>1</v>
      </c>
    </row>
    <row r="17" spans="1:11">
      <c r="A17" t="s">
        <v>163</v>
      </c>
      <c r="B17">
        <v>14</v>
      </c>
      <c r="C17">
        <v>1</v>
      </c>
      <c r="D17">
        <v>5</v>
      </c>
      <c r="E17">
        <v>14</v>
      </c>
      <c r="F17">
        <v>98</v>
      </c>
      <c r="G17">
        <v>104</v>
      </c>
      <c r="H17">
        <v>101</v>
      </c>
      <c r="I17">
        <v>41</v>
      </c>
      <c r="J17">
        <v>2</v>
      </c>
    </row>
    <row r="18" spans="1:11">
      <c r="A18" t="s">
        <v>164</v>
      </c>
      <c r="B18">
        <v>57</v>
      </c>
      <c r="C18">
        <v>9</v>
      </c>
      <c r="D18">
        <v>7</v>
      </c>
      <c r="E18">
        <v>11</v>
      </c>
      <c r="F18">
        <v>109</v>
      </c>
      <c r="G18">
        <v>109</v>
      </c>
      <c r="H18">
        <v>111</v>
      </c>
      <c r="I18">
        <v>26</v>
      </c>
      <c r="J18">
        <v>2</v>
      </c>
    </row>
    <row r="19" spans="1:11">
      <c r="A19" t="s">
        <v>165</v>
      </c>
      <c r="B19">
        <v>31</v>
      </c>
      <c r="C19">
        <v>5</v>
      </c>
      <c r="D19">
        <v>3</v>
      </c>
      <c r="E19">
        <v>11</v>
      </c>
      <c r="F19">
        <v>99</v>
      </c>
      <c r="G19">
        <v>114</v>
      </c>
      <c r="H19">
        <v>108</v>
      </c>
      <c r="I19">
        <v>25</v>
      </c>
      <c r="J19">
        <v>2</v>
      </c>
    </row>
    <row r="20" spans="1:11">
      <c r="A20" t="s">
        <v>166</v>
      </c>
      <c r="B20">
        <v>11</v>
      </c>
      <c r="C20">
        <v>5</v>
      </c>
      <c r="D20">
        <v>1</v>
      </c>
      <c r="E20" t="s">
        <v>169</v>
      </c>
      <c r="F20">
        <v>137</v>
      </c>
      <c r="G20">
        <v>115</v>
      </c>
      <c r="H20">
        <v>130</v>
      </c>
      <c r="I20">
        <v>26</v>
      </c>
      <c r="J20">
        <v>2</v>
      </c>
    </row>
    <row r="21" spans="1:11">
      <c r="A21" t="s">
        <v>167</v>
      </c>
      <c r="B21">
        <v>6</v>
      </c>
      <c r="C21">
        <v>4</v>
      </c>
      <c r="D21">
        <v>0</v>
      </c>
      <c r="E21">
        <v>12</v>
      </c>
      <c r="F21">
        <v>109</v>
      </c>
      <c r="G21">
        <v>111</v>
      </c>
      <c r="H21">
        <v>111</v>
      </c>
      <c r="I21">
        <v>39</v>
      </c>
      <c r="J21">
        <v>1</v>
      </c>
    </row>
    <row r="23" spans="1:11">
      <c r="A23" s="1" t="s">
        <v>61</v>
      </c>
      <c r="B23" s="1">
        <f>AVERAGE(B2:B3,B6:B11,B13:B21)</f>
        <v>21.352941176470587</v>
      </c>
      <c r="C23" s="1">
        <f t="shared" ref="C23:D23" si="0">AVERAGE(C2:C3,C6:C11,C13:C21)</f>
        <v>4.9411764705882355</v>
      </c>
      <c r="D23" s="1">
        <f t="shared" si="0"/>
        <v>3</v>
      </c>
      <c r="E23" s="1">
        <f>AVERAGE(E2:E3,E6:E19,E21)</f>
        <v>13.352941176470589</v>
      </c>
      <c r="F23" s="1">
        <f>AVERAGE(F2:F21)</f>
        <v>110.5</v>
      </c>
      <c r="G23" s="1">
        <f>AVERAGE(G2:G21)</f>
        <v>110.15</v>
      </c>
      <c r="H23" s="1">
        <f>AVERAGE(H2:H21)</f>
        <v>111.35</v>
      </c>
      <c r="I23" s="1">
        <f>AVERAGE(I2:I21)</f>
        <v>28.45</v>
      </c>
      <c r="K23" s="1"/>
    </row>
    <row r="24" spans="1:11">
      <c r="A24" s="1" t="s">
        <v>65</v>
      </c>
      <c r="B24" s="1">
        <f>STDEV(B2:B3,B6:B11,B13:B21)</f>
        <v>13.87867598363848</v>
      </c>
      <c r="C24" s="1">
        <f t="shared" ref="C24:D24" si="1">STDEV(C2:C3,C6:C11,C13:C21)</f>
        <v>1.7489492643904123</v>
      </c>
      <c r="D24" s="1">
        <f t="shared" si="1"/>
        <v>2.2912878474779199</v>
      </c>
      <c r="E24" s="1">
        <f>STDEV(E2:E3,E6:E19,E21)</f>
        <v>4.5268804997286525</v>
      </c>
      <c r="F24" s="1">
        <f>STDEV(F2:F21)</f>
        <v>12.32242286497091</v>
      </c>
      <c r="G24" s="1">
        <f>STDEV(G2:G21)</f>
        <v>7.9224863189332302</v>
      </c>
      <c r="H24" s="1">
        <f>STDEV(H2:H21)</f>
        <v>9.1953935836316827</v>
      </c>
      <c r="I24" s="1">
        <f>STDEV(I2:I21)</f>
        <v>6.5089007884345769</v>
      </c>
      <c r="K24" s="1"/>
    </row>
    <row r="25" spans="1:11">
      <c r="A25" s="1" t="s">
        <v>62</v>
      </c>
      <c r="B25" s="1">
        <f>MIN(B2:B3,B6:B11,B13:B21)</f>
        <v>6</v>
      </c>
      <c r="C25" s="1">
        <f t="shared" ref="C25:D25" si="2">MIN(C2:C3,C6:C11,C13:C21)</f>
        <v>1</v>
      </c>
      <c r="D25" s="1">
        <f t="shared" si="2"/>
        <v>0</v>
      </c>
      <c r="E25" s="1">
        <f>MIN(E2:E3,E6:E19,E21)</f>
        <v>6</v>
      </c>
      <c r="F25" s="1">
        <f>MIN(F2:F21)</f>
        <v>85</v>
      </c>
      <c r="G25" s="1">
        <f>MIN(G2:G21)</f>
        <v>87</v>
      </c>
      <c r="H25" s="1">
        <f>MIN(H2:H21)</f>
        <v>97</v>
      </c>
      <c r="I25" s="1">
        <f>MIN(I2:I21)</f>
        <v>21</v>
      </c>
      <c r="K25" s="1"/>
    </row>
    <row r="26" spans="1:11">
      <c r="A26" s="1" t="s">
        <v>63</v>
      </c>
      <c r="B26" s="1">
        <f>MAX(B2:B3,B6:B11,B13:B21)</f>
        <v>57</v>
      </c>
      <c r="C26" s="1">
        <f t="shared" ref="C26:D26" si="3">MAX(C2:C3,C6:C11,C13:C21)</f>
        <v>9</v>
      </c>
      <c r="D26" s="1">
        <f t="shared" si="3"/>
        <v>8</v>
      </c>
      <c r="E26" s="1">
        <f>MAX(E2:E3,E6:E19,E21)</f>
        <v>22</v>
      </c>
      <c r="F26" s="1">
        <f>MAX(F2:F21)</f>
        <v>137</v>
      </c>
      <c r="G26" s="1">
        <f>MAX(G2:G21)</f>
        <v>121</v>
      </c>
      <c r="H26" s="1">
        <f>MAX(H2:H21)</f>
        <v>130</v>
      </c>
      <c r="I26" s="1">
        <f>MAX(I2:I21)</f>
        <v>46</v>
      </c>
      <c r="K26" s="1"/>
    </row>
    <row r="27" spans="1:11">
      <c r="B27" t="s">
        <v>168</v>
      </c>
      <c r="C27" t="s">
        <v>168</v>
      </c>
      <c r="D27" t="s">
        <v>168</v>
      </c>
      <c r="J27" t="s">
        <v>174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DE2E9-9B3D-DC49-A74E-98DF879E9562}">
  <dimension ref="A1:M57"/>
  <sheetViews>
    <sheetView topLeftCell="A23" workbookViewId="0">
      <selection activeCell="E2" sqref="E2:E60"/>
    </sheetView>
  </sheetViews>
  <sheetFormatPr baseColWidth="10" defaultRowHeight="16"/>
  <sheetData>
    <row r="1" spans="1:10">
      <c r="B1" t="s">
        <v>64</v>
      </c>
      <c r="C1" t="s">
        <v>59</v>
      </c>
      <c r="D1" t="s">
        <v>60</v>
      </c>
      <c r="E1" t="s">
        <v>140</v>
      </c>
      <c r="F1" s="2" t="s">
        <v>141</v>
      </c>
      <c r="G1" s="2" t="s">
        <v>142</v>
      </c>
      <c r="H1" s="2" t="s">
        <v>143</v>
      </c>
      <c r="I1" t="s">
        <v>144</v>
      </c>
      <c r="J1" t="s">
        <v>145</v>
      </c>
    </row>
    <row r="2" spans="1:10">
      <c r="A2" s="2" t="s">
        <v>89</v>
      </c>
      <c r="B2">
        <v>11</v>
      </c>
      <c r="C2">
        <v>3</v>
      </c>
      <c r="D2">
        <v>1</v>
      </c>
      <c r="E2">
        <v>54</v>
      </c>
      <c r="F2">
        <v>119</v>
      </c>
      <c r="G2">
        <v>109</v>
      </c>
      <c r="H2">
        <v>117</v>
      </c>
      <c r="I2">
        <v>32</v>
      </c>
      <c r="J2">
        <v>1</v>
      </c>
    </row>
    <row r="3" spans="1:10">
      <c r="A3" s="2" t="s">
        <v>90</v>
      </c>
      <c r="B3">
        <v>36</v>
      </c>
      <c r="C3">
        <v>6</v>
      </c>
      <c r="D3">
        <v>4</v>
      </c>
      <c r="E3">
        <v>46</v>
      </c>
      <c r="F3">
        <v>109</v>
      </c>
      <c r="G3">
        <v>109</v>
      </c>
      <c r="H3">
        <v>111</v>
      </c>
      <c r="I3">
        <v>32</v>
      </c>
      <c r="J3">
        <v>2</v>
      </c>
    </row>
    <row r="4" spans="1:10">
      <c r="A4" s="2" t="s">
        <v>91</v>
      </c>
      <c r="B4">
        <v>21</v>
      </c>
      <c r="C4">
        <v>5</v>
      </c>
      <c r="D4">
        <v>3</v>
      </c>
      <c r="E4">
        <v>47</v>
      </c>
      <c r="F4">
        <v>106</v>
      </c>
      <c r="G4">
        <v>106</v>
      </c>
      <c r="H4">
        <v>107</v>
      </c>
      <c r="I4">
        <v>32</v>
      </c>
      <c r="J4">
        <v>1</v>
      </c>
    </row>
    <row r="5" spans="1:10">
      <c r="A5" s="2" t="s">
        <v>92</v>
      </c>
      <c r="B5">
        <v>25</v>
      </c>
      <c r="C5">
        <v>5</v>
      </c>
      <c r="D5">
        <v>3</v>
      </c>
      <c r="E5">
        <v>39</v>
      </c>
      <c r="F5">
        <v>120</v>
      </c>
      <c r="G5">
        <v>127</v>
      </c>
      <c r="H5">
        <v>127</v>
      </c>
      <c r="I5">
        <v>34</v>
      </c>
      <c r="J5">
        <v>1</v>
      </c>
    </row>
    <row r="6" spans="1:10">
      <c r="A6" s="2" t="s">
        <v>93</v>
      </c>
      <c r="B6">
        <v>12</v>
      </c>
      <c r="C6">
        <v>4</v>
      </c>
      <c r="D6">
        <v>1</v>
      </c>
      <c r="E6">
        <v>44</v>
      </c>
      <c r="F6">
        <v>97</v>
      </c>
      <c r="G6">
        <v>109</v>
      </c>
      <c r="H6">
        <v>104</v>
      </c>
      <c r="I6">
        <v>36</v>
      </c>
      <c r="J6">
        <v>1</v>
      </c>
    </row>
    <row r="7" spans="1:10">
      <c r="A7" s="2" t="s">
        <v>94</v>
      </c>
      <c r="B7">
        <v>13</v>
      </c>
      <c r="C7">
        <v>5</v>
      </c>
      <c r="D7">
        <v>0</v>
      </c>
      <c r="E7">
        <v>43</v>
      </c>
      <c r="F7">
        <v>115</v>
      </c>
      <c r="G7">
        <v>103</v>
      </c>
      <c r="H7">
        <v>113</v>
      </c>
      <c r="I7">
        <v>33</v>
      </c>
      <c r="J7">
        <v>1</v>
      </c>
    </row>
    <row r="8" spans="1:10">
      <c r="A8" s="2" t="s">
        <v>95</v>
      </c>
      <c r="B8">
        <v>8</v>
      </c>
      <c r="C8">
        <v>3</v>
      </c>
      <c r="D8">
        <v>0</v>
      </c>
      <c r="E8">
        <v>50</v>
      </c>
      <c r="F8">
        <v>106</v>
      </c>
      <c r="G8">
        <v>94</v>
      </c>
      <c r="H8">
        <v>100</v>
      </c>
      <c r="I8">
        <v>34</v>
      </c>
      <c r="J8">
        <v>2</v>
      </c>
    </row>
    <row r="9" spans="1:10">
      <c r="A9" s="2" t="s">
        <v>96</v>
      </c>
      <c r="B9">
        <v>2</v>
      </c>
      <c r="C9">
        <v>2</v>
      </c>
      <c r="D9">
        <v>0</v>
      </c>
      <c r="E9">
        <v>40</v>
      </c>
      <c r="F9">
        <v>109</v>
      </c>
      <c r="G9">
        <v>111</v>
      </c>
      <c r="H9">
        <v>111</v>
      </c>
      <c r="I9">
        <v>44</v>
      </c>
      <c r="J9">
        <v>1</v>
      </c>
    </row>
    <row r="10" spans="1:10">
      <c r="A10" s="2" t="s">
        <v>97</v>
      </c>
      <c r="B10">
        <v>11</v>
      </c>
      <c r="C10">
        <v>4</v>
      </c>
      <c r="D10">
        <v>1</v>
      </c>
      <c r="E10">
        <v>42</v>
      </c>
      <c r="F10">
        <v>110</v>
      </c>
      <c r="G10">
        <v>85</v>
      </c>
      <c r="H10">
        <v>98</v>
      </c>
      <c r="I10">
        <v>44</v>
      </c>
      <c r="J10">
        <v>2</v>
      </c>
    </row>
    <row r="11" spans="1:10">
      <c r="A11" s="2" t="s">
        <v>98</v>
      </c>
      <c r="B11">
        <v>18</v>
      </c>
      <c r="C11">
        <v>6</v>
      </c>
      <c r="D11">
        <v>3</v>
      </c>
      <c r="E11">
        <v>43</v>
      </c>
      <c r="F11">
        <v>119</v>
      </c>
      <c r="G11">
        <v>119</v>
      </c>
      <c r="H11">
        <v>122</v>
      </c>
      <c r="I11">
        <v>40</v>
      </c>
      <c r="J11">
        <v>1</v>
      </c>
    </row>
    <row r="12" spans="1:10">
      <c r="A12" s="2" t="s">
        <v>99</v>
      </c>
      <c r="B12">
        <v>26</v>
      </c>
      <c r="C12">
        <v>7</v>
      </c>
      <c r="D12">
        <v>4</v>
      </c>
      <c r="E12">
        <v>48</v>
      </c>
      <c r="F12">
        <v>106</v>
      </c>
      <c r="G12">
        <v>128</v>
      </c>
      <c r="H12">
        <v>119</v>
      </c>
      <c r="I12">
        <v>31</v>
      </c>
      <c r="J12">
        <v>2</v>
      </c>
    </row>
    <row r="13" spans="1:10">
      <c r="A13" s="2" t="s">
        <v>100</v>
      </c>
      <c r="B13">
        <v>17</v>
      </c>
      <c r="C13">
        <v>6</v>
      </c>
      <c r="D13">
        <v>2</v>
      </c>
      <c r="E13">
        <v>43</v>
      </c>
      <c r="F13">
        <v>111</v>
      </c>
      <c r="G13">
        <v>107</v>
      </c>
      <c r="H13">
        <v>110</v>
      </c>
      <c r="I13">
        <v>32</v>
      </c>
      <c r="J13">
        <v>2</v>
      </c>
    </row>
    <row r="14" spans="1:10">
      <c r="A14" s="2" t="s">
        <v>101</v>
      </c>
      <c r="B14">
        <v>9</v>
      </c>
      <c r="C14">
        <v>3</v>
      </c>
      <c r="D14">
        <v>1</v>
      </c>
      <c r="E14">
        <v>61</v>
      </c>
      <c r="F14">
        <v>104</v>
      </c>
      <c r="G14">
        <v>97</v>
      </c>
      <c r="H14">
        <v>101</v>
      </c>
      <c r="I14">
        <v>28</v>
      </c>
      <c r="J14">
        <v>1</v>
      </c>
    </row>
    <row r="15" spans="1:10">
      <c r="A15" s="2" t="s">
        <v>102</v>
      </c>
      <c r="B15">
        <v>19</v>
      </c>
      <c r="C15">
        <v>5</v>
      </c>
      <c r="D15">
        <v>2</v>
      </c>
      <c r="E15">
        <v>41</v>
      </c>
      <c r="F15">
        <v>110</v>
      </c>
      <c r="G15">
        <v>100</v>
      </c>
      <c r="H15">
        <v>106</v>
      </c>
      <c r="I15">
        <v>41</v>
      </c>
      <c r="J15">
        <v>1</v>
      </c>
    </row>
    <row r="16" spans="1:10">
      <c r="A16" s="2" t="s">
        <v>103</v>
      </c>
      <c r="B16">
        <v>12</v>
      </c>
      <c r="C16">
        <v>5</v>
      </c>
      <c r="D16">
        <v>1</v>
      </c>
      <c r="E16">
        <v>67</v>
      </c>
      <c r="F16">
        <v>106</v>
      </c>
      <c r="G16">
        <v>109</v>
      </c>
      <c r="H16">
        <v>108</v>
      </c>
      <c r="I16">
        <v>27</v>
      </c>
      <c r="J16">
        <v>2</v>
      </c>
    </row>
    <row r="17" spans="1:10">
      <c r="A17" s="2" t="s">
        <v>104</v>
      </c>
      <c r="B17">
        <v>19</v>
      </c>
      <c r="C17">
        <v>5</v>
      </c>
      <c r="D17">
        <v>1</v>
      </c>
      <c r="E17">
        <v>48</v>
      </c>
      <c r="F17">
        <v>98</v>
      </c>
      <c r="G17">
        <v>96</v>
      </c>
      <c r="H17">
        <v>96</v>
      </c>
      <c r="I17">
        <v>26</v>
      </c>
      <c r="J17">
        <v>2</v>
      </c>
    </row>
    <row r="18" spans="1:10">
      <c r="A18" s="2" t="s">
        <v>105</v>
      </c>
      <c r="B18">
        <v>5</v>
      </c>
      <c r="C18">
        <v>3</v>
      </c>
      <c r="D18">
        <v>0</v>
      </c>
      <c r="E18">
        <v>64</v>
      </c>
      <c r="F18">
        <v>102</v>
      </c>
      <c r="G18">
        <v>98</v>
      </c>
      <c r="H18">
        <v>100</v>
      </c>
      <c r="I18">
        <v>32</v>
      </c>
      <c r="J18">
        <v>1</v>
      </c>
    </row>
    <row r="19" spans="1:10">
      <c r="A19" s="2" t="s">
        <v>106</v>
      </c>
      <c r="B19">
        <v>17</v>
      </c>
      <c r="C19">
        <v>6</v>
      </c>
      <c r="D19">
        <v>2</v>
      </c>
      <c r="E19">
        <v>44</v>
      </c>
      <c r="F19">
        <v>104</v>
      </c>
      <c r="G19">
        <v>91</v>
      </c>
      <c r="H19">
        <v>97</v>
      </c>
      <c r="I19">
        <v>42</v>
      </c>
      <c r="J19">
        <v>2</v>
      </c>
    </row>
    <row r="20" spans="1:10">
      <c r="A20" s="2" t="s">
        <v>107</v>
      </c>
      <c r="B20">
        <v>7</v>
      </c>
      <c r="C20">
        <v>3</v>
      </c>
      <c r="D20">
        <v>0</v>
      </c>
      <c r="E20">
        <v>59</v>
      </c>
      <c r="F20">
        <v>106</v>
      </c>
      <c r="G20">
        <v>107</v>
      </c>
      <c r="H20">
        <v>108</v>
      </c>
      <c r="I20">
        <v>22</v>
      </c>
      <c r="J20">
        <v>1</v>
      </c>
    </row>
    <row r="21" spans="1:10">
      <c r="A21" s="2" t="s">
        <v>108</v>
      </c>
      <c r="B21">
        <v>5</v>
      </c>
      <c r="C21">
        <v>3</v>
      </c>
      <c r="D21">
        <v>0</v>
      </c>
      <c r="E21">
        <v>47</v>
      </c>
      <c r="F21">
        <v>111</v>
      </c>
      <c r="G21">
        <v>87</v>
      </c>
      <c r="H21">
        <v>100</v>
      </c>
      <c r="I21">
        <v>31</v>
      </c>
      <c r="J21">
        <v>1</v>
      </c>
    </row>
    <row r="22" spans="1:10">
      <c r="A22" s="2" t="s">
        <v>109</v>
      </c>
      <c r="B22">
        <v>18</v>
      </c>
      <c r="C22">
        <v>6</v>
      </c>
      <c r="D22">
        <v>2</v>
      </c>
      <c r="E22">
        <v>64</v>
      </c>
      <c r="F22">
        <v>104</v>
      </c>
      <c r="G22">
        <v>93</v>
      </c>
      <c r="H22">
        <v>99</v>
      </c>
      <c r="I22">
        <v>42</v>
      </c>
      <c r="J22">
        <v>1</v>
      </c>
    </row>
    <row r="23" spans="1:10">
      <c r="A23" s="2" t="s">
        <v>110</v>
      </c>
      <c r="B23">
        <v>17</v>
      </c>
      <c r="C23">
        <v>4</v>
      </c>
      <c r="D23">
        <v>2</v>
      </c>
      <c r="E23">
        <v>45</v>
      </c>
      <c r="F23">
        <v>115</v>
      </c>
      <c r="G23">
        <v>98</v>
      </c>
      <c r="H23">
        <v>108</v>
      </c>
      <c r="I23">
        <v>35</v>
      </c>
      <c r="J23">
        <v>1</v>
      </c>
    </row>
    <row r="24" spans="1:10">
      <c r="A24" s="2" t="s">
        <v>111</v>
      </c>
      <c r="B24">
        <v>4</v>
      </c>
      <c r="C24">
        <v>2</v>
      </c>
      <c r="D24">
        <v>0</v>
      </c>
      <c r="E24">
        <v>46</v>
      </c>
      <c r="F24">
        <v>99</v>
      </c>
      <c r="G24">
        <v>90</v>
      </c>
      <c r="H24">
        <v>94</v>
      </c>
      <c r="I24">
        <v>33</v>
      </c>
      <c r="J24">
        <v>1</v>
      </c>
    </row>
    <row r="25" spans="1:10">
      <c r="A25" s="2" t="s">
        <v>112</v>
      </c>
      <c r="B25">
        <v>13</v>
      </c>
      <c r="C25">
        <v>3</v>
      </c>
      <c r="D25">
        <v>1</v>
      </c>
      <c r="E25">
        <v>60</v>
      </c>
      <c r="F25">
        <v>113</v>
      </c>
      <c r="G25">
        <v>103</v>
      </c>
      <c r="H25">
        <v>109</v>
      </c>
      <c r="I25">
        <v>26</v>
      </c>
      <c r="J25">
        <v>2</v>
      </c>
    </row>
    <row r="26" spans="1:10">
      <c r="A26" s="2" t="s">
        <v>113</v>
      </c>
      <c r="B26">
        <v>0</v>
      </c>
      <c r="C26">
        <v>0</v>
      </c>
      <c r="D26">
        <v>0</v>
      </c>
      <c r="E26">
        <v>63</v>
      </c>
      <c r="F26">
        <v>109</v>
      </c>
      <c r="G26">
        <v>107</v>
      </c>
      <c r="H26">
        <v>109</v>
      </c>
      <c r="I26">
        <v>48</v>
      </c>
      <c r="J26">
        <v>1</v>
      </c>
    </row>
    <row r="27" spans="1:10">
      <c r="A27" s="2" t="s">
        <v>114</v>
      </c>
      <c r="B27">
        <v>25</v>
      </c>
      <c r="C27">
        <v>5</v>
      </c>
      <c r="D27">
        <v>4</v>
      </c>
      <c r="E27">
        <v>50</v>
      </c>
      <c r="F27">
        <v>97</v>
      </c>
      <c r="G27">
        <v>101</v>
      </c>
      <c r="H27">
        <v>99</v>
      </c>
      <c r="I27">
        <v>34</v>
      </c>
      <c r="J27">
        <v>2</v>
      </c>
    </row>
    <row r="28" spans="1:10">
      <c r="A28" s="2" t="s">
        <v>115</v>
      </c>
      <c r="B28">
        <v>5</v>
      </c>
      <c r="C28">
        <v>3</v>
      </c>
      <c r="D28">
        <v>0</v>
      </c>
      <c r="E28">
        <v>46</v>
      </c>
      <c r="F28">
        <v>120</v>
      </c>
      <c r="G28">
        <v>86</v>
      </c>
      <c r="H28">
        <v>104</v>
      </c>
      <c r="I28">
        <v>43</v>
      </c>
      <c r="J28">
        <v>1</v>
      </c>
    </row>
    <row r="29" spans="1:10">
      <c r="A29" s="2" t="s">
        <v>116</v>
      </c>
      <c r="B29">
        <v>14</v>
      </c>
      <c r="C29">
        <v>6</v>
      </c>
      <c r="D29">
        <v>2</v>
      </c>
      <c r="E29">
        <v>46</v>
      </c>
      <c r="F29">
        <v>108</v>
      </c>
      <c r="G29">
        <v>107</v>
      </c>
      <c r="H29">
        <v>108</v>
      </c>
      <c r="I29">
        <v>40</v>
      </c>
      <c r="J29">
        <v>1</v>
      </c>
    </row>
    <row r="30" spans="1:10">
      <c r="A30" s="2" t="s">
        <v>117</v>
      </c>
      <c r="B30">
        <v>6</v>
      </c>
      <c r="C30">
        <v>4</v>
      </c>
      <c r="D30">
        <v>1</v>
      </c>
      <c r="E30">
        <v>49</v>
      </c>
      <c r="F30">
        <v>109</v>
      </c>
      <c r="G30">
        <v>95</v>
      </c>
      <c r="H30">
        <v>102</v>
      </c>
      <c r="I30">
        <v>44</v>
      </c>
      <c r="J30">
        <v>2</v>
      </c>
    </row>
    <row r="31" spans="1:10">
      <c r="A31" s="2" t="s">
        <v>118</v>
      </c>
      <c r="B31">
        <v>12</v>
      </c>
      <c r="C31">
        <v>4</v>
      </c>
      <c r="D31">
        <v>1</v>
      </c>
      <c r="E31">
        <v>64</v>
      </c>
      <c r="F31">
        <v>105</v>
      </c>
      <c r="G31">
        <v>92</v>
      </c>
      <c r="H31">
        <v>99</v>
      </c>
      <c r="I31">
        <v>49</v>
      </c>
      <c r="J31">
        <v>1</v>
      </c>
    </row>
    <row r="32" spans="1:10">
      <c r="A32" s="2" t="s">
        <v>119</v>
      </c>
      <c r="B32">
        <v>12</v>
      </c>
      <c r="C32">
        <v>5</v>
      </c>
      <c r="D32">
        <v>1</v>
      </c>
      <c r="E32">
        <v>41</v>
      </c>
      <c r="F32">
        <v>100</v>
      </c>
      <c r="G32">
        <v>106</v>
      </c>
      <c r="H32">
        <v>104</v>
      </c>
      <c r="I32">
        <v>21</v>
      </c>
      <c r="J32">
        <v>1</v>
      </c>
    </row>
    <row r="33" spans="1:10">
      <c r="A33" s="2" t="s">
        <v>120</v>
      </c>
      <c r="B33">
        <v>15</v>
      </c>
      <c r="C33">
        <v>5</v>
      </c>
      <c r="D33">
        <v>1</v>
      </c>
      <c r="E33">
        <v>51</v>
      </c>
      <c r="F33">
        <v>104</v>
      </c>
      <c r="G33">
        <v>90</v>
      </c>
      <c r="H33">
        <v>97</v>
      </c>
      <c r="I33">
        <v>40</v>
      </c>
      <c r="J33">
        <v>2</v>
      </c>
    </row>
    <row r="34" spans="1:10">
      <c r="A34" s="2" t="s">
        <v>121</v>
      </c>
      <c r="B34">
        <v>17</v>
      </c>
      <c r="C34">
        <v>5</v>
      </c>
      <c r="D34">
        <v>2</v>
      </c>
      <c r="E34">
        <v>46</v>
      </c>
      <c r="F34">
        <v>102</v>
      </c>
      <c r="G34">
        <v>109</v>
      </c>
      <c r="H34">
        <v>106</v>
      </c>
      <c r="I34">
        <v>36</v>
      </c>
      <c r="J34">
        <v>1</v>
      </c>
    </row>
    <row r="35" spans="1:10">
      <c r="A35" s="2" t="s">
        <v>122</v>
      </c>
      <c r="B35">
        <v>1</v>
      </c>
      <c r="C35">
        <v>1</v>
      </c>
      <c r="D35">
        <v>0</v>
      </c>
      <c r="E35">
        <v>50</v>
      </c>
      <c r="F35">
        <v>100</v>
      </c>
      <c r="G35">
        <v>110</v>
      </c>
      <c r="H35">
        <v>105</v>
      </c>
      <c r="I35">
        <v>24</v>
      </c>
      <c r="J35">
        <v>2</v>
      </c>
    </row>
    <row r="36" spans="1:10">
      <c r="A36" s="2" t="s">
        <v>123</v>
      </c>
      <c r="B36">
        <v>7</v>
      </c>
      <c r="C36">
        <v>4</v>
      </c>
      <c r="D36">
        <v>0</v>
      </c>
      <c r="E36">
        <v>62</v>
      </c>
      <c r="F36">
        <v>113</v>
      </c>
      <c r="G36">
        <v>108</v>
      </c>
      <c r="H36">
        <v>112</v>
      </c>
      <c r="I36">
        <v>28</v>
      </c>
      <c r="J36">
        <v>1</v>
      </c>
    </row>
    <row r="37" spans="1:10">
      <c r="A37" s="2" t="s">
        <v>124</v>
      </c>
      <c r="B37">
        <v>4</v>
      </c>
      <c r="C37">
        <v>2</v>
      </c>
      <c r="D37">
        <v>0</v>
      </c>
      <c r="E37">
        <v>62</v>
      </c>
      <c r="F37">
        <v>99</v>
      </c>
      <c r="G37">
        <v>111</v>
      </c>
      <c r="H37">
        <v>105</v>
      </c>
      <c r="I37">
        <v>31</v>
      </c>
      <c r="J37">
        <v>1</v>
      </c>
    </row>
    <row r="38" spans="1:10">
      <c r="A38" s="2" t="s">
        <v>125</v>
      </c>
      <c r="B38">
        <v>19</v>
      </c>
      <c r="C38">
        <v>5</v>
      </c>
      <c r="D38">
        <v>1</v>
      </c>
      <c r="E38">
        <v>45</v>
      </c>
      <c r="F38">
        <v>113</v>
      </c>
      <c r="G38">
        <v>113</v>
      </c>
      <c r="H38">
        <v>115</v>
      </c>
      <c r="I38">
        <v>30</v>
      </c>
      <c r="J38">
        <v>1</v>
      </c>
    </row>
    <row r="39" spans="1:10">
      <c r="A39" s="2" t="s">
        <v>126</v>
      </c>
      <c r="B39">
        <v>13</v>
      </c>
      <c r="C39">
        <v>4</v>
      </c>
      <c r="D39">
        <v>1</v>
      </c>
      <c r="E39">
        <v>49</v>
      </c>
      <c r="F39">
        <v>111</v>
      </c>
      <c r="G39">
        <v>105</v>
      </c>
      <c r="H39">
        <v>109</v>
      </c>
      <c r="I39">
        <v>32</v>
      </c>
      <c r="J39">
        <v>2</v>
      </c>
    </row>
    <row r="40" spans="1:10">
      <c r="A40" s="2" t="s">
        <v>127</v>
      </c>
      <c r="B40">
        <v>3</v>
      </c>
      <c r="C40">
        <v>3</v>
      </c>
      <c r="D40">
        <v>0</v>
      </c>
      <c r="E40">
        <v>64</v>
      </c>
      <c r="F40">
        <v>104</v>
      </c>
      <c r="G40">
        <v>96</v>
      </c>
      <c r="H40">
        <v>100</v>
      </c>
      <c r="I40">
        <v>25</v>
      </c>
      <c r="J40">
        <v>2</v>
      </c>
    </row>
    <row r="41" spans="1:10">
      <c r="A41" s="2" t="s">
        <v>128</v>
      </c>
      <c r="B41">
        <v>13</v>
      </c>
      <c r="C41">
        <v>6</v>
      </c>
      <c r="D41">
        <v>2</v>
      </c>
      <c r="E41">
        <v>52</v>
      </c>
      <c r="F41">
        <v>109</v>
      </c>
      <c r="G41">
        <v>106</v>
      </c>
      <c r="H41">
        <v>108</v>
      </c>
      <c r="I41">
        <v>39</v>
      </c>
      <c r="J41">
        <v>1</v>
      </c>
    </row>
    <row r="42" spans="1:10">
      <c r="A42" s="2" t="s">
        <v>129</v>
      </c>
      <c r="B42">
        <v>37</v>
      </c>
      <c r="C42">
        <v>8</v>
      </c>
      <c r="D42">
        <v>2</v>
      </c>
      <c r="E42">
        <v>48</v>
      </c>
      <c r="F42">
        <v>107</v>
      </c>
      <c r="G42">
        <v>112</v>
      </c>
      <c r="H42">
        <v>111</v>
      </c>
      <c r="I42">
        <v>48</v>
      </c>
      <c r="J42">
        <v>1</v>
      </c>
    </row>
    <row r="43" spans="1:10">
      <c r="A43" s="2" t="s">
        <v>130</v>
      </c>
      <c r="B43">
        <v>21</v>
      </c>
      <c r="C43">
        <v>6</v>
      </c>
      <c r="D43">
        <v>2</v>
      </c>
      <c r="E43">
        <v>48</v>
      </c>
      <c r="F43">
        <v>114</v>
      </c>
      <c r="G43">
        <v>111</v>
      </c>
      <c r="H43">
        <v>114</v>
      </c>
      <c r="I43">
        <v>22</v>
      </c>
      <c r="J43">
        <v>1</v>
      </c>
    </row>
    <row r="44" spans="1:10">
      <c r="A44" s="2" t="s">
        <v>131</v>
      </c>
      <c r="B44">
        <v>6</v>
      </c>
      <c r="C44">
        <v>3</v>
      </c>
      <c r="D44">
        <v>0</v>
      </c>
      <c r="E44">
        <v>63</v>
      </c>
      <c r="F44">
        <v>105</v>
      </c>
      <c r="G44">
        <v>96</v>
      </c>
      <c r="H44">
        <v>101</v>
      </c>
      <c r="I44">
        <v>24</v>
      </c>
      <c r="J44">
        <v>1</v>
      </c>
    </row>
    <row r="45" spans="1:10">
      <c r="A45" s="2" t="s">
        <v>132</v>
      </c>
      <c r="B45">
        <v>5</v>
      </c>
      <c r="C45">
        <v>4</v>
      </c>
      <c r="D45">
        <v>1</v>
      </c>
      <c r="E45">
        <v>41</v>
      </c>
      <c r="F45">
        <v>112</v>
      </c>
      <c r="G45">
        <v>104</v>
      </c>
      <c r="H45">
        <v>109</v>
      </c>
      <c r="I45">
        <v>33</v>
      </c>
      <c r="J45">
        <v>2</v>
      </c>
    </row>
    <row r="46" spans="1:10">
      <c r="A46" s="2" t="s">
        <v>133</v>
      </c>
      <c r="B46">
        <v>18</v>
      </c>
      <c r="C46">
        <v>6</v>
      </c>
      <c r="D46">
        <v>2</v>
      </c>
      <c r="E46">
        <v>38</v>
      </c>
      <c r="F46">
        <v>110</v>
      </c>
      <c r="G46">
        <v>100</v>
      </c>
      <c r="H46">
        <v>106</v>
      </c>
      <c r="I46">
        <v>39</v>
      </c>
      <c r="J46">
        <v>2</v>
      </c>
    </row>
    <row r="47" spans="1:10">
      <c r="A47" s="2" t="s">
        <v>134</v>
      </c>
      <c r="B47">
        <v>34</v>
      </c>
      <c r="C47">
        <v>6</v>
      </c>
      <c r="D47">
        <v>2</v>
      </c>
      <c r="E47">
        <v>40</v>
      </c>
      <c r="F47">
        <v>103</v>
      </c>
      <c r="G47">
        <v>84</v>
      </c>
      <c r="H47">
        <v>93</v>
      </c>
      <c r="I47">
        <v>30</v>
      </c>
      <c r="J47">
        <v>1</v>
      </c>
    </row>
    <row r="48" spans="1:10">
      <c r="A48" s="2" t="s">
        <v>135</v>
      </c>
      <c r="B48">
        <v>20</v>
      </c>
      <c r="C48">
        <v>6</v>
      </c>
      <c r="D48">
        <v>2</v>
      </c>
      <c r="E48">
        <v>53</v>
      </c>
      <c r="F48">
        <v>99</v>
      </c>
      <c r="G48">
        <v>92</v>
      </c>
      <c r="H48">
        <v>94</v>
      </c>
      <c r="I48">
        <v>26</v>
      </c>
      <c r="J48">
        <v>1</v>
      </c>
    </row>
    <row r="49" spans="1:13">
      <c r="A49" s="2" t="s">
        <v>136</v>
      </c>
      <c r="B49">
        <v>1</v>
      </c>
      <c r="C49">
        <v>1</v>
      </c>
      <c r="D49">
        <v>0</v>
      </c>
      <c r="E49">
        <v>65</v>
      </c>
      <c r="F49">
        <v>105</v>
      </c>
      <c r="G49">
        <v>102</v>
      </c>
      <c r="H49">
        <v>105</v>
      </c>
      <c r="I49">
        <v>29</v>
      </c>
      <c r="J49">
        <v>1</v>
      </c>
    </row>
    <row r="50" spans="1:13">
      <c r="A50" s="2" t="s">
        <v>137</v>
      </c>
      <c r="B50">
        <v>11</v>
      </c>
      <c r="C50">
        <v>5</v>
      </c>
      <c r="D50">
        <v>1</v>
      </c>
      <c r="E50">
        <v>46</v>
      </c>
      <c r="F50">
        <v>115</v>
      </c>
      <c r="G50">
        <v>115</v>
      </c>
      <c r="H50">
        <v>117</v>
      </c>
      <c r="I50">
        <v>26</v>
      </c>
      <c r="J50">
        <v>2</v>
      </c>
    </row>
    <row r="51" spans="1:13">
      <c r="A51" s="2" t="s">
        <v>138</v>
      </c>
      <c r="B51">
        <v>7</v>
      </c>
      <c r="C51">
        <v>6</v>
      </c>
      <c r="D51">
        <v>0</v>
      </c>
      <c r="E51">
        <v>55</v>
      </c>
      <c r="F51">
        <v>102</v>
      </c>
      <c r="G51">
        <v>95</v>
      </c>
      <c r="H51">
        <v>99</v>
      </c>
      <c r="I51">
        <v>28</v>
      </c>
      <c r="J51">
        <v>2</v>
      </c>
    </row>
    <row r="52" spans="1:13">
      <c r="J52" s="1"/>
    </row>
    <row r="53" spans="1:13" s="1" customFormat="1">
      <c r="A53" s="1" t="s">
        <v>61</v>
      </c>
      <c r="B53" s="1">
        <f>AVERAGE(B2:B51)</f>
        <v>13.42</v>
      </c>
      <c r="C53" s="1">
        <f t="shared" ref="C53:D53" si="0">AVERAGE(C2:C51)</f>
        <v>4.34</v>
      </c>
      <c r="D53" s="1">
        <f t="shared" si="0"/>
        <v>1.24</v>
      </c>
      <c r="E53" s="1">
        <f t="shared" ref="E53:F53" si="1">AVERAGE(E2:E51)</f>
        <v>50.44</v>
      </c>
      <c r="F53" s="1">
        <f t="shared" si="1"/>
        <v>107.48</v>
      </c>
      <c r="G53" s="1">
        <f t="shared" ref="G53:I53" si="2">AVERAGE(G2:G51)</f>
        <v>102.58</v>
      </c>
      <c r="H53" s="1">
        <f t="shared" si="2"/>
        <v>105.92</v>
      </c>
      <c r="I53" s="1">
        <f t="shared" si="2"/>
        <v>33.56</v>
      </c>
      <c r="M53"/>
    </row>
    <row r="54" spans="1:13" s="1" customFormat="1">
      <c r="A54" s="1" t="s">
        <v>65</v>
      </c>
      <c r="B54" s="1">
        <f>STDEV(B2:B51)</f>
        <v>8.7856329845251064</v>
      </c>
      <c r="C54" s="1">
        <f t="shared" ref="C54:D54" si="3">STDEV(C2:C51)</f>
        <v>1.661201925334393</v>
      </c>
      <c r="D54" s="1">
        <f t="shared" si="3"/>
        <v>1.152813771533258</v>
      </c>
      <c r="E54" s="1">
        <f t="shared" ref="E54:F54" si="4">STDEV(E2:E51)</f>
        <v>8.3840470476947662</v>
      </c>
      <c r="F54" s="1">
        <f t="shared" si="4"/>
        <v>6.0751753145107523</v>
      </c>
      <c r="G54" s="1">
        <f t="shared" ref="G54:I54" si="5">STDEV(G2:G51)</f>
        <v>9.9326096618098081</v>
      </c>
      <c r="H54" s="1">
        <f t="shared" si="5"/>
        <v>7.4088749868943378</v>
      </c>
      <c r="I54" s="1">
        <f t="shared" si="5"/>
        <v>7.2763525287364255</v>
      </c>
      <c r="M54"/>
    </row>
    <row r="55" spans="1:13" s="1" customFormat="1">
      <c r="A55" s="1" t="s">
        <v>62</v>
      </c>
      <c r="B55" s="1">
        <f>MIN(B2:B51)</f>
        <v>0</v>
      </c>
      <c r="C55" s="1">
        <f t="shared" ref="C55:D55" si="6">MIN(C2:C51)</f>
        <v>0</v>
      </c>
      <c r="D55" s="1">
        <f t="shared" si="6"/>
        <v>0</v>
      </c>
      <c r="E55" s="1">
        <f t="shared" ref="E55:F55" si="7">MIN(E2:E51)</f>
        <v>38</v>
      </c>
      <c r="F55" s="1">
        <f t="shared" si="7"/>
        <v>97</v>
      </c>
      <c r="G55" s="1">
        <f t="shared" ref="G55:I55" si="8">MIN(G2:G51)</f>
        <v>84</v>
      </c>
      <c r="H55" s="1">
        <f t="shared" si="8"/>
        <v>93</v>
      </c>
      <c r="I55" s="1">
        <f t="shared" si="8"/>
        <v>21</v>
      </c>
      <c r="M55"/>
    </row>
    <row r="56" spans="1:13" s="1" customFormat="1">
      <c r="A56" s="1" t="s">
        <v>63</v>
      </c>
      <c r="B56" s="1">
        <f>MAX(B2:B51)</f>
        <v>37</v>
      </c>
      <c r="C56" s="1">
        <f t="shared" ref="C56:D56" si="9">MAX(C2:C51)</f>
        <v>8</v>
      </c>
      <c r="D56" s="1">
        <f t="shared" si="9"/>
        <v>4</v>
      </c>
      <c r="E56" s="1">
        <f t="shared" ref="E56:F56" si="10">MAX(E2:E51)</f>
        <v>67</v>
      </c>
      <c r="F56" s="1">
        <f t="shared" si="10"/>
        <v>120</v>
      </c>
      <c r="G56" s="1">
        <f t="shared" ref="G56:I56" si="11">MAX(G2:G51)</f>
        <v>128</v>
      </c>
      <c r="H56" s="1">
        <f t="shared" si="11"/>
        <v>127</v>
      </c>
      <c r="I56" s="1">
        <f t="shared" si="11"/>
        <v>49</v>
      </c>
      <c r="M56"/>
    </row>
    <row r="57" spans="1:13">
      <c r="J57" t="s">
        <v>174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06FDE-95B0-FB45-95E6-5235D8EE993B}">
  <dimension ref="A1:K30"/>
  <sheetViews>
    <sheetView workbookViewId="0">
      <selection activeCell="E2" sqref="E2:E60"/>
    </sheetView>
  </sheetViews>
  <sheetFormatPr baseColWidth="10" defaultRowHeight="16"/>
  <sheetData>
    <row r="1" spans="1:11">
      <c r="B1" t="s">
        <v>64</v>
      </c>
      <c r="C1" t="s">
        <v>59</v>
      </c>
      <c r="D1" t="s">
        <v>60</v>
      </c>
      <c r="E1" t="s">
        <v>146</v>
      </c>
      <c r="F1" t="s">
        <v>147</v>
      </c>
      <c r="G1" s="2" t="s">
        <v>173</v>
      </c>
      <c r="H1" s="2" t="s">
        <v>142</v>
      </c>
      <c r="I1" s="2" t="s">
        <v>172</v>
      </c>
      <c r="J1" t="s">
        <v>144</v>
      </c>
      <c r="K1" t="s">
        <v>145</v>
      </c>
    </row>
    <row r="2" spans="1:11">
      <c r="A2" s="2" t="s">
        <v>66</v>
      </c>
      <c r="B2">
        <v>6</v>
      </c>
      <c r="C2">
        <v>2</v>
      </c>
      <c r="D2">
        <v>1</v>
      </c>
      <c r="E2">
        <v>8</v>
      </c>
      <c r="F2">
        <v>6</v>
      </c>
      <c r="G2" s="2">
        <v>94</v>
      </c>
      <c r="H2" s="2">
        <v>118</v>
      </c>
      <c r="I2">
        <v>106</v>
      </c>
      <c r="J2">
        <v>26</v>
      </c>
      <c r="K2">
        <v>1</v>
      </c>
    </row>
    <row r="3" spans="1:11">
      <c r="A3" s="2" t="s">
        <v>67</v>
      </c>
      <c r="B3">
        <v>13</v>
      </c>
      <c r="C3">
        <v>5</v>
      </c>
      <c r="D3">
        <v>2</v>
      </c>
      <c r="E3" t="s">
        <v>169</v>
      </c>
      <c r="F3" t="s">
        <v>169</v>
      </c>
      <c r="G3" s="2">
        <v>135</v>
      </c>
      <c r="H3" s="2">
        <v>122</v>
      </c>
      <c r="I3">
        <v>133</v>
      </c>
      <c r="J3">
        <v>38</v>
      </c>
      <c r="K3">
        <v>2</v>
      </c>
    </row>
    <row r="4" spans="1:11">
      <c r="A4" s="2" t="s">
        <v>68</v>
      </c>
      <c r="B4">
        <v>5</v>
      </c>
      <c r="C4">
        <v>3</v>
      </c>
      <c r="D4">
        <v>0</v>
      </c>
      <c r="E4">
        <v>7</v>
      </c>
      <c r="F4">
        <v>10</v>
      </c>
      <c r="G4" s="2">
        <v>102</v>
      </c>
      <c r="H4" s="2">
        <v>110</v>
      </c>
      <c r="I4">
        <v>107</v>
      </c>
      <c r="J4">
        <v>23</v>
      </c>
      <c r="K4">
        <v>2</v>
      </c>
    </row>
    <row r="5" spans="1:11">
      <c r="A5" s="2" t="s">
        <v>69</v>
      </c>
      <c r="B5">
        <v>10</v>
      </c>
      <c r="C5">
        <v>6</v>
      </c>
      <c r="D5">
        <v>0</v>
      </c>
      <c r="E5">
        <v>10</v>
      </c>
      <c r="F5">
        <v>5</v>
      </c>
      <c r="G5" s="2">
        <v>101</v>
      </c>
      <c r="H5" s="2">
        <v>103</v>
      </c>
      <c r="I5">
        <v>102</v>
      </c>
      <c r="J5">
        <v>23</v>
      </c>
      <c r="K5">
        <v>2</v>
      </c>
    </row>
    <row r="6" spans="1:11">
      <c r="A6" s="2" t="s">
        <v>70</v>
      </c>
      <c r="B6">
        <v>31</v>
      </c>
      <c r="C6">
        <v>8</v>
      </c>
      <c r="D6">
        <v>4</v>
      </c>
      <c r="E6">
        <v>5</v>
      </c>
      <c r="F6">
        <v>6</v>
      </c>
      <c r="G6" s="2">
        <v>118</v>
      </c>
      <c r="H6" s="2">
        <v>109</v>
      </c>
      <c r="I6">
        <v>101</v>
      </c>
      <c r="J6">
        <v>25</v>
      </c>
      <c r="K6">
        <v>1</v>
      </c>
    </row>
    <row r="7" spans="1:11">
      <c r="A7" s="2" t="s">
        <v>71</v>
      </c>
      <c r="B7">
        <v>9</v>
      </c>
      <c r="C7">
        <v>4</v>
      </c>
      <c r="D7">
        <v>1</v>
      </c>
      <c r="E7" t="s">
        <v>169</v>
      </c>
      <c r="F7" t="s">
        <v>169</v>
      </c>
      <c r="G7" s="2">
        <v>111</v>
      </c>
      <c r="H7" s="2">
        <v>99</v>
      </c>
      <c r="I7">
        <v>106</v>
      </c>
      <c r="J7">
        <v>31</v>
      </c>
      <c r="K7">
        <v>1</v>
      </c>
    </row>
    <row r="8" spans="1:11">
      <c r="A8" s="2" t="s">
        <v>72</v>
      </c>
      <c r="B8">
        <v>7</v>
      </c>
      <c r="C8">
        <v>3</v>
      </c>
      <c r="D8">
        <v>0</v>
      </c>
      <c r="E8">
        <v>7</v>
      </c>
      <c r="F8">
        <v>8</v>
      </c>
      <c r="G8" s="2">
        <v>91</v>
      </c>
      <c r="H8" s="2">
        <v>102</v>
      </c>
      <c r="I8">
        <v>95</v>
      </c>
      <c r="J8">
        <v>26</v>
      </c>
      <c r="K8">
        <v>1</v>
      </c>
    </row>
    <row r="9" spans="1:11">
      <c r="A9" s="2" t="s">
        <v>73</v>
      </c>
      <c r="B9">
        <v>20</v>
      </c>
      <c r="C9">
        <v>6</v>
      </c>
      <c r="D9">
        <v>2</v>
      </c>
      <c r="E9">
        <v>10</v>
      </c>
      <c r="F9">
        <v>7</v>
      </c>
      <c r="G9" s="2">
        <v>89</v>
      </c>
      <c r="H9">
        <v>109</v>
      </c>
      <c r="I9">
        <v>100</v>
      </c>
      <c r="J9">
        <v>24</v>
      </c>
      <c r="K9">
        <v>1</v>
      </c>
    </row>
    <row r="10" spans="1:11">
      <c r="A10" s="2" t="s">
        <v>74</v>
      </c>
      <c r="B10">
        <v>14</v>
      </c>
      <c r="C10">
        <v>5</v>
      </c>
      <c r="D10">
        <v>2</v>
      </c>
      <c r="E10">
        <v>6</v>
      </c>
      <c r="F10">
        <v>8</v>
      </c>
      <c r="G10" s="2">
        <v>109</v>
      </c>
      <c r="H10" s="2">
        <v>96</v>
      </c>
      <c r="I10">
        <v>104</v>
      </c>
      <c r="J10">
        <v>48</v>
      </c>
      <c r="K10">
        <v>1</v>
      </c>
    </row>
    <row r="11" spans="1:11">
      <c r="A11" s="2" t="s">
        <v>75</v>
      </c>
      <c r="B11">
        <v>20</v>
      </c>
      <c r="C11">
        <v>7</v>
      </c>
      <c r="D11">
        <v>2</v>
      </c>
      <c r="E11">
        <v>6</v>
      </c>
      <c r="F11">
        <v>10</v>
      </c>
      <c r="G11" s="2">
        <v>127</v>
      </c>
      <c r="H11" s="2">
        <v>115</v>
      </c>
      <c r="I11">
        <v>124</v>
      </c>
      <c r="J11">
        <v>32</v>
      </c>
      <c r="K11">
        <v>1</v>
      </c>
    </row>
    <row r="12" spans="1:11">
      <c r="A12" s="2" t="s">
        <v>76</v>
      </c>
      <c r="B12">
        <v>22</v>
      </c>
      <c r="C12">
        <v>5</v>
      </c>
      <c r="D12">
        <v>3</v>
      </c>
      <c r="E12">
        <v>10</v>
      </c>
      <c r="F12">
        <v>6</v>
      </c>
      <c r="G12" s="2">
        <v>123</v>
      </c>
      <c r="H12" s="2">
        <v>119</v>
      </c>
      <c r="I12">
        <v>125</v>
      </c>
      <c r="J12">
        <v>21</v>
      </c>
      <c r="K12">
        <v>1</v>
      </c>
    </row>
    <row r="13" spans="1:11">
      <c r="A13" s="2" t="s">
        <v>77</v>
      </c>
      <c r="B13">
        <v>8</v>
      </c>
      <c r="C13">
        <v>2</v>
      </c>
      <c r="D13">
        <v>1</v>
      </c>
      <c r="E13">
        <v>8</v>
      </c>
      <c r="F13">
        <v>8</v>
      </c>
      <c r="G13" s="2">
        <v>129</v>
      </c>
      <c r="H13" s="2">
        <v>121</v>
      </c>
      <c r="I13">
        <v>128</v>
      </c>
      <c r="J13">
        <v>26</v>
      </c>
      <c r="K13">
        <v>1</v>
      </c>
    </row>
    <row r="14" spans="1:11">
      <c r="A14" s="2" t="s">
        <v>78</v>
      </c>
      <c r="B14">
        <v>8</v>
      </c>
      <c r="C14">
        <v>5</v>
      </c>
      <c r="D14">
        <v>0</v>
      </c>
      <c r="E14">
        <v>5</v>
      </c>
      <c r="F14">
        <v>9</v>
      </c>
      <c r="G14" s="2">
        <v>131</v>
      </c>
      <c r="H14" s="2">
        <v>127</v>
      </c>
      <c r="I14">
        <v>133</v>
      </c>
      <c r="J14">
        <v>26</v>
      </c>
      <c r="K14">
        <v>1</v>
      </c>
    </row>
    <row r="15" spans="1:11">
      <c r="A15" s="2" t="s">
        <v>79</v>
      </c>
      <c r="B15">
        <v>15</v>
      </c>
      <c r="C15">
        <v>5</v>
      </c>
      <c r="D15">
        <v>2</v>
      </c>
      <c r="E15">
        <v>8</v>
      </c>
      <c r="F15">
        <v>0</v>
      </c>
      <c r="G15" s="2">
        <v>115</v>
      </c>
      <c r="H15" s="2">
        <v>103</v>
      </c>
      <c r="I15">
        <v>109</v>
      </c>
      <c r="J15">
        <v>48</v>
      </c>
      <c r="K15">
        <v>1</v>
      </c>
    </row>
    <row r="16" spans="1:11">
      <c r="A16" s="2" t="s">
        <v>80</v>
      </c>
      <c r="B16">
        <v>4</v>
      </c>
      <c r="C16">
        <v>2</v>
      </c>
      <c r="D16">
        <v>0</v>
      </c>
      <c r="E16">
        <v>6</v>
      </c>
      <c r="F16">
        <v>6</v>
      </c>
      <c r="G16" s="2">
        <v>80</v>
      </c>
      <c r="H16" s="2">
        <v>96</v>
      </c>
      <c r="I16">
        <v>87</v>
      </c>
      <c r="J16">
        <v>18</v>
      </c>
      <c r="K16">
        <v>2</v>
      </c>
    </row>
    <row r="17" spans="1:11">
      <c r="A17" s="2" t="s">
        <v>81</v>
      </c>
      <c r="B17">
        <v>11</v>
      </c>
      <c r="C17">
        <v>4</v>
      </c>
      <c r="D17">
        <v>1</v>
      </c>
      <c r="E17">
        <v>8</v>
      </c>
      <c r="F17">
        <v>6</v>
      </c>
      <c r="G17" s="2">
        <v>119</v>
      </c>
      <c r="H17" s="2">
        <v>109</v>
      </c>
      <c r="I17">
        <v>116</v>
      </c>
      <c r="J17">
        <v>18</v>
      </c>
      <c r="K17">
        <v>2</v>
      </c>
    </row>
    <row r="18" spans="1:11">
      <c r="A18" s="2" t="s">
        <v>82</v>
      </c>
      <c r="B18">
        <v>21</v>
      </c>
      <c r="C18">
        <v>7</v>
      </c>
      <c r="D18">
        <v>1</v>
      </c>
      <c r="E18">
        <v>8</v>
      </c>
      <c r="F18">
        <v>5</v>
      </c>
      <c r="G18" s="2">
        <v>87</v>
      </c>
      <c r="H18" s="2">
        <v>74</v>
      </c>
      <c r="I18">
        <v>78</v>
      </c>
      <c r="J18">
        <v>35</v>
      </c>
      <c r="K18">
        <v>1</v>
      </c>
    </row>
    <row r="19" spans="1:11">
      <c r="A19" s="2" t="s">
        <v>83</v>
      </c>
      <c r="B19">
        <v>9</v>
      </c>
      <c r="C19">
        <v>5</v>
      </c>
      <c r="D19">
        <v>0</v>
      </c>
      <c r="E19">
        <v>8</v>
      </c>
      <c r="F19">
        <v>8</v>
      </c>
      <c r="G19" s="2">
        <v>74</v>
      </c>
      <c r="H19" s="2">
        <v>84</v>
      </c>
      <c r="I19">
        <v>77</v>
      </c>
      <c r="J19">
        <v>21</v>
      </c>
      <c r="K19">
        <v>2</v>
      </c>
    </row>
    <row r="20" spans="1:11">
      <c r="A20" s="2" t="s">
        <v>84</v>
      </c>
      <c r="B20">
        <v>6</v>
      </c>
      <c r="C20">
        <v>3</v>
      </c>
      <c r="D20">
        <v>0</v>
      </c>
      <c r="E20">
        <v>7</v>
      </c>
      <c r="F20">
        <v>7</v>
      </c>
      <c r="G20" s="2">
        <v>113</v>
      </c>
      <c r="H20" s="2">
        <v>120</v>
      </c>
      <c r="I20">
        <v>119</v>
      </c>
      <c r="J20">
        <v>23</v>
      </c>
      <c r="K20">
        <v>1</v>
      </c>
    </row>
    <row r="21" spans="1:11">
      <c r="A21" s="2" t="s">
        <v>85</v>
      </c>
      <c r="B21">
        <v>15</v>
      </c>
      <c r="C21">
        <v>6</v>
      </c>
      <c r="D21">
        <v>1</v>
      </c>
      <c r="E21">
        <v>8</v>
      </c>
      <c r="F21">
        <v>9</v>
      </c>
      <c r="G21" s="2">
        <v>102</v>
      </c>
      <c r="H21" s="2">
        <v>95</v>
      </c>
      <c r="I21">
        <v>98</v>
      </c>
      <c r="J21">
        <v>19</v>
      </c>
      <c r="K21">
        <v>1</v>
      </c>
    </row>
    <row r="22" spans="1:11">
      <c r="A22" s="2" t="s">
        <v>86</v>
      </c>
      <c r="B22">
        <v>15</v>
      </c>
      <c r="C22">
        <v>5</v>
      </c>
      <c r="D22">
        <v>1</v>
      </c>
      <c r="E22">
        <v>8</v>
      </c>
      <c r="F22">
        <v>7</v>
      </c>
      <c r="G22" s="2">
        <v>112</v>
      </c>
      <c r="H22" s="2">
        <v>118</v>
      </c>
      <c r="I22">
        <v>117</v>
      </c>
      <c r="J22">
        <v>32</v>
      </c>
      <c r="K22">
        <v>1</v>
      </c>
    </row>
    <row r="23" spans="1:11">
      <c r="A23" s="2" t="s">
        <v>87</v>
      </c>
      <c r="B23">
        <v>26</v>
      </c>
      <c r="C23">
        <v>6</v>
      </c>
      <c r="D23">
        <v>3</v>
      </c>
      <c r="E23">
        <v>6</v>
      </c>
      <c r="F23">
        <v>6</v>
      </c>
      <c r="G23" s="2">
        <v>109</v>
      </c>
      <c r="H23" s="2">
        <v>98</v>
      </c>
      <c r="I23">
        <v>104</v>
      </c>
      <c r="J23">
        <v>25</v>
      </c>
      <c r="K23">
        <v>1</v>
      </c>
    </row>
    <row r="24" spans="1:11">
      <c r="A24" s="2" t="s">
        <v>88</v>
      </c>
      <c r="B24">
        <v>26</v>
      </c>
      <c r="C24">
        <v>8</v>
      </c>
      <c r="D24">
        <v>2</v>
      </c>
      <c r="E24">
        <v>9</v>
      </c>
      <c r="F24">
        <v>7</v>
      </c>
      <c r="G24" s="2">
        <v>100</v>
      </c>
      <c r="H24" s="2">
        <v>115</v>
      </c>
      <c r="I24">
        <v>108</v>
      </c>
      <c r="J24">
        <v>25</v>
      </c>
      <c r="K24">
        <v>1</v>
      </c>
    </row>
    <row r="26" spans="1:11" s="1" customFormat="1">
      <c r="A26" s="1" t="s">
        <v>61</v>
      </c>
      <c r="B26" s="1">
        <f>AVERAGE(B2:B24)</f>
        <v>13.956521739130435</v>
      </c>
      <c r="C26" s="1">
        <f t="shared" ref="C26:D26" si="0">AVERAGE(C2:C24)</f>
        <v>4.8695652173913047</v>
      </c>
      <c r="D26" s="1">
        <f t="shared" si="0"/>
        <v>1.2608695652173914</v>
      </c>
      <c r="E26" s="1">
        <f>AVERAGE(E2:E8,E10:E24)</f>
        <v>7.4</v>
      </c>
      <c r="F26" s="1">
        <f>AVERAGE(F2:F8,F10:F24)</f>
        <v>6.85</v>
      </c>
      <c r="G26" s="1">
        <f>AVERAGE(G2:G24)</f>
        <v>107.43478260869566</v>
      </c>
      <c r="H26" s="1">
        <f>AVERAGE(H2:H24)</f>
        <v>107.04347826086956</v>
      </c>
      <c r="I26" s="1">
        <f>AVERAGE(I2:I24)</f>
        <v>107.69565217391305</v>
      </c>
      <c r="J26" s="1">
        <f>AVERAGE(J2:J24)</f>
        <v>27.521739130434781</v>
      </c>
    </row>
    <row r="27" spans="1:11" s="1" customFormat="1">
      <c r="A27" s="1" t="s">
        <v>65</v>
      </c>
      <c r="B27" s="1">
        <f>STDEV(B2:B24)</f>
        <v>7.6007072689416395</v>
      </c>
      <c r="C27" s="1">
        <f t="shared" ref="C27:D27" si="1">STDEV(C2:C24)</f>
        <v>1.7915038838941721</v>
      </c>
      <c r="D27" s="1">
        <f t="shared" si="1"/>
        <v>1.1368773542370676</v>
      </c>
      <c r="E27" s="1">
        <f>STDEV(E2:E8,E10:E24)</f>
        <v>1.4290224851827533</v>
      </c>
      <c r="F27" s="1">
        <f>STDEV(F2:F8,F10:F24)</f>
        <v>2.2070461326349626</v>
      </c>
      <c r="G27" s="1">
        <f>STDEV(G2:G24)</f>
        <v>16.530484475539325</v>
      </c>
      <c r="H27" s="1">
        <f>STDEV(H2:H24)</f>
        <v>13.022631562258235</v>
      </c>
      <c r="I27" s="1">
        <f>STDEV(I2:I24)</f>
        <v>15.404942484943836</v>
      </c>
      <c r="J27" s="1">
        <f>STDEV(J2:J24)</f>
        <v>8.251003053168704</v>
      </c>
    </row>
    <row r="28" spans="1:11">
      <c r="A28" t="s">
        <v>62</v>
      </c>
      <c r="B28">
        <f>MIN(B2:B24)</f>
        <v>4</v>
      </c>
      <c r="C28">
        <f t="shared" ref="C28:D28" si="2">MIN(C2:C24)</f>
        <v>2</v>
      </c>
      <c r="D28">
        <f t="shared" si="2"/>
        <v>0</v>
      </c>
      <c r="E28">
        <f>MIN(E2:E8,E10:E24)</f>
        <v>5</v>
      </c>
      <c r="F28">
        <f>MIN(F2:F8,F10:F24)</f>
        <v>0</v>
      </c>
      <c r="G28">
        <f>MIN(G2:G24)</f>
        <v>74</v>
      </c>
      <c r="H28">
        <f>MIN(H2:H24)</f>
        <v>74</v>
      </c>
      <c r="I28">
        <f>MIN(I2:I24)</f>
        <v>77</v>
      </c>
      <c r="J28">
        <f>MIN(J2:J24)</f>
        <v>18</v>
      </c>
    </row>
    <row r="29" spans="1:11">
      <c r="A29" t="s">
        <v>63</v>
      </c>
      <c r="B29">
        <f>MAX(B2:B24)</f>
        <v>31</v>
      </c>
      <c r="C29">
        <f t="shared" ref="C29:D29" si="3">MAX(C2:C24)</f>
        <v>8</v>
      </c>
      <c r="D29">
        <f t="shared" si="3"/>
        <v>4</v>
      </c>
      <c r="E29">
        <f>MAX(E2:E8,E10:E24)</f>
        <v>10</v>
      </c>
      <c r="F29">
        <f>MAX(F2:F8,F10:F24)</f>
        <v>10</v>
      </c>
      <c r="G29">
        <f>MAX(G2:G24)</f>
        <v>135</v>
      </c>
      <c r="H29">
        <f>MAX(H2:H24)</f>
        <v>127</v>
      </c>
      <c r="I29">
        <f>MAX(I2:I24)</f>
        <v>133</v>
      </c>
      <c r="J29">
        <f>MAX(J2:J24)</f>
        <v>48</v>
      </c>
    </row>
    <row r="30" spans="1:11">
      <c r="K30" t="s">
        <v>174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BBB18-6895-924B-B260-F5D28C50B48F}">
  <dimension ref="A1:BI33"/>
  <sheetViews>
    <sheetView workbookViewId="0">
      <selection activeCell="C2" sqref="C2"/>
    </sheetView>
  </sheetViews>
  <sheetFormatPr baseColWidth="10" defaultRowHeight="16"/>
  <cols>
    <col min="1" max="16384" width="10.83203125" style="1"/>
  </cols>
  <sheetData>
    <row r="1" spans="1:61">
      <c r="A1" s="7" t="s">
        <v>194</v>
      </c>
      <c r="B1" s="7" t="s">
        <v>195</v>
      </c>
      <c r="C1" s="1" t="s">
        <v>196</v>
      </c>
    </row>
    <row r="2" spans="1:61">
      <c r="B2" s="3"/>
      <c r="C2" s="3"/>
      <c r="D2" s="3"/>
      <c r="E2" s="3"/>
      <c r="F2" s="3"/>
      <c r="G2" s="3"/>
      <c r="H2" s="3"/>
    </row>
    <row r="3" spans="1:61">
      <c r="A3" s="1" t="s">
        <v>182</v>
      </c>
      <c r="B3" s="3" t="s">
        <v>175</v>
      </c>
      <c r="C3" s="1">
        <v>81.25</v>
      </c>
      <c r="D3" s="1">
        <v>56.25</v>
      </c>
      <c r="E3" s="1">
        <v>56.25</v>
      </c>
      <c r="F3" s="1">
        <v>75</v>
      </c>
      <c r="G3" s="1">
        <v>62.5</v>
      </c>
      <c r="H3" s="1">
        <v>62.5</v>
      </c>
      <c r="I3" s="1">
        <v>75</v>
      </c>
      <c r="J3" s="1">
        <v>68.75</v>
      </c>
      <c r="K3" s="1">
        <v>75</v>
      </c>
      <c r="L3" s="1">
        <v>62.5</v>
      </c>
      <c r="M3" s="1">
        <v>75</v>
      </c>
      <c r="N3" s="1">
        <v>93.75</v>
      </c>
      <c r="O3" s="1">
        <v>75</v>
      </c>
      <c r="P3" s="1">
        <v>93.75</v>
      </c>
      <c r="Q3" s="1">
        <v>75</v>
      </c>
      <c r="R3" s="1">
        <v>81.25</v>
      </c>
      <c r="S3" s="1">
        <v>50</v>
      </c>
      <c r="T3" s="1">
        <v>43.75</v>
      </c>
      <c r="U3" s="1">
        <v>75</v>
      </c>
      <c r="V3" s="1">
        <v>87.5</v>
      </c>
      <c r="W3" s="1">
        <v>68.75</v>
      </c>
      <c r="X3" s="1">
        <v>62.5</v>
      </c>
      <c r="Y3" s="1">
        <v>75</v>
      </c>
      <c r="Z3" s="1">
        <v>56.25</v>
      </c>
      <c r="AA3" s="1">
        <v>100</v>
      </c>
      <c r="AB3" s="1">
        <v>75</v>
      </c>
      <c r="AC3" s="1">
        <v>68.75</v>
      </c>
      <c r="AD3" s="1">
        <v>50</v>
      </c>
      <c r="AE3" s="1">
        <v>87.5</v>
      </c>
      <c r="AF3" s="1">
        <v>75</v>
      </c>
      <c r="AG3" s="1">
        <v>87.5</v>
      </c>
      <c r="AH3" s="1">
        <v>50</v>
      </c>
      <c r="AI3" s="1">
        <v>75</v>
      </c>
      <c r="AJ3" s="1">
        <v>75</v>
      </c>
      <c r="AK3" s="1">
        <v>93.75</v>
      </c>
      <c r="AL3" s="1">
        <v>68.75</v>
      </c>
      <c r="AM3" s="1">
        <v>56.25</v>
      </c>
      <c r="AN3" s="1">
        <v>75</v>
      </c>
      <c r="AO3" s="1">
        <v>68.75</v>
      </c>
      <c r="AP3" s="1">
        <v>68.75</v>
      </c>
      <c r="AQ3" s="1">
        <v>62.5</v>
      </c>
      <c r="AR3" s="1">
        <v>68.75</v>
      </c>
      <c r="AS3" s="1">
        <v>75</v>
      </c>
      <c r="AT3" s="1">
        <v>87.5</v>
      </c>
      <c r="AU3" s="1">
        <v>87.5</v>
      </c>
      <c r="AV3" s="1">
        <v>93.75</v>
      </c>
      <c r="AW3" s="1">
        <v>87.5</v>
      </c>
      <c r="AX3" s="1">
        <v>87.5</v>
      </c>
      <c r="AY3" s="1">
        <v>81.25</v>
      </c>
      <c r="AZ3" s="1">
        <v>75</v>
      </c>
      <c r="BA3" s="1">
        <v>75</v>
      </c>
      <c r="BB3" s="1">
        <v>75</v>
      </c>
      <c r="BC3" s="1">
        <v>75</v>
      </c>
      <c r="BD3" s="1">
        <v>87.5</v>
      </c>
      <c r="BE3" s="1">
        <v>81.25</v>
      </c>
      <c r="BF3" s="1">
        <v>50</v>
      </c>
      <c r="BG3" s="1">
        <v>81.25</v>
      </c>
      <c r="BH3" s="1">
        <v>62.5</v>
      </c>
      <c r="BI3" s="1">
        <v>93.75</v>
      </c>
    </row>
    <row r="4" spans="1:61">
      <c r="B4" s="3" t="s">
        <v>177</v>
      </c>
      <c r="C4" s="1">
        <v>68.75</v>
      </c>
      <c r="D4" s="1">
        <v>68.75</v>
      </c>
      <c r="E4" s="1">
        <v>100</v>
      </c>
      <c r="F4" s="1">
        <v>87.5</v>
      </c>
      <c r="G4" s="1">
        <v>81.25</v>
      </c>
      <c r="H4" s="1">
        <v>100</v>
      </c>
      <c r="I4" s="1">
        <v>62.5</v>
      </c>
      <c r="J4" s="1">
        <v>68.75</v>
      </c>
      <c r="K4" s="1">
        <v>37.5</v>
      </c>
      <c r="L4" s="1">
        <v>75</v>
      </c>
      <c r="M4" s="1">
        <v>68.75</v>
      </c>
      <c r="N4" s="1">
        <v>87.5</v>
      </c>
      <c r="O4" s="1">
        <v>100</v>
      </c>
      <c r="P4" s="1">
        <v>75</v>
      </c>
      <c r="Q4" s="1">
        <v>62.5</v>
      </c>
      <c r="R4" s="1">
        <v>87.5</v>
      </c>
      <c r="S4" s="1">
        <v>56.25</v>
      </c>
      <c r="T4" s="1">
        <v>75</v>
      </c>
      <c r="U4" s="1">
        <v>93.75</v>
      </c>
      <c r="V4" s="1">
        <v>75</v>
      </c>
      <c r="W4" s="1">
        <v>62.5</v>
      </c>
      <c r="X4" s="1">
        <v>68.75</v>
      </c>
      <c r="Y4" s="1">
        <v>75</v>
      </c>
      <c r="Z4" s="1">
        <v>62.5</v>
      </c>
      <c r="AA4" s="1">
        <v>93.75</v>
      </c>
      <c r="AB4" s="1">
        <v>87.5</v>
      </c>
      <c r="AC4" s="1">
        <v>50</v>
      </c>
      <c r="AD4" s="1">
        <v>62.5</v>
      </c>
      <c r="AE4" s="1">
        <v>50</v>
      </c>
      <c r="AF4" s="1">
        <v>81.25</v>
      </c>
      <c r="AG4" s="1">
        <v>81.25</v>
      </c>
      <c r="AH4" s="1">
        <v>75</v>
      </c>
      <c r="AI4" s="1">
        <v>62.5</v>
      </c>
      <c r="AJ4" s="1">
        <v>81.25</v>
      </c>
      <c r="AK4" s="1">
        <v>81.25</v>
      </c>
      <c r="AL4" s="1">
        <v>87.5</v>
      </c>
      <c r="AM4" s="1">
        <v>56.25</v>
      </c>
      <c r="AN4" s="1">
        <v>68.75</v>
      </c>
      <c r="AO4" s="1">
        <v>56.25</v>
      </c>
      <c r="AP4" s="1">
        <v>81.25</v>
      </c>
      <c r="AQ4" s="1">
        <v>87.5</v>
      </c>
      <c r="AR4" s="1">
        <v>68.75</v>
      </c>
      <c r="AS4" s="1">
        <v>81.25</v>
      </c>
      <c r="AT4" s="1">
        <v>93.75</v>
      </c>
      <c r="AU4" s="1">
        <v>62.5</v>
      </c>
      <c r="AV4" s="1">
        <v>81.25</v>
      </c>
      <c r="AW4" s="1">
        <v>68.75</v>
      </c>
      <c r="AX4" s="1">
        <v>62.5</v>
      </c>
      <c r="AY4" s="1">
        <v>68.75</v>
      </c>
      <c r="AZ4" s="1">
        <v>93.75</v>
      </c>
      <c r="BA4" s="1">
        <v>100</v>
      </c>
      <c r="BB4" s="1">
        <v>68.75</v>
      </c>
      <c r="BC4" s="1">
        <v>62.5</v>
      </c>
      <c r="BD4" s="1">
        <v>75</v>
      </c>
      <c r="BE4" s="1">
        <v>75</v>
      </c>
      <c r="BF4" s="1">
        <v>37.5</v>
      </c>
      <c r="BG4" s="1">
        <v>68.75</v>
      </c>
      <c r="BH4" s="1">
        <v>87.5</v>
      </c>
      <c r="BI4" s="1">
        <v>75</v>
      </c>
    </row>
    <row r="5" spans="1:61">
      <c r="B5" s="3" t="s">
        <v>181</v>
      </c>
      <c r="C5" s="1">
        <v>62.5</v>
      </c>
      <c r="D5" s="1">
        <v>68.75</v>
      </c>
      <c r="E5" s="1">
        <v>93.75</v>
      </c>
      <c r="F5" s="1">
        <v>93.75</v>
      </c>
      <c r="G5" s="1">
        <v>75</v>
      </c>
      <c r="H5" s="1">
        <v>68.75</v>
      </c>
      <c r="I5" s="1">
        <v>62.5</v>
      </c>
      <c r="J5" s="1">
        <v>56.25</v>
      </c>
      <c r="K5" s="1">
        <v>50</v>
      </c>
      <c r="L5" s="1">
        <v>50</v>
      </c>
      <c r="M5" s="1">
        <v>81.25</v>
      </c>
      <c r="N5" s="1">
        <v>81.25</v>
      </c>
      <c r="O5" s="1">
        <v>75</v>
      </c>
      <c r="P5" s="1">
        <v>93.75</v>
      </c>
      <c r="Q5" s="1">
        <v>75</v>
      </c>
      <c r="R5" s="1">
        <v>75</v>
      </c>
      <c r="S5" s="1">
        <v>43.75</v>
      </c>
      <c r="T5" s="1">
        <v>62.5</v>
      </c>
      <c r="U5" s="1">
        <v>75</v>
      </c>
      <c r="V5" s="1">
        <v>68.75</v>
      </c>
      <c r="W5" s="1">
        <v>81.25</v>
      </c>
      <c r="X5" s="1">
        <v>68.75</v>
      </c>
      <c r="Y5" s="1">
        <v>56.25</v>
      </c>
      <c r="Z5" s="1">
        <v>37.5</v>
      </c>
      <c r="AA5" s="1">
        <v>75</v>
      </c>
      <c r="AB5" s="1">
        <v>81.25</v>
      </c>
      <c r="AC5" s="1">
        <v>56.25</v>
      </c>
      <c r="AD5" s="1">
        <v>25</v>
      </c>
      <c r="AE5" s="1">
        <v>68.75</v>
      </c>
      <c r="AF5" s="1">
        <v>62.5</v>
      </c>
      <c r="AG5" s="1">
        <v>68.75</v>
      </c>
      <c r="AH5" s="1">
        <v>62.5</v>
      </c>
      <c r="AI5" s="1">
        <v>100</v>
      </c>
      <c r="AJ5" s="1">
        <v>81.25</v>
      </c>
      <c r="AK5" s="1">
        <v>75</v>
      </c>
      <c r="AL5" s="1">
        <v>75</v>
      </c>
      <c r="AM5" s="1">
        <v>56.25</v>
      </c>
      <c r="AN5" s="1">
        <v>75</v>
      </c>
      <c r="AO5" s="1">
        <v>68.75</v>
      </c>
      <c r="AP5" s="1">
        <v>75</v>
      </c>
      <c r="AQ5" s="1">
        <v>56.25</v>
      </c>
      <c r="AR5" s="1">
        <v>87.5</v>
      </c>
      <c r="AS5" s="1">
        <v>81.25</v>
      </c>
      <c r="AT5" s="1">
        <v>87.5</v>
      </c>
      <c r="AU5" s="1">
        <v>37.5</v>
      </c>
      <c r="AV5" s="1">
        <v>93.75</v>
      </c>
      <c r="AW5" s="1">
        <v>62.5</v>
      </c>
      <c r="AX5" s="1">
        <v>68.75</v>
      </c>
      <c r="AY5" s="1">
        <v>56.25</v>
      </c>
      <c r="AZ5" s="1">
        <v>87.5</v>
      </c>
      <c r="BA5" s="1">
        <v>75</v>
      </c>
      <c r="BB5" s="1">
        <v>81.25</v>
      </c>
      <c r="BC5" s="1">
        <v>62.5</v>
      </c>
      <c r="BD5" s="1">
        <v>75</v>
      </c>
      <c r="BE5" s="1">
        <v>68.75</v>
      </c>
      <c r="BF5" s="1">
        <v>56.25</v>
      </c>
      <c r="BG5" s="1">
        <v>81.25</v>
      </c>
      <c r="BH5" s="1">
        <v>50</v>
      </c>
      <c r="BI5" s="1">
        <v>56.25</v>
      </c>
    </row>
    <row r="6" spans="1:61">
      <c r="B6" s="3" t="s">
        <v>180</v>
      </c>
      <c r="C6" s="1">
        <v>56.25</v>
      </c>
      <c r="D6" s="1">
        <v>50</v>
      </c>
      <c r="E6" s="1">
        <v>87.5</v>
      </c>
      <c r="F6" s="1">
        <v>81.25</v>
      </c>
      <c r="G6" s="1">
        <v>62.5</v>
      </c>
      <c r="H6" s="1">
        <v>81.25</v>
      </c>
      <c r="I6" s="1">
        <v>56.25</v>
      </c>
      <c r="J6" s="1">
        <v>50</v>
      </c>
      <c r="K6" s="1">
        <v>56.25</v>
      </c>
      <c r="L6" s="1">
        <v>56.25</v>
      </c>
      <c r="M6" s="1">
        <v>43.75</v>
      </c>
      <c r="N6" s="1">
        <v>68.75</v>
      </c>
      <c r="O6" s="1">
        <v>81.25</v>
      </c>
      <c r="P6" s="1">
        <v>56.25</v>
      </c>
      <c r="Q6" s="1">
        <v>62.5</v>
      </c>
      <c r="R6" s="1">
        <v>37.5</v>
      </c>
      <c r="S6" s="1">
        <v>75</v>
      </c>
      <c r="T6" s="1">
        <v>50</v>
      </c>
      <c r="U6" s="1">
        <v>56.25</v>
      </c>
      <c r="V6" s="1">
        <v>56.25</v>
      </c>
      <c r="W6" s="1">
        <v>81.25</v>
      </c>
      <c r="X6" s="1">
        <v>81.25</v>
      </c>
      <c r="Y6" s="1">
        <v>62.5</v>
      </c>
      <c r="Z6" s="1">
        <v>62.5</v>
      </c>
      <c r="AA6" s="1">
        <v>68.75</v>
      </c>
      <c r="AB6" s="1">
        <v>56.25</v>
      </c>
      <c r="AC6" s="1">
        <v>50</v>
      </c>
      <c r="AD6" s="1">
        <v>68.75</v>
      </c>
      <c r="AE6" s="1">
        <v>68.75</v>
      </c>
      <c r="AF6" s="1">
        <v>62.5</v>
      </c>
      <c r="AG6" s="1">
        <v>68.75</v>
      </c>
      <c r="AH6" s="1">
        <v>56.25</v>
      </c>
      <c r="AI6" s="1">
        <v>50</v>
      </c>
      <c r="AJ6" s="1">
        <v>68.75</v>
      </c>
      <c r="AK6" s="1">
        <v>43.75</v>
      </c>
      <c r="AL6" s="1">
        <v>75</v>
      </c>
      <c r="AM6" s="1">
        <v>43.75</v>
      </c>
      <c r="AN6" s="1">
        <v>68.75</v>
      </c>
      <c r="AO6" s="1">
        <v>62.5</v>
      </c>
      <c r="AP6" s="1">
        <v>87.5</v>
      </c>
      <c r="AQ6" s="1">
        <v>62.5</v>
      </c>
      <c r="AR6" s="1">
        <v>56.25</v>
      </c>
      <c r="AS6" s="1">
        <v>100</v>
      </c>
      <c r="AT6" s="1">
        <v>68.75</v>
      </c>
      <c r="AU6" s="1">
        <v>75</v>
      </c>
      <c r="AV6" s="1">
        <v>68.75</v>
      </c>
      <c r="AW6" s="1">
        <v>56.25</v>
      </c>
      <c r="AX6" s="1">
        <v>50</v>
      </c>
      <c r="AY6" s="1">
        <v>93.75</v>
      </c>
      <c r="AZ6" s="1">
        <v>50</v>
      </c>
      <c r="BA6" s="1">
        <v>68.75</v>
      </c>
      <c r="BB6" s="1">
        <v>50</v>
      </c>
      <c r="BC6" s="1">
        <v>62.5</v>
      </c>
      <c r="BD6" s="1">
        <v>37.5</v>
      </c>
      <c r="BE6" s="1">
        <v>62.5</v>
      </c>
      <c r="BF6" s="1">
        <v>43.75</v>
      </c>
      <c r="BG6" s="1">
        <v>56.25</v>
      </c>
      <c r="BH6" s="1">
        <v>87.5</v>
      </c>
      <c r="BI6" s="1">
        <v>50</v>
      </c>
    </row>
    <row r="7" spans="1:61">
      <c r="B7" s="3" t="s">
        <v>179</v>
      </c>
      <c r="C7" s="1">
        <v>81.25</v>
      </c>
      <c r="D7" s="1">
        <v>75</v>
      </c>
      <c r="E7" s="1">
        <v>93.75</v>
      </c>
      <c r="F7" s="1">
        <v>100</v>
      </c>
      <c r="G7" s="1">
        <v>68.75</v>
      </c>
      <c r="H7" s="1">
        <v>81.25</v>
      </c>
      <c r="I7" s="1">
        <v>81.25</v>
      </c>
      <c r="J7" s="1">
        <v>81.25</v>
      </c>
      <c r="K7" s="1">
        <v>100</v>
      </c>
      <c r="L7" s="1">
        <v>62.5</v>
      </c>
      <c r="M7" s="1">
        <v>87.5</v>
      </c>
      <c r="N7" s="1">
        <v>93.75</v>
      </c>
      <c r="O7" s="1">
        <v>100</v>
      </c>
      <c r="P7" s="1">
        <v>81.25</v>
      </c>
      <c r="Q7" s="1">
        <v>68.75</v>
      </c>
      <c r="R7" s="1">
        <v>56.25</v>
      </c>
      <c r="S7" s="1">
        <v>81.25</v>
      </c>
      <c r="T7" s="1">
        <v>50</v>
      </c>
      <c r="U7" s="1">
        <v>87.5</v>
      </c>
      <c r="V7" s="1">
        <v>81.25</v>
      </c>
      <c r="W7" s="1">
        <v>81.25</v>
      </c>
      <c r="X7" s="1">
        <v>87.5</v>
      </c>
      <c r="Y7" s="1">
        <v>68.75</v>
      </c>
      <c r="Z7" s="1">
        <v>81.25</v>
      </c>
      <c r="AA7" s="1">
        <v>93.75</v>
      </c>
      <c r="AB7" s="1">
        <v>81.25</v>
      </c>
      <c r="AC7" s="1">
        <v>75</v>
      </c>
      <c r="AD7" s="1">
        <v>75</v>
      </c>
      <c r="AE7" s="1">
        <v>81.25</v>
      </c>
      <c r="AF7" s="1">
        <v>87.5</v>
      </c>
      <c r="AG7" s="1">
        <v>87.5</v>
      </c>
      <c r="AH7" s="1">
        <v>75</v>
      </c>
      <c r="AI7" s="1">
        <v>68.75</v>
      </c>
      <c r="AJ7" s="1">
        <v>93.75</v>
      </c>
      <c r="AK7" s="1">
        <v>75</v>
      </c>
      <c r="AL7" s="1">
        <v>68.75</v>
      </c>
      <c r="AM7" s="1">
        <v>81.25</v>
      </c>
      <c r="AN7" s="1">
        <v>75</v>
      </c>
      <c r="AO7" s="1">
        <v>87.5</v>
      </c>
      <c r="AP7" s="1">
        <v>93.75</v>
      </c>
      <c r="AQ7" s="1">
        <v>100</v>
      </c>
      <c r="AR7" s="1">
        <v>93.75</v>
      </c>
      <c r="AS7" s="1">
        <v>87.5</v>
      </c>
      <c r="AT7" s="1">
        <v>87.5</v>
      </c>
      <c r="AU7" s="1">
        <v>81.25</v>
      </c>
      <c r="AV7" s="1">
        <v>100</v>
      </c>
      <c r="AW7" s="1">
        <v>93.75</v>
      </c>
      <c r="AX7" s="1">
        <v>87.5</v>
      </c>
      <c r="AY7" s="1">
        <v>87.5</v>
      </c>
      <c r="AZ7" s="1">
        <v>68.75</v>
      </c>
      <c r="BA7" s="1">
        <v>93.75</v>
      </c>
      <c r="BB7" s="1">
        <v>68.75</v>
      </c>
      <c r="BC7" s="1">
        <v>81.25</v>
      </c>
      <c r="BD7" s="1">
        <v>56.25</v>
      </c>
      <c r="BE7" s="1">
        <v>87.5</v>
      </c>
      <c r="BF7" s="1">
        <v>87.5</v>
      </c>
      <c r="BG7" s="1">
        <v>100</v>
      </c>
      <c r="BH7" s="1">
        <v>62.5</v>
      </c>
      <c r="BI7" s="1">
        <v>93.75</v>
      </c>
    </row>
    <row r="8" spans="1:61">
      <c r="B8" s="3" t="s">
        <v>176</v>
      </c>
      <c r="C8" s="1">
        <v>56.25</v>
      </c>
      <c r="D8" s="1">
        <v>56.25</v>
      </c>
      <c r="E8" s="1">
        <v>81.25</v>
      </c>
      <c r="F8" s="1">
        <v>87.5</v>
      </c>
      <c r="G8" s="1">
        <v>68.75</v>
      </c>
      <c r="H8" s="1">
        <v>75</v>
      </c>
      <c r="I8" s="1">
        <v>56.25</v>
      </c>
      <c r="J8" s="1">
        <v>68.75</v>
      </c>
      <c r="K8" s="1">
        <v>56.25</v>
      </c>
      <c r="L8" s="1">
        <v>56.25</v>
      </c>
      <c r="M8" s="1">
        <v>37.5</v>
      </c>
      <c r="N8" s="1">
        <v>81.25</v>
      </c>
      <c r="O8" s="1">
        <v>87.5</v>
      </c>
      <c r="P8" s="1">
        <v>56.25</v>
      </c>
      <c r="Q8" s="1">
        <v>100</v>
      </c>
      <c r="R8" s="1">
        <v>75</v>
      </c>
      <c r="S8" s="1">
        <v>37.5</v>
      </c>
      <c r="T8" s="1">
        <v>50</v>
      </c>
      <c r="U8" s="1">
        <v>50</v>
      </c>
      <c r="V8" s="1">
        <v>81.25</v>
      </c>
      <c r="W8" s="1">
        <v>68.75</v>
      </c>
      <c r="X8" s="1">
        <v>75</v>
      </c>
      <c r="Y8" s="1">
        <v>50</v>
      </c>
      <c r="Z8" s="1">
        <v>43.75</v>
      </c>
      <c r="AA8" s="1">
        <v>62.5</v>
      </c>
      <c r="AB8" s="1">
        <v>75</v>
      </c>
      <c r="AC8" s="1">
        <v>62.5</v>
      </c>
      <c r="AD8" s="1">
        <v>75</v>
      </c>
      <c r="AE8" s="1">
        <v>68.75</v>
      </c>
      <c r="AF8" s="1">
        <v>62.5</v>
      </c>
      <c r="AG8" s="1">
        <v>62.5</v>
      </c>
      <c r="AH8" s="1">
        <v>68.75</v>
      </c>
      <c r="AI8" s="1">
        <v>68.75</v>
      </c>
      <c r="AJ8" s="1">
        <v>56.25</v>
      </c>
      <c r="AK8" s="1">
        <v>56.25</v>
      </c>
      <c r="AL8" s="1">
        <v>87.5</v>
      </c>
      <c r="AM8" s="1">
        <v>50</v>
      </c>
      <c r="AN8" s="1">
        <v>62.5</v>
      </c>
      <c r="AO8" s="1">
        <v>50</v>
      </c>
      <c r="AP8" s="1">
        <v>62.5</v>
      </c>
      <c r="AQ8" s="1">
        <v>81.25</v>
      </c>
      <c r="AR8" s="1">
        <v>93.75</v>
      </c>
      <c r="AS8" s="1">
        <v>75</v>
      </c>
      <c r="AT8" s="1">
        <v>68.75</v>
      </c>
      <c r="AU8" s="1">
        <v>56.25</v>
      </c>
      <c r="AV8" s="1">
        <v>68.75</v>
      </c>
      <c r="AW8" s="1">
        <v>87.5</v>
      </c>
      <c r="AX8" s="1">
        <v>56.25</v>
      </c>
      <c r="AY8" s="1">
        <v>68.75</v>
      </c>
      <c r="AZ8" s="1">
        <v>68.75</v>
      </c>
      <c r="BA8" s="1">
        <v>87.5</v>
      </c>
      <c r="BB8" s="1">
        <v>75</v>
      </c>
      <c r="BC8" s="1">
        <v>68.75</v>
      </c>
      <c r="BD8" s="1">
        <v>56.25</v>
      </c>
      <c r="BE8" s="1">
        <v>50</v>
      </c>
      <c r="BF8" s="1">
        <v>56.25</v>
      </c>
      <c r="BG8" s="1">
        <v>75</v>
      </c>
      <c r="BH8" s="1">
        <v>87.5</v>
      </c>
      <c r="BI8" s="1">
        <v>50</v>
      </c>
    </row>
    <row r="9" spans="1:61">
      <c r="B9" s="3" t="s">
        <v>178</v>
      </c>
      <c r="C9" s="1">
        <v>75</v>
      </c>
      <c r="D9" s="1">
        <v>62.5</v>
      </c>
      <c r="E9" s="1">
        <v>81.25</v>
      </c>
      <c r="F9" s="1">
        <v>100</v>
      </c>
      <c r="G9" s="1">
        <v>87.5</v>
      </c>
      <c r="H9" s="1">
        <v>81.25</v>
      </c>
      <c r="I9" s="1">
        <v>50</v>
      </c>
      <c r="J9" s="1">
        <v>81.25</v>
      </c>
      <c r="K9" s="1">
        <v>93.75</v>
      </c>
      <c r="L9" s="1">
        <v>50</v>
      </c>
      <c r="M9" s="1">
        <v>68.75</v>
      </c>
      <c r="N9" s="1">
        <v>81.25</v>
      </c>
      <c r="O9" s="1">
        <v>68.75</v>
      </c>
      <c r="P9" s="1">
        <v>68.75</v>
      </c>
      <c r="Q9" s="1">
        <v>62.5</v>
      </c>
      <c r="R9" s="1">
        <v>62.5</v>
      </c>
      <c r="S9" s="1">
        <v>75</v>
      </c>
      <c r="T9" s="1">
        <v>50</v>
      </c>
      <c r="U9" s="1">
        <v>56.25</v>
      </c>
      <c r="V9" s="1">
        <v>75</v>
      </c>
      <c r="W9" s="1">
        <v>68.75</v>
      </c>
      <c r="X9" s="1">
        <v>81.25</v>
      </c>
      <c r="Y9" s="1">
        <v>56.25</v>
      </c>
      <c r="Z9" s="1">
        <v>56.25</v>
      </c>
      <c r="AA9" s="1">
        <v>43.75</v>
      </c>
      <c r="AB9" s="1">
        <v>81.25</v>
      </c>
      <c r="AC9" s="1">
        <v>56.25</v>
      </c>
      <c r="AD9" s="1">
        <v>62.5</v>
      </c>
      <c r="AE9" s="1">
        <v>62.5</v>
      </c>
      <c r="AF9" s="1">
        <v>56.25</v>
      </c>
      <c r="AG9" s="1">
        <v>81.25</v>
      </c>
      <c r="AH9" s="1">
        <v>56.25</v>
      </c>
      <c r="AI9" s="1">
        <v>68.75</v>
      </c>
      <c r="AJ9" s="1">
        <v>50</v>
      </c>
      <c r="AK9" s="1">
        <v>62.5</v>
      </c>
      <c r="AL9" s="1">
        <v>62.5</v>
      </c>
      <c r="AM9" s="1">
        <v>93.75</v>
      </c>
      <c r="AN9" s="1">
        <v>81.25</v>
      </c>
      <c r="AO9" s="1">
        <v>62.5</v>
      </c>
      <c r="AP9" s="1">
        <v>50</v>
      </c>
      <c r="AQ9" s="1">
        <v>68.75</v>
      </c>
      <c r="AR9" s="1">
        <v>81.25</v>
      </c>
      <c r="AS9" s="1">
        <v>68.75</v>
      </c>
      <c r="AT9" s="1">
        <v>50</v>
      </c>
      <c r="AU9" s="1">
        <v>81.25</v>
      </c>
      <c r="AV9" s="1">
        <v>93.75</v>
      </c>
      <c r="AW9" s="1">
        <v>68.75</v>
      </c>
      <c r="AX9" s="1">
        <v>62.5</v>
      </c>
      <c r="AY9" s="1">
        <v>75</v>
      </c>
      <c r="AZ9" s="1">
        <v>68.75</v>
      </c>
      <c r="BA9" s="1">
        <v>87.5</v>
      </c>
      <c r="BB9" s="1">
        <v>62.5</v>
      </c>
      <c r="BC9" s="1">
        <v>43.75</v>
      </c>
      <c r="BD9" s="1">
        <v>81.25</v>
      </c>
      <c r="BE9" s="1">
        <v>93.75</v>
      </c>
      <c r="BF9" s="1">
        <v>43.75</v>
      </c>
      <c r="BG9" s="1">
        <v>81.25</v>
      </c>
      <c r="BH9" s="1">
        <v>50</v>
      </c>
      <c r="BI9" s="1">
        <v>62.5</v>
      </c>
    </row>
    <row r="10" spans="1:61">
      <c r="B10" s="3"/>
    </row>
    <row r="11" spans="1:61">
      <c r="A11" s="1" t="s">
        <v>183</v>
      </c>
      <c r="B11" s="3" t="s">
        <v>175</v>
      </c>
      <c r="C11" s="1">
        <v>75</v>
      </c>
      <c r="D11" s="1">
        <v>54.1666666666667</v>
      </c>
      <c r="E11" s="1">
        <v>54.1666666666667</v>
      </c>
      <c r="F11" s="1">
        <v>62.5</v>
      </c>
      <c r="G11" s="1">
        <v>58.3333333333333</v>
      </c>
      <c r="H11" s="1">
        <v>58.3333333333333</v>
      </c>
      <c r="I11" s="1">
        <v>75</v>
      </c>
      <c r="J11" s="1">
        <v>79.1666666666667</v>
      </c>
      <c r="K11" s="1">
        <v>75</v>
      </c>
      <c r="L11" s="1">
        <v>70.8333333333333</v>
      </c>
      <c r="M11" s="1">
        <v>66.6666666666667</v>
      </c>
      <c r="N11" s="1">
        <v>54.1666666666667</v>
      </c>
      <c r="O11" s="1">
        <v>83.3333333333333</v>
      </c>
      <c r="P11" s="1">
        <v>70.8333333333333</v>
      </c>
      <c r="Q11" s="1">
        <v>83.3333333333333</v>
      </c>
      <c r="R11" s="1">
        <v>62.5</v>
      </c>
      <c r="S11" s="1">
        <v>79.1666666666667</v>
      </c>
      <c r="T11" s="1">
        <v>75</v>
      </c>
      <c r="U11" s="1">
        <v>58.3333333333333</v>
      </c>
      <c r="V11" s="1">
        <v>66.6666666666667</v>
      </c>
    </row>
    <row r="12" spans="1:61">
      <c r="B12" s="3" t="s">
        <v>177</v>
      </c>
      <c r="C12" s="1">
        <v>50</v>
      </c>
      <c r="D12" s="1">
        <v>100</v>
      </c>
      <c r="E12" s="1">
        <v>70.8333333333333</v>
      </c>
      <c r="F12" s="1">
        <v>79.1666666666667</v>
      </c>
      <c r="G12" s="1">
        <v>62.5</v>
      </c>
      <c r="H12" s="1">
        <v>62.5</v>
      </c>
      <c r="I12" s="1">
        <v>79.1666666666667</v>
      </c>
      <c r="J12" s="1">
        <v>58.3333333333333</v>
      </c>
      <c r="K12" s="1">
        <v>95.8333333333333</v>
      </c>
      <c r="L12" s="1">
        <v>87.5</v>
      </c>
      <c r="M12" s="1">
        <v>79.1666666666667</v>
      </c>
      <c r="N12" s="1">
        <v>75</v>
      </c>
      <c r="O12" s="1">
        <v>66.6666666666667</v>
      </c>
      <c r="P12" s="1">
        <v>83.3333333333333</v>
      </c>
      <c r="Q12" s="1">
        <v>50</v>
      </c>
      <c r="R12" s="1">
        <v>75</v>
      </c>
      <c r="S12" s="1">
        <v>87.5</v>
      </c>
      <c r="T12" s="1">
        <v>83.3333333333333</v>
      </c>
      <c r="U12" s="1">
        <v>87.5</v>
      </c>
      <c r="V12" s="1">
        <v>62.5</v>
      </c>
    </row>
    <row r="13" spans="1:61">
      <c r="B13" s="3" t="s">
        <v>181</v>
      </c>
      <c r="C13" s="1">
        <v>54.1666666666667</v>
      </c>
      <c r="D13" s="1">
        <v>45.8333333333333</v>
      </c>
      <c r="E13" s="1">
        <v>66.6666666666667</v>
      </c>
      <c r="F13" s="1">
        <v>75</v>
      </c>
      <c r="G13" s="1">
        <v>58.3333333333333</v>
      </c>
      <c r="H13" s="1">
        <v>58.3333333333333</v>
      </c>
      <c r="I13" s="1">
        <v>91.6666666666667</v>
      </c>
      <c r="J13" s="1">
        <v>66.6666666666667</v>
      </c>
      <c r="K13" s="1">
        <v>83.3333333333333</v>
      </c>
      <c r="L13" s="1">
        <v>70.8333333333333</v>
      </c>
      <c r="M13" s="1">
        <v>54.1666666666667</v>
      </c>
      <c r="N13" s="1">
        <v>58.3333333333333</v>
      </c>
      <c r="O13" s="1">
        <v>58.3333333333333</v>
      </c>
      <c r="P13" s="1">
        <v>62.5</v>
      </c>
      <c r="Q13" s="1">
        <v>54.1666666666667</v>
      </c>
      <c r="R13" s="1">
        <v>75</v>
      </c>
      <c r="S13" s="1">
        <v>66.6666666666667</v>
      </c>
      <c r="T13" s="1">
        <v>50</v>
      </c>
      <c r="U13" s="1">
        <v>91.6666666666667</v>
      </c>
      <c r="V13" s="1">
        <v>62.5</v>
      </c>
    </row>
    <row r="14" spans="1:61">
      <c r="B14" s="3" t="s">
        <v>180</v>
      </c>
      <c r="C14" s="1">
        <v>58.3333333333333</v>
      </c>
      <c r="D14" s="1">
        <v>45.8333333333333</v>
      </c>
      <c r="E14" s="1">
        <v>66.6666666666667</v>
      </c>
      <c r="F14" s="1">
        <v>79.1666666666667</v>
      </c>
      <c r="G14" s="1">
        <v>87.5</v>
      </c>
      <c r="H14" s="1">
        <v>66.6666666666667</v>
      </c>
      <c r="I14" s="1">
        <v>79.1666666666667</v>
      </c>
      <c r="J14" s="1">
        <v>66.6666666666667</v>
      </c>
      <c r="K14" s="1">
        <v>79.1666666666667</v>
      </c>
      <c r="L14" s="1">
        <v>75</v>
      </c>
      <c r="M14" s="1">
        <v>66.6666666666667</v>
      </c>
      <c r="N14" s="1">
        <v>87.5</v>
      </c>
      <c r="O14" s="1">
        <v>83.3333333333333</v>
      </c>
      <c r="P14" s="1">
        <v>75</v>
      </c>
      <c r="Q14" s="1">
        <v>37.5</v>
      </c>
      <c r="R14" s="1">
        <v>66.6666666666667</v>
      </c>
      <c r="S14" s="1">
        <v>79.1666666666667</v>
      </c>
      <c r="T14" s="1">
        <v>75</v>
      </c>
      <c r="U14" s="1">
        <v>66.6666666666667</v>
      </c>
      <c r="V14" s="1">
        <v>70.8333333333333</v>
      </c>
    </row>
    <row r="15" spans="1:61">
      <c r="B15" s="3" t="s">
        <v>179</v>
      </c>
      <c r="C15" s="1">
        <v>66.6666666666667</v>
      </c>
      <c r="D15" s="1">
        <v>83.3333333333333</v>
      </c>
      <c r="E15" s="1">
        <v>83.3333333333333</v>
      </c>
      <c r="F15" s="1">
        <v>83.3333333333333</v>
      </c>
      <c r="G15" s="1">
        <v>83.3333333333333</v>
      </c>
      <c r="H15" s="1">
        <v>66.6666666666667</v>
      </c>
      <c r="I15" s="1">
        <v>83.3333333333333</v>
      </c>
      <c r="J15" s="1">
        <v>87.5</v>
      </c>
      <c r="K15" s="1">
        <v>79.1666666666667</v>
      </c>
      <c r="L15" s="1">
        <v>91.6666666666667</v>
      </c>
      <c r="M15" s="1">
        <v>75</v>
      </c>
      <c r="N15" s="1">
        <v>75</v>
      </c>
      <c r="O15" s="1">
        <v>70.8333333333333</v>
      </c>
      <c r="P15" s="1">
        <v>83.3333333333333</v>
      </c>
      <c r="Q15" s="1">
        <v>66.6666666666667</v>
      </c>
      <c r="R15" s="1">
        <v>70.8333333333333</v>
      </c>
      <c r="S15" s="1">
        <v>87.5</v>
      </c>
      <c r="T15" s="1">
        <v>95.8333333333333</v>
      </c>
      <c r="U15" s="1">
        <v>83.3333333333333</v>
      </c>
      <c r="V15" s="1">
        <v>83.3333333333333</v>
      </c>
    </row>
    <row r="16" spans="1:61">
      <c r="B16" s="3" t="s">
        <v>176</v>
      </c>
      <c r="C16" s="1">
        <v>66.6666666666667</v>
      </c>
      <c r="D16" s="1">
        <v>70.8333333333333</v>
      </c>
      <c r="E16" s="1">
        <v>50</v>
      </c>
      <c r="F16" s="1">
        <v>75</v>
      </c>
      <c r="G16" s="1">
        <v>66.6666666666667</v>
      </c>
      <c r="H16" s="1">
        <v>41.6666666666667</v>
      </c>
      <c r="I16" s="1">
        <v>70.8333333333333</v>
      </c>
      <c r="J16" s="1">
        <v>45.8333333333333</v>
      </c>
      <c r="K16" s="1">
        <v>87.5</v>
      </c>
      <c r="L16" s="1">
        <v>75</v>
      </c>
      <c r="M16" s="1">
        <v>58.3333333333333</v>
      </c>
      <c r="N16" s="1">
        <v>66.6666666666667</v>
      </c>
      <c r="O16" s="1">
        <v>70.8333333333333</v>
      </c>
      <c r="P16" s="1">
        <v>66.6666666666667</v>
      </c>
      <c r="Q16" s="1">
        <v>54.1666666666667</v>
      </c>
      <c r="R16" s="1">
        <v>70.8333333333333</v>
      </c>
      <c r="S16" s="1">
        <v>83.3333333333333</v>
      </c>
      <c r="T16" s="1">
        <v>79.1666666666667</v>
      </c>
      <c r="U16" s="1">
        <v>70.8333333333333</v>
      </c>
      <c r="V16" s="1">
        <v>50</v>
      </c>
    </row>
    <row r="17" spans="1:52">
      <c r="B17" s="3" t="s">
        <v>178</v>
      </c>
      <c r="C17" s="1">
        <v>66.6666666666667</v>
      </c>
      <c r="D17" s="1">
        <v>66.6666666666667</v>
      </c>
      <c r="E17" s="1">
        <v>66.6666666666667</v>
      </c>
      <c r="F17" s="1">
        <v>50</v>
      </c>
      <c r="G17" s="1">
        <v>54.1666666666667</v>
      </c>
      <c r="H17" s="1">
        <v>33.3333333333333</v>
      </c>
      <c r="I17" s="1">
        <v>62.5</v>
      </c>
      <c r="J17" s="1">
        <v>45.8333333333333</v>
      </c>
      <c r="K17" s="1">
        <v>62.5</v>
      </c>
      <c r="L17" s="1">
        <v>70.8333333333333</v>
      </c>
      <c r="M17" s="1">
        <v>66.6666666666667</v>
      </c>
      <c r="N17" s="1">
        <v>83.3333333333333</v>
      </c>
      <c r="O17" s="1">
        <v>54.1666666666667</v>
      </c>
      <c r="P17" s="1">
        <v>70.8333333333333</v>
      </c>
      <c r="Q17" s="1">
        <v>54.1666666666667</v>
      </c>
      <c r="R17" s="1">
        <v>70.8333333333333</v>
      </c>
      <c r="S17" s="1">
        <v>58.3333333333333</v>
      </c>
      <c r="T17" s="1">
        <v>41.6666666666667</v>
      </c>
      <c r="U17" s="1">
        <v>91.6666666666667</v>
      </c>
      <c r="V17" s="1">
        <v>41.6666666666667</v>
      </c>
    </row>
    <row r="18" spans="1:52">
      <c r="B18" s="3"/>
    </row>
    <row r="19" spans="1:52">
      <c r="A19" s="1" t="s">
        <v>184</v>
      </c>
      <c r="B19" s="3" t="s">
        <v>175</v>
      </c>
      <c r="C19" s="1">
        <v>79.1666666666667</v>
      </c>
      <c r="D19" s="1">
        <v>91.6666666666667</v>
      </c>
      <c r="E19" s="1">
        <v>87.5</v>
      </c>
      <c r="F19" s="1">
        <v>83.3333333333333</v>
      </c>
      <c r="G19" s="1">
        <v>87.5</v>
      </c>
      <c r="H19" s="1">
        <v>66.6666666666667</v>
      </c>
      <c r="I19" s="1">
        <v>62.5</v>
      </c>
      <c r="J19" s="1">
        <v>62.5</v>
      </c>
      <c r="K19" s="1">
        <v>66.6666666666667</v>
      </c>
      <c r="L19" s="1">
        <v>70.8333333333333</v>
      </c>
      <c r="M19" s="1">
        <v>58.3333333333333</v>
      </c>
      <c r="N19" s="1">
        <v>95.8333333333333</v>
      </c>
      <c r="O19" s="1">
        <v>70.8333333333333</v>
      </c>
      <c r="P19" s="1">
        <v>79.1666666666667</v>
      </c>
      <c r="Q19" s="1">
        <v>70.8333333333333</v>
      </c>
      <c r="R19" s="1">
        <v>66.6666666666667</v>
      </c>
      <c r="S19" s="1">
        <v>62.5</v>
      </c>
      <c r="T19" s="1">
        <v>66.6666666666667</v>
      </c>
      <c r="U19" s="1">
        <v>87.5</v>
      </c>
      <c r="V19" s="1">
        <v>83.3333333333333</v>
      </c>
      <c r="W19" s="1">
        <v>54.1666666666667</v>
      </c>
      <c r="X19" s="1">
        <v>91.6666666666667</v>
      </c>
      <c r="Y19" s="1">
        <v>70.8333333333333</v>
      </c>
      <c r="Z19" s="1">
        <v>79.1666666666667</v>
      </c>
      <c r="AA19" s="1">
        <v>70.8333333333333</v>
      </c>
      <c r="AB19" s="1">
        <v>70.8333333333333</v>
      </c>
      <c r="AC19" s="1">
        <v>87.5</v>
      </c>
      <c r="AD19" s="1">
        <v>70.8333333333333</v>
      </c>
      <c r="AE19" s="1">
        <v>75</v>
      </c>
      <c r="AF19" s="1">
        <v>62.5</v>
      </c>
      <c r="AG19" s="1">
        <v>70.8333333333333</v>
      </c>
      <c r="AH19" s="1">
        <v>83.3333333333333</v>
      </c>
      <c r="AI19" s="1">
        <v>66.6666666666667</v>
      </c>
      <c r="AJ19" s="1">
        <v>62.5</v>
      </c>
      <c r="AK19" s="1">
        <v>87.5</v>
      </c>
      <c r="AL19" s="1">
        <v>87.5</v>
      </c>
      <c r="AM19" s="1">
        <v>58.3333333333333</v>
      </c>
      <c r="AN19" s="1">
        <v>87.5</v>
      </c>
      <c r="AO19" s="1">
        <v>70.8333333333333</v>
      </c>
      <c r="AP19" s="1">
        <v>70.8333333333333</v>
      </c>
      <c r="AQ19" s="1">
        <v>75</v>
      </c>
      <c r="AR19" s="1">
        <v>87.5</v>
      </c>
      <c r="AS19" s="1">
        <v>66.6666666666667</v>
      </c>
      <c r="AT19" s="1">
        <v>58.3333333333333</v>
      </c>
      <c r="AU19" s="1">
        <v>79.1666666666667</v>
      </c>
      <c r="AV19" s="1">
        <v>87.5</v>
      </c>
      <c r="AW19" s="1">
        <v>83.3333333333333</v>
      </c>
      <c r="AX19" s="1">
        <v>75</v>
      </c>
      <c r="AY19" s="1">
        <v>91.6666666666667</v>
      </c>
      <c r="AZ19" s="1">
        <v>54.1666666666667</v>
      </c>
    </row>
    <row r="20" spans="1:52">
      <c r="B20" s="3" t="s">
        <v>177</v>
      </c>
      <c r="C20" s="1">
        <v>91.6666666666667</v>
      </c>
      <c r="D20" s="1">
        <v>95.8333333333333</v>
      </c>
      <c r="E20" s="1">
        <v>75</v>
      </c>
      <c r="F20" s="1">
        <v>79.1666666666667</v>
      </c>
      <c r="G20" s="1">
        <v>79.1666666666667</v>
      </c>
      <c r="H20" s="1">
        <v>87.5</v>
      </c>
      <c r="I20" s="1">
        <v>50</v>
      </c>
      <c r="J20" s="1">
        <v>70.8333333333333</v>
      </c>
      <c r="K20" s="1">
        <v>50</v>
      </c>
      <c r="L20" s="1">
        <v>70.8333333333333</v>
      </c>
      <c r="M20" s="1">
        <v>83.3333333333333</v>
      </c>
      <c r="N20" s="1">
        <v>75</v>
      </c>
      <c r="O20" s="1">
        <v>58.3333333333333</v>
      </c>
      <c r="P20" s="1">
        <v>75</v>
      </c>
      <c r="Q20" s="1">
        <v>83.3333333333333</v>
      </c>
      <c r="R20" s="1">
        <v>62.5</v>
      </c>
      <c r="S20" s="1">
        <v>50</v>
      </c>
      <c r="T20" s="1">
        <v>83.3333333333333</v>
      </c>
      <c r="U20" s="1">
        <v>87.5</v>
      </c>
      <c r="V20" s="1">
        <v>70.8333333333333</v>
      </c>
      <c r="W20" s="1">
        <v>50</v>
      </c>
      <c r="X20" s="1">
        <v>79.1666666666667</v>
      </c>
      <c r="Y20" s="1">
        <v>66.6666666666667</v>
      </c>
      <c r="Z20" s="1">
        <v>83.3333333333333</v>
      </c>
      <c r="AA20" s="1">
        <v>70.8333333333333</v>
      </c>
      <c r="AB20" s="1">
        <v>70.8333333333333</v>
      </c>
      <c r="AC20" s="1">
        <v>62.5</v>
      </c>
      <c r="AD20" s="1">
        <v>70.8333333333333</v>
      </c>
      <c r="AE20" s="1">
        <v>70.8333333333333</v>
      </c>
      <c r="AF20" s="1">
        <v>79.1666666666667</v>
      </c>
      <c r="AG20" s="1">
        <v>66.6666666666667</v>
      </c>
      <c r="AH20" s="1">
        <v>75</v>
      </c>
      <c r="AI20" s="1">
        <v>75</v>
      </c>
      <c r="AJ20" s="1">
        <v>70.8333333333333</v>
      </c>
      <c r="AK20" s="1">
        <v>83.3333333333333</v>
      </c>
      <c r="AL20" s="1">
        <v>95.8333333333333</v>
      </c>
      <c r="AM20" s="1">
        <v>54.1666666666667</v>
      </c>
      <c r="AN20" s="1">
        <v>87.5</v>
      </c>
      <c r="AO20" s="1">
        <v>91.6666666666667</v>
      </c>
      <c r="AP20" s="1">
        <v>70.8333333333333</v>
      </c>
      <c r="AQ20" s="1">
        <v>75</v>
      </c>
      <c r="AR20" s="1">
        <v>75</v>
      </c>
      <c r="AS20" s="1">
        <v>79.1666666666667</v>
      </c>
      <c r="AT20" s="1">
        <v>66.6666666666667</v>
      </c>
      <c r="AU20" s="1">
        <v>83.3333333333333</v>
      </c>
      <c r="AV20" s="1">
        <v>83.3333333333333</v>
      </c>
      <c r="AW20" s="1">
        <v>66.6666666666667</v>
      </c>
      <c r="AX20" s="1">
        <v>66.6666666666667</v>
      </c>
      <c r="AY20" s="1">
        <v>66.6666666666667</v>
      </c>
      <c r="AZ20" s="1">
        <v>70.8333333333333</v>
      </c>
    </row>
    <row r="21" spans="1:52">
      <c r="B21" s="3" t="s">
        <v>181</v>
      </c>
      <c r="C21" s="1">
        <v>91.6666666666667</v>
      </c>
      <c r="D21" s="1">
        <v>100</v>
      </c>
      <c r="E21" s="1">
        <v>79.1666666666667</v>
      </c>
      <c r="F21" s="1">
        <v>70.8333333333333</v>
      </c>
      <c r="G21" s="1">
        <v>87.5</v>
      </c>
      <c r="H21" s="1">
        <v>79.1666666666667</v>
      </c>
      <c r="I21" s="1">
        <v>58.3333333333333</v>
      </c>
      <c r="J21" s="1">
        <v>62.5</v>
      </c>
      <c r="K21" s="1">
        <v>70.8333333333333</v>
      </c>
      <c r="L21" s="1">
        <v>83.3333333333333</v>
      </c>
      <c r="M21" s="1">
        <v>62.5</v>
      </c>
      <c r="N21" s="1">
        <v>66.6666666666667</v>
      </c>
      <c r="O21" s="1">
        <v>58.3333333333333</v>
      </c>
      <c r="P21" s="1">
        <v>70.8333333333333</v>
      </c>
      <c r="Q21" s="1">
        <v>87.5</v>
      </c>
      <c r="R21" s="1">
        <v>54.1666666666667</v>
      </c>
      <c r="S21" s="1">
        <v>62.5</v>
      </c>
      <c r="T21" s="1">
        <v>79.1666666666667</v>
      </c>
      <c r="U21" s="1">
        <v>66.6666666666667</v>
      </c>
      <c r="V21" s="1">
        <v>79.1666666666667</v>
      </c>
      <c r="W21" s="1">
        <v>54.1666666666667</v>
      </c>
      <c r="X21" s="1">
        <v>83.3333333333333</v>
      </c>
      <c r="Y21" s="1">
        <v>70.8333333333333</v>
      </c>
      <c r="Z21" s="1">
        <v>58.3333333333333</v>
      </c>
      <c r="AA21" s="1">
        <v>83.3333333333333</v>
      </c>
      <c r="AB21" s="1">
        <v>58.3333333333333</v>
      </c>
      <c r="AC21" s="1">
        <v>79.1666666666667</v>
      </c>
      <c r="AD21" s="1">
        <v>70.8333333333333</v>
      </c>
      <c r="AE21" s="1">
        <v>58.3333333333333</v>
      </c>
      <c r="AF21" s="1">
        <v>58.3333333333333</v>
      </c>
      <c r="AG21" s="1">
        <v>58.3333333333333</v>
      </c>
      <c r="AH21" s="1">
        <v>75</v>
      </c>
      <c r="AI21" s="1">
        <v>66.6666666666667</v>
      </c>
      <c r="AJ21" s="1">
        <v>70.8333333333333</v>
      </c>
      <c r="AK21" s="1">
        <v>83.3333333333333</v>
      </c>
      <c r="AL21" s="1">
        <v>75</v>
      </c>
      <c r="AM21" s="1">
        <v>37.5</v>
      </c>
      <c r="AN21" s="1">
        <v>50</v>
      </c>
      <c r="AO21" s="1">
        <v>62.5</v>
      </c>
      <c r="AP21" s="1">
        <v>58.3333333333333</v>
      </c>
      <c r="AQ21" s="1">
        <v>66.6666666666667</v>
      </c>
      <c r="AR21" s="1">
        <v>58.3333333333333</v>
      </c>
      <c r="AS21" s="1">
        <v>50</v>
      </c>
      <c r="AT21" s="1">
        <v>54.1666666666667</v>
      </c>
      <c r="AU21" s="1">
        <v>83.3333333333333</v>
      </c>
      <c r="AV21" s="1">
        <v>58.3333333333333</v>
      </c>
      <c r="AW21" s="1">
        <v>70.8333333333333</v>
      </c>
      <c r="AX21" s="1">
        <v>70.8333333333333</v>
      </c>
      <c r="AY21" s="1">
        <v>79.1666666666667</v>
      </c>
      <c r="AZ21" s="1">
        <v>66.6666666666667</v>
      </c>
    </row>
    <row r="22" spans="1:52">
      <c r="B22" s="3" t="s">
        <v>180</v>
      </c>
      <c r="C22" s="1">
        <v>79.1666666666667</v>
      </c>
      <c r="D22" s="1">
        <v>79.1666666666667</v>
      </c>
      <c r="E22" s="1">
        <v>66.6666666666667</v>
      </c>
      <c r="F22" s="1">
        <v>66.6666666666667</v>
      </c>
      <c r="G22" s="1">
        <v>79.1666666666667</v>
      </c>
      <c r="H22" s="1">
        <v>70.8333333333333</v>
      </c>
      <c r="I22" s="1">
        <v>62.5</v>
      </c>
      <c r="J22" s="1">
        <v>70.8333333333333</v>
      </c>
      <c r="K22" s="1">
        <v>66.6666666666667</v>
      </c>
      <c r="L22" s="1">
        <v>58.3333333333333</v>
      </c>
      <c r="M22" s="1">
        <v>58.3333333333333</v>
      </c>
      <c r="N22" s="1">
        <v>83.3333333333333</v>
      </c>
      <c r="O22" s="1">
        <v>54.1666666666667</v>
      </c>
      <c r="P22" s="1">
        <v>79.1666666666667</v>
      </c>
      <c r="Q22" s="1">
        <v>58.3333333333333</v>
      </c>
      <c r="R22" s="1">
        <v>75</v>
      </c>
      <c r="S22" s="1">
        <v>58.3333333333333</v>
      </c>
      <c r="T22" s="1">
        <v>79.1666666666667</v>
      </c>
      <c r="U22" s="1">
        <v>83.3333333333333</v>
      </c>
      <c r="V22" s="1">
        <v>83.3333333333333</v>
      </c>
      <c r="W22" s="1">
        <v>45.8333333333333</v>
      </c>
      <c r="X22" s="1">
        <v>75</v>
      </c>
      <c r="Y22" s="1">
        <v>87.5</v>
      </c>
      <c r="Z22" s="1">
        <v>70.8333333333333</v>
      </c>
      <c r="AA22" s="1">
        <v>75</v>
      </c>
      <c r="AB22" s="1">
        <v>58.3333333333333</v>
      </c>
      <c r="AC22" s="1">
        <v>62.5</v>
      </c>
      <c r="AD22" s="1">
        <v>70.8333333333333</v>
      </c>
      <c r="AE22" s="1">
        <v>50</v>
      </c>
      <c r="AF22" s="1">
        <v>41.6666666666667</v>
      </c>
      <c r="AG22" s="1">
        <v>66.6666666666667</v>
      </c>
      <c r="AH22" s="1">
        <v>58.3333333333333</v>
      </c>
      <c r="AI22" s="1">
        <v>70.8333333333333</v>
      </c>
      <c r="AJ22" s="1">
        <v>75</v>
      </c>
      <c r="AK22" s="1">
        <v>79.1666666666667</v>
      </c>
      <c r="AL22" s="1">
        <v>70.8333333333333</v>
      </c>
      <c r="AM22" s="1">
        <v>62.5</v>
      </c>
      <c r="AN22" s="1">
        <v>79.1666666666667</v>
      </c>
      <c r="AO22" s="1">
        <v>50</v>
      </c>
      <c r="AP22" s="1">
        <v>62.5</v>
      </c>
      <c r="AQ22" s="1">
        <v>83.3333333333333</v>
      </c>
      <c r="AR22" s="1">
        <v>79.1666666666667</v>
      </c>
      <c r="AS22" s="1">
        <v>58.3333333333333</v>
      </c>
      <c r="AT22" s="1">
        <v>79.1666666666667</v>
      </c>
      <c r="AU22" s="1">
        <v>75</v>
      </c>
      <c r="AV22" s="1">
        <v>66.6666666666667</v>
      </c>
      <c r="AW22" s="1">
        <v>58.3333333333333</v>
      </c>
      <c r="AX22" s="1">
        <v>70.8333333333333</v>
      </c>
      <c r="AY22" s="1">
        <v>95.8333333333333</v>
      </c>
      <c r="AZ22" s="1">
        <v>54.1666666666667</v>
      </c>
    </row>
    <row r="23" spans="1:52">
      <c r="B23" s="3" t="s">
        <v>179</v>
      </c>
      <c r="C23" s="1">
        <v>87.5</v>
      </c>
      <c r="D23" s="1">
        <v>83.3333333333333</v>
      </c>
      <c r="E23" s="1">
        <v>75</v>
      </c>
      <c r="F23" s="1">
        <v>83.3333333333333</v>
      </c>
      <c r="G23" s="1">
        <v>79.1666666666667</v>
      </c>
      <c r="H23" s="1">
        <v>83.3333333333333</v>
      </c>
      <c r="I23" s="1">
        <v>79.1666666666667</v>
      </c>
      <c r="J23" s="1">
        <v>66.6666666666667</v>
      </c>
      <c r="K23" s="1">
        <v>87.5</v>
      </c>
      <c r="L23" s="1">
        <v>83.3333333333333</v>
      </c>
      <c r="M23" s="1">
        <v>62.5</v>
      </c>
      <c r="N23" s="1">
        <v>79.1666666666667</v>
      </c>
      <c r="O23" s="1">
        <v>75</v>
      </c>
      <c r="P23" s="1">
        <v>58.3333333333333</v>
      </c>
      <c r="Q23" s="1">
        <v>87.5</v>
      </c>
      <c r="R23" s="1">
        <v>70.8333333333333</v>
      </c>
      <c r="S23" s="1">
        <v>87.5</v>
      </c>
      <c r="T23" s="1">
        <v>87.5</v>
      </c>
      <c r="U23" s="1">
        <v>79.1666666666667</v>
      </c>
      <c r="V23" s="1">
        <v>70.8333333333333</v>
      </c>
      <c r="W23" s="1">
        <v>83.3333333333333</v>
      </c>
      <c r="X23" s="1">
        <v>87.5</v>
      </c>
      <c r="Y23" s="1">
        <v>70.8333333333333</v>
      </c>
      <c r="Z23" s="1">
        <v>87.5</v>
      </c>
      <c r="AA23" s="1">
        <v>79.1666666666667</v>
      </c>
      <c r="AB23" s="1">
        <v>83.3333333333333</v>
      </c>
      <c r="AC23" s="1">
        <v>87.5</v>
      </c>
      <c r="AD23" s="1">
        <v>70.8333333333333</v>
      </c>
      <c r="AE23" s="1">
        <v>70.8333333333333</v>
      </c>
      <c r="AF23" s="1">
        <v>79.1666666666667</v>
      </c>
      <c r="AG23" s="1">
        <v>70.8333333333333</v>
      </c>
      <c r="AH23" s="1">
        <v>91.6666666666667</v>
      </c>
      <c r="AI23" s="1">
        <v>62.5</v>
      </c>
      <c r="AJ23" s="1">
        <v>83.3333333333333</v>
      </c>
      <c r="AK23" s="1">
        <v>91.6666666666667</v>
      </c>
      <c r="AL23" s="1">
        <v>79.1666666666667</v>
      </c>
      <c r="AM23" s="1">
        <v>50</v>
      </c>
      <c r="AN23" s="1">
        <v>95.8333333333333</v>
      </c>
      <c r="AO23" s="1">
        <v>79.1666666666667</v>
      </c>
      <c r="AP23" s="1">
        <v>62.5</v>
      </c>
      <c r="AQ23" s="1">
        <v>83.3333333333333</v>
      </c>
      <c r="AR23" s="1">
        <v>87.5</v>
      </c>
      <c r="AS23" s="1">
        <v>66.6666666666667</v>
      </c>
      <c r="AT23" s="1">
        <v>66.6666666666667</v>
      </c>
      <c r="AU23" s="1">
        <v>83.3333333333333</v>
      </c>
      <c r="AV23" s="1">
        <v>83.3333333333333</v>
      </c>
      <c r="AW23" s="1">
        <v>83.3333333333333</v>
      </c>
      <c r="AX23" s="1">
        <v>83.3333333333333</v>
      </c>
      <c r="AY23" s="1">
        <v>83.3333333333333</v>
      </c>
      <c r="AZ23" s="1">
        <v>70.8333333333333</v>
      </c>
    </row>
    <row r="24" spans="1:52">
      <c r="B24" s="3" t="s">
        <v>176</v>
      </c>
      <c r="C24" s="1">
        <v>100</v>
      </c>
      <c r="D24" s="1">
        <v>87.5</v>
      </c>
      <c r="E24" s="1">
        <v>62.5</v>
      </c>
      <c r="F24" s="1">
        <v>75</v>
      </c>
      <c r="G24" s="1">
        <v>66.6666666666667</v>
      </c>
      <c r="H24" s="1">
        <v>50</v>
      </c>
      <c r="I24" s="1">
        <v>62.5</v>
      </c>
      <c r="J24" s="1">
        <v>62.5</v>
      </c>
      <c r="K24" s="1">
        <v>50</v>
      </c>
      <c r="L24" s="1">
        <v>58.3333333333333</v>
      </c>
      <c r="M24" s="1">
        <v>66.6666666666667</v>
      </c>
      <c r="N24" s="1">
        <v>70.8333333333333</v>
      </c>
      <c r="O24" s="1">
        <v>66.6666666666667</v>
      </c>
      <c r="P24" s="1">
        <v>66.6666666666667</v>
      </c>
      <c r="Q24" s="1">
        <v>62.5</v>
      </c>
      <c r="R24" s="1">
        <v>45.8333333333333</v>
      </c>
      <c r="S24" s="1">
        <v>54.1666666666667</v>
      </c>
      <c r="T24" s="1">
        <v>70.8333333333333</v>
      </c>
      <c r="U24" s="1">
        <v>83.3333333333333</v>
      </c>
      <c r="V24" s="1">
        <v>79.1666666666667</v>
      </c>
      <c r="W24" s="1">
        <v>62.5</v>
      </c>
      <c r="X24" s="1">
        <v>66.6666666666667</v>
      </c>
      <c r="Y24" s="1">
        <v>70.8333333333333</v>
      </c>
      <c r="Z24" s="1">
        <v>66.6666666666667</v>
      </c>
      <c r="AA24" s="1">
        <v>75</v>
      </c>
      <c r="AB24" s="1">
        <v>79.1666666666667</v>
      </c>
      <c r="AC24" s="1">
        <v>54.1666666666667</v>
      </c>
      <c r="AD24" s="1">
        <v>70.8333333333333</v>
      </c>
      <c r="AE24" s="1">
        <v>50</v>
      </c>
      <c r="AF24" s="1">
        <v>70.8333333333333</v>
      </c>
      <c r="AG24" s="1">
        <v>75</v>
      </c>
      <c r="AH24" s="1">
        <v>70.8333333333333</v>
      </c>
      <c r="AI24" s="1">
        <v>70.8333333333333</v>
      </c>
      <c r="AJ24" s="1">
        <v>83.3333333333333</v>
      </c>
      <c r="AK24" s="1">
        <v>79.1666666666667</v>
      </c>
      <c r="AL24" s="1">
        <v>87.5</v>
      </c>
      <c r="AM24" s="1">
        <v>37.5</v>
      </c>
      <c r="AN24" s="1">
        <v>79.1666666666667</v>
      </c>
      <c r="AO24" s="1">
        <v>75</v>
      </c>
      <c r="AP24" s="1">
        <v>66.6666666666667</v>
      </c>
      <c r="AQ24" s="1">
        <v>70.8333333333333</v>
      </c>
      <c r="AR24" s="1">
        <v>83.3333333333333</v>
      </c>
      <c r="AS24" s="1">
        <v>62.5</v>
      </c>
      <c r="AT24" s="1">
        <v>66.6666666666667</v>
      </c>
      <c r="AU24" s="1">
        <v>70.8333333333333</v>
      </c>
      <c r="AV24" s="1">
        <v>79.1666666666667</v>
      </c>
      <c r="AW24" s="1">
        <v>83.3333333333333</v>
      </c>
      <c r="AX24" s="1">
        <v>75</v>
      </c>
      <c r="AY24" s="1">
        <v>91.6666666666667</v>
      </c>
      <c r="AZ24" s="1">
        <v>66.6666666666667</v>
      </c>
    </row>
    <row r="25" spans="1:52">
      <c r="B25" s="3" t="s">
        <v>178</v>
      </c>
      <c r="C25" s="1">
        <v>87.5</v>
      </c>
      <c r="D25" s="1">
        <v>79.1666666666667</v>
      </c>
      <c r="E25" s="1">
        <v>83.3333333333333</v>
      </c>
      <c r="F25" s="1">
        <v>70.8333333333333</v>
      </c>
      <c r="G25" s="1">
        <v>66.6666666666667</v>
      </c>
      <c r="H25" s="1">
        <v>66.6666666666667</v>
      </c>
      <c r="I25" s="1">
        <v>66.6666666666667</v>
      </c>
      <c r="J25" s="1">
        <v>75</v>
      </c>
      <c r="K25" s="1">
        <v>75</v>
      </c>
      <c r="L25" s="1">
        <v>58.3333333333333</v>
      </c>
      <c r="M25" s="1">
        <v>66.6666666666667</v>
      </c>
      <c r="N25" s="1">
        <v>70.8333333333333</v>
      </c>
      <c r="O25" s="1">
        <v>75</v>
      </c>
      <c r="P25" s="1">
        <v>70.8333333333333</v>
      </c>
      <c r="Q25" s="1">
        <v>83.3333333333333</v>
      </c>
      <c r="R25" s="1">
        <v>66.6666666666667</v>
      </c>
      <c r="S25" s="1">
        <v>54.1666666666667</v>
      </c>
      <c r="T25" s="1">
        <v>70.8333333333333</v>
      </c>
      <c r="U25" s="1">
        <v>83.3333333333333</v>
      </c>
      <c r="V25" s="1">
        <v>83.3333333333333</v>
      </c>
      <c r="W25" s="1">
        <v>58.3333333333333</v>
      </c>
      <c r="X25" s="1">
        <v>66.6666666666667</v>
      </c>
      <c r="Y25" s="1">
        <v>75</v>
      </c>
      <c r="Z25" s="1">
        <v>70.8333333333333</v>
      </c>
      <c r="AA25" s="1">
        <v>70.8333333333333</v>
      </c>
      <c r="AB25" s="1">
        <v>66.6666666666667</v>
      </c>
      <c r="AC25" s="1">
        <v>50</v>
      </c>
      <c r="AD25" s="1">
        <v>50</v>
      </c>
      <c r="AE25" s="1">
        <v>54.1666666666667</v>
      </c>
      <c r="AF25" s="1">
        <v>58.3333333333333</v>
      </c>
      <c r="AG25" s="1">
        <v>70.8333333333333</v>
      </c>
      <c r="AH25" s="1">
        <v>87.5</v>
      </c>
      <c r="AI25" s="1">
        <v>66.6666666666667</v>
      </c>
      <c r="AJ25" s="1">
        <v>58.3333333333333</v>
      </c>
      <c r="AK25" s="1">
        <v>79.1666666666667</v>
      </c>
      <c r="AL25" s="1">
        <v>70.8333333333333</v>
      </c>
      <c r="AM25" s="1">
        <v>50</v>
      </c>
      <c r="AN25" s="1">
        <v>87.5</v>
      </c>
      <c r="AO25" s="1">
        <v>66.6666666666667</v>
      </c>
      <c r="AP25" s="1">
        <v>66.6666666666667</v>
      </c>
      <c r="AQ25" s="1">
        <v>58.3333333333333</v>
      </c>
      <c r="AR25" s="1">
        <v>79.1666666666667</v>
      </c>
      <c r="AS25" s="1">
        <v>62.5</v>
      </c>
      <c r="AT25" s="1">
        <v>62.5</v>
      </c>
      <c r="AU25" s="1">
        <v>79.1666666666667</v>
      </c>
      <c r="AV25" s="1">
        <v>70.8333333333333</v>
      </c>
      <c r="AW25" s="1">
        <v>62.5</v>
      </c>
      <c r="AX25" s="1">
        <v>70.8333333333333</v>
      </c>
      <c r="AY25" s="1">
        <v>79.1666666666667</v>
      </c>
      <c r="AZ25" s="1">
        <v>79.1666666666667</v>
      </c>
    </row>
    <row r="26" spans="1:52">
      <c r="B26" s="4"/>
    </row>
    <row r="27" spans="1:52">
      <c r="A27" s="4" t="s">
        <v>185</v>
      </c>
      <c r="B27" s="4" t="s">
        <v>175</v>
      </c>
      <c r="C27" s="1">
        <v>70.8333333333333</v>
      </c>
      <c r="D27" s="1">
        <v>58.3333333333333</v>
      </c>
      <c r="E27" s="1">
        <v>66.6666666666667</v>
      </c>
      <c r="F27" s="1">
        <v>62.5</v>
      </c>
      <c r="G27" s="1">
        <v>83.3333333333333</v>
      </c>
      <c r="H27" s="1">
        <v>83.3333333333333</v>
      </c>
      <c r="I27" s="1">
        <v>70.8333333333333</v>
      </c>
      <c r="J27" s="1">
        <v>62.5</v>
      </c>
      <c r="K27" s="1">
        <v>75</v>
      </c>
      <c r="L27" s="1">
        <v>75</v>
      </c>
      <c r="M27" s="1">
        <v>66.6666666666667</v>
      </c>
      <c r="N27" s="1">
        <v>58.3333333333333</v>
      </c>
      <c r="O27" s="1">
        <v>79.1666666666667</v>
      </c>
      <c r="P27" s="1">
        <v>62.5</v>
      </c>
      <c r="Q27" s="1">
        <v>79.1666666666667</v>
      </c>
      <c r="R27" s="1">
        <v>58.3333333333333</v>
      </c>
      <c r="S27" s="1">
        <v>66.6666666666667</v>
      </c>
      <c r="T27" s="1">
        <v>41.6666666666667</v>
      </c>
      <c r="U27" s="1">
        <v>66.6666666666667</v>
      </c>
      <c r="V27" s="1">
        <v>79.1666666666667</v>
      </c>
      <c r="W27" s="1">
        <v>62.5</v>
      </c>
      <c r="X27" s="1">
        <v>79.1666666666667</v>
      </c>
      <c r="Y27" s="1">
        <v>66.6666666666667</v>
      </c>
    </row>
    <row r="28" spans="1:52">
      <c r="A28" s="4"/>
      <c r="B28" s="4" t="s">
        <v>177</v>
      </c>
      <c r="C28" s="1">
        <v>75</v>
      </c>
      <c r="D28" s="1">
        <v>66.6666666666667</v>
      </c>
      <c r="E28" s="1">
        <v>70.8333333333333</v>
      </c>
      <c r="F28" s="1">
        <v>66.6666666666667</v>
      </c>
      <c r="G28" s="1">
        <v>66.6666666666667</v>
      </c>
      <c r="H28" s="1">
        <v>70.8333333333333</v>
      </c>
      <c r="I28" s="1">
        <v>66.6666666666667</v>
      </c>
      <c r="J28" s="1">
        <v>79.1666666666667</v>
      </c>
      <c r="K28" s="1">
        <v>70.8333333333333</v>
      </c>
      <c r="L28" s="1">
        <v>58.3333333333333</v>
      </c>
      <c r="M28" s="1">
        <v>62.5</v>
      </c>
      <c r="N28" s="1">
        <v>87.5</v>
      </c>
      <c r="O28" s="1">
        <v>70.8333333333333</v>
      </c>
      <c r="P28" s="1">
        <v>58.3333333333333</v>
      </c>
      <c r="Q28" s="1">
        <v>79.1666666666667</v>
      </c>
      <c r="R28" s="1">
        <v>75</v>
      </c>
      <c r="S28" s="1">
        <v>66.6666666666667</v>
      </c>
      <c r="T28" s="1">
        <v>62.5</v>
      </c>
      <c r="U28" s="1">
        <v>83.3333333333333</v>
      </c>
      <c r="V28" s="1">
        <v>62.5</v>
      </c>
      <c r="W28" s="1">
        <v>83.3333333333333</v>
      </c>
      <c r="X28" s="1">
        <v>70.8333333333333</v>
      </c>
      <c r="Y28" s="1">
        <v>75</v>
      </c>
    </row>
    <row r="29" spans="1:52">
      <c r="A29" s="4"/>
      <c r="B29" s="4" t="s">
        <v>181</v>
      </c>
      <c r="C29" s="1">
        <v>54.1666666666667</v>
      </c>
      <c r="D29" s="1">
        <v>75</v>
      </c>
      <c r="E29" s="1">
        <v>62.5</v>
      </c>
      <c r="F29" s="1">
        <v>75</v>
      </c>
      <c r="G29" s="1">
        <v>66.6666666666667</v>
      </c>
      <c r="H29" s="1">
        <v>58.3333333333333</v>
      </c>
      <c r="I29" s="1">
        <v>62.5</v>
      </c>
      <c r="J29" s="1">
        <v>66.6666666666667</v>
      </c>
      <c r="K29" s="1">
        <v>70.8333333333333</v>
      </c>
      <c r="L29" s="1">
        <v>62.5</v>
      </c>
      <c r="M29" s="1">
        <v>45.8333333333333</v>
      </c>
      <c r="N29" s="1">
        <v>70.8333333333333</v>
      </c>
      <c r="O29" s="1">
        <v>62.5</v>
      </c>
      <c r="P29" s="1">
        <v>62.5</v>
      </c>
      <c r="Q29" s="1">
        <v>62.5</v>
      </c>
      <c r="R29" s="1">
        <v>87.5</v>
      </c>
      <c r="S29" s="1">
        <v>45.8333333333333</v>
      </c>
      <c r="T29" s="1">
        <v>62.5</v>
      </c>
      <c r="U29" s="1">
        <v>62.5</v>
      </c>
      <c r="V29" s="1">
        <v>62.5</v>
      </c>
      <c r="W29" s="1">
        <v>58.3333333333333</v>
      </c>
      <c r="X29" s="1">
        <v>41.6666666666667</v>
      </c>
      <c r="Y29" s="1">
        <v>58.3333333333333</v>
      </c>
    </row>
    <row r="30" spans="1:52">
      <c r="A30" s="4"/>
      <c r="B30" s="4" t="s">
        <v>180</v>
      </c>
      <c r="C30" s="1">
        <v>54.1666666666667</v>
      </c>
      <c r="D30" s="1">
        <v>87.5</v>
      </c>
      <c r="E30" s="1">
        <v>58.3333333333333</v>
      </c>
      <c r="F30" s="1">
        <v>54.1666666666667</v>
      </c>
      <c r="G30" s="1">
        <v>66.6666666666667</v>
      </c>
      <c r="H30" s="1">
        <v>70.8333333333333</v>
      </c>
      <c r="I30" s="1">
        <v>66.6666666666667</v>
      </c>
      <c r="J30" s="1">
        <v>62.5</v>
      </c>
      <c r="K30" s="1">
        <v>70.8333333333333</v>
      </c>
      <c r="L30" s="1">
        <v>58.3333333333333</v>
      </c>
      <c r="M30" s="1">
        <v>58.3333333333333</v>
      </c>
      <c r="N30" s="1">
        <v>58.3333333333333</v>
      </c>
      <c r="O30" s="1">
        <v>66.6666666666667</v>
      </c>
      <c r="P30" s="1">
        <v>75</v>
      </c>
      <c r="Q30" s="1">
        <v>70.8333333333333</v>
      </c>
      <c r="R30" s="1">
        <v>66.6666666666667</v>
      </c>
      <c r="S30" s="1">
        <v>58.3333333333333</v>
      </c>
      <c r="T30" s="1">
        <v>70.8333333333333</v>
      </c>
      <c r="U30" s="1">
        <v>79.1666666666667</v>
      </c>
      <c r="V30" s="1">
        <v>54.1666666666667</v>
      </c>
      <c r="W30" s="1">
        <v>62.5</v>
      </c>
      <c r="X30" s="1">
        <v>70.8333333333333</v>
      </c>
      <c r="Y30" s="1">
        <v>83.3333333333333</v>
      </c>
    </row>
    <row r="31" spans="1:52">
      <c r="A31" s="4"/>
      <c r="B31" s="4" t="s">
        <v>179</v>
      </c>
      <c r="C31" s="1">
        <v>91.6666666666667</v>
      </c>
      <c r="D31" s="1">
        <v>79.1666666666667</v>
      </c>
      <c r="E31" s="1">
        <v>79.1666666666667</v>
      </c>
      <c r="F31" s="1">
        <v>83.3333333333333</v>
      </c>
      <c r="G31" s="1">
        <v>66.6666666666667</v>
      </c>
      <c r="H31" s="1">
        <v>79.1666666666667</v>
      </c>
      <c r="I31" s="1">
        <v>83.3333333333333</v>
      </c>
      <c r="J31" s="1">
        <v>62.5</v>
      </c>
      <c r="K31" s="1">
        <v>62.5</v>
      </c>
      <c r="L31" s="1">
        <v>62.5</v>
      </c>
      <c r="M31" s="1">
        <v>70.8333333333333</v>
      </c>
      <c r="N31" s="1">
        <v>70.8333333333333</v>
      </c>
      <c r="O31" s="1">
        <v>87.5</v>
      </c>
      <c r="P31" s="1">
        <v>66.6666666666667</v>
      </c>
      <c r="Q31" s="1">
        <v>79.1666666666667</v>
      </c>
      <c r="R31" s="1">
        <v>75</v>
      </c>
      <c r="S31" s="1">
        <v>79.1666666666667</v>
      </c>
      <c r="T31" s="1">
        <v>62.5</v>
      </c>
      <c r="U31" s="1">
        <v>91.6666666666667</v>
      </c>
      <c r="V31" s="1">
        <v>62.5</v>
      </c>
      <c r="W31" s="1">
        <v>62.5</v>
      </c>
      <c r="X31" s="1">
        <v>75</v>
      </c>
      <c r="Y31" s="1">
        <v>87.5</v>
      </c>
    </row>
    <row r="32" spans="1:52">
      <c r="A32" s="4"/>
      <c r="B32" s="4" t="s">
        <v>176</v>
      </c>
      <c r="C32" s="1">
        <v>62.5</v>
      </c>
      <c r="D32" s="1">
        <v>58.3333333333333</v>
      </c>
      <c r="E32" s="1">
        <v>75</v>
      </c>
      <c r="F32" s="1">
        <v>75</v>
      </c>
      <c r="G32" s="1">
        <v>62.5</v>
      </c>
      <c r="H32" s="1">
        <v>41.6666666666667</v>
      </c>
      <c r="I32" s="1">
        <v>70.8333333333333</v>
      </c>
      <c r="J32" s="1">
        <v>66.6666666666667</v>
      </c>
      <c r="K32" s="1">
        <v>58.3333333333333</v>
      </c>
      <c r="L32" s="1">
        <v>70.8333333333333</v>
      </c>
      <c r="M32" s="1">
        <v>45.8333333333333</v>
      </c>
      <c r="N32" s="1">
        <v>79.1666666666667</v>
      </c>
      <c r="O32" s="1">
        <v>50</v>
      </c>
      <c r="P32" s="1">
        <v>50</v>
      </c>
      <c r="Q32" s="1">
        <v>33.3333333333333</v>
      </c>
      <c r="R32" s="1">
        <v>70.8333333333333</v>
      </c>
      <c r="S32" s="1">
        <v>66.6666666666667</v>
      </c>
      <c r="T32" s="1">
        <v>66.6666666666667</v>
      </c>
      <c r="U32" s="1">
        <v>66.6666666666667</v>
      </c>
      <c r="V32" s="1">
        <v>62.5</v>
      </c>
      <c r="W32" s="1">
        <v>83.3333333333333</v>
      </c>
      <c r="X32" s="1">
        <v>79.1666666666667</v>
      </c>
      <c r="Y32" s="1">
        <v>70.8333333333333</v>
      </c>
    </row>
    <row r="33" spans="1:25">
      <c r="A33" s="4"/>
      <c r="B33" s="4" t="s">
        <v>178</v>
      </c>
      <c r="C33" s="1">
        <v>62.5</v>
      </c>
      <c r="D33" s="1">
        <v>45.8333333333333</v>
      </c>
      <c r="E33" s="1">
        <v>79.1666666666667</v>
      </c>
      <c r="F33" s="1">
        <v>54.1666666666667</v>
      </c>
      <c r="G33" s="1">
        <v>70.8333333333333</v>
      </c>
      <c r="H33" s="1">
        <v>66.6666666666667</v>
      </c>
      <c r="I33" s="1">
        <v>62.5</v>
      </c>
      <c r="J33" s="1">
        <v>70.8333333333333</v>
      </c>
      <c r="K33" s="1">
        <v>41.6666666666667</v>
      </c>
      <c r="L33" s="1">
        <v>45.8333333333333</v>
      </c>
      <c r="M33" s="1">
        <v>58.3333333333333</v>
      </c>
      <c r="N33" s="1">
        <v>83.3333333333333</v>
      </c>
      <c r="O33" s="1">
        <v>54.1666666666667</v>
      </c>
      <c r="P33" s="1">
        <v>54.1666666666667</v>
      </c>
      <c r="Q33" s="1">
        <v>50</v>
      </c>
      <c r="R33" s="1">
        <v>45.8333333333333</v>
      </c>
      <c r="S33" s="1">
        <v>58.3333333333333</v>
      </c>
      <c r="T33" s="1">
        <v>54.1666666666667</v>
      </c>
      <c r="U33" s="1">
        <v>62.5</v>
      </c>
      <c r="V33" s="1">
        <v>37.5</v>
      </c>
      <c r="W33" s="1">
        <v>58.3333333333333</v>
      </c>
      <c r="X33" s="1">
        <v>75</v>
      </c>
      <c r="Y33" s="1">
        <v>83.3333333333333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4DDD3-84E1-0649-908F-818D5563D8C6}">
  <dimension ref="A1:G66"/>
  <sheetViews>
    <sheetView workbookViewId="0">
      <selection activeCell="A3" sqref="A3"/>
    </sheetView>
  </sheetViews>
  <sheetFormatPr baseColWidth="10" defaultRowHeight="16"/>
  <sheetData>
    <row r="1" spans="1:7">
      <c r="A1" s="5" t="s">
        <v>192</v>
      </c>
      <c r="B1" s="5" t="s">
        <v>187</v>
      </c>
      <c r="C1" s="5"/>
      <c r="D1" s="5"/>
      <c r="E1" s="5"/>
    </row>
    <row r="2" spans="1:7">
      <c r="A2" s="5" t="s">
        <v>193</v>
      </c>
      <c r="B2" s="5" t="s">
        <v>182</v>
      </c>
      <c r="C2" s="5" t="s">
        <v>183</v>
      </c>
      <c r="D2" s="5" t="s">
        <v>184</v>
      </c>
      <c r="E2" s="5" t="s">
        <v>185</v>
      </c>
    </row>
    <row r="3" spans="1:7">
      <c r="A3" t="s">
        <v>368</v>
      </c>
      <c r="B3">
        <v>11</v>
      </c>
      <c r="C3">
        <v>6</v>
      </c>
      <c r="D3">
        <v>11</v>
      </c>
      <c r="E3">
        <v>6</v>
      </c>
      <c r="G3" s="6" t="s">
        <v>189</v>
      </c>
    </row>
    <row r="4" spans="1:7">
      <c r="B4">
        <v>15</v>
      </c>
      <c r="C4">
        <v>22</v>
      </c>
      <c r="D4">
        <v>36</v>
      </c>
      <c r="E4">
        <v>13</v>
      </c>
    </row>
    <row r="5" spans="1:7">
      <c r="B5">
        <v>57</v>
      </c>
      <c r="C5" t="s">
        <v>169</v>
      </c>
      <c r="D5">
        <v>21</v>
      </c>
      <c r="E5">
        <v>5</v>
      </c>
    </row>
    <row r="6" spans="1:7">
      <c r="B6">
        <v>17</v>
      </c>
      <c r="C6" t="s">
        <v>169</v>
      </c>
      <c r="D6">
        <v>25</v>
      </c>
      <c r="E6">
        <v>10</v>
      </c>
    </row>
    <row r="7" spans="1:7">
      <c r="B7">
        <v>12</v>
      </c>
      <c r="C7">
        <v>26</v>
      </c>
      <c r="D7">
        <v>12</v>
      </c>
      <c r="E7">
        <v>31</v>
      </c>
    </row>
    <row r="8" spans="1:7">
      <c r="B8">
        <v>22</v>
      </c>
      <c r="C8">
        <v>24</v>
      </c>
      <c r="D8">
        <v>13</v>
      </c>
      <c r="E8">
        <v>9</v>
      </c>
    </row>
    <row r="9" spans="1:7">
      <c r="B9">
        <v>25</v>
      </c>
      <c r="C9">
        <v>22</v>
      </c>
      <c r="D9">
        <v>8</v>
      </c>
      <c r="E9">
        <v>7</v>
      </c>
    </row>
    <row r="10" spans="1:7">
      <c r="B10">
        <v>24</v>
      </c>
      <c r="C10">
        <v>8</v>
      </c>
      <c r="D10">
        <v>2</v>
      </c>
      <c r="E10">
        <v>20</v>
      </c>
    </row>
    <row r="11" spans="1:7">
      <c r="B11">
        <v>8</v>
      </c>
      <c r="C11">
        <v>21</v>
      </c>
      <c r="D11">
        <v>11</v>
      </c>
      <c r="E11">
        <v>14</v>
      </c>
    </row>
    <row r="12" spans="1:7">
      <c r="B12">
        <v>24</v>
      </c>
      <c r="C12">
        <v>37</v>
      </c>
      <c r="D12">
        <v>18</v>
      </c>
      <c r="E12">
        <v>20</v>
      </c>
    </row>
    <row r="13" spans="1:7">
      <c r="B13">
        <v>7</v>
      </c>
      <c r="C13" t="s">
        <v>169</v>
      </c>
      <c r="D13">
        <v>26</v>
      </c>
      <c r="E13">
        <v>22</v>
      </c>
    </row>
    <row r="14" spans="1:7">
      <c r="B14">
        <v>18</v>
      </c>
      <c r="C14">
        <v>41</v>
      </c>
      <c r="D14">
        <v>17</v>
      </c>
      <c r="E14">
        <v>8</v>
      </c>
    </row>
    <row r="15" spans="1:7">
      <c r="B15">
        <v>6</v>
      </c>
      <c r="C15">
        <v>11</v>
      </c>
      <c r="D15">
        <v>9</v>
      </c>
      <c r="E15">
        <v>8</v>
      </c>
    </row>
    <row r="16" spans="1:7">
      <c r="B16">
        <v>12</v>
      </c>
      <c r="C16">
        <v>13</v>
      </c>
      <c r="D16">
        <v>19</v>
      </c>
      <c r="E16">
        <v>15</v>
      </c>
    </row>
    <row r="17" spans="2:5">
      <c r="B17">
        <v>10</v>
      </c>
      <c r="C17">
        <v>13</v>
      </c>
      <c r="D17">
        <v>12</v>
      </c>
      <c r="E17">
        <v>4</v>
      </c>
    </row>
    <row r="18" spans="2:5">
      <c r="B18">
        <v>6</v>
      </c>
      <c r="C18">
        <v>14</v>
      </c>
      <c r="D18">
        <v>19</v>
      </c>
      <c r="E18">
        <v>11</v>
      </c>
    </row>
    <row r="19" spans="2:5">
      <c r="B19">
        <v>12</v>
      </c>
      <c r="C19">
        <v>57</v>
      </c>
      <c r="D19">
        <v>5</v>
      </c>
      <c r="E19">
        <v>21</v>
      </c>
    </row>
    <row r="20" spans="2:5">
      <c r="B20">
        <v>30</v>
      </c>
      <c r="C20">
        <v>31</v>
      </c>
      <c r="D20">
        <v>17</v>
      </c>
      <c r="E20">
        <v>9</v>
      </c>
    </row>
    <row r="21" spans="2:5">
      <c r="B21">
        <v>8</v>
      </c>
      <c r="C21">
        <v>11</v>
      </c>
      <c r="D21">
        <v>7</v>
      </c>
      <c r="E21">
        <v>6</v>
      </c>
    </row>
    <row r="22" spans="2:5">
      <c r="B22">
        <v>6</v>
      </c>
      <c r="C22">
        <v>6</v>
      </c>
      <c r="D22">
        <v>5</v>
      </c>
      <c r="E22">
        <v>15</v>
      </c>
    </row>
    <row r="23" spans="2:5">
      <c r="B23">
        <v>15</v>
      </c>
      <c r="D23">
        <v>18</v>
      </c>
      <c r="E23">
        <v>15</v>
      </c>
    </row>
    <row r="24" spans="2:5">
      <c r="B24">
        <v>13</v>
      </c>
      <c r="D24">
        <v>17</v>
      </c>
      <c r="E24">
        <v>26</v>
      </c>
    </row>
    <row r="25" spans="2:5">
      <c r="B25">
        <v>9</v>
      </c>
      <c r="D25">
        <v>4</v>
      </c>
      <c r="E25">
        <v>26</v>
      </c>
    </row>
    <row r="26" spans="2:5">
      <c r="B26">
        <v>3</v>
      </c>
      <c r="D26">
        <v>13</v>
      </c>
    </row>
    <row r="27" spans="2:5">
      <c r="B27">
        <v>34</v>
      </c>
      <c r="D27">
        <v>0</v>
      </c>
    </row>
    <row r="28" spans="2:5">
      <c r="B28">
        <v>15</v>
      </c>
      <c r="D28">
        <v>25</v>
      </c>
    </row>
    <row r="29" spans="2:5">
      <c r="B29">
        <v>15</v>
      </c>
      <c r="D29">
        <v>5</v>
      </c>
    </row>
    <row r="30" spans="2:5">
      <c r="B30">
        <v>31</v>
      </c>
      <c r="D30">
        <v>14</v>
      </c>
    </row>
    <row r="31" spans="2:5">
      <c r="B31">
        <v>10</v>
      </c>
      <c r="D31">
        <v>6</v>
      </c>
    </row>
    <row r="32" spans="2:5">
      <c r="B32">
        <v>18</v>
      </c>
      <c r="D32">
        <v>12</v>
      </c>
    </row>
    <row r="33" spans="2:4">
      <c r="B33">
        <v>32</v>
      </c>
      <c r="D33">
        <v>12</v>
      </c>
    </row>
    <row r="34" spans="2:4">
      <c r="B34">
        <v>11</v>
      </c>
      <c r="D34">
        <v>15</v>
      </c>
    </row>
    <row r="35" spans="2:4">
      <c r="B35">
        <v>10</v>
      </c>
      <c r="D35">
        <v>17</v>
      </c>
    </row>
    <row r="36" spans="2:4">
      <c r="B36">
        <v>47</v>
      </c>
      <c r="D36">
        <v>1</v>
      </c>
    </row>
    <row r="37" spans="2:4">
      <c r="B37">
        <v>3</v>
      </c>
      <c r="D37">
        <v>7</v>
      </c>
    </row>
    <row r="38" spans="2:4">
      <c r="B38">
        <v>15</v>
      </c>
      <c r="D38">
        <v>4</v>
      </c>
    </row>
    <row r="39" spans="2:4">
      <c r="B39">
        <v>14</v>
      </c>
      <c r="D39">
        <v>19</v>
      </c>
    </row>
    <row r="40" spans="2:4">
      <c r="B40">
        <v>14</v>
      </c>
      <c r="D40">
        <v>13</v>
      </c>
    </row>
    <row r="41" spans="2:4">
      <c r="B41">
        <v>13</v>
      </c>
      <c r="D41">
        <v>3</v>
      </c>
    </row>
    <row r="42" spans="2:4">
      <c r="B42">
        <v>3</v>
      </c>
      <c r="D42">
        <v>13</v>
      </c>
    </row>
    <row r="43" spans="2:4">
      <c r="B43">
        <v>28</v>
      </c>
      <c r="D43">
        <v>37</v>
      </c>
    </row>
    <row r="44" spans="2:4">
      <c r="B44">
        <v>8</v>
      </c>
      <c r="D44">
        <v>21</v>
      </c>
    </row>
    <row r="45" spans="2:4">
      <c r="B45">
        <v>20</v>
      </c>
      <c r="D45">
        <v>6</v>
      </c>
    </row>
    <row r="46" spans="2:4">
      <c r="B46">
        <v>15</v>
      </c>
      <c r="D46">
        <v>5</v>
      </c>
    </row>
    <row r="47" spans="2:4">
      <c r="B47">
        <v>8</v>
      </c>
      <c r="D47">
        <v>18</v>
      </c>
    </row>
    <row r="48" spans="2:4">
      <c r="B48">
        <v>13</v>
      </c>
      <c r="D48">
        <v>34</v>
      </c>
    </row>
    <row r="49" spans="2:4">
      <c r="B49">
        <v>12</v>
      </c>
      <c r="D49">
        <v>20</v>
      </c>
    </row>
    <row r="50" spans="2:4">
      <c r="B50">
        <v>21</v>
      </c>
      <c r="D50">
        <v>1</v>
      </c>
    </row>
    <row r="51" spans="2:4">
      <c r="B51">
        <v>19</v>
      </c>
      <c r="D51">
        <v>11</v>
      </c>
    </row>
    <row r="52" spans="2:4">
      <c r="B52">
        <v>23</v>
      </c>
      <c r="D52">
        <v>7</v>
      </c>
    </row>
    <row r="53" spans="2:4">
      <c r="B53">
        <v>9</v>
      </c>
    </row>
    <row r="54" spans="2:4">
      <c r="B54">
        <v>16</v>
      </c>
      <c r="D54" s="1"/>
    </row>
    <row r="55" spans="2:4">
      <c r="B55">
        <v>13</v>
      </c>
      <c r="D55" s="1"/>
    </row>
    <row r="56" spans="2:4">
      <c r="B56">
        <v>21</v>
      </c>
      <c r="D56" s="1"/>
    </row>
    <row r="57" spans="2:4">
      <c r="B57">
        <v>18</v>
      </c>
      <c r="D57" s="1"/>
    </row>
    <row r="58" spans="2:4">
      <c r="B58">
        <v>29</v>
      </c>
    </row>
    <row r="59" spans="2:4">
      <c r="B59">
        <v>21</v>
      </c>
    </row>
    <row r="60" spans="2:4">
      <c r="B60">
        <v>28</v>
      </c>
    </row>
    <row r="61" spans="2:4">
      <c r="B61">
        <v>7</v>
      </c>
    </row>
    <row r="63" spans="2:4">
      <c r="B63" s="1"/>
    </row>
    <row r="64" spans="2:4">
      <c r="B64" s="1"/>
    </row>
    <row r="65" spans="2:2">
      <c r="B65" s="1"/>
    </row>
    <row r="66" spans="2:2">
      <c r="B66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BFB45-6613-B740-BD5D-78AB1D8062A9}">
  <dimension ref="A1:K65"/>
  <sheetViews>
    <sheetView workbookViewId="0">
      <selection activeCell="H13" sqref="H13"/>
    </sheetView>
  </sheetViews>
  <sheetFormatPr baseColWidth="10" defaultRowHeight="16"/>
  <sheetData>
    <row r="1" spans="1:7">
      <c r="A1" s="5" t="s">
        <v>192</v>
      </c>
      <c r="B1" s="5" t="s">
        <v>139</v>
      </c>
      <c r="C1" s="5" t="s">
        <v>139</v>
      </c>
      <c r="D1" s="5" t="s">
        <v>190</v>
      </c>
      <c r="E1" s="5" t="s">
        <v>191</v>
      </c>
    </row>
    <row r="2" spans="1:7">
      <c r="A2" s="5" t="s">
        <v>193</v>
      </c>
      <c r="B2" s="5" t="s">
        <v>182</v>
      </c>
      <c r="C2" s="5" t="s">
        <v>183</v>
      </c>
      <c r="D2" s="5" t="s">
        <v>184</v>
      </c>
      <c r="E2" s="5" t="s">
        <v>185</v>
      </c>
    </row>
    <row r="3" spans="1:7">
      <c r="A3" t="s">
        <v>368</v>
      </c>
      <c r="B3">
        <v>15</v>
      </c>
      <c r="C3">
        <v>15</v>
      </c>
      <c r="D3">
        <v>54</v>
      </c>
      <c r="E3">
        <v>8</v>
      </c>
      <c r="G3" s="6" t="s">
        <v>189</v>
      </c>
    </row>
    <row r="4" spans="1:7">
      <c r="B4">
        <v>17</v>
      </c>
      <c r="C4">
        <v>22</v>
      </c>
      <c r="D4">
        <v>46</v>
      </c>
      <c r="E4" t="s">
        <v>169</v>
      </c>
    </row>
    <row r="5" spans="1:7">
      <c r="B5">
        <v>13</v>
      </c>
      <c r="C5" t="s">
        <v>169</v>
      </c>
      <c r="D5">
        <v>47</v>
      </c>
      <c r="E5">
        <v>7</v>
      </c>
    </row>
    <row r="6" spans="1:7">
      <c r="B6">
        <v>14</v>
      </c>
      <c r="C6" t="s">
        <v>169</v>
      </c>
      <c r="D6">
        <v>39</v>
      </c>
      <c r="E6">
        <v>10</v>
      </c>
    </row>
    <row r="7" spans="1:7">
      <c r="B7">
        <v>16</v>
      </c>
      <c r="C7">
        <v>8</v>
      </c>
      <c r="D7">
        <v>44</v>
      </c>
      <c r="E7">
        <v>5</v>
      </c>
    </row>
    <row r="8" spans="1:7">
      <c r="B8">
        <v>17</v>
      </c>
      <c r="C8">
        <v>17</v>
      </c>
      <c r="D8">
        <v>43</v>
      </c>
      <c r="E8" t="s">
        <v>169</v>
      </c>
    </row>
    <row r="9" spans="1:7">
      <c r="B9">
        <v>17</v>
      </c>
      <c r="C9">
        <v>15</v>
      </c>
      <c r="D9">
        <v>50</v>
      </c>
      <c r="E9">
        <v>7</v>
      </c>
    </row>
    <row r="10" spans="1:7">
      <c r="B10">
        <v>17</v>
      </c>
      <c r="C10">
        <v>18</v>
      </c>
      <c r="D10">
        <v>40</v>
      </c>
      <c r="E10">
        <v>10</v>
      </c>
    </row>
    <row r="11" spans="1:7">
      <c r="B11">
        <v>20</v>
      </c>
      <c r="C11">
        <v>16</v>
      </c>
      <c r="D11">
        <v>42</v>
      </c>
      <c r="E11">
        <v>6</v>
      </c>
    </row>
    <row r="12" spans="1:7">
      <c r="B12">
        <v>20</v>
      </c>
      <c r="C12">
        <v>13</v>
      </c>
      <c r="D12">
        <v>43</v>
      </c>
      <c r="E12">
        <v>6</v>
      </c>
    </row>
    <row r="13" spans="1:7">
      <c r="B13">
        <v>15</v>
      </c>
      <c r="C13">
        <v>10</v>
      </c>
      <c r="D13">
        <v>48</v>
      </c>
      <c r="E13">
        <v>10</v>
      </c>
    </row>
    <row r="14" spans="1:7">
      <c r="B14">
        <v>17</v>
      </c>
      <c r="C14">
        <v>6</v>
      </c>
      <c r="D14">
        <v>43</v>
      </c>
      <c r="E14">
        <v>8</v>
      </c>
    </row>
    <row r="15" spans="1:7">
      <c r="B15">
        <v>14</v>
      </c>
      <c r="C15">
        <v>10</v>
      </c>
      <c r="D15">
        <v>61</v>
      </c>
      <c r="E15">
        <v>5</v>
      </c>
    </row>
    <row r="16" spans="1:7">
      <c r="B16">
        <v>13</v>
      </c>
      <c r="C16">
        <v>21</v>
      </c>
      <c r="D16">
        <v>41</v>
      </c>
      <c r="E16">
        <v>8</v>
      </c>
    </row>
    <row r="17" spans="2:5">
      <c r="B17">
        <v>13</v>
      </c>
      <c r="C17">
        <v>8</v>
      </c>
      <c r="D17">
        <v>67</v>
      </c>
      <c r="E17">
        <v>6</v>
      </c>
    </row>
    <row r="18" spans="2:5">
      <c r="B18">
        <v>16</v>
      </c>
      <c r="C18">
        <v>14</v>
      </c>
      <c r="D18">
        <v>48</v>
      </c>
      <c r="E18">
        <v>8</v>
      </c>
    </row>
    <row r="19" spans="2:5">
      <c r="B19">
        <v>15</v>
      </c>
      <c r="C19">
        <v>11</v>
      </c>
      <c r="D19">
        <v>64</v>
      </c>
      <c r="E19">
        <v>8</v>
      </c>
    </row>
    <row r="20" spans="2:5">
      <c r="B20">
        <v>18.920000000000002</v>
      </c>
      <c r="C20">
        <v>11</v>
      </c>
      <c r="D20">
        <v>44</v>
      </c>
      <c r="E20">
        <v>8</v>
      </c>
    </row>
    <row r="21" spans="2:5">
      <c r="B21">
        <v>13</v>
      </c>
      <c r="C21" t="s">
        <v>169</v>
      </c>
      <c r="D21">
        <v>59</v>
      </c>
      <c r="E21">
        <v>7</v>
      </c>
    </row>
    <row r="22" spans="2:5">
      <c r="B22">
        <v>13.46</v>
      </c>
      <c r="C22">
        <v>12</v>
      </c>
      <c r="D22">
        <v>47</v>
      </c>
      <c r="E22">
        <v>8</v>
      </c>
    </row>
    <row r="23" spans="2:5">
      <c r="B23">
        <v>18.05</v>
      </c>
      <c r="D23">
        <v>64</v>
      </c>
      <c r="E23">
        <v>8</v>
      </c>
    </row>
    <row r="24" spans="2:5">
      <c r="B24">
        <v>17.11</v>
      </c>
      <c r="D24">
        <v>45</v>
      </c>
      <c r="E24">
        <v>6</v>
      </c>
    </row>
    <row r="25" spans="2:5">
      <c r="B25">
        <v>14</v>
      </c>
      <c r="D25">
        <v>46</v>
      </c>
      <c r="E25">
        <v>9</v>
      </c>
    </row>
    <row r="26" spans="2:5">
      <c r="B26">
        <v>19.86</v>
      </c>
      <c r="D26">
        <v>60</v>
      </c>
    </row>
    <row r="27" spans="2:5">
      <c r="B27">
        <v>15.65</v>
      </c>
      <c r="D27">
        <v>63</v>
      </c>
    </row>
    <row r="28" spans="2:5">
      <c r="B28">
        <v>14.99</v>
      </c>
      <c r="D28">
        <v>50</v>
      </c>
    </row>
    <row r="29" spans="2:5">
      <c r="B29">
        <v>16.350000000000001</v>
      </c>
      <c r="D29">
        <v>46</v>
      </c>
    </row>
    <row r="30" spans="2:5">
      <c r="B30">
        <v>13</v>
      </c>
      <c r="D30">
        <v>46</v>
      </c>
    </row>
    <row r="31" spans="2:5">
      <c r="B31">
        <v>14</v>
      </c>
      <c r="D31">
        <v>49</v>
      </c>
    </row>
    <row r="32" spans="2:5">
      <c r="B32">
        <v>10</v>
      </c>
      <c r="D32">
        <v>64</v>
      </c>
    </row>
    <row r="33" spans="2:4">
      <c r="B33">
        <v>16.13</v>
      </c>
      <c r="D33">
        <v>41</v>
      </c>
    </row>
    <row r="34" spans="2:4">
      <c r="B34">
        <v>14.41</v>
      </c>
      <c r="D34">
        <v>51</v>
      </c>
    </row>
    <row r="35" spans="2:4">
      <c r="B35">
        <v>19.149999999999999</v>
      </c>
      <c r="D35">
        <v>46</v>
      </c>
    </row>
    <row r="36" spans="2:4">
      <c r="B36">
        <v>17.34</v>
      </c>
      <c r="D36">
        <v>50</v>
      </c>
    </row>
    <row r="37" spans="2:4">
      <c r="B37">
        <v>18</v>
      </c>
      <c r="D37">
        <v>62</v>
      </c>
    </row>
    <row r="38" spans="2:4">
      <c r="B38">
        <v>19</v>
      </c>
      <c r="D38">
        <v>62</v>
      </c>
    </row>
    <row r="39" spans="2:4">
      <c r="B39">
        <v>15</v>
      </c>
      <c r="D39">
        <v>45</v>
      </c>
    </row>
    <row r="40" spans="2:4">
      <c r="B40">
        <v>18</v>
      </c>
      <c r="D40">
        <v>49</v>
      </c>
    </row>
    <row r="41" spans="2:4">
      <c r="B41">
        <v>19</v>
      </c>
      <c r="D41">
        <v>64</v>
      </c>
    </row>
    <row r="42" spans="2:4">
      <c r="B42">
        <v>18</v>
      </c>
      <c r="D42">
        <v>52</v>
      </c>
    </row>
    <row r="43" spans="2:4">
      <c r="B43">
        <v>16</v>
      </c>
      <c r="D43">
        <v>48</v>
      </c>
    </row>
    <row r="44" spans="2:4">
      <c r="B44">
        <v>17</v>
      </c>
      <c r="D44">
        <v>48</v>
      </c>
    </row>
    <row r="45" spans="2:4">
      <c r="B45">
        <v>17</v>
      </c>
      <c r="D45">
        <v>63</v>
      </c>
    </row>
    <row r="46" spans="2:4">
      <c r="B46">
        <v>14</v>
      </c>
      <c r="D46">
        <v>41</v>
      </c>
    </row>
    <row r="47" spans="2:4">
      <c r="B47">
        <v>14</v>
      </c>
      <c r="D47">
        <v>38</v>
      </c>
    </row>
    <row r="48" spans="2:4">
      <c r="B48">
        <v>8</v>
      </c>
      <c r="D48">
        <v>40</v>
      </c>
    </row>
    <row r="49" spans="2:11">
      <c r="B49">
        <v>12</v>
      </c>
      <c r="D49">
        <v>53</v>
      </c>
    </row>
    <row r="50" spans="2:11">
      <c r="B50">
        <v>18</v>
      </c>
      <c r="D50">
        <v>65</v>
      </c>
    </row>
    <row r="51" spans="2:11">
      <c r="B51">
        <v>16.489999999999998</v>
      </c>
      <c r="D51">
        <v>46</v>
      </c>
    </row>
    <row r="52" spans="2:11">
      <c r="B52">
        <v>16</v>
      </c>
      <c r="D52">
        <v>55</v>
      </c>
    </row>
    <row r="53" spans="2:11">
      <c r="B53">
        <v>10.43</v>
      </c>
    </row>
    <row r="54" spans="2:11">
      <c r="B54">
        <v>17</v>
      </c>
    </row>
    <row r="55" spans="2:11">
      <c r="B55">
        <v>14.06</v>
      </c>
    </row>
    <row r="56" spans="2:11">
      <c r="B56">
        <v>17</v>
      </c>
    </row>
    <row r="57" spans="2:11">
      <c r="B57">
        <v>19.91</v>
      </c>
    </row>
    <row r="58" spans="2:11">
      <c r="B58">
        <v>14</v>
      </c>
    </row>
    <row r="59" spans="2:11">
      <c r="B59">
        <v>8.89</v>
      </c>
    </row>
    <row r="60" spans="2:11">
      <c r="B60">
        <v>15</v>
      </c>
    </row>
    <row r="61" spans="2:11">
      <c r="B61">
        <v>11</v>
      </c>
    </row>
    <row r="62" spans="2:11">
      <c r="K62" s="1"/>
    </row>
    <row r="63" spans="2:11">
      <c r="K63" s="1"/>
    </row>
    <row r="64" spans="2:11">
      <c r="K64" s="1"/>
    </row>
    <row r="65" spans="11:11">
      <c r="K65" s="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1F3F0-308E-8147-B58A-5AB084839F6C}">
  <dimension ref="A1:I61"/>
  <sheetViews>
    <sheetView workbookViewId="0">
      <selection activeCell="E22" sqref="E22"/>
    </sheetView>
  </sheetViews>
  <sheetFormatPr baseColWidth="10" defaultRowHeight="16"/>
  <cols>
    <col min="2" max="9" width="10.83203125" style="1"/>
  </cols>
  <sheetData>
    <row r="1" spans="1:9" s="5" customFormat="1">
      <c r="A1" s="5" t="s">
        <v>193</v>
      </c>
      <c r="B1" s="7" t="s">
        <v>182</v>
      </c>
      <c r="C1" s="7"/>
      <c r="D1" s="7"/>
      <c r="E1" s="7" t="s">
        <v>184</v>
      </c>
      <c r="F1" s="7"/>
      <c r="G1" s="7"/>
      <c r="H1" s="7" t="s">
        <v>183</v>
      </c>
      <c r="I1" s="7"/>
    </row>
    <row r="2" spans="1:9">
      <c r="A2" s="5" t="s">
        <v>192</v>
      </c>
      <c r="B2" s="1" t="s">
        <v>198</v>
      </c>
      <c r="C2" s="1" t="s">
        <v>197</v>
      </c>
      <c r="E2" s="1" t="s">
        <v>198</v>
      </c>
      <c r="F2" s="1" t="s">
        <v>197</v>
      </c>
      <c r="H2" s="1" t="s">
        <v>198</v>
      </c>
      <c r="I2" s="1" t="s">
        <v>197</v>
      </c>
    </row>
    <row r="3" spans="1:9">
      <c r="A3" t="s">
        <v>367</v>
      </c>
      <c r="B3" s="1">
        <v>-0.55480183898132596</v>
      </c>
      <c r="C3" s="1">
        <v>0.67924034289718604</v>
      </c>
      <c r="E3" s="1">
        <v>-0.27544970342632702</v>
      </c>
      <c r="F3" s="1">
        <v>-5.1380591723640297E-2</v>
      </c>
      <c r="H3" s="1">
        <v>-1.10622520437613</v>
      </c>
      <c r="I3" s="1">
        <v>-1.4858443901512</v>
      </c>
    </row>
    <row r="4" spans="1:9">
      <c r="B4" s="1">
        <v>-0.16395636435567501</v>
      </c>
      <c r="C4" s="1">
        <v>0.16662971163651499</v>
      </c>
      <c r="E4" s="1">
        <v>2.5701050840357298</v>
      </c>
      <c r="F4" s="1">
        <v>0.71766609395540504</v>
      </c>
      <c r="H4" s="1">
        <v>4.6622518192097603E-2</v>
      </c>
      <c r="I4" s="1">
        <v>0.12408289124284801</v>
      </c>
    </row>
    <row r="5" spans="1:9">
      <c r="B5" s="1">
        <v>3.9399211192136501</v>
      </c>
      <c r="C5" s="1">
        <v>-0.46351865491042898</v>
      </c>
      <c r="E5" s="1">
        <v>0.86277221155849704</v>
      </c>
      <c r="F5" s="1">
        <v>-1.2469436197711599E-2</v>
      </c>
      <c r="H5" s="1">
        <v>0.33483444883415497</v>
      </c>
      <c r="I5" s="1">
        <v>-0.63536332657681305</v>
      </c>
    </row>
    <row r="6" spans="1:9">
      <c r="B6" s="1">
        <v>3.1466372957149602E-2</v>
      </c>
      <c r="C6" s="1">
        <v>0.48229953660085401</v>
      </c>
      <c r="E6" s="1">
        <v>1.3180609775524299</v>
      </c>
      <c r="F6" s="1">
        <v>0.31560852862133798</v>
      </c>
      <c r="H6" s="1">
        <v>0.19072848351312599</v>
      </c>
      <c r="I6" s="1">
        <v>-0.82829252130652697</v>
      </c>
    </row>
    <row r="7" spans="1:9">
      <c r="B7" s="1">
        <v>-0.45709047032491301</v>
      </c>
      <c r="C7" s="1">
        <v>-0.84235918636205898</v>
      </c>
      <c r="E7" s="1">
        <v>-0.161627511927845</v>
      </c>
      <c r="F7" s="1">
        <v>1.3424207992360699</v>
      </c>
      <c r="H7" s="1">
        <v>4.6622518192097603E-2</v>
      </c>
      <c r="I7" s="1">
        <v>0.32749058619902899</v>
      </c>
    </row>
    <row r="8" spans="1:9">
      <c r="B8" s="1">
        <v>0.52002321623921199</v>
      </c>
      <c r="C8" s="1">
        <v>0.15896980815943901</v>
      </c>
      <c r="E8" s="1">
        <v>-4.7805320429362599E-2</v>
      </c>
      <c r="F8" s="1">
        <v>-0.49184816555092697</v>
      </c>
      <c r="H8" s="1">
        <v>-0.96211923905510299</v>
      </c>
      <c r="I8" s="1">
        <v>-1.3118248692821901</v>
      </c>
    </row>
    <row r="9" spans="1:9">
      <c r="B9" s="1">
        <v>0.81315732220845005</v>
      </c>
      <c r="C9" s="1">
        <v>0.74617165749505099</v>
      </c>
      <c r="E9" s="1">
        <v>-0.61691627792177495</v>
      </c>
      <c r="F9" s="1">
        <v>-0.27806126551397098</v>
      </c>
      <c r="H9" s="1">
        <v>-2.5430464468416701E-2</v>
      </c>
      <c r="I9" s="1">
        <v>1.04053239860429</v>
      </c>
    </row>
    <row r="10" spans="1:9">
      <c r="B10" s="1">
        <v>0.71544595355203799</v>
      </c>
      <c r="C10" s="1">
        <v>0.39579945911905201</v>
      </c>
      <c r="E10" s="1">
        <v>-1.2998494269126699</v>
      </c>
      <c r="F10" s="1">
        <v>-0.28222047080194101</v>
      </c>
      <c r="H10" s="1">
        <v>1.1274172580998101</v>
      </c>
      <c r="I10" s="1">
        <v>0.39747837852969697</v>
      </c>
    </row>
    <row r="11" spans="1:9">
      <c r="B11" s="1">
        <v>-0.84793594495056301</v>
      </c>
      <c r="C11" s="1">
        <v>-0.83553536513427995</v>
      </c>
      <c r="E11" s="1">
        <v>-0.27544970342632702</v>
      </c>
      <c r="F11" s="1">
        <v>-0.37744873595794798</v>
      </c>
      <c r="H11" s="1">
        <v>1.4156291887418699</v>
      </c>
      <c r="I11" s="1">
        <v>1.1716024303052699E-2</v>
      </c>
    </row>
    <row r="12" spans="1:9">
      <c r="B12" s="1">
        <v>0.71544595355203799</v>
      </c>
      <c r="C12" s="1">
        <v>0.134141863736258</v>
      </c>
      <c r="E12" s="1">
        <v>0.521305637063049</v>
      </c>
      <c r="F12" s="1">
        <v>-0.18554729083379501</v>
      </c>
      <c r="H12" s="1">
        <v>-0.74596029107355999</v>
      </c>
      <c r="I12" s="1">
        <v>-0.78877120910179099</v>
      </c>
    </row>
    <row r="13" spans="1:9">
      <c r="B13" s="1">
        <v>-0.94564731360697596</v>
      </c>
      <c r="C13" s="1">
        <v>-0.90128180536774605</v>
      </c>
      <c r="E13" s="1">
        <v>1.43188316905091</v>
      </c>
      <c r="F13" s="1">
        <v>-0.20732342031485401</v>
      </c>
      <c r="H13" s="1">
        <v>-0.60185432575253095</v>
      </c>
      <c r="I13" s="1">
        <v>0.19818832871532199</v>
      </c>
    </row>
    <row r="14" spans="1:9">
      <c r="B14" s="1">
        <v>0.12917774161356199</v>
      </c>
      <c r="C14" s="1">
        <v>0.25426104380582198</v>
      </c>
      <c r="E14" s="1">
        <v>0.407483445564567</v>
      </c>
      <c r="F14" s="1">
        <v>-0.238736534039343</v>
      </c>
      <c r="H14" s="1">
        <v>-0.60185432575253095</v>
      </c>
      <c r="I14" s="1">
        <v>-2.9194955904419999E-2</v>
      </c>
    </row>
    <row r="15" spans="1:9">
      <c r="B15" s="1">
        <v>-1.04335868226339</v>
      </c>
      <c r="C15" s="1">
        <v>0.10734115729789399</v>
      </c>
      <c r="E15" s="1">
        <v>-0.50309408642329201</v>
      </c>
      <c r="F15" s="1">
        <v>0.193293747082181</v>
      </c>
      <c r="H15" s="1">
        <v>-0.52980134309201699</v>
      </c>
      <c r="I15" s="1">
        <v>1.3062418632069099</v>
      </c>
    </row>
    <row r="16" spans="1:9">
      <c r="B16" s="1">
        <v>-0.45709047032491301</v>
      </c>
      <c r="C16" s="1">
        <v>-2.2736035503272599E-2</v>
      </c>
      <c r="E16" s="1">
        <v>0.63512782856153205</v>
      </c>
      <c r="F16" s="1">
        <v>0.109934778001435</v>
      </c>
      <c r="H16" s="1">
        <v>2.5684769113100998</v>
      </c>
      <c r="I16" s="1">
        <v>1.44595467600712</v>
      </c>
    </row>
    <row r="17" spans="2:9">
      <c r="B17" s="1">
        <v>-0.65251320763773801</v>
      </c>
      <c r="C17" s="1">
        <v>-0.51174106456270596</v>
      </c>
      <c r="E17" s="1">
        <v>-0.161627511927845</v>
      </c>
      <c r="F17" s="1">
        <v>-2.5664452408183502E-2</v>
      </c>
      <c r="H17" s="1">
        <v>0.69509936213672696</v>
      </c>
      <c r="I17" s="1">
        <v>1.38281277141847E-2</v>
      </c>
    </row>
    <row r="18" spans="2:9">
      <c r="B18" s="1">
        <v>-1.04335868226339</v>
      </c>
      <c r="C18" s="1">
        <v>-0.71497253995077603</v>
      </c>
      <c r="E18" s="1">
        <v>0.63512782856153205</v>
      </c>
      <c r="F18" s="1">
        <v>-0.26323353506354902</v>
      </c>
      <c r="H18" s="1">
        <v>-0.74596029107355999</v>
      </c>
      <c r="I18" s="1">
        <v>-0.355784832140075</v>
      </c>
    </row>
    <row r="19" spans="2:9">
      <c r="B19" s="1">
        <v>-0.45709047032491301</v>
      </c>
      <c r="C19" s="1">
        <v>0.69923254193581297</v>
      </c>
      <c r="E19" s="1">
        <v>-0.95838285241722199</v>
      </c>
      <c r="F19" s="1">
        <v>-0.94073354952999899</v>
      </c>
      <c r="H19" s="1">
        <v>-1.10622520437613</v>
      </c>
      <c r="I19" s="1">
        <v>-6.8596816294901303E-2</v>
      </c>
    </row>
    <row r="20" spans="2:9">
      <c r="B20" s="1">
        <v>1.30171416549051</v>
      </c>
      <c r="C20" s="1">
        <v>0.25612267558215401</v>
      </c>
      <c r="E20" s="1">
        <v>0.407483445564567</v>
      </c>
      <c r="F20" s="1">
        <v>-0.36004871697368201</v>
      </c>
    </row>
    <row r="21" spans="2:9">
      <c r="B21" s="1">
        <v>-0.84793594495056301</v>
      </c>
      <c r="C21" s="1">
        <v>-0.28135891981748301</v>
      </c>
      <c r="E21" s="1">
        <v>-0.730738469420257</v>
      </c>
      <c r="F21" s="1">
        <v>-1.3723560150087399</v>
      </c>
    </row>
    <row r="22" spans="2:9">
      <c r="B22" s="1">
        <v>-1.04335868226339</v>
      </c>
      <c r="C22" s="1">
        <v>-0.47445889712183797</v>
      </c>
      <c r="E22" s="1">
        <v>-0.95838285241722199</v>
      </c>
      <c r="F22" s="1">
        <v>-0.55678497927539805</v>
      </c>
    </row>
    <row r="23" spans="2:9">
      <c r="B23" s="1">
        <v>-0.16395636435567501</v>
      </c>
      <c r="C23" s="1">
        <v>-0.52298514008145502</v>
      </c>
      <c r="E23" s="1">
        <v>0.521305637063049</v>
      </c>
      <c r="F23" s="1">
        <v>-0.35391067101943502</v>
      </c>
    </row>
    <row r="24" spans="2:9">
      <c r="B24" s="1">
        <v>-0.35937910166850101</v>
      </c>
      <c r="C24" s="1">
        <v>-0.98614193605329903</v>
      </c>
      <c r="E24" s="1">
        <v>0.407483445564567</v>
      </c>
      <c r="F24" s="1">
        <v>6.8351483073966005E-2</v>
      </c>
    </row>
    <row r="25" spans="2:9">
      <c r="B25" s="1">
        <v>-0.75022457629415096</v>
      </c>
      <c r="C25" s="1">
        <v>-0.18027235008270301</v>
      </c>
      <c r="E25" s="1">
        <v>-1.0722050439157</v>
      </c>
      <c r="F25" s="1">
        <v>0.64471832866856904</v>
      </c>
    </row>
    <row r="26" spans="2:9">
      <c r="B26" s="1">
        <v>-1.3364927882326301</v>
      </c>
      <c r="C26" s="1">
        <v>-0.24028696322644899</v>
      </c>
      <c r="E26" s="1">
        <v>-4.7805320429362599E-2</v>
      </c>
      <c r="F26" s="1">
        <v>9.6947618153492301E-2</v>
      </c>
    </row>
    <row r="27" spans="2:9">
      <c r="B27" s="1">
        <v>1.69255964011616</v>
      </c>
      <c r="C27" s="1">
        <v>1.1585132223974399</v>
      </c>
      <c r="E27" s="1">
        <v>-1.52749380990963</v>
      </c>
      <c r="F27" s="1">
        <v>-0.19547788571344299</v>
      </c>
    </row>
    <row r="28" spans="2:9">
      <c r="B28" s="1">
        <v>-0.16395636435567501</v>
      </c>
      <c r="C28" s="1">
        <v>1.5773876432061001E-2</v>
      </c>
      <c r="E28" s="1">
        <v>1.3180609775524299</v>
      </c>
      <c r="F28" s="1">
        <v>0.199195964970725</v>
      </c>
    </row>
    <row r="29" spans="2:9">
      <c r="B29" s="1">
        <v>-0.16395636435567501</v>
      </c>
      <c r="C29" s="1">
        <v>0.198428027420227</v>
      </c>
      <c r="E29" s="1">
        <v>-0.95838285241722199</v>
      </c>
      <c r="F29" s="1">
        <v>-0.28882187511955598</v>
      </c>
    </row>
    <row r="30" spans="2:9">
      <c r="B30" s="1">
        <v>1.3994255341469299</v>
      </c>
      <c r="C30" s="1">
        <v>4.3459496289665098E-2</v>
      </c>
      <c r="E30" s="1">
        <v>6.6016871069119798E-2</v>
      </c>
      <c r="F30" s="1">
        <v>0.78096162477853803</v>
      </c>
    </row>
    <row r="31" spans="2:9">
      <c r="B31" s="1">
        <v>-0.65251320763773801</v>
      </c>
      <c r="C31" s="1">
        <v>0.42814928218868298</v>
      </c>
      <c r="E31" s="1">
        <v>-0.84456066091874005</v>
      </c>
      <c r="F31" s="1">
        <v>-0.58265110144714904</v>
      </c>
    </row>
    <row r="32" spans="2:9">
      <c r="B32" s="1">
        <v>0.12917774161356199</v>
      </c>
      <c r="C32" s="1">
        <v>-0.385390510303247</v>
      </c>
      <c r="E32" s="1">
        <v>-0.161627511927845</v>
      </c>
      <c r="F32" s="1">
        <v>-0.79625374922565495</v>
      </c>
    </row>
    <row r="33" spans="2:6">
      <c r="B33" s="1">
        <v>1.4971369028033401</v>
      </c>
      <c r="C33" s="1">
        <v>0.10597405037659199</v>
      </c>
      <c r="E33" s="1">
        <v>-0.161627511927845</v>
      </c>
      <c r="F33" s="1">
        <v>0.71637487392108801</v>
      </c>
    </row>
    <row r="34" spans="2:6">
      <c r="B34" s="1">
        <v>-0.55480183898132596</v>
      </c>
      <c r="C34" s="1">
        <v>-0.28301371541399301</v>
      </c>
      <c r="E34" s="1">
        <v>0.17983906256760199</v>
      </c>
      <c r="F34" s="1">
        <v>-0.306235169669267</v>
      </c>
    </row>
    <row r="35" spans="2:6">
      <c r="B35" s="1">
        <v>-0.65251320763773801</v>
      </c>
      <c r="C35" s="1">
        <v>-0.58473514271420202</v>
      </c>
      <c r="E35" s="1">
        <v>0.407483445564567</v>
      </c>
      <c r="F35" s="1">
        <v>-0.14684487771313801</v>
      </c>
    </row>
    <row r="36" spans="2:6">
      <c r="B36" s="1">
        <v>2.9628074326495302</v>
      </c>
      <c r="C36" s="1">
        <v>0.74465988563405505</v>
      </c>
      <c r="E36" s="1">
        <v>-1.41367161841115</v>
      </c>
      <c r="F36" s="1">
        <v>-0.61171801967444295</v>
      </c>
    </row>
    <row r="37" spans="2:6">
      <c r="B37" s="1">
        <v>-1.3364927882326301</v>
      </c>
      <c r="C37" s="1">
        <v>-0.72625027693667299</v>
      </c>
      <c r="E37" s="1">
        <v>-0.730738469420257</v>
      </c>
      <c r="F37" s="1">
        <v>-1.11050635812896</v>
      </c>
    </row>
    <row r="38" spans="2:6">
      <c r="B38" s="1">
        <v>-0.16395636435567501</v>
      </c>
      <c r="C38" s="1">
        <v>8.0310342938482396E-2</v>
      </c>
      <c r="E38" s="1">
        <v>-1.0722050439157</v>
      </c>
      <c r="F38" s="1">
        <v>8.1908035933949894E-2</v>
      </c>
    </row>
    <row r="39" spans="2:6">
      <c r="B39" s="1">
        <v>-0.26166773301208801</v>
      </c>
      <c r="C39" s="1">
        <v>-0.25914526379465702</v>
      </c>
      <c r="E39" s="1">
        <v>0.63512782856153205</v>
      </c>
      <c r="F39" s="1">
        <v>0.49202672258201802</v>
      </c>
    </row>
    <row r="40" spans="2:6">
      <c r="B40" s="1">
        <v>-0.26166773301208801</v>
      </c>
      <c r="C40" s="1">
        <v>-0.44882671807524799</v>
      </c>
      <c r="E40" s="1">
        <v>-4.7805320429362599E-2</v>
      </c>
      <c r="F40" s="1">
        <v>-0.25272544419613602</v>
      </c>
    </row>
    <row r="41" spans="2:6">
      <c r="B41" s="1">
        <v>-0.35937910166850101</v>
      </c>
      <c r="C41" s="1">
        <v>-0.24044538224797099</v>
      </c>
      <c r="E41" s="1">
        <v>-1.1860272354141901</v>
      </c>
      <c r="F41" s="1">
        <v>0.20294156895241999</v>
      </c>
    </row>
    <row r="42" spans="2:6">
      <c r="B42" s="1">
        <v>-1.3364927882326301</v>
      </c>
      <c r="C42" s="1">
        <v>-0.51940218728681198</v>
      </c>
      <c r="E42" s="1">
        <v>-4.7805320429362599E-2</v>
      </c>
      <c r="F42" s="1">
        <v>-0.45611527686527997</v>
      </c>
    </row>
    <row r="43" spans="2:6">
      <c r="B43" s="1">
        <v>1.1062914281776901</v>
      </c>
      <c r="C43" s="1">
        <v>0.139315836100149</v>
      </c>
      <c r="E43" s="1">
        <v>2.6839272755342201</v>
      </c>
      <c r="F43" s="1">
        <v>-2.8319222143447599E-2</v>
      </c>
    </row>
    <row r="44" spans="2:6">
      <c r="B44" s="1">
        <v>-0.84793594495056301</v>
      </c>
      <c r="C44" s="1">
        <v>3.9556771372481703E-2</v>
      </c>
      <c r="E44" s="1">
        <v>0.86277221155849704</v>
      </c>
      <c r="F44" s="1">
        <v>0.23615939558698501</v>
      </c>
    </row>
    <row r="45" spans="2:6">
      <c r="B45" s="1">
        <v>0.32460047892638699</v>
      </c>
      <c r="C45" s="1">
        <v>0.26515601050843701</v>
      </c>
      <c r="E45" s="1">
        <v>-0.84456066091874005</v>
      </c>
      <c r="F45" s="1">
        <v>-0.21519995712763801</v>
      </c>
    </row>
    <row r="46" spans="2:6">
      <c r="B46" s="1">
        <v>-0.16395636435567501</v>
      </c>
      <c r="C46" s="1">
        <v>-0.50666645211497696</v>
      </c>
      <c r="E46" s="1">
        <v>-0.95838285241722199</v>
      </c>
      <c r="F46" s="1">
        <v>0.39515563446086899</v>
      </c>
    </row>
    <row r="47" spans="2:6">
      <c r="B47" s="1">
        <v>-0.84793594495056301</v>
      </c>
      <c r="C47" s="1">
        <v>-0.62918216013956896</v>
      </c>
      <c r="E47" s="1">
        <v>0.521305637063049</v>
      </c>
      <c r="F47" s="1">
        <v>-0.78377036357472496</v>
      </c>
    </row>
    <row r="48" spans="2:6">
      <c r="B48" s="1">
        <v>-0.35937910166850101</v>
      </c>
      <c r="C48" s="1">
        <v>-0.52967016081557095</v>
      </c>
      <c r="E48" s="1">
        <v>2.3424607010387701</v>
      </c>
      <c r="F48" s="1">
        <v>0.88913470872551803</v>
      </c>
    </row>
    <row r="49" spans="2:6">
      <c r="B49" s="1">
        <v>-0.45709047032491301</v>
      </c>
      <c r="C49" s="1">
        <v>0.368993069349136</v>
      </c>
      <c r="E49" s="1">
        <v>0.74895002006001399</v>
      </c>
      <c r="F49" s="1">
        <v>1.57508477518875E-3</v>
      </c>
    </row>
    <row r="50" spans="2:6">
      <c r="B50" s="1">
        <v>0.42231184758279999</v>
      </c>
      <c r="C50" s="1">
        <v>-0.14467145359009001</v>
      </c>
      <c r="E50" s="1">
        <v>-1.41367161841115</v>
      </c>
      <c r="F50" s="1">
        <v>-0.32951722190189298</v>
      </c>
    </row>
    <row r="51" spans="2:6">
      <c r="B51" s="1">
        <v>0.22688911026997499</v>
      </c>
      <c r="C51" s="1">
        <v>-0.203539792990722</v>
      </c>
      <c r="E51" s="1">
        <v>-0.27544970342632702</v>
      </c>
      <c r="F51" s="1">
        <v>1.1243831138768301</v>
      </c>
    </row>
    <row r="52" spans="2:6">
      <c r="B52" s="1">
        <v>0.61773458489562505</v>
      </c>
      <c r="C52" s="1">
        <v>0.158575315157826</v>
      </c>
      <c r="E52" s="1">
        <v>-0.730738469420257</v>
      </c>
      <c r="F52" s="1">
        <v>0.34202015784029899</v>
      </c>
    </row>
    <row r="53" spans="2:6">
      <c r="B53" s="1">
        <v>-0.75022457629415096</v>
      </c>
      <c r="C53" s="1">
        <v>-1.25200459507308</v>
      </c>
    </row>
    <row r="54" spans="2:6">
      <c r="B54" s="1">
        <v>-6.6244995699262899E-2</v>
      </c>
      <c r="C54" s="1">
        <v>0.58585051060836302</v>
      </c>
    </row>
    <row r="55" spans="2:6">
      <c r="B55" s="1">
        <v>-0.35937910166850101</v>
      </c>
      <c r="C55" s="1">
        <v>-0.38094796135888798</v>
      </c>
    </row>
    <row r="56" spans="2:6">
      <c r="B56" s="1">
        <v>0.42231184758279999</v>
      </c>
      <c r="C56" s="1">
        <v>-0.22074258590274301</v>
      </c>
    </row>
    <row r="57" spans="2:6">
      <c r="B57" s="1">
        <v>0.12917774161356199</v>
      </c>
      <c r="C57" s="1">
        <v>0.54805115805206295</v>
      </c>
    </row>
    <row r="58" spans="2:6">
      <c r="B58" s="1">
        <v>1.2040027968341001</v>
      </c>
      <c r="C58" s="1">
        <v>0.108744599835777</v>
      </c>
    </row>
    <row r="59" spans="2:6">
      <c r="B59" s="1">
        <v>0.42231184758279999</v>
      </c>
      <c r="C59" s="1">
        <v>0.34471007975505802</v>
      </c>
    </row>
    <row r="60" spans="2:6">
      <c r="B60" s="1">
        <v>1.1062914281776901</v>
      </c>
      <c r="C60" s="1">
        <v>0.53802035201457998</v>
      </c>
    </row>
    <row r="61" spans="2:6">
      <c r="B61" s="1">
        <v>-0.94564731360697596</v>
      </c>
      <c r="C61" s="1">
        <v>-1.06293321824446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E7593-056F-E349-9C23-B7F12E827114}">
  <dimension ref="A1:F77"/>
  <sheetViews>
    <sheetView workbookViewId="0">
      <selection sqref="A1:XFD1"/>
    </sheetView>
  </sheetViews>
  <sheetFormatPr baseColWidth="10" defaultRowHeight="16"/>
  <cols>
    <col min="2" max="3" width="10.83203125" style="1"/>
  </cols>
  <sheetData>
    <row r="1" spans="1:6" s="5" customFormat="1">
      <c r="A1" s="5" t="s">
        <v>188</v>
      </c>
      <c r="B1" s="7" t="s">
        <v>199</v>
      </c>
      <c r="C1" s="7" t="s">
        <v>200</v>
      </c>
      <c r="D1" s="7"/>
      <c r="F1" s="7"/>
    </row>
    <row r="2" spans="1:6">
      <c r="A2" t="s">
        <v>182</v>
      </c>
      <c r="B2" s="1">
        <v>-0.19962064460848</v>
      </c>
      <c r="C2" s="1">
        <v>0.60821581255044199</v>
      </c>
    </row>
    <row r="3" spans="1:6">
      <c r="A3" t="s">
        <v>182</v>
      </c>
      <c r="B3" s="1">
        <v>0.53190842569589003</v>
      </c>
      <c r="C3" s="1">
        <v>0.410392899090121</v>
      </c>
    </row>
    <row r="4" spans="1:6">
      <c r="A4" t="s">
        <v>182</v>
      </c>
      <c r="B4" s="1">
        <v>-0.93114971491285004</v>
      </c>
      <c r="C4" s="1">
        <v>0.34487165859772501</v>
      </c>
    </row>
    <row r="5" spans="1:6">
      <c r="A5" s="8" t="s">
        <v>182</v>
      </c>
      <c r="B5" s="1">
        <v>-0.56538517976066505</v>
      </c>
      <c r="C5" s="1">
        <v>-0.34132329963222102</v>
      </c>
    </row>
    <row r="6" spans="1:6">
      <c r="A6" s="8" t="s">
        <v>182</v>
      </c>
      <c r="B6" s="1">
        <v>0.16614389054370499</v>
      </c>
      <c r="C6" s="1">
        <v>-0.34846287319170899</v>
      </c>
    </row>
    <row r="7" spans="1:6">
      <c r="A7" s="8" t="s">
        <v>182</v>
      </c>
      <c r="B7" s="1">
        <v>0.53190842569589003</v>
      </c>
      <c r="C7" s="1">
        <v>0.37175336336458797</v>
      </c>
    </row>
    <row r="8" spans="1:6">
      <c r="A8" s="8" t="s">
        <v>182</v>
      </c>
      <c r="B8" s="1">
        <v>0.53190842569589003</v>
      </c>
      <c r="C8" s="1">
        <v>0.56694766548492503</v>
      </c>
    </row>
    <row r="9" spans="1:6">
      <c r="A9" s="8" t="s">
        <v>182</v>
      </c>
      <c r="B9" s="1">
        <v>0.53190842569589003</v>
      </c>
      <c r="C9" s="1">
        <v>-0.31054554050132799</v>
      </c>
    </row>
    <row r="10" spans="1:6">
      <c r="A10" s="8" t="s">
        <v>182</v>
      </c>
      <c r="B10" s="1">
        <v>1.62920203115244</v>
      </c>
      <c r="C10" s="1">
        <v>0.64080643825123595</v>
      </c>
    </row>
    <row r="11" spans="1:6">
      <c r="A11" s="8" t="s">
        <v>182</v>
      </c>
      <c r="B11" s="1">
        <v>1.62920203115244</v>
      </c>
      <c r="C11" s="1">
        <v>-0.26735080049034499</v>
      </c>
    </row>
    <row r="12" spans="1:6">
      <c r="A12" s="8" t="s">
        <v>182</v>
      </c>
      <c r="B12" s="1">
        <v>-0.19962064460848</v>
      </c>
      <c r="C12" s="1">
        <v>0.61595251514190197</v>
      </c>
    </row>
    <row r="13" spans="1:6">
      <c r="A13" s="8" t="s">
        <v>182</v>
      </c>
      <c r="B13" s="1">
        <v>0.53190842569589003</v>
      </c>
      <c r="C13" s="1">
        <v>-0.20307727916472601</v>
      </c>
    </row>
    <row r="14" spans="1:6">
      <c r="A14" s="8" t="s">
        <v>182</v>
      </c>
      <c r="B14" s="1">
        <v>-0.56538517976066505</v>
      </c>
      <c r="C14" s="1">
        <v>-0.49951331848074598</v>
      </c>
    </row>
    <row r="15" spans="1:6">
      <c r="A15" s="8" t="s">
        <v>182</v>
      </c>
      <c r="B15" s="1">
        <v>-0.93114971491285004</v>
      </c>
      <c r="C15" s="1">
        <v>-0.38201662517379797</v>
      </c>
    </row>
    <row r="16" spans="1:6">
      <c r="A16" s="8" t="s">
        <v>182</v>
      </c>
      <c r="B16" s="1">
        <v>-0.93114971491285004</v>
      </c>
      <c r="C16" s="1">
        <v>-0.99192721109850901</v>
      </c>
    </row>
    <row r="17" spans="1:3">
      <c r="A17" s="8" t="s">
        <v>182</v>
      </c>
      <c r="B17" s="1">
        <v>0.16614389054370499</v>
      </c>
      <c r="C17" s="1">
        <v>-0.25896328207233898</v>
      </c>
    </row>
    <row r="18" spans="1:3">
      <c r="A18" s="8" t="s">
        <v>182</v>
      </c>
      <c r="B18" s="1">
        <v>-0.19962064460848</v>
      </c>
      <c r="C18" s="1">
        <v>-0.17166981907939599</v>
      </c>
    </row>
    <row r="19" spans="1:3">
      <c r="A19" s="8" t="s">
        <v>182</v>
      </c>
      <c r="B19" s="1">
        <v>1.23417633318808</v>
      </c>
      <c r="C19" s="1">
        <v>-0.15137232270518</v>
      </c>
    </row>
    <row r="20" spans="1:3">
      <c r="A20" s="8" t="s">
        <v>182</v>
      </c>
      <c r="B20" s="1">
        <v>-0.93114971491285004</v>
      </c>
      <c r="C20" s="1">
        <v>-0.55213549541722495</v>
      </c>
    </row>
    <row r="21" spans="1:3">
      <c r="A21" s="8" t="s">
        <v>182</v>
      </c>
      <c r="B21" s="1">
        <v>-0.76289802874284396</v>
      </c>
      <c r="C21" s="1">
        <v>3.2155432064937303E-2</v>
      </c>
    </row>
    <row r="22" spans="1:3">
      <c r="A22" s="8" t="s">
        <v>182</v>
      </c>
      <c r="B22" s="1">
        <v>0.91596118760568401</v>
      </c>
      <c r="C22" s="1">
        <v>0.49712952845661201</v>
      </c>
    </row>
    <row r="23" spans="1:3">
      <c r="A23" s="8" t="s">
        <v>182</v>
      </c>
      <c r="B23" s="1">
        <v>0.57214252456263004</v>
      </c>
      <c r="C23" s="1">
        <v>-0.39101828010700301</v>
      </c>
    </row>
    <row r="24" spans="1:3">
      <c r="A24" s="8" t="s">
        <v>182</v>
      </c>
      <c r="B24" s="1">
        <v>-0.56538517976066505</v>
      </c>
      <c r="C24" s="1">
        <v>-0.18964979774034699</v>
      </c>
    </row>
    <row r="25" spans="1:3">
      <c r="A25" s="8" t="s">
        <v>182</v>
      </c>
      <c r="B25" s="1">
        <v>1.5779949962311399</v>
      </c>
      <c r="C25" s="1">
        <v>0.28632681209678201</v>
      </c>
    </row>
    <row r="26" spans="1:3">
      <c r="A26" s="8" t="s">
        <v>182</v>
      </c>
      <c r="B26" s="1">
        <v>3.8126303240440203E-2</v>
      </c>
      <c r="C26" s="1">
        <v>1.00531765399803</v>
      </c>
    </row>
    <row r="27" spans="1:3">
      <c r="A27" s="8" t="s">
        <v>182</v>
      </c>
      <c r="B27" s="1">
        <v>-0.203278289960002</v>
      </c>
      <c r="C27" s="1">
        <v>6.3460431889617502E-2</v>
      </c>
    </row>
    <row r="28" spans="1:3">
      <c r="A28" s="8" t="s">
        <v>182</v>
      </c>
      <c r="B28" s="1">
        <v>0.29416147784697</v>
      </c>
      <c r="C28" s="1">
        <v>-9.2456953036406594E-2</v>
      </c>
    </row>
    <row r="29" spans="1:3">
      <c r="A29" s="8" t="s">
        <v>182</v>
      </c>
      <c r="B29" s="1">
        <v>-0.93114971491285004</v>
      </c>
      <c r="C29" s="1">
        <v>3.3558516539834E-2</v>
      </c>
    </row>
    <row r="30" spans="1:3">
      <c r="A30" s="8" t="s">
        <v>182</v>
      </c>
      <c r="B30" s="1">
        <v>-0.56538517976066505</v>
      </c>
      <c r="C30" s="1">
        <v>-3.6416356984882603E-2</v>
      </c>
    </row>
    <row r="31" spans="1:3">
      <c r="A31" s="8" t="s">
        <v>182</v>
      </c>
      <c r="B31" s="1">
        <v>-2.0284433203694001</v>
      </c>
      <c r="C31" s="1">
        <v>-0.18361433793088999</v>
      </c>
    </row>
    <row r="32" spans="1:3">
      <c r="A32" s="8" t="s">
        <v>182</v>
      </c>
      <c r="B32" s="1">
        <v>0.21369328011348801</v>
      </c>
      <c r="C32" s="1">
        <v>1.0576307362267201</v>
      </c>
    </row>
    <row r="33" spans="1:3">
      <c r="A33" s="8" t="s">
        <v>182</v>
      </c>
      <c r="B33" s="1">
        <v>-0.41542172034826902</v>
      </c>
      <c r="C33" s="1">
        <v>-0.40211409852530899</v>
      </c>
    </row>
    <row r="34" spans="1:3">
      <c r="A34" s="8" t="s">
        <v>182</v>
      </c>
      <c r="B34" s="1">
        <v>1.31830217627309</v>
      </c>
      <c r="C34" s="1">
        <v>-0.98387454400671503</v>
      </c>
    </row>
    <row r="35" spans="1:3">
      <c r="A35" s="8" t="s">
        <v>182</v>
      </c>
      <c r="B35" s="1">
        <v>0.65626836764763197</v>
      </c>
      <c r="C35" s="1">
        <v>-0.49185928137634299</v>
      </c>
    </row>
    <row r="36" spans="1:3">
      <c r="A36" s="8" t="s">
        <v>182</v>
      </c>
      <c r="B36" s="1">
        <v>0.89767296084807402</v>
      </c>
      <c r="C36" s="1">
        <v>0.546268796981212</v>
      </c>
    </row>
    <row r="37" spans="1:3">
      <c r="A37" s="8" t="s">
        <v>182</v>
      </c>
      <c r="B37" s="1">
        <v>1.2634374960002599</v>
      </c>
      <c r="C37" s="1">
        <v>9.5063770235973594E-2</v>
      </c>
    </row>
    <row r="38" spans="1:3">
      <c r="A38" s="8" t="s">
        <v>182</v>
      </c>
      <c r="B38" s="1">
        <v>-0.19962064460848</v>
      </c>
      <c r="C38" s="1">
        <v>0.37568156640085199</v>
      </c>
    </row>
    <row r="39" spans="1:3">
      <c r="A39" s="8" t="s">
        <v>182</v>
      </c>
      <c r="B39" s="1">
        <v>0.89767296084807402</v>
      </c>
      <c r="C39" s="1">
        <v>-0.26527201295103803</v>
      </c>
    </row>
    <row r="40" spans="1:3">
      <c r="A40" s="8" t="s">
        <v>182</v>
      </c>
      <c r="B40" s="1">
        <v>1.2634374960002599</v>
      </c>
      <c r="C40" s="1">
        <v>-0.25512610631432098</v>
      </c>
    </row>
    <row r="41" spans="1:3">
      <c r="A41" s="8" t="s">
        <v>182</v>
      </c>
      <c r="B41" s="1">
        <v>0.89767296084807402</v>
      </c>
      <c r="C41" s="1">
        <v>0.47345963144190201</v>
      </c>
    </row>
    <row r="42" spans="1:3">
      <c r="A42" s="8" t="s">
        <v>182</v>
      </c>
      <c r="B42" s="1">
        <v>0.16614389054370499</v>
      </c>
      <c r="C42" s="1">
        <v>0.428797203289151</v>
      </c>
    </row>
    <row r="43" spans="1:3">
      <c r="A43" s="8" t="s">
        <v>182</v>
      </c>
      <c r="B43" s="1">
        <v>0.53190842569589003</v>
      </c>
      <c r="C43" s="1">
        <v>-7.7891647566316294E-2</v>
      </c>
    </row>
    <row r="44" spans="1:3">
      <c r="A44" s="8" t="s">
        <v>182</v>
      </c>
      <c r="B44" s="1">
        <v>0.53190842569589003</v>
      </c>
      <c r="C44" s="1">
        <v>-0.37278103580873201</v>
      </c>
    </row>
    <row r="45" spans="1:3">
      <c r="A45" s="8" t="s">
        <v>182</v>
      </c>
      <c r="B45" s="1">
        <v>-0.56538517976066505</v>
      </c>
      <c r="C45" s="1">
        <v>-0.49918029660882302</v>
      </c>
    </row>
    <row r="46" spans="1:3">
      <c r="A46" s="8" t="s">
        <v>182</v>
      </c>
      <c r="B46" s="1">
        <v>-0.56538517976066505</v>
      </c>
      <c r="C46" s="1">
        <v>-0.14377020963867701</v>
      </c>
    </row>
    <row r="47" spans="1:3">
      <c r="A47" s="8" t="s">
        <v>182</v>
      </c>
      <c r="B47" s="1">
        <v>-2.7599723906737701</v>
      </c>
      <c r="C47" s="1">
        <v>-0.78807707174900998</v>
      </c>
    </row>
    <row r="48" spans="1:3">
      <c r="A48" s="8" t="s">
        <v>182</v>
      </c>
      <c r="B48" s="1">
        <v>-1.2969142500650299</v>
      </c>
      <c r="C48" s="1">
        <v>-0.291860303935017</v>
      </c>
    </row>
    <row r="49" spans="1:3">
      <c r="A49" t="s">
        <v>182</v>
      </c>
      <c r="B49" s="1">
        <v>0.89767296084807402</v>
      </c>
      <c r="C49" s="1">
        <v>1.26648714815249</v>
      </c>
    </row>
    <row r="50" spans="1:3">
      <c r="A50" t="s">
        <v>182</v>
      </c>
      <c r="B50" s="1">
        <v>0.34536851276827502</v>
      </c>
      <c r="C50" s="1">
        <v>-0.45977218930352498</v>
      </c>
    </row>
    <row r="51" spans="1:3">
      <c r="A51" t="s">
        <v>182</v>
      </c>
      <c r="B51" s="1">
        <v>0.16614389054370499</v>
      </c>
      <c r="C51" s="1">
        <v>-0.770146765048771</v>
      </c>
    </row>
    <row r="52" spans="1:3">
      <c r="A52" t="s">
        <v>182</v>
      </c>
      <c r="B52" s="1">
        <v>-1.8711645702539601</v>
      </c>
      <c r="C52" s="1">
        <v>-0.46080003675077402</v>
      </c>
    </row>
    <row r="53" spans="1:3">
      <c r="A53" t="s">
        <v>182</v>
      </c>
      <c r="B53" s="1">
        <v>0.53190842569589003</v>
      </c>
      <c r="C53" s="1">
        <v>0.10243177151894101</v>
      </c>
    </row>
    <row r="54" spans="1:3">
      <c r="A54" t="s">
        <v>182</v>
      </c>
      <c r="B54" s="1">
        <v>-0.54343930765153403</v>
      </c>
      <c r="C54" s="1">
        <v>0.39689343545616601</v>
      </c>
    </row>
    <row r="55" spans="1:3">
      <c r="A55" t="s">
        <v>182</v>
      </c>
      <c r="B55" s="1">
        <v>0.53190842569589003</v>
      </c>
      <c r="C55" s="1">
        <v>-0.253960228959629</v>
      </c>
    </row>
    <row r="56" spans="1:3">
      <c r="A56" t="s">
        <v>182</v>
      </c>
      <c r="B56" s="1">
        <v>1.59628322298875</v>
      </c>
      <c r="C56" s="1">
        <v>-0.16895186623665601</v>
      </c>
    </row>
    <row r="57" spans="1:3">
      <c r="A57" t="s">
        <v>182</v>
      </c>
      <c r="B57" s="1">
        <v>-0.56538517976066505</v>
      </c>
      <c r="C57" s="1">
        <v>-0.104545258053295</v>
      </c>
    </row>
    <row r="58" spans="1:3">
      <c r="A58" t="s">
        <v>182</v>
      </c>
      <c r="B58" s="1">
        <v>-2.4344419543883302</v>
      </c>
      <c r="C58" s="1">
        <v>-0.653697403390194</v>
      </c>
    </row>
    <row r="59" spans="1:3">
      <c r="A59" t="s">
        <v>182</v>
      </c>
      <c r="B59" s="1">
        <v>-0.19962064460848</v>
      </c>
      <c r="C59" s="1">
        <v>-0.26738649938917503</v>
      </c>
    </row>
    <row r="60" spans="1:3">
      <c r="A60" t="s">
        <v>182</v>
      </c>
      <c r="B60" s="1">
        <v>-1.66267878521722</v>
      </c>
      <c r="C60" s="1">
        <v>-0.61903720590783795</v>
      </c>
    </row>
    <row r="61" spans="1:3">
      <c r="A61" t="s">
        <v>183</v>
      </c>
      <c r="B61" s="1">
        <v>0.36383969570836699</v>
      </c>
      <c r="C61" s="1">
        <v>0.70002724372476999</v>
      </c>
    </row>
    <row r="62" spans="1:3">
      <c r="A62" t="s">
        <v>183</v>
      </c>
      <c r="B62" s="1">
        <v>1.91015840246893</v>
      </c>
      <c r="C62" s="1">
        <v>6.9244247369158102E-2</v>
      </c>
    </row>
    <row r="63" spans="1:3">
      <c r="A63" t="s">
        <v>183</v>
      </c>
      <c r="B63" s="1">
        <v>-1.1824790110521901</v>
      </c>
      <c r="C63" s="1">
        <v>-0.24991731125725899</v>
      </c>
    </row>
    <row r="64" spans="1:3">
      <c r="A64" t="s">
        <v>183</v>
      </c>
      <c r="B64" s="1">
        <v>0.80564504049709795</v>
      </c>
      <c r="C64" s="1">
        <v>1.1491124991846899</v>
      </c>
    </row>
    <row r="65" spans="1:3">
      <c r="A65" t="s">
        <v>183</v>
      </c>
      <c r="B65" s="1">
        <v>0.36383969570836699</v>
      </c>
      <c r="C65" s="1">
        <v>-0.39690790367214501</v>
      </c>
    </row>
    <row r="66" spans="1:3">
      <c r="A66" t="s">
        <v>183</v>
      </c>
      <c r="B66" s="1">
        <v>1.02654771289146</v>
      </c>
      <c r="C66" s="1">
        <v>0.24064941811906099</v>
      </c>
    </row>
    <row r="67" spans="1:3">
      <c r="A67" t="s">
        <v>183</v>
      </c>
      <c r="B67" s="1">
        <v>0.58474236810273195</v>
      </c>
      <c r="C67" s="1">
        <v>0.79048452874298702</v>
      </c>
    </row>
    <row r="68" spans="1:3">
      <c r="A68" t="s">
        <v>183</v>
      </c>
      <c r="B68" s="1">
        <v>-7.7965649080364394E-2</v>
      </c>
      <c r="C68" s="1">
        <v>0.41479222076821398</v>
      </c>
    </row>
    <row r="69" spans="1:3">
      <c r="A69" t="s">
        <v>183</v>
      </c>
      <c r="B69" s="1">
        <v>-0.74067366626346098</v>
      </c>
      <c r="C69" s="1">
        <v>0.32131285121256098</v>
      </c>
    </row>
    <row r="70" spans="1:3">
      <c r="A70" t="s">
        <v>183</v>
      </c>
      <c r="B70" s="1">
        <v>-1.6242843558409199</v>
      </c>
      <c r="C70" s="1">
        <v>-0.14125386089910699</v>
      </c>
    </row>
    <row r="71" spans="1:3">
      <c r="A71" t="s">
        <v>183</v>
      </c>
      <c r="B71" s="1">
        <v>-0.74067366626346098</v>
      </c>
      <c r="C71" s="1">
        <v>0.61777272771374003</v>
      </c>
    </row>
    <row r="72" spans="1:3">
      <c r="A72" t="s">
        <v>183</v>
      </c>
      <c r="B72" s="1">
        <v>1.6892557300745601</v>
      </c>
      <c r="C72" s="1">
        <v>0.31082388518707899</v>
      </c>
    </row>
    <row r="73" spans="1:3">
      <c r="A73" t="s">
        <v>183</v>
      </c>
      <c r="B73" s="1">
        <v>-1.1824790110521901</v>
      </c>
      <c r="C73" s="1">
        <v>0.40728448172267501</v>
      </c>
    </row>
    <row r="74" spans="1:3">
      <c r="A74" t="s">
        <v>183</v>
      </c>
      <c r="B74" s="1">
        <v>0.14293702331400099</v>
      </c>
      <c r="C74" s="1">
        <v>1.13439962911871</v>
      </c>
    </row>
    <row r="75" spans="1:3">
      <c r="A75" t="s">
        <v>183</v>
      </c>
      <c r="B75" s="1">
        <v>-0.51977099386909498</v>
      </c>
      <c r="C75" s="1">
        <v>-1.01135735031319E-2</v>
      </c>
    </row>
    <row r="76" spans="1:3">
      <c r="A76" t="s">
        <v>183</v>
      </c>
      <c r="B76" s="1">
        <v>-0.51977099386909498</v>
      </c>
      <c r="C76" s="1">
        <v>0.29722810479495598</v>
      </c>
    </row>
    <row r="77" spans="1:3">
      <c r="A77" t="s">
        <v>183</v>
      </c>
      <c r="B77" s="1">
        <v>-0.29886832147473003</v>
      </c>
      <c r="C77" s="1">
        <v>0.42460088149192698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8A84B-76D3-914C-A5AA-6879CB0401BC}">
  <dimension ref="A1:E25"/>
  <sheetViews>
    <sheetView workbookViewId="0">
      <selection activeCell="A2" sqref="A2:XFD2"/>
    </sheetView>
  </sheetViews>
  <sheetFormatPr baseColWidth="10" defaultRowHeight="16"/>
  <cols>
    <col min="1" max="16384" width="10.83203125" style="1"/>
  </cols>
  <sheetData>
    <row r="1" spans="1:5">
      <c r="A1" s="1" t="s">
        <v>204</v>
      </c>
      <c r="D1" s="1" t="s">
        <v>205</v>
      </c>
    </row>
    <row r="2" spans="1:5">
      <c r="A2" s="1" t="s">
        <v>201</v>
      </c>
      <c r="B2" s="1" t="s">
        <v>197</v>
      </c>
      <c r="D2" s="1" t="s">
        <v>202</v>
      </c>
      <c r="E2" s="1" t="s">
        <v>203</v>
      </c>
    </row>
    <row r="3" spans="1:5">
      <c r="A3" s="1">
        <v>-0.12584641208838801</v>
      </c>
      <c r="B3" s="1">
        <v>0.401325681094439</v>
      </c>
      <c r="D3" s="1">
        <v>0.316623793430652</v>
      </c>
      <c r="E3" s="1">
        <v>1.0787063381437201</v>
      </c>
    </row>
    <row r="4" spans="1:5">
      <c r="A4" s="1">
        <v>-0.78367992982314305</v>
      </c>
      <c r="B4" s="1">
        <v>-0.50594947033897297</v>
      </c>
      <c r="D4" s="1">
        <v>-0.34828617277371698</v>
      </c>
      <c r="E4" s="1">
        <v>-0.54658141273192196</v>
      </c>
    </row>
    <row r="5" spans="1:5">
      <c r="A5" s="1">
        <v>-0.52054652272924096</v>
      </c>
      <c r="B5" s="1">
        <v>-5.8360803999879099E-2</v>
      </c>
      <c r="D5" s="1">
        <v>1.64644372583939</v>
      </c>
      <c r="E5" s="1">
        <v>-5.5883229370234801E-2</v>
      </c>
    </row>
    <row r="6" spans="1:5">
      <c r="A6" s="1">
        <v>5.7202914585629903E-3</v>
      </c>
      <c r="B6" s="1">
        <v>9.7262026092271997E-2</v>
      </c>
      <c r="D6" s="1">
        <v>-1.67810610518245</v>
      </c>
      <c r="E6" s="1">
        <v>-1.6626057167855599</v>
      </c>
    </row>
    <row r="7" spans="1:5">
      <c r="A7" s="1">
        <v>1.58452073402197</v>
      </c>
      <c r="B7" s="1">
        <v>-0.86505246809838998</v>
      </c>
      <c r="D7" s="1">
        <v>-0.34828617277371698</v>
      </c>
      <c r="E7" s="1">
        <v>-0.282311644490716</v>
      </c>
    </row>
    <row r="8" spans="1:5">
      <c r="A8" s="1">
        <v>-1.1783800404639999</v>
      </c>
      <c r="B8" s="1">
        <v>-0.59345592390444402</v>
      </c>
      <c r="D8" s="1">
        <v>1.64644372583939</v>
      </c>
      <c r="E8" s="1">
        <v>0.26053858742000002</v>
      </c>
    </row>
    <row r="9" spans="1:5">
      <c r="A9" s="1">
        <v>-0.78367992982314305</v>
      </c>
      <c r="B9" s="1">
        <v>-0.76511437967085805</v>
      </c>
      <c r="D9" s="1">
        <v>-1.0131961389780899</v>
      </c>
      <c r="E9" s="1">
        <v>0.16539506300999801</v>
      </c>
    </row>
    <row r="10" spans="1:5">
      <c r="A10" s="1">
        <v>0.137286995005514</v>
      </c>
      <c r="B10" s="1">
        <v>-0.30815033719566598</v>
      </c>
      <c r="D10" s="1">
        <v>-1.0131961389780899</v>
      </c>
      <c r="E10" s="1">
        <v>-0.10355550653698201</v>
      </c>
    </row>
    <row r="11" spans="1:5">
      <c r="A11" s="1">
        <v>2.2423542517567299</v>
      </c>
      <c r="B11" s="1">
        <v>0.31962563588818699</v>
      </c>
      <c r="D11" s="1">
        <v>1.64644372583939</v>
      </c>
      <c r="E11" s="1">
        <v>0.75246612805152602</v>
      </c>
    </row>
    <row r="12" spans="1:5">
      <c r="A12" s="1">
        <v>-0.65211322627619195</v>
      </c>
      <c r="B12" s="1">
        <v>-4.1795940299363801E-2</v>
      </c>
      <c r="D12" s="1">
        <v>0.316623793430652</v>
      </c>
      <c r="E12" s="1">
        <v>0.12264629335836701</v>
      </c>
    </row>
    <row r="13" spans="1:5">
      <c r="A13" s="1">
        <v>-0.38897981918229002</v>
      </c>
      <c r="B13" s="1">
        <v>-0.20971013949081799</v>
      </c>
      <c r="D13" s="1">
        <v>-1.67810610518245</v>
      </c>
      <c r="E13" s="1">
        <v>-0.15311589523827299</v>
      </c>
    </row>
    <row r="14" spans="1:5">
      <c r="A14" s="1">
        <v>-0.91524663337009404</v>
      </c>
      <c r="B14" s="1">
        <v>0.83347764282657599</v>
      </c>
      <c r="D14" s="1">
        <v>0.316623793430652</v>
      </c>
      <c r="E14" s="1">
        <v>0.603384440662729</v>
      </c>
    </row>
    <row r="15" spans="1:5">
      <c r="A15" s="1">
        <v>0.92668721628721995</v>
      </c>
      <c r="B15" s="1">
        <v>0.98547153810162702</v>
      </c>
      <c r="D15" s="1">
        <v>-1.0131961389780899</v>
      </c>
      <c r="E15" s="1">
        <v>-0.281012496108965</v>
      </c>
    </row>
    <row r="16" spans="1:5">
      <c r="A16" s="1">
        <v>0.137286995005514</v>
      </c>
      <c r="B16" s="1">
        <v>-0.81650327570013004</v>
      </c>
      <c r="D16" s="1">
        <v>0.316623793430652</v>
      </c>
      <c r="E16" s="1">
        <v>0.54109681538612897</v>
      </c>
    </row>
    <row r="17" spans="1:5">
      <c r="A17" s="1">
        <v>-1.30994674401095</v>
      </c>
      <c r="B17" s="1">
        <v>0.16002995721559399</v>
      </c>
      <c r="D17" s="1">
        <v>0.316623793430652</v>
      </c>
      <c r="E17" s="1">
        <v>0.57688394599774595</v>
      </c>
    </row>
    <row r="18" spans="1:5">
      <c r="A18" s="1">
        <v>0.79512051274026896</v>
      </c>
      <c r="B18" s="1">
        <v>0.18197736003355</v>
      </c>
      <c r="D18" s="1">
        <v>0.316623793430652</v>
      </c>
      <c r="E18" s="1">
        <v>0.31837242751542999</v>
      </c>
    </row>
    <row r="19" spans="1:5">
      <c r="A19" s="1">
        <v>-0.65211322627619195</v>
      </c>
      <c r="B19" s="1">
        <v>-0.58506550589214701</v>
      </c>
      <c r="D19" s="1">
        <v>-0.34828617277371698</v>
      </c>
      <c r="E19" s="1">
        <v>-1.0593581267604799</v>
      </c>
    </row>
    <row r="20" spans="1:5">
      <c r="A20" s="1">
        <v>1.0582539198341701</v>
      </c>
      <c r="B20" s="1">
        <v>0.16506785049698799</v>
      </c>
      <c r="D20" s="1">
        <v>0.316623793430652</v>
      </c>
      <c r="E20" s="1">
        <v>0.16645297541946999</v>
      </c>
    </row>
    <row r="21" spans="1:5">
      <c r="A21" s="1">
        <v>-1.04681333691704</v>
      </c>
      <c r="B21" s="1">
        <v>-1.31071012524022</v>
      </c>
      <c r="D21" s="1">
        <v>0.316623793430652</v>
      </c>
      <c r="E21" s="1">
        <v>0.599325190754463</v>
      </c>
    </row>
    <row r="22" spans="1:5">
      <c r="A22" s="1">
        <v>0.137286995005514</v>
      </c>
      <c r="B22" s="1">
        <v>-0.41252925079539199</v>
      </c>
      <c r="D22" s="1">
        <v>-1.0131961389780899</v>
      </c>
      <c r="E22" s="1">
        <v>-0.83135294147081196</v>
      </c>
    </row>
    <row r="23" spans="1:5">
      <c r="A23" s="1">
        <v>-1.04681333691704</v>
      </c>
      <c r="B23" s="1">
        <v>-4.6454504684586E-2</v>
      </c>
      <c r="D23" s="1">
        <v>0.98153375963502099</v>
      </c>
      <c r="E23" s="1">
        <v>0.21068944923067301</v>
      </c>
    </row>
    <row r="24" spans="1:5">
      <c r="A24" s="1">
        <v>0.79512051274026896</v>
      </c>
      <c r="B24" s="1">
        <v>0.974828852426187</v>
      </c>
    </row>
    <row r="25" spans="1:5">
      <c r="A25" s="1">
        <v>1.58452073402197</v>
      </c>
      <c r="B25" s="1">
        <v>0.92424108658530302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70307-2AB7-4647-BA10-063B18BAEB22}">
  <dimension ref="A1"/>
  <sheetViews>
    <sheetView workbookViewId="0">
      <selection activeCell="F13" sqref="F13"/>
    </sheetView>
  </sheetViews>
  <sheetFormatPr baseColWidth="10" defaultRowHeight="16"/>
  <sheetData>
    <row r="1" spans="1:1">
      <c r="A1" t="s">
        <v>186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01BA5-E63A-9642-9970-272628964A18}">
  <dimension ref="A1"/>
  <sheetViews>
    <sheetView workbookViewId="0"/>
  </sheetViews>
  <sheetFormatPr baseColWidth="10" defaultRowHeight="16"/>
  <sheetData>
    <row r="1" spans="1:1">
      <c r="A1" t="s">
        <v>206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6DAAE-C89D-B147-9652-DB1DB1060FB3}">
  <dimension ref="A1:X63"/>
  <sheetViews>
    <sheetView topLeftCell="D1" workbookViewId="0">
      <selection sqref="A1:X63"/>
    </sheetView>
  </sheetViews>
  <sheetFormatPr baseColWidth="10" defaultRowHeight="16"/>
  <sheetData>
    <row r="1" spans="1:24" ht="51">
      <c r="A1" s="9" t="s">
        <v>207</v>
      </c>
      <c r="B1" s="10" t="s">
        <v>208</v>
      </c>
      <c r="C1" s="10" t="s">
        <v>209</v>
      </c>
      <c r="D1" s="10" t="s">
        <v>210</v>
      </c>
      <c r="E1" s="10" t="s">
        <v>211</v>
      </c>
      <c r="F1" s="10" t="s">
        <v>212</v>
      </c>
      <c r="G1" s="10" t="s">
        <v>213</v>
      </c>
      <c r="H1" s="11" t="s">
        <v>214</v>
      </c>
      <c r="I1" s="10" t="s">
        <v>215</v>
      </c>
      <c r="J1" s="10" t="s">
        <v>216</v>
      </c>
      <c r="K1" s="10" t="s">
        <v>217</v>
      </c>
      <c r="L1" s="10" t="s">
        <v>218</v>
      </c>
      <c r="M1" s="11" t="s">
        <v>219</v>
      </c>
      <c r="N1" s="10" t="s">
        <v>220</v>
      </c>
      <c r="O1" s="10" t="s">
        <v>221</v>
      </c>
      <c r="P1" s="10" t="s">
        <v>222</v>
      </c>
      <c r="Q1" s="10" t="s">
        <v>223</v>
      </c>
      <c r="R1" s="11" t="s">
        <v>224</v>
      </c>
      <c r="S1" s="10" t="s">
        <v>225</v>
      </c>
      <c r="T1" s="10" t="s">
        <v>226</v>
      </c>
      <c r="U1" s="10" t="s">
        <v>227</v>
      </c>
      <c r="V1" s="10" t="s">
        <v>228</v>
      </c>
      <c r="W1" s="10" t="s">
        <v>229</v>
      </c>
      <c r="X1" s="10" t="s">
        <v>230</v>
      </c>
    </row>
    <row r="2" spans="1:24">
      <c r="A2" s="12" t="s">
        <v>231</v>
      </c>
      <c r="B2" s="13">
        <v>0</v>
      </c>
      <c r="C2" s="13">
        <v>3.91</v>
      </c>
      <c r="D2" s="13">
        <v>93.75</v>
      </c>
      <c r="E2" s="13">
        <v>100</v>
      </c>
      <c r="F2" s="13">
        <v>96.88</v>
      </c>
      <c r="G2" s="13">
        <v>93.75</v>
      </c>
      <c r="H2" s="14">
        <v>96.09</v>
      </c>
      <c r="I2" s="13">
        <v>0.43</v>
      </c>
      <c r="J2" s="13">
        <v>0.51</v>
      </c>
      <c r="K2" s="13">
        <v>0.37</v>
      </c>
      <c r="L2" s="13">
        <v>0.51</v>
      </c>
      <c r="M2" s="14">
        <v>0.45</v>
      </c>
      <c r="N2" s="13">
        <v>2.9</v>
      </c>
      <c r="O2" s="13">
        <v>4.67</v>
      </c>
      <c r="P2" s="13">
        <v>3.67</v>
      </c>
      <c r="Q2" s="13">
        <v>3.28</v>
      </c>
      <c r="R2" s="14">
        <v>3.63</v>
      </c>
      <c r="S2" s="13">
        <v>-0.12</v>
      </c>
      <c r="T2" s="13">
        <v>0</v>
      </c>
      <c r="U2" s="13">
        <v>-0.5</v>
      </c>
      <c r="V2" s="13">
        <v>-0.7</v>
      </c>
      <c r="W2" s="13">
        <v>-0.66</v>
      </c>
      <c r="X2" s="13">
        <v>0.06</v>
      </c>
    </row>
    <row r="3" spans="1:24">
      <c r="A3" s="12" t="s">
        <v>232</v>
      </c>
      <c r="B3" s="13">
        <v>0</v>
      </c>
      <c r="C3" s="13">
        <v>3.91</v>
      </c>
      <c r="D3" s="13">
        <v>100</v>
      </c>
      <c r="E3" s="13">
        <v>93.75</v>
      </c>
      <c r="F3" s="13">
        <v>93.75</v>
      </c>
      <c r="G3" s="13">
        <v>96.88</v>
      </c>
      <c r="H3" s="14">
        <v>96.09</v>
      </c>
      <c r="I3" s="13">
        <v>0.51</v>
      </c>
      <c r="J3" s="13">
        <v>0.57999999999999996</v>
      </c>
      <c r="K3" s="13">
        <v>0.45</v>
      </c>
      <c r="L3" s="13">
        <v>0.62</v>
      </c>
      <c r="M3" s="14">
        <v>0.54</v>
      </c>
      <c r="N3" s="13">
        <v>4.67</v>
      </c>
      <c r="O3" s="13">
        <v>3.57</v>
      </c>
      <c r="P3" s="13">
        <v>3.28</v>
      </c>
      <c r="Q3" s="13">
        <v>3.67</v>
      </c>
      <c r="R3" s="14">
        <v>3.8</v>
      </c>
      <c r="S3" s="13">
        <v>0</v>
      </c>
      <c r="T3" s="13">
        <v>0.55000000000000004</v>
      </c>
      <c r="U3" s="13">
        <v>-0.7</v>
      </c>
      <c r="V3" s="13">
        <v>-0.5</v>
      </c>
      <c r="W3" s="13">
        <v>-0.53</v>
      </c>
      <c r="X3" s="13">
        <v>0.34</v>
      </c>
    </row>
    <row r="4" spans="1:24">
      <c r="A4" s="12" t="s">
        <v>233</v>
      </c>
      <c r="B4" s="13">
        <v>1.56</v>
      </c>
      <c r="C4" s="13">
        <v>5.47</v>
      </c>
      <c r="D4" s="13">
        <v>96.88</v>
      </c>
      <c r="E4" s="13">
        <v>96.88</v>
      </c>
      <c r="F4" s="13">
        <v>96.88</v>
      </c>
      <c r="G4" s="13">
        <v>93.33</v>
      </c>
      <c r="H4" s="14">
        <v>95.99</v>
      </c>
      <c r="I4" s="13">
        <v>0.47</v>
      </c>
      <c r="J4" s="13">
        <v>0.55000000000000004</v>
      </c>
      <c r="K4" s="13">
        <v>0.42</v>
      </c>
      <c r="L4" s="13">
        <v>0.48</v>
      </c>
      <c r="M4" s="14">
        <v>0.48</v>
      </c>
      <c r="N4" s="13">
        <v>3.9</v>
      </c>
      <c r="O4" s="13">
        <v>3.9</v>
      </c>
      <c r="P4" s="13">
        <v>3.67</v>
      </c>
      <c r="Q4" s="13">
        <v>3.57</v>
      </c>
      <c r="R4" s="14">
        <v>3.76</v>
      </c>
      <c r="S4" s="13">
        <v>0.38</v>
      </c>
      <c r="T4" s="13">
        <v>0.38</v>
      </c>
      <c r="U4" s="13">
        <v>-0.5</v>
      </c>
      <c r="V4" s="13">
        <v>0.55000000000000004</v>
      </c>
      <c r="W4" s="13">
        <v>-0.33</v>
      </c>
      <c r="X4" s="13">
        <v>-0.49</v>
      </c>
    </row>
    <row r="5" spans="1:24">
      <c r="A5" s="12" t="s">
        <v>234</v>
      </c>
      <c r="B5" s="13">
        <v>0</v>
      </c>
      <c r="C5" s="13">
        <v>2.34</v>
      </c>
      <c r="D5" s="13">
        <v>93.75</v>
      </c>
      <c r="E5" s="13">
        <v>100</v>
      </c>
      <c r="F5" s="13">
        <v>100</v>
      </c>
      <c r="G5" s="13">
        <v>96.88</v>
      </c>
      <c r="H5" s="14">
        <v>97.66</v>
      </c>
      <c r="I5" s="13">
        <v>0.66</v>
      </c>
      <c r="J5" s="13">
        <v>0.7</v>
      </c>
      <c r="K5" s="13">
        <v>0.57999999999999996</v>
      </c>
      <c r="L5" s="13">
        <v>0.69</v>
      </c>
      <c r="M5" s="14">
        <v>0.66</v>
      </c>
      <c r="N5" s="13">
        <v>2.9</v>
      </c>
      <c r="O5" s="13">
        <v>4.67</v>
      </c>
      <c r="P5" s="13">
        <v>4.67</v>
      </c>
      <c r="Q5" s="13">
        <v>3.9</v>
      </c>
      <c r="R5" s="14">
        <v>4.03</v>
      </c>
      <c r="S5" s="13">
        <v>-0.12</v>
      </c>
      <c r="T5" s="13">
        <v>0</v>
      </c>
      <c r="U5" s="13">
        <v>0</v>
      </c>
      <c r="V5" s="13">
        <v>0.38</v>
      </c>
      <c r="W5" s="13">
        <v>-0.79</v>
      </c>
      <c r="X5" s="13">
        <v>-7.0000000000000007E-2</v>
      </c>
    </row>
    <row r="6" spans="1:24">
      <c r="A6" s="12" t="s">
        <v>235</v>
      </c>
      <c r="B6" s="13">
        <v>0.78</v>
      </c>
      <c r="C6" s="13">
        <v>2.34</v>
      </c>
      <c r="D6" s="13">
        <v>93.75</v>
      </c>
      <c r="E6" s="13">
        <v>100</v>
      </c>
      <c r="F6" s="13">
        <v>100</v>
      </c>
      <c r="G6" s="13">
        <v>100</v>
      </c>
      <c r="H6" s="14">
        <v>98.44</v>
      </c>
      <c r="I6" s="13">
        <v>0.67</v>
      </c>
      <c r="J6" s="13">
        <v>0.65</v>
      </c>
      <c r="K6" s="13">
        <v>0.46</v>
      </c>
      <c r="L6" s="13">
        <v>0.66</v>
      </c>
      <c r="M6" s="14">
        <v>0.61</v>
      </c>
      <c r="N6" s="13">
        <v>3.57</v>
      </c>
      <c r="O6" s="13">
        <v>4.67</v>
      </c>
      <c r="P6" s="13">
        <v>4.67</v>
      </c>
      <c r="Q6" s="13">
        <v>4.67</v>
      </c>
      <c r="R6" s="14">
        <v>4.3899999999999997</v>
      </c>
      <c r="S6" s="13">
        <v>0.55000000000000004</v>
      </c>
      <c r="T6" s="13">
        <v>0</v>
      </c>
      <c r="U6" s="13">
        <v>0</v>
      </c>
      <c r="V6" s="13">
        <v>0</v>
      </c>
      <c r="W6" s="13">
        <v>-0.98</v>
      </c>
      <c r="X6" s="13">
        <v>0.03</v>
      </c>
    </row>
    <row r="7" spans="1:24">
      <c r="A7" s="12" t="s">
        <v>236</v>
      </c>
      <c r="B7" s="13">
        <v>0</v>
      </c>
      <c r="C7" s="13">
        <v>9.3800000000000008</v>
      </c>
      <c r="D7" s="13">
        <v>90</v>
      </c>
      <c r="E7" s="13">
        <v>87.5</v>
      </c>
      <c r="F7" s="13">
        <v>96.15</v>
      </c>
      <c r="G7" s="13">
        <v>93.33</v>
      </c>
      <c r="H7" s="14">
        <v>91.75</v>
      </c>
      <c r="I7" s="13">
        <v>0.5</v>
      </c>
      <c r="J7" s="13">
        <v>0.59</v>
      </c>
      <c r="K7" s="13">
        <v>0.42</v>
      </c>
      <c r="L7" s="13">
        <v>0.53</v>
      </c>
      <c r="M7" s="14">
        <v>0.51</v>
      </c>
      <c r="N7" s="13">
        <v>2.99</v>
      </c>
      <c r="O7" s="13">
        <v>2.2200000000000002</v>
      </c>
      <c r="P7" s="13">
        <v>3.62</v>
      </c>
      <c r="Q7" s="13">
        <v>3.22</v>
      </c>
      <c r="R7" s="14">
        <v>3.01</v>
      </c>
      <c r="S7" s="13">
        <v>-0.84</v>
      </c>
      <c r="T7" s="13">
        <v>-0.45</v>
      </c>
      <c r="U7" s="13">
        <v>-0.52</v>
      </c>
      <c r="V7" s="13">
        <v>-0.72</v>
      </c>
      <c r="W7" s="13">
        <v>-0.56000000000000005</v>
      </c>
      <c r="X7" s="13">
        <v>-0.32</v>
      </c>
    </row>
    <row r="8" spans="1:24">
      <c r="A8" s="12" t="s">
        <v>237</v>
      </c>
      <c r="B8" s="13">
        <v>0</v>
      </c>
      <c r="C8" s="13">
        <v>7.03</v>
      </c>
      <c r="D8" s="13">
        <v>96.88</v>
      </c>
      <c r="E8" s="13">
        <v>100</v>
      </c>
      <c r="F8" s="13">
        <v>87.5</v>
      </c>
      <c r="G8" s="13">
        <v>87.5</v>
      </c>
      <c r="H8" s="14">
        <v>92.97</v>
      </c>
      <c r="I8" s="13">
        <v>0.63</v>
      </c>
      <c r="J8" s="13">
        <v>0.69</v>
      </c>
      <c r="K8" s="13">
        <v>0.62</v>
      </c>
      <c r="L8" s="13">
        <v>0.72</v>
      </c>
      <c r="M8" s="14">
        <v>0.67</v>
      </c>
      <c r="N8" s="13">
        <v>3.9</v>
      </c>
      <c r="O8" s="13">
        <v>4.67</v>
      </c>
      <c r="P8" s="13">
        <v>2.34</v>
      </c>
      <c r="Q8" s="13">
        <v>2.34</v>
      </c>
      <c r="R8" s="14">
        <v>3.31</v>
      </c>
      <c r="S8" s="13">
        <v>0.38</v>
      </c>
      <c r="T8" s="13">
        <v>0</v>
      </c>
      <c r="U8" s="13">
        <v>0.16</v>
      </c>
      <c r="V8" s="13">
        <v>0.16</v>
      </c>
      <c r="W8" s="13">
        <v>-0.02</v>
      </c>
      <c r="X8" s="13">
        <v>0.15</v>
      </c>
    </row>
    <row r="9" spans="1:24">
      <c r="A9" s="12" t="s">
        <v>238</v>
      </c>
      <c r="B9" s="13">
        <v>0</v>
      </c>
      <c r="C9" s="13">
        <v>12.5</v>
      </c>
      <c r="D9" s="13">
        <v>81.25</v>
      </c>
      <c r="E9" s="13">
        <v>84.38</v>
      </c>
      <c r="F9" s="13">
        <v>93.75</v>
      </c>
      <c r="G9" s="13">
        <v>90.63</v>
      </c>
      <c r="H9" s="14">
        <v>87.5</v>
      </c>
      <c r="I9" s="13">
        <v>0.62</v>
      </c>
      <c r="J9" s="13">
        <v>0.61</v>
      </c>
      <c r="K9" s="13">
        <v>0.55000000000000004</v>
      </c>
      <c r="L9" s="13">
        <v>0.61</v>
      </c>
      <c r="M9" s="14">
        <v>0.6</v>
      </c>
      <c r="N9" s="13">
        <v>1.66</v>
      </c>
      <c r="O9" s="13">
        <v>1.9</v>
      </c>
      <c r="P9" s="13">
        <v>2.9</v>
      </c>
      <c r="Q9" s="13">
        <v>3.34</v>
      </c>
      <c r="R9" s="14">
        <v>2.4500000000000002</v>
      </c>
      <c r="S9" s="13">
        <v>-0.41</v>
      </c>
      <c r="T9" s="13">
        <v>-0.28999999999999998</v>
      </c>
      <c r="U9" s="13">
        <v>-0.12</v>
      </c>
      <c r="V9" s="13">
        <v>0.66</v>
      </c>
      <c r="W9" s="13">
        <v>-0.57999999999999996</v>
      </c>
      <c r="X9" s="13">
        <v>0.01</v>
      </c>
    </row>
    <row r="10" spans="1:24">
      <c r="A10" s="12" t="s">
        <v>239</v>
      </c>
      <c r="B10" s="13">
        <v>1.56</v>
      </c>
      <c r="C10" s="13">
        <v>5.47</v>
      </c>
      <c r="D10" s="13">
        <v>96.88</v>
      </c>
      <c r="E10" s="13">
        <v>100</v>
      </c>
      <c r="F10" s="13">
        <v>93.75</v>
      </c>
      <c r="G10" s="13">
        <v>93.33</v>
      </c>
      <c r="H10" s="14">
        <v>95.99</v>
      </c>
      <c r="I10" s="13">
        <v>0.99</v>
      </c>
      <c r="J10" s="13">
        <v>0.9</v>
      </c>
      <c r="K10" s="13">
        <v>0.8</v>
      </c>
      <c r="L10" s="13">
        <v>1</v>
      </c>
      <c r="M10" s="14">
        <v>0.92</v>
      </c>
      <c r="N10" s="13">
        <v>3.9</v>
      </c>
      <c r="O10" s="13">
        <v>4.67</v>
      </c>
      <c r="P10" s="13">
        <v>3.57</v>
      </c>
      <c r="Q10" s="13">
        <v>3.57</v>
      </c>
      <c r="R10" s="14">
        <v>3.93</v>
      </c>
      <c r="S10" s="13">
        <v>0.38</v>
      </c>
      <c r="T10" s="13">
        <v>0</v>
      </c>
      <c r="U10" s="13">
        <v>0.55000000000000004</v>
      </c>
      <c r="V10" s="13">
        <v>0.55000000000000004</v>
      </c>
      <c r="W10" s="13">
        <v>-0.86</v>
      </c>
      <c r="X10" s="13">
        <v>0.44</v>
      </c>
    </row>
    <row r="11" spans="1:24">
      <c r="A11" s="12" t="s">
        <v>240</v>
      </c>
      <c r="B11" s="13">
        <v>0.78</v>
      </c>
      <c r="C11" s="13">
        <v>3.13</v>
      </c>
      <c r="D11" s="13">
        <v>100</v>
      </c>
      <c r="E11" s="13">
        <v>96.88</v>
      </c>
      <c r="F11" s="13">
        <v>96.88</v>
      </c>
      <c r="G11" s="13">
        <v>96.88</v>
      </c>
      <c r="H11" s="14">
        <v>97.66</v>
      </c>
      <c r="I11" s="13">
        <v>0.79</v>
      </c>
      <c r="J11" s="13">
        <v>0.87</v>
      </c>
      <c r="K11" s="13">
        <v>0.68</v>
      </c>
      <c r="L11" s="13">
        <v>0.78</v>
      </c>
      <c r="M11" s="14">
        <v>0.78</v>
      </c>
      <c r="N11" s="13">
        <v>4.67</v>
      </c>
      <c r="O11" s="13">
        <v>3.9</v>
      </c>
      <c r="P11" s="13">
        <v>3.67</v>
      </c>
      <c r="Q11" s="13">
        <v>3.9</v>
      </c>
      <c r="R11" s="14">
        <v>4.03</v>
      </c>
      <c r="S11" s="13">
        <v>0</v>
      </c>
      <c r="T11" s="13">
        <v>0.38</v>
      </c>
      <c r="U11" s="13">
        <v>-0.5</v>
      </c>
      <c r="V11" s="13">
        <v>0.38</v>
      </c>
      <c r="W11" s="13">
        <v>-0.59</v>
      </c>
      <c r="X11" s="13">
        <v>-0.33</v>
      </c>
    </row>
    <row r="12" spans="1:24">
      <c r="A12" s="12" t="s">
        <v>241</v>
      </c>
      <c r="B12" s="13">
        <v>0.78</v>
      </c>
      <c r="C12" s="13">
        <v>7.81</v>
      </c>
      <c r="D12" s="13">
        <v>87.5</v>
      </c>
      <c r="E12" s="13">
        <v>93.55</v>
      </c>
      <c r="F12" s="13">
        <v>93.75</v>
      </c>
      <c r="G12" s="13">
        <v>96.88</v>
      </c>
      <c r="H12" s="14">
        <v>92.92</v>
      </c>
      <c r="I12" s="13">
        <v>0.93</v>
      </c>
      <c r="J12" s="13">
        <v>0.89</v>
      </c>
      <c r="K12" s="13">
        <v>0.79</v>
      </c>
      <c r="L12" s="13">
        <v>0.82</v>
      </c>
      <c r="M12" s="14">
        <v>0.86</v>
      </c>
      <c r="N12" s="13">
        <v>2.34</v>
      </c>
      <c r="O12" s="13">
        <v>2.87</v>
      </c>
      <c r="P12" s="13">
        <v>2.9</v>
      </c>
      <c r="Q12" s="13">
        <v>3.67</v>
      </c>
      <c r="R12" s="14">
        <v>2.94</v>
      </c>
      <c r="S12" s="13">
        <v>0.16</v>
      </c>
      <c r="T12" s="13">
        <v>-0.11</v>
      </c>
      <c r="U12" s="13">
        <v>-0.12</v>
      </c>
      <c r="V12" s="13">
        <v>-0.5</v>
      </c>
      <c r="W12" s="13">
        <v>-0.62</v>
      </c>
      <c r="X12" s="13">
        <v>-0.38</v>
      </c>
    </row>
    <row r="13" spans="1:24">
      <c r="A13" s="12" t="s">
        <v>242</v>
      </c>
      <c r="B13" s="13">
        <v>0</v>
      </c>
      <c r="C13" s="13">
        <v>3.13</v>
      </c>
      <c r="D13" s="13">
        <v>96.88</v>
      </c>
      <c r="E13" s="13">
        <v>93.75</v>
      </c>
      <c r="F13" s="13">
        <v>96.88</v>
      </c>
      <c r="G13" s="13">
        <v>100</v>
      </c>
      <c r="H13" s="14">
        <v>96.88</v>
      </c>
      <c r="I13" s="13">
        <v>0.57999999999999996</v>
      </c>
      <c r="J13" s="13">
        <v>0.6</v>
      </c>
      <c r="K13" s="13">
        <v>0.41</v>
      </c>
      <c r="L13" s="13">
        <v>0.51</v>
      </c>
      <c r="M13" s="14">
        <v>0.52</v>
      </c>
      <c r="N13" s="13">
        <v>3.9</v>
      </c>
      <c r="O13" s="13">
        <v>3.57</v>
      </c>
      <c r="P13" s="13">
        <v>3.67</v>
      </c>
      <c r="Q13" s="13">
        <v>4.67</v>
      </c>
      <c r="R13" s="14">
        <v>3.95</v>
      </c>
      <c r="S13" s="13">
        <v>0.38</v>
      </c>
      <c r="T13" s="13">
        <v>0.55000000000000004</v>
      </c>
      <c r="U13" s="13">
        <v>-0.5</v>
      </c>
      <c r="V13" s="13">
        <v>0</v>
      </c>
      <c r="W13" s="13">
        <v>-1.31</v>
      </c>
      <c r="X13" s="13">
        <v>-0.46</v>
      </c>
    </row>
    <row r="14" spans="1:24">
      <c r="A14" s="12" t="s">
        <v>243</v>
      </c>
      <c r="B14" s="13">
        <v>0</v>
      </c>
      <c r="C14" s="13">
        <v>4.6900000000000004</v>
      </c>
      <c r="D14" s="13">
        <v>93.75</v>
      </c>
      <c r="E14" s="13">
        <v>100</v>
      </c>
      <c r="F14" s="13">
        <v>93.75</v>
      </c>
      <c r="G14" s="13">
        <v>93.75</v>
      </c>
      <c r="H14" s="14">
        <v>95.31</v>
      </c>
      <c r="I14" s="13">
        <v>0.47</v>
      </c>
      <c r="J14" s="13">
        <v>0.63</v>
      </c>
      <c r="K14" s="13">
        <v>0.46</v>
      </c>
      <c r="L14" s="13">
        <v>0.59</v>
      </c>
      <c r="M14" s="14">
        <v>0.54</v>
      </c>
      <c r="N14" s="13">
        <v>3.57</v>
      </c>
      <c r="O14" s="13">
        <v>4.67</v>
      </c>
      <c r="P14" s="13">
        <v>2.9</v>
      </c>
      <c r="Q14" s="13">
        <v>2.9</v>
      </c>
      <c r="R14" s="14">
        <v>3.51</v>
      </c>
      <c r="S14" s="13">
        <v>0.55000000000000004</v>
      </c>
      <c r="T14" s="13">
        <v>0</v>
      </c>
      <c r="U14" s="13">
        <v>-0.12</v>
      </c>
      <c r="V14" s="13">
        <v>-0.12</v>
      </c>
      <c r="W14" s="13">
        <v>-0.05</v>
      </c>
      <c r="X14" s="13">
        <v>-0.26</v>
      </c>
    </row>
    <row r="15" spans="1:24">
      <c r="A15" s="12" t="s">
        <v>244</v>
      </c>
      <c r="B15" s="13">
        <v>0</v>
      </c>
      <c r="C15" s="13">
        <v>4.6900000000000004</v>
      </c>
      <c r="D15" s="13">
        <v>96.88</v>
      </c>
      <c r="E15" s="13">
        <v>96.88</v>
      </c>
      <c r="F15" s="13">
        <v>96.88</v>
      </c>
      <c r="G15" s="13">
        <v>90.63</v>
      </c>
      <c r="H15" s="14">
        <v>95.31</v>
      </c>
      <c r="I15" s="13">
        <v>0.71</v>
      </c>
      <c r="J15" s="13">
        <v>0.75</v>
      </c>
      <c r="K15" s="13">
        <v>0.57999999999999996</v>
      </c>
      <c r="L15" s="13">
        <v>0.79</v>
      </c>
      <c r="M15" s="14">
        <v>0.71</v>
      </c>
      <c r="N15" s="13">
        <v>3.67</v>
      </c>
      <c r="O15" s="13">
        <v>3.9</v>
      </c>
      <c r="P15" s="13">
        <v>3.67</v>
      </c>
      <c r="Q15" s="13">
        <v>2.5099999999999998</v>
      </c>
      <c r="R15" s="14">
        <v>3.43</v>
      </c>
      <c r="S15" s="13">
        <v>-0.5</v>
      </c>
      <c r="T15" s="13">
        <v>0.38</v>
      </c>
      <c r="U15" s="13">
        <v>-0.5</v>
      </c>
      <c r="V15" s="13">
        <v>-0.31</v>
      </c>
      <c r="W15" s="13">
        <v>-0.89</v>
      </c>
      <c r="X15" s="13">
        <v>0.2</v>
      </c>
    </row>
    <row r="16" spans="1:24">
      <c r="A16" s="12" t="s">
        <v>245</v>
      </c>
      <c r="B16" s="13">
        <v>0</v>
      </c>
      <c r="C16" s="13">
        <v>7.81</v>
      </c>
      <c r="D16" s="13">
        <v>93.75</v>
      </c>
      <c r="E16" s="13">
        <v>87.5</v>
      </c>
      <c r="F16" s="13">
        <v>96.88</v>
      </c>
      <c r="G16" s="13">
        <v>90.63</v>
      </c>
      <c r="H16" s="14">
        <v>92.19</v>
      </c>
      <c r="I16" s="13">
        <v>0.59</v>
      </c>
      <c r="J16" s="13">
        <v>0.78</v>
      </c>
      <c r="K16" s="13">
        <v>0.59</v>
      </c>
      <c r="L16" s="13">
        <v>0.68</v>
      </c>
      <c r="M16" s="14">
        <v>0.66</v>
      </c>
      <c r="N16" s="13">
        <v>3.28</v>
      </c>
      <c r="O16" s="13">
        <v>2.76</v>
      </c>
      <c r="P16" s="13">
        <v>3.67</v>
      </c>
      <c r="Q16" s="13">
        <v>2.99</v>
      </c>
      <c r="R16" s="14">
        <v>3.17</v>
      </c>
      <c r="S16" s="13">
        <v>-0.7</v>
      </c>
      <c r="T16" s="13">
        <v>-0.96</v>
      </c>
      <c r="U16" s="13">
        <v>-0.5</v>
      </c>
      <c r="V16" s="13">
        <v>-0.84</v>
      </c>
      <c r="W16" s="13">
        <v>0.02</v>
      </c>
      <c r="X16" s="13">
        <v>-0.41</v>
      </c>
    </row>
    <row r="17" spans="1:24">
      <c r="A17" s="12" t="s">
        <v>246</v>
      </c>
      <c r="B17" s="13">
        <v>0.78</v>
      </c>
      <c r="C17" s="13">
        <v>10.16</v>
      </c>
      <c r="D17" s="13">
        <v>96.88</v>
      </c>
      <c r="E17" s="13">
        <v>75</v>
      </c>
      <c r="F17" s="13">
        <v>93.75</v>
      </c>
      <c r="G17" s="13">
        <v>100</v>
      </c>
      <c r="H17" s="14">
        <v>91.41</v>
      </c>
      <c r="I17" s="13">
        <v>0.7</v>
      </c>
      <c r="J17" s="13">
        <v>0.71</v>
      </c>
      <c r="K17" s="13">
        <v>0.54</v>
      </c>
      <c r="L17" s="13">
        <v>0.75</v>
      </c>
      <c r="M17" s="14">
        <v>0.68</v>
      </c>
      <c r="N17" s="13">
        <v>3.9</v>
      </c>
      <c r="O17" s="13">
        <v>2.58</v>
      </c>
      <c r="P17" s="13">
        <v>3.28</v>
      </c>
      <c r="Q17" s="13">
        <v>4.67</v>
      </c>
      <c r="R17" s="14">
        <v>3.61</v>
      </c>
      <c r="S17" s="13">
        <v>0.38</v>
      </c>
      <c r="T17" s="13">
        <v>1.04</v>
      </c>
      <c r="U17" s="13">
        <v>-0.7</v>
      </c>
      <c r="V17" s="13">
        <v>0</v>
      </c>
      <c r="W17" s="13">
        <v>-0.96</v>
      </c>
      <c r="X17" s="13">
        <v>0.25</v>
      </c>
    </row>
    <row r="18" spans="1:24">
      <c r="A18" s="12" t="s">
        <v>247</v>
      </c>
      <c r="B18" s="13">
        <v>1.56</v>
      </c>
      <c r="C18" s="13">
        <v>4.6900000000000004</v>
      </c>
      <c r="D18" s="13">
        <v>96.88</v>
      </c>
      <c r="E18" s="13">
        <v>96.67</v>
      </c>
      <c r="F18" s="13">
        <v>96.88</v>
      </c>
      <c r="G18" s="13">
        <v>100</v>
      </c>
      <c r="H18" s="14">
        <v>97.6</v>
      </c>
      <c r="I18" s="13">
        <v>0.7</v>
      </c>
      <c r="J18" s="13">
        <v>0.85</v>
      </c>
      <c r="K18" s="13">
        <v>0.69</v>
      </c>
      <c r="L18" s="13">
        <v>0.72</v>
      </c>
      <c r="M18" s="14">
        <v>0.74</v>
      </c>
      <c r="N18" s="13">
        <v>3.67</v>
      </c>
      <c r="O18" s="13">
        <v>3.88</v>
      </c>
      <c r="P18" s="13">
        <v>3.67</v>
      </c>
      <c r="Q18" s="13">
        <v>4.67</v>
      </c>
      <c r="R18" s="14">
        <v>3.97</v>
      </c>
      <c r="S18" s="13">
        <v>-0.5</v>
      </c>
      <c r="T18" s="13">
        <v>0.4</v>
      </c>
      <c r="U18" s="13">
        <v>-0.5</v>
      </c>
      <c r="V18" s="13">
        <v>0</v>
      </c>
      <c r="W18" s="13">
        <v>-0.06</v>
      </c>
      <c r="X18" s="13">
        <v>-0.69</v>
      </c>
    </row>
    <row r="19" spans="1:24">
      <c r="A19" s="12" t="s">
        <v>248</v>
      </c>
      <c r="B19" s="13">
        <v>0.78</v>
      </c>
      <c r="C19" s="13">
        <v>6.25</v>
      </c>
      <c r="D19" s="13">
        <v>90</v>
      </c>
      <c r="E19" s="13">
        <v>100</v>
      </c>
      <c r="F19" s="13">
        <v>93.75</v>
      </c>
      <c r="G19" s="13">
        <v>96.88</v>
      </c>
      <c r="H19" s="14">
        <v>95.16</v>
      </c>
      <c r="I19" s="13">
        <v>0.63</v>
      </c>
      <c r="J19" s="13">
        <v>0.77</v>
      </c>
      <c r="K19" s="13">
        <v>0.63</v>
      </c>
      <c r="L19" s="13">
        <v>0.92</v>
      </c>
      <c r="M19" s="14">
        <v>0.74</v>
      </c>
      <c r="N19" s="13">
        <v>2.4300000000000002</v>
      </c>
      <c r="O19" s="13">
        <v>4.67</v>
      </c>
      <c r="P19" s="13">
        <v>2.9</v>
      </c>
      <c r="Q19" s="13">
        <v>3.67</v>
      </c>
      <c r="R19" s="14">
        <v>3.41</v>
      </c>
      <c r="S19" s="13">
        <v>-0.33</v>
      </c>
      <c r="T19" s="13">
        <v>0</v>
      </c>
      <c r="U19" s="13">
        <v>-0.12</v>
      </c>
      <c r="V19" s="13">
        <v>-0.5</v>
      </c>
      <c r="W19" s="13">
        <v>0.03</v>
      </c>
      <c r="X19" s="13">
        <v>0.57999999999999996</v>
      </c>
    </row>
    <row r="20" spans="1:24">
      <c r="A20" s="12" t="s">
        <v>249</v>
      </c>
      <c r="B20" s="13">
        <v>0</v>
      </c>
      <c r="C20" s="13">
        <v>4.6900000000000004</v>
      </c>
      <c r="D20" s="13">
        <v>93.75</v>
      </c>
      <c r="E20" s="13">
        <v>90.63</v>
      </c>
      <c r="F20" s="13">
        <v>100</v>
      </c>
      <c r="G20" s="13">
        <v>96.88</v>
      </c>
      <c r="H20" s="14">
        <v>95.31</v>
      </c>
      <c r="I20" s="13">
        <v>0.62</v>
      </c>
      <c r="J20" s="13">
        <v>0.66</v>
      </c>
      <c r="K20" s="13">
        <v>0.53</v>
      </c>
      <c r="L20" s="13">
        <v>0.64</v>
      </c>
      <c r="M20" s="14">
        <v>0.61</v>
      </c>
      <c r="N20" s="13">
        <v>3.57</v>
      </c>
      <c r="O20" s="13">
        <v>2.5099999999999998</v>
      </c>
      <c r="P20" s="13">
        <v>4.67</v>
      </c>
      <c r="Q20" s="13">
        <v>3.9</v>
      </c>
      <c r="R20" s="14">
        <v>3.66</v>
      </c>
      <c r="S20" s="13">
        <v>0.55000000000000004</v>
      </c>
      <c r="T20" s="13">
        <v>-0.31</v>
      </c>
      <c r="U20" s="13">
        <v>0</v>
      </c>
      <c r="V20" s="13">
        <v>0.38</v>
      </c>
      <c r="W20" s="13">
        <v>-0.61</v>
      </c>
      <c r="X20" s="13">
        <v>-0.18</v>
      </c>
    </row>
    <row r="21" spans="1:24">
      <c r="A21" s="12" t="s">
        <v>250</v>
      </c>
      <c r="B21" s="13">
        <v>0</v>
      </c>
      <c r="C21" s="13">
        <v>6.25</v>
      </c>
      <c r="D21" s="13">
        <v>90.63</v>
      </c>
      <c r="E21" s="13">
        <v>96.88</v>
      </c>
      <c r="F21" s="13">
        <v>96.88</v>
      </c>
      <c r="G21" s="13">
        <v>90.63</v>
      </c>
      <c r="H21" s="14">
        <v>93.75</v>
      </c>
      <c r="I21" s="13">
        <v>0.65</v>
      </c>
      <c r="J21" s="13">
        <v>0.89</v>
      </c>
      <c r="K21" s="13">
        <v>0.56000000000000005</v>
      </c>
      <c r="L21" s="13">
        <v>0.73</v>
      </c>
      <c r="M21" s="14">
        <v>0.71</v>
      </c>
      <c r="N21" s="13">
        <v>3.34</v>
      </c>
      <c r="O21" s="13">
        <v>3.9</v>
      </c>
      <c r="P21" s="13">
        <v>3.67</v>
      </c>
      <c r="Q21" s="13">
        <v>3.34</v>
      </c>
      <c r="R21" s="14">
        <v>3.56</v>
      </c>
      <c r="S21" s="13">
        <v>0.66</v>
      </c>
      <c r="T21" s="13">
        <v>0.38</v>
      </c>
      <c r="U21" s="13">
        <v>-0.5</v>
      </c>
      <c r="V21" s="13">
        <v>0.66</v>
      </c>
      <c r="W21" s="13">
        <v>-0.41</v>
      </c>
      <c r="X21" s="13">
        <v>-0.54</v>
      </c>
    </row>
    <row r="22" spans="1:24">
      <c r="A22" s="12" t="s">
        <v>251</v>
      </c>
      <c r="B22" s="13">
        <v>0</v>
      </c>
      <c r="C22" s="13">
        <v>4.6900000000000004</v>
      </c>
      <c r="D22" s="13">
        <v>96.88</v>
      </c>
      <c r="E22" s="13">
        <v>93.75</v>
      </c>
      <c r="F22" s="13">
        <v>93.75</v>
      </c>
      <c r="G22" s="13">
        <v>96.88</v>
      </c>
      <c r="H22" s="14">
        <v>95.31</v>
      </c>
      <c r="I22" s="13">
        <v>0.57999999999999996</v>
      </c>
      <c r="J22" s="13">
        <v>0.69</v>
      </c>
      <c r="K22" s="13">
        <v>0.54</v>
      </c>
      <c r="L22" s="13">
        <v>0.62</v>
      </c>
      <c r="M22" s="14">
        <v>0.61</v>
      </c>
      <c r="N22" s="13">
        <v>3.67</v>
      </c>
      <c r="O22" s="13">
        <v>3.57</v>
      </c>
      <c r="P22" s="13">
        <v>2.9</v>
      </c>
      <c r="Q22" s="13">
        <v>3.9</v>
      </c>
      <c r="R22" s="14">
        <v>3.51</v>
      </c>
      <c r="S22" s="13">
        <v>-0.5</v>
      </c>
      <c r="T22" s="13">
        <v>0.55000000000000004</v>
      </c>
      <c r="U22" s="13">
        <v>-0.12</v>
      </c>
      <c r="V22" s="13">
        <v>0.38</v>
      </c>
      <c r="W22" s="13">
        <v>-0.26</v>
      </c>
      <c r="X22" s="13">
        <v>-0.36</v>
      </c>
    </row>
    <row r="23" spans="1:24">
      <c r="A23" s="12" t="s">
        <v>252</v>
      </c>
      <c r="B23" s="13">
        <v>0</v>
      </c>
      <c r="C23" s="13">
        <v>10.16</v>
      </c>
      <c r="D23" s="13">
        <v>93.75</v>
      </c>
      <c r="E23" s="13">
        <v>87.5</v>
      </c>
      <c r="F23" s="13">
        <v>87.5</v>
      </c>
      <c r="G23" s="13">
        <v>90.63</v>
      </c>
      <c r="H23" s="14">
        <v>89.84</v>
      </c>
      <c r="I23" s="13">
        <v>0.67</v>
      </c>
      <c r="J23" s="13">
        <v>0.72</v>
      </c>
      <c r="K23" s="13">
        <v>0.61</v>
      </c>
      <c r="L23" s="13">
        <v>0.66</v>
      </c>
      <c r="M23" s="14">
        <v>0.66</v>
      </c>
      <c r="N23" s="13">
        <v>2.9</v>
      </c>
      <c r="O23" s="13">
        <v>2.34</v>
      </c>
      <c r="P23" s="13">
        <v>2.1800000000000002</v>
      </c>
      <c r="Q23" s="13">
        <v>2.57</v>
      </c>
      <c r="R23" s="14">
        <v>2.5</v>
      </c>
      <c r="S23" s="13">
        <v>-0.12</v>
      </c>
      <c r="T23" s="13">
        <v>0.16</v>
      </c>
      <c r="U23" s="13">
        <v>-0.15</v>
      </c>
      <c r="V23" s="13">
        <v>0.05</v>
      </c>
      <c r="W23" s="13">
        <v>-0.28000000000000003</v>
      </c>
      <c r="X23" s="13">
        <v>-0.28000000000000003</v>
      </c>
    </row>
    <row r="24" spans="1:24">
      <c r="A24" s="12" t="s">
        <v>253</v>
      </c>
      <c r="B24" s="13">
        <v>0</v>
      </c>
      <c r="C24" s="13">
        <v>3.13</v>
      </c>
      <c r="D24" s="13">
        <v>96.88</v>
      </c>
      <c r="E24" s="13">
        <v>96.88</v>
      </c>
      <c r="F24" s="13">
        <v>93.75</v>
      </c>
      <c r="G24" s="13">
        <v>100</v>
      </c>
      <c r="H24" s="14">
        <v>96.88</v>
      </c>
      <c r="I24" s="13">
        <v>0.62</v>
      </c>
      <c r="J24" s="13">
        <v>0.67</v>
      </c>
      <c r="K24" s="13">
        <v>0.45</v>
      </c>
      <c r="L24" s="13">
        <v>0.65</v>
      </c>
      <c r="M24" s="14">
        <v>0.6</v>
      </c>
      <c r="N24" s="13">
        <v>3.9</v>
      </c>
      <c r="O24" s="13">
        <v>3.9</v>
      </c>
      <c r="P24" s="13">
        <v>2.9</v>
      </c>
      <c r="Q24" s="13">
        <v>4.67</v>
      </c>
      <c r="R24" s="14">
        <v>3.84</v>
      </c>
      <c r="S24" s="13">
        <v>0.38</v>
      </c>
      <c r="T24" s="13">
        <v>0.38</v>
      </c>
      <c r="U24" s="13">
        <v>-0.12</v>
      </c>
      <c r="V24" s="13">
        <v>0</v>
      </c>
      <c r="W24" s="13">
        <v>-1.17</v>
      </c>
      <c r="X24" s="13">
        <v>-7.0000000000000007E-2</v>
      </c>
    </row>
    <row r="25" spans="1:24">
      <c r="A25" s="12" t="s">
        <v>254</v>
      </c>
      <c r="B25" s="13">
        <v>0.78</v>
      </c>
      <c r="C25" s="13">
        <v>5.47</v>
      </c>
      <c r="D25" s="13">
        <v>93.75</v>
      </c>
      <c r="E25" s="13">
        <v>93.55</v>
      </c>
      <c r="F25" s="13">
        <v>96.77</v>
      </c>
      <c r="G25" s="13">
        <v>96.77</v>
      </c>
      <c r="H25" s="14">
        <v>95.21</v>
      </c>
      <c r="I25" s="13">
        <v>0.5</v>
      </c>
      <c r="J25" s="13">
        <v>0.63</v>
      </c>
      <c r="K25" s="13">
        <v>0.42</v>
      </c>
      <c r="L25" s="13">
        <v>0.55000000000000004</v>
      </c>
      <c r="M25" s="14">
        <v>0.52</v>
      </c>
      <c r="N25" s="13">
        <v>2.9</v>
      </c>
      <c r="O25" s="13">
        <v>3.54</v>
      </c>
      <c r="P25" s="13">
        <v>3.67</v>
      </c>
      <c r="Q25" s="13">
        <v>3.67</v>
      </c>
      <c r="R25" s="14">
        <v>3.44</v>
      </c>
      <c r="S25" s="13">
        <v>-0.12</v>
      </c>
      <c r="T25" s="13">
        <v>0.56000000000000005</v>
      </c>
      <c r="U25" s="13">
        <v>-0.5</v>
      </c>
      <c r="V25" s="13">
        <v>-0.5</v>
      </c>
      <c r="W25" s="13">
        <v>-0.54</v>
      </c>
      <c r="X25" s="13">
        <v>-0.39</v>
      </c>
    </row>
    <row r="26" spans="1:24">
      <c r="A26" s="12" t="s">
        <v>255</v>
      </c>
      <c r="B26" s="13">
        <v>0</v>
      </c>
      <c r="C26" s="13">
        <v>7.03</v>
      </c>
      <c r="D26" s="13">
        <v>93.75</v>
      </c>
      <c r="E26" s="13">
        <v>84.38</v>
      </c>
      <c r="F26" s="13">
        <v>93.75</v>
      </c>
      <c r="G26" s="13">
        <v>100</v>
      </c>
      <c r="H26" s="14">
        <v>92.97</v>
      </c>
      <c r="I26" s="13">
        <v>0.76</v>
      </c>
      <c r="J26" s="13">
        <v>0.9</v>
      </c>
      <c r="K26" s="13">
        <v>0.59</v>
      </c>
      <c r="L26" s="13">
        <v>0.75</v>
      </c>
      <c r="M26" s="14">
        <v>0.75</v>
      </c>
      <c r="N26" s="13">
        <v>2.9</v>
      </c>
      <c r="O26" s="13">
        <v>1.95</v>
      </c>
      <c r="P26" s="13">
        <v>3.28</v>
      </c>
      <c r="Q26" s="13">
        <v>4.67</v>
      </c>
      <c r="R26" s="14">
        <v>3.2</v>
      </c>
      <c r="S26" s="13">
        <v>-0.12</v>
      </c>
      <c r="T26" s="13">
        <v>-0.03</v>
      </c>
      <c r="U26" s="13">
        <v>-0.7</v>
      </c>
      <c r="V26" s="13">
        <v>0</v>
      </c>
      <c r="W26" s="13">
        <v>-0.91</v>
      </c>
      <c r="X26" s="13">
        <v>-0.44</v>
      </c>
    </row>
    <row r="27" spans="1:24">
      <c r="A27" s="12" t="s">
        <v>256</v>
      </c>
      <c r="B27" s="13">
        <v>0</v>
      </c>
      <c r="C27" s="13">
        <v>3.91</v>
      </c>
      <c r="D27" s="13">
        <v>93.75</v>
      </c>
      <c r="E27" s="13">
        <v>96.88</v>
      </c>
      <c r="F27" s="13">
        <v>96.88</v>
      </c>
      <c r="G27" s="13">
        <v>96.88</v>
      </c>
      <c r="H27" s="14">
        <v>96.09</v>
      </c>
      <c r="I27" s="13">
        <v>0.51</v>
      </c>
      <c r="J27" s="13">
        <v>0.54</v>
      </c>
      <c r="K27" s="13">
        <v>0.41</v>
      </c>
      <c r="L27" s="13">
        <v>0.54</v>
      </c>
      <c r="M27" s="14">
        <v>0.5</v>
      </c>
      <c r="N27" s="13">
        <v>2.9</v>
      </c>
      <c r="O27" s="13">
        <v>3.9</v>
      </c>
      <c r="P27" s="13">
        <v>3.67</v>
      </c>
      <c r="Q27" s="13">
        <v>3.9</v>
      </c>
      <c r="R27" s="14">
        <v>3.59</v>
      </c>
      <c r="S27" s="13">
        <v>-0.12</v>
      </c>
      <c r="T27" s="13">
        <v>0.38</v>
      </c>
      <c r="U27" s="13">
        <v>-0.5</v>
      </c>
      <c r="V27" s="13">
        <v>0.38</v>
      </c>
      <c r="W27" s="13">
        <v>-0.91</v>
      </c>
      <c r="X27" s="13">
        <v>-0.02</v>
      </c>
    </row>
    <row r="28" spans="1:24">
      <c r="A28" s="12" t="s">
        <v>257</v>
      </c>
      <c r="B28" s="13">
        <v>0</v>
      </c>
      <c r="C28" s="13">
        <v>8.59</v>
      </c>
      <c r="D28" s="13">
        <v>84.38</v>
      </c>
      <c r="E28" s="13">
        <v>90.63</v>
      </c>
      <c r="F28" s="13">
        <v>96.77</v>
      </c>
      <c r="G28" s="13">
        <v>93.75</v>
      </c>
      <c r="H28" s="14">
        <v>91.38</v>
      </c>
      <c r="I28" s="13">
        <v>0.42</v>
      </c>
      <c r="J28" s="13">
        <v>0.47</v>
      </c>
      <c r="K28" s="13">
        <v>0.43</v>
      </c>
      <c r="L28" s="13">
        <v>0.52</v>
      </c>
      <c r="M28" s="14">
        <v>0.46</v>
      </c>
      <c r="N28" s="13">
        <v>1.9</v>
      </c>
      <c r="O28" s="13">
        <v>2.5099999999999998</v>
      </c>
      <c r="P28" s="13">
        <v>3.67</v>
      </c>
      <c r="Q28" s="13">
        <v>3.28</v>
      </c>
      <c r="R28" s="14">
        <v>2.84</v>
      </c>
      <c r="S28" s="13">
        <v>-0.28999999999999998</v>
      </c>
      <c r="T28" s="13">
        <v>-0.31</v>
      </c>
      <c r="U28" s="13">
        <v>-0.5</v>
      </c>
      <c r="V28" s="13">
        <v>-0.7</v>
      </c>
      <c r="W28" s="13">
        <v>0.02</v>
      </c>
      <c r="X28" s="13">
        <v>0.41</v>
      </c>
    </row>
    <row r="29" spans="1:24">
      <c r="A29" s="12" t="s">
        <v>258</v>
      </c>
      <c r="B29" s="13">
        <v>0</v>
      </c>
      <c r="C29" s="13">
        <v>5.47</v>
      </c>
      <c r="D29" s="13">
        <v>93.55</v>
      </c>
      <c r="E29" s="13">
        <v>96.88</v>
      </c>
      <c r="F29" s="13">
        <v>96.88</v>
      </c>
      <c r="G29" s="13">
        <v>93.75</v>
      </c>
      <c r="H29" s="14">
        <v>95.26</v>
      </c>
      <c r="I29" s="13">
        <v>0.67</v>
      </c>
      <c r="J29" s="13">
        <v>0.8</v>
      </c>
      <c r="K29" s="13">
        <v>0.54</v>
      </c>
      <c r="L29" s="13">
        <v>0.66</v>
      </c>
      <c r="M29" s="14">
        <v>0.67</v>
      </c>
      <c r="N29" s="13">
        <v>2.85</v>
      </c>
      <c r="O29" s="13">
        <v>3.9</v>
      </c>
      <c r="P29" s="13">
        <v>3.67</v>
      </c>
      <c r="Q29" s="13">
        <v>3.57</v>
      </c>
      <c r="R29" s="14">
        <v>3.5</v>
      </c>
      <c r="S29" s="13">
        <v>-0.14000000000000001</v>
      </c>
      <c r="T29" s="13">
        <v>0.38</v>
      </c>
      <c r="U29" s="13">
        <v>-0.5</v>
      </c>
      <c r="V29" s="13">
        <v>0.55000000000000004</v>
      </c>
      <c r="W29" s="13">
        <v>-0.75</v>
      </c>
      <c r="X29" s="13">
        <v>-0.5</v>
      </c>
    </row>
    <row r="30" spans="1:24">
      <c r="A30" s="12" t="s">
        <v>259</v>
      </c>
      <c r="B30" s="13">
        <v>0</v>
      </c>
      <c r="C30" s="13">
        <v>3.13</v>
      </c>
      <c r="D30" s="13">
        <v>93.75</v>
      </c>
      <c r="E30" s="13">
        <v>100</v>
      </c>
      <c r="F30" s="13">
        <v>96.88</v>
      </c>
      <c r="G30" s="13">
        <v>96.67</v>
      </c>
      <c r="H30" s="14">
        <v>96.82</v>
      </c>
      <c r="I30" s="13">
        <v>0.7</v>
      </c>
      <c r="J30" s="13">
        <v>0.69</v>
      </c>
      <c r="K30" s="13">
        <v>0.5</v>
      </c>
      <c r="L30" s="13">
        <v>0.68</v>
      </c>
      <c r="M30" s="14">
        <v>0.64</v>
      </c>
      <c r="N30" s="13">
        <v>3.57</v>
      </c>
      <c r="O30" s="13">
        <v>4.67</v>
      </c>
      <c r="P30" s="13">
        <v>3.9</v>
      </c>
      <c r="Q30" s="13">
        <v>3.85</v>
      </c>
      <c r="R30" s="14">
        <v>4</v>
      </c>
      <c r="S30" s="13">
        <v>0.55000000000000004</v>
      </c>
      <c r="T30" s="13">
        <v>0</v>
      </c>
      <c r="U30" s="13">
        <v>0.38</v>
      </c>
      <c r="V30" s="13">
        <v>0.41</v>
      </c>
      <c r="W30" s="13">
        <v>-1.07</v>
      </c>
      <c r="X30" s="13">
        <v>-0.04</v>
      </c>
    </row>
    <row r="31" spans="1:24">
      <c r="A31" s="12" t="s">
        <v>260</v>
      </c>
      <c r="B31" s="13">
        <v>0</v>
      </c>
      <c r="C31" s="13">
        <v>5.47</v>
      </c>
      <c r="D31" s="13">
        <v>100</v>
      </c>
      <c r="E31" s="13">
        <v>93.75</v>
      </c>
      <c r="F31" s="13">
        <v>90.63</v>
      </c>
      <c r="G31" s="13">
        <v>93.75</v>
      </c>
      <c r="H31" s="14">
        <v>94.53</v>
      </c>
      <c r="I31" s="13">
        <v>0.69</v>
      </c>
      <c r="J31" s="13">
        <v>0.69</v>
      </c>
      <c r="K31" s="13">
        <v>0.52</v>
      </c>
      <c r="L31" s="13">
        <v>0.66</v>
      </c>
      <c r="M31" s="14">
        <v>0.64</v>
      </c>
      <c r="N31" s="13">
        <v>4.67</v>
      </c>
      <c r="O31" s="13">
        <v>3.28</v>
      </c>
      <c r="P31" s="13">
        <v>2.5099999999999998</v>
      </c>
      <c r="Q31" s="13">
        <v>2.9</v>
      </c>
      <c r="R31" s="14">
        <v>3.34</v>
      </c>
      <c r="S31" s="13">
        <v>0</v>
      </c>
      <c r="T31" s="13">
        <v>-0.7</v>
      </c>
      <c r="U31" s="13">
        <v>-0.31</v>
      </c>
      <c r="V31" s="13">
        <v>-0.12</v>
      </c>
      <c r="W31" s="13">
        <v>-0.93</v>
      </c>
      <c r="X31" s="13">
        <v>-0.15</v>
      </c>
    </row>
    <row r="32" spans="1:24">
      <c r="A32" s="12" t="s">
        <v>261</v>
      </c>
      <c r="B32" s="13">
        <v>0</v>
      </c>
      <c r="C32" s="13">
        <v>7.81</v>
      </c>
      <c r="D32" s="13">
        <v>96.88</v>
      </c>
      <c r="E32" s="13">
        <v>87.5</v>
      </c>
      <c r="F32" s="13">
        <v>93.75</v>
      </c>
      <c r="G32" s="13">
        <v>93.55</v>
      </c>
      <c r="H32" s="14">
        <v>92.92</v>
      </c>
      <c r="I32" s="13">
        <v>0.79</v>
      </c>
      <c r="J32" s="13">
        <v>0.85</v>
      </c>
      <c r="K32" s="13">
        <v>0.64</v>
      </c>
      <c r="L32" s="13">
        <v>0.81</v>
      </c>
      <c r="M32" s="14">
        <v>0.77</v>
      </c>
      <c r="N32" s="13">
        <v>3.67</v>
      </c>
      <c r="O32" s="13">
        <v>2.34</v>
      </c>
      <c r="P32" s="13">
        <v>2.9</v>
      </c>
      <c r="Q32" s="13">
        <v>2.85</v>
      </c>
      <c r="R32" s="14">
        <v>2.94</v>
      </c>
      <c r="S32" s="13">
        <v>-0.5</v>
      </c>
      <c r="T32" s="13">
        <v>0.16</v>
      </c>
      <c r="U32" s="13">
        <v>-0.12</v>
      </c>
      <c r="V32" s="13">
        <v>-0.14000000000000001</v>
      </c>
      <c r="W32" s="13">
        <v>-0.78</v>
      </c>
      <c r="X32" s="13">
        <v>-0.2</v>
      </c>
    </row>
    <row r="33" spans="1:24">
      <c r="A33" s="12" t="s">
        <v>262</v>
      </c>
      <c r="B33" s="13">
        <v>0</v>
      </c>
      <c r="C33" s="13">
        <v>4.6900000000000004</v>
      </c>
      <c r="D33" s="13">
        <v>87.5</v>
      </c>
      <c r="E33" s="13">
        <v>100</v>
      </c>
      <c r="F33" s="13">
        <v>93.75</v>
      </c>
      <c r="G33" s="13">
        <v>100</v>
      </c>
      <c r="H33" s="14">
        <v>95.31</v>
      </c>
      <c r="I33" s="13">
        <v>0.64</v>
      </c>
      <c r="J33" s="13">
        <v>0.73</v>
      </c>
      <c r="K33" s="13">
        <v>0.6</v>
      </c>
      <c r="L33" s="13">
        <v>0.68</v>
      </c>
      <c r="M33" s="14">
        <v>0.66</v>
      </c>
      <c r="N33" s="13">
        <v>2.2200000000000002</v>
      </c>
      <c r="O33" s="13">
        <v>4.67</v>
      </c>
      <c r="P33" s="13">
        <v>2.9</v>
      </c>
      <c r="Q33" s="13">
        <v>4.67</v>
      </c>
      <c r="R33" s="14">
        <v>3.61</v>
      </c>
      <c r="S33" s="13">
        <v>-0.45</v>
      </c>
      <c r="T33" s="13">
        <v>0</v>
      </c>
      <c r="U33" s="13">
        <v>-0.12</v>
      </c>
      <c r="V33" s="13">
        <v>0</v>
      </c>
      <c r="W33" s="13">
        <v>-0.18</v>
      </c>
      <c r="X33" s="13">
        <v>-0.3</v>
      </c>
    </row>
    <row r="34" spans="1:24">
      <c r="A34" s="12" t="s">
        <v>263</v>
      </c>
      <c r="B34" s="13">
        <v>0.78</v>
      </c>
      <c r="C34" s="13">
        <v>11.72</v>
      </c>
      <c r="D34" s="13">
        <v>87.1</v>
      </c>
      <c r="E34" s="13">
        <v>78.13</v>
      </c>
      <c r="F34" s="13">
        <v>93.75</v>
      </c>
      <c r="G34" s="13">
        <v>96.88</v>
      </c>
      <c r="H34" s="14">
        <v>88.96</v>
      </c>
      <c r="I34" s="13">
        <v>0.69</v>
      </c>
      <c r="J34" s="13">
        <v>0.81</v>
      </c>
      <c r="K34" s="13">
        <v>0.5</v>
      </c>
      <c r="L34" s="13">
        <v>0.67</v>
      </c>
      <c r="M34" s="14">
        <v>0.67</v>
      </c>
      <c r="N34" s="13">
        <v>2.15</v>
      </c>
      <c r="O34" s="13">
        <v>1.6</v>
      </c>
      <c r="P34" s="13">
        <v>3.28</v>
      </c>
      <c r="Q34" s="13">
        <v>3.67</v>
      </c>
      <c r="R34" s="14">
        <v>2.67</v>
      </c>
      <c r="S34" s="13">
        <v>-0.13</v>
      </c>
      <c r="T34" s="13">
        <v>0.14000000000000001</v>
      </c>
      <c r="U34" s="13">
        <v>-0.7</v>
      </c>
      <c r="V34" s="13">
        <v>-0.5</v>
      </c>
      <c r="W34" s="13">
        <v>-1.22</v>
      </c>
      <c r="X34" s="13">
        <v>-0.6</v>
      </c>
    </row>
    <row r="35" spans="1:24">
      <c r="A35" s="12" t="s">
        <v>264</v>
      </c>
      <c r="B35" s="13">
        <v>0</v>
      </c>
      <c r="C35" s="13">
        <v>2.34</v>
      </c>
      <c r="D35" s="13">
        <v>96.88</v>
      </c>
      <c r="E35" s="13">
        <v>96.88</v>
      </c>
      <c r="F35" s="13">
        <v>96.88</v>
      </c>
      <c r="G35" s="13">
        <v>100</v>
      </c>
      <c r="H35" s="14">
        <v>97.66</v>
      </c>
      <c r="I35" s="13">
        <v>0.56999999999999995</v>
      </c>
      <c r="J35" s="13">
        <v>0.59</v>
      </c>
      <c r="K35" s="13">
        <v>0.43</v>
      </c>
      <c r="L35" s="13">
        <v>0.53</v>
      </c>
      <c r="M35" s="14">
        <v>0.53</v>
      </c>
      <c r="N35" s="13">
        <v>3.9</v>
      </c>
      <c r="O35" s="13">
        <v>3.67</v>
      </c>
      <c r="P35" s="13">
        <v>3.67</v>
      </c>
      <c r="Q35" s="13">
        <v>4.67</v>
      </c>
      <c r="R35" s="14">
        <v>3.97</v>
      </c>
      <c r="S35" s="13">
        <v>0.38</v>
      </c>
      <c r="T35" s="13">
        <v>-0.5</v>
      </c>
      <c r="U35" s="13">
        <v>-0.5</v>
      </c>
      <c r="V35" s="13">
        <v>0</v>
      </c>
      <c r="W35" s="13">
        <v>-0.98</v>
      </c>
      <c r="X35" s="13">
        <v>-0.6</v>
      </c>
    </row>
    <row r="36" spans="1:24">
      <c r="A36" s="12" t="s">
        <v>265</v>
      </c>
      <c r="B36" s="13">
        <v>0</v>
      </c>
      <c r="C36" s="13">
        <v>3.91</v>
      </c>
      <c r="D36" s="13">
        <v>96.88</v>
      </c>
      <c r="E36" s="13">
        <v>93.75</v>
      </c>
      <c r="F36" s="13">
        <v>96.88</v>
      </c>
      <c r="G36" s="13">
        <v>96.88</v>
      </c>
      <c r="H36" s="14">
        <v>96.09</v>
      </c>
      <c r="I36" s="13">
        <v>0.57999999999999996</v>
      </c>
      <c r="J36" s="13">
        <v>0.62</v>
      </c>
      <c r="K36" s="13">
        <v>0.54</v>
      </c>
      <c r="L36" s="13">
        <v>0.67</v>
      </c>
      <c r="M36" s="14">
        <v>0.6</v>
      </c>
      <c r="N36" s="13">
        <v>3.9</v>
      </c>
      <c r="O36" s="13">
        <v>2.9</v>
      </c>
      <c r="P36" s="13">
        <v>3.67</v>
      </c>
      <c r="Q36" s="13">
        <v>3.9</v>
      </c>
      <c r="R36" s="14">
        <v>3.59</v>
      </c>
      <c r="S36" s="13">
        <v>0.38</v>
      </c>
      <c r="T36" s="13">
        <v>-0.12</v>
      </c>
      <c r="U36" s="13">
        <v>-0.5</v>
      </c>
      <c r="V36" s="13">
        <v>0.38</v>
      </c>
      <c r="W36" s="13">
        <v>-0.21</v>
      </c>
      <c r="X36" s="13">
        <v>0.3</v>
      </c>
    </row>
    <row r="37" spans="1:24">
      <c r="A37" s="12" t="s">
        <v>266</v>
      </c>
      <c r="B37" s="13">
        <v>3.91</v>
      </c>
      <c r="C37" s="13">
        <v>7.81</v>
      </c>
      <c r="D37" s="13">
        <v>93.55</v>
      </c>
      <c r="E37" s="13">
        <v>96.77</v>
      </c>
      <c r="F37" s="13">
        <v>93.55</v>
      </c>
      <c r="G37" s="13">
        <v>100</v>
      </c>
      <c r="H37" s="14">
        <v>95.97</v>
      </c>
      <c r="I37" s="13">
        <v>0.76</v>
      </c>
      <c r="J37" s="13">
        <v>0.9</v>
      </c>
      <c r="K37" s="13">
        <v>0.71</v>
      </c>
      <c r="L37" s="13">
        <v>0.76</v>
      </c>
      <c r="M37" s="14">
        <v>0.78</v>
      </c>
      <c r="N37" s="13">
        <v>3.54</v>
      </c>
      <c r="O37" s="13">
        <v>3.9</v>
      </c>
      <c r="P37" s="13">
        <v>3.57</v>
      </c>
      <c r="Q37" s="13">
        <v>4.67</v>
      </c>
      <c r="R37" s="14">
        <v>3.92</v>
      </c>
      <c r="S37" s="13">
        <v>0.56000000000000005</v>
      </c>
      <c r="T37" s="13">
        <v>0.38</v>
      </c>
      <c r="U37" s="13">
        <v>0.55000000000000004</v>
      </c>
      <c r="V37" s="13">
        <v>0</v>
      </c>
      <c r="W37" s="13">
        <v>-0.21</v>
      </c>
      <c r="X37" s="13">
        <v>-0.42</v>
      </c>
    </row>
    <row r="38" spans="1:24">
      <c r="A38" s="12" t="s">
        <v>267</v>
      </c>
      <c r="B38" s="13">
        <v>0.78</v>
      </c>
      <c r="C38" s="13">
        <v>8.59</v>
      </c>
      <c r="D38" s="13">
        <v>90.63</v>
      </c>
      <c r="E38" s="13">
        <v>96.77</v>
      </c>
      <c r="F38" s="13">
        <v>90.63</v>
      </c>
      <c r="G38" s="13">
        <v>93.33</v>
      </c>
      <c r="H38" s="14">
        <v>92.84</v>
      </c>
      <c r="I38" s="13">
        <v>0.66</v>
      </c>
      <c r="J38" s="13">
        <v>0.72</v>
      </c>
      <c r="K38" s="13">
        <v>0.52</v>
      </c>
      <c r="L38" s="13">
        <v>0.76</v>
      </c>
      <c r="M38" s="14">
        <v>0.67</v>
      </c>
      <c r="N38" s="13">
        <v>2.5099999999999998</v>
      </c>
      <c r="O38" s="13">
        <v>3.67</v>
      </c>
      <c r="P38" s="13">
        <v>2.5099999999999998</v>
      </c>
      <c r="Q38" s="13">
        <v>3.22</v>
      </c>
      <c r="R38" s="14">
        <v>2.97</v>
      </c>
      <c r="S38" s="13">
        <v>-0.31</v>
      </c>
      <c r="T38" s="13">
        <v>-0.5</v>
      </c>
      <c r="U38" s="13">
        <v>-0.31</v>
      </c>
      <c r="V38" s="13">
        <v>-0.72</v>
      </c>
      <c r="W38" s="13">
        <v>-0.61</v>
      </c>
      <c r="X38" s="13">
        <v>0.15</v>
      </c>
    </row>
    <row r="39" spans="1:24">
      <c r="A39" s="12" t="s">
        <v>268</v>
      </c>
      <c r="B39" s="13">
        <v>0</v>
      </c>
      <c r="C39" s="13">
        <v>3.91</v>
      </c>
      <c r="D39" s="13">
        <v>93.75</v>
      </c>
      <c r="E39" s="13">
        <v>90.63</v>
      </c>
      <c r="F39" s="13">
        <v>100</v>
      </c>
      <c r="G39" s="13">
        <v>100</v>
      </c>
      <c r="H39" s="14">
        <v>96.09</v>
      </c>
      <c r="I39" s="13">
        <v>0.81</v>
      </c>
      <c r="J39" s="13">
        <v>0.76</v>
      </c>
      <c r="K39" s="13">
        <v>0.59</v>
      </c>
      <c r="L39" s="13">
        <v>0.78</v>
      </c>
      <c r="M39" s="14">
        <v>0.74</v>
      </c>
      <c r="N39" s="13">
        <v>2.9</v>
      </c>
      <c r="O39" s="13">
        <v>2.5099999999999998</v>
      </c>
      <c r="P39" s="13">
        <v>4.67</v>
      </c>
      <c r="Q39" s="13">
        <v>4.67</v>
      </c>
      <c r="R39" s="14">
        <v>3.68</v>
      </c>
      <c r="S39" s="13">
        <v>-0.12</v>
      </c>
      <c r="T39" s="13">
        <v>-0.31</v>
      </c>
      <c r="U39" s="13">
        <v>0</v>
      </c>
      <c r="V39" s="13">
        <v>0</v>
      </c>
      <c r="W39" s="13">
        <v>-1.05</v>
      </c>
      <c r="X39" s="13">
        <v>0.1</v>
      </c>
    </row>
    <row r="40" spans="1:24">
      <c r="A40" s="12" t="s">
        <v>269</v>
      </c>
      <c r="B40" s="13">
        <v>0.78</v>
      </c>
      <c r="C40" s="13">
        <v>5.47</v>
      </c>
      <c r="D40" s="13">
        <v>83.87</v>
      </c>
      <c r="E40" s="13">
        <v>96.88</v>
      </c>
      <c r="F40" s="13">
        <v>100</v>
      </c>
      <c r="G40" s="13">
        <v>100</v>
      </c>
      <c r="H40" s="14">
        <v>95.19</v>
      </c>
      <c r="I40" s="13">
        <v>0.87</v>
      </c>
      <c r="J40" s="13">
        <v>0.88</v>
      </c>
      <c r="K40" s="13">
        <v>0.65</v>
      </c>
      <c r="L40" s="13">
        <v>0.76</v>
      </c>
      <c r="M40" s="14">
        <v>0.79</v>
      </c>
      <c r="N40" s="13">
        <v>1.83</v>
      </c>
      <c r="O40" s="13">
        <v>3.67</v>
      </c>
      <c r="P40" s="13">
        <v>4.67</v>
      </c>
      <c r="Q40" s="13">
        <v>4.67</v>
      </c>
      <c r="R40" s="14">
        <v>3.71</v>
      </c>
      <c r="S40" s="13">
        <v>-0.32</v>
      </c>
      <c r="T40" s="13">
        <v>-0.5</v>
      </c>
      <c r="U40" s="13">
        <v>0</v>
      </c>
      <c r="V40" s="13">
        <v>0</v>
      </c>
      <c r="W40" s="13">
        <v>-0.8</v>
      </c>
      <c r="X40" s="13">
        <v>-0.5</v>
      </c>
    </row>
    <row r="41" spans="1:24">
      <c r="A41" s="12" t="s">
        <v>270</v>
      </c>
      <c r="B41" s="13">
        <v>0</v>
      </c>
      <c r="C41" s="13">
        <v>3.91</v>
      </c>
      <c r="D41" s="13">
        <v>93.75</v>
      </c>
      <c r="E41" s="13">
        <v>96.88</v>
      </c>
      <c r="F41" s="13">
        <v>93.75</v>
      </c>
      <c r="G41" s="13">
        <v>100</v>
      </c>
      <c r="H41" s="14">
        <v>96.09</v>
      </c>
      <c r="I41" s="13">
        <v>0.73</v>
      </c>
      <c r="J41" s="13">
        <v>0.68</v>
      </c>
      <c r="K41" s="13">
        <v>0.63</v>
      </c>
      <c r="L41" s="13">
        <v>0.71</v>
      </c>
      <c r="M41" s="14">
        <v>0.69</v>
      </c>
      <c r="N41" s="13">
        <v>3.28</v>
      </c>
      <c r="O41" s="13">
        <v>3.9</v>
      </c>
      <c r="P41" s="13">
        <v>2.9</v>
      </c>
      <c r="Q41" s="13">
        <v>4.67</v>
      </c>
      <c r="R41" s="14">
        <v>3.68</v>
      </c>
      <c r="S41" s="13">
        <v>-0.7</v>
      </c>
      <c r="T41" s="13">
        <v>0.38</v>
      </c>
      <c r="U41" s="13">
        <v>-0.12</v>
      </c>
      <c r="V41" s="13">
        <v>0</v>
      </c>
      <c r="W41" s="13">
        <v>-0.72</v>
      </c>
      <c r="X41" s="13">
        <v>0.28000000000000003</v>
      </c>
    </row>
    <row r="42" spans="1:24">
      <c r="A42" s="12" t="s">
        <v>271</v>
      </c>
      <c r="B42" s="13">
        <v>0</v>
      </c>
      <c r="C42" s="13">
        <v>10.94</v>
      </c>
      <c r="D42" s="13">
        <v>81.25</v>
      </c>
      <c r="E42" s="13">
        <v>93.75</v>
      </c>
      <c r="F42" s="13">
        <v>87.1</v>
      </c>
      <c r="G42" s="13">
        <v>96.88</v>
      </c>
      <c r="H42" s="14">
        <v>89.74</v>
      </c>
      <c r="I42" s="13">
        <v>0.62</v>
      </c>
      <c r="J42" s="13">
        <v>0.68</v>
      </c>
      <c r="K42" s="13">
        <v>0.56000000000000005</v>
      </c>
      <c r="L42" s="13">
        <v>0.63</v>
      </c>
      <c r="M42" s="14">
        <v>0.62</v>
      </c>
      <c r="N42" s="13">
        <v>1.77</v>
      </c>
      <c r="O42" s="13">
        <v>3.28</v>
      </c>
      <c r="P42" s="13">
        <v>2.16</v>
      </c>
      <c r="Q42" s="13">
        <v>3.9</v>
      </c>
      <c r="R42" s="14">
        <v>2.78</v>
      </c>
      <c r="S42" s="13">
        <v>-0.68</v>
      </c>
      <c r="T42" s="13">
        <v>-0.7</v>
      </c>
      <c r="U42" s="13">
        <v>-0.49</v>
      </c>
      <c r="V42" s="13">
        <v>0.38</v>
      </c>
      <c r="W42" s="13">
        <v>-0.33</v>
      </c>
      <c r="X42" s="13">
        <v>-0.28000000000000003</v>
      </c>
    </row>
    <row r="43" spans="1:24">
      <c r="A43" s="12" t="s">
        <v>272</v>
      </c>
      <c r="B43" s="13">
        <v>1.56</v>
      </c>
      <c r="C43" s="13">
        <v>7.03</v>
      </c>
      <c r="D43" s="13">
        <v>87.5</v>
      </c>
      <c r="E43" s="13">
        <v>90</v>
      </c>
      <c r="F43" s="13">
        <v>100</v>
      </c>
      <c r="G43" s="13">
        <v>100</v>
      </c>
      <c r="H43" s="14">
        <v>94.38</v>
      </c>
      <c r="I43" s="13">
        <v>0.84</v>
      </c>
      <c r="J43" s="13">
        <v>0.83</v>
      </c>
      <c r="K43" s="13">
        <v>0.64</v>
      </c>
      <c r="L43" s="13">
        <v>0.74</v>
      </c>
      <c r="M43" s="14">
        <v>0.77</v>
      </c>
      <c r="N43" s="13">
        <v>3.15</v>
      </c>
      <c r="O43" s="13">
        <v>2.5</v>
      </c>
      <c r="P43" s="13">
        <v>4.67</v>
      </c>
      <c r="Q43" s="13">
        <v>4.67</v>
      </c>
      <c r="R43" s="14">
        <v>3.75</v>
      </c>
      <c r="S43" s="13">
        <v>0.76</v>
      </c>
      <c r="T43" s="13">
        <v>0.04</v>
      </c>
      <c r="U43" s="13">
        <v>0</v>
      </c>
      <c r="V43" s="13">
        <v>0</v>
      </c>
      <c r="W43" s="13">
        <v>-1.03</v>
      </c>
      <c r="X43" s="13">
        <v>-0.35</v>
      </c>
    </row>
    <row r="44" spans="1:24">
      <c r="A44" s="12" t="s">
        <v>273</v>
      </c>
      <c r="B44" s="13">
        <v>0.78</v>
      </c>
      <c r="C44" s="13">
        <v>7.81</v>
      </c>
      <c r="D44" s="13">
        <v>90.63</v>
      </c>
      <c r="E44" s="13">
        <v>87.5</v>
      </c>
      <c r="F44" s="13">
        <v>100</v>
      </c>
      <c r="G44" s="13">
        <v>93.55</v>
      </c>
      <c r="H44" s="14">
        <v>92.92</v>
      </c>
      <c r="I44" s="13">
        <v>0.67</v>
      </c>
      <c r="J44" s="13">
        <v>0.71</v>
      </c>
      <c r="K44" s="13">
        <v>0.56999999999999995</v>
      </c>
      <c r="L44" s="13">
        <v>0.64</v>
      </c>
      <c r="M44" s="14">
        <v>0.65</v>
      </c>
      <c r="N44" s="13">
        <v>2.99</v>
      </c>
      <c r="O44" s="13">
        <v>2.76</v>
      </c>
      <c r="P44" s="13">
        <v>4.67</v>
      </c>
      <c r="Q44" s="13">
        <v>3.28</v>
      </c>
      <c r="R44" s="14">
        <v>3.42</v>
      </c>
      <c r="S44" s="13">
        <v>-0.84</v>
      </c>
      <c r="T44" s="13">
        <v>-0.96</v>
      </c>
      <c r="U44" s="13">
        <v>0</v>
      </c>
      <c r="V44" s="13">
        <v>-0.7</v>
      </c>
      <c r="W44" s="13">
        <v>-0.4</v>
      </c>
      <c r="X44" s="13">
        <v>-0.36</v>
      </c>
    </row>
    <row r="45" spans="1:24">
      <c r="A45" s="12" t="s">
        <v>274</v>
      </c>
      <c r="B45" s="13">
        <v>0.78</v>
      </c>
      <c r="C45" s="13">
        <v>6.25</v>
      </c>
      <c r="D45" s="13">
        <v>96.88</v>
      </c>
      <c r="E45" s="13">
        <v>96.77</v>
      </c>
      <c r="F45" s="13">
        <v>96.88</v>
      </c>
      <c r="G45" s="13">
        <v>87.5</v>
      </c>
      <c r="H45" s="14">
        <v>94.51</v>
      </c>
      <c r="I45" s="13">
        <v>0.57999999999999996</v>
      </c>
      <c r="J45" s="13">
        <v>0.86</v>
      </c>
      <c r="K45" s="13">
        <v>0.52</v>
      </c>
      <c r="L45" s="13">
        <v>0.64</v>
      </c>
      <c r="M45" s="14">
        <v>0.65</v>
      </c>
      <c r="N45" s="13">
        <v>3.9</v>
      </c>
      <c r="O45" s="13">
        <v>3.62</v>
      </c>
      <c r="P45" s="13">
        <v>3.67</v>
      </c>
      <c r="Q45" s="13">
        <v>2.34</v>
      </c>
      <c r="R45" s="14">
        <v>3.38</v>
      </c>
      <c r="S45" s="13">
        <v>0.38</v>
      </c>
      <c r="T45" s="13">
        <v>-0.52</v>
      </c>
      <c r="U45" s="13">
        <v>-0.5</v>
      </c>
      <c r="V45" s="13">
        <v>0.16</v>
      </c>
      <c r="W45" s="13">
        <v>-0.45</v>
      </c>
      <c r="X45" s="13">
        <v>-0.84</v>
      </c>
    </row>
    <row r="46" spans="1:24">
      <c r="A46" s="12" t="s">
        <v>275</v>
      </c>
      <c r="B46" s="13">
        <v>0.78</v>
      </c>
      <c r="C46" s="13">
        <v>5.47</v>
      </c>
      <c r="D46" s="13">
        <v>90.63</v>
      </c>
      <c r="E46" s="13">
        <v>100</v>
      </c>
      <c r="F46" s="13">
        <v>100</v>
      </c>
      <c r="G46" s="13">
        <v>90.63</v>
      </c>
      <c r="H46" s="14">
        <v>95.31</v>
      </c>
      <c r="I46" s="13">
        <v>0.65</v>
      </c>
      <c r="J46" s="13">
        <v>0.68</v>
      </c>
      <c r="K46" s="13">
        <v>0.49</v>
      </c>
      <c r="L46" s="13">
        <v>0.7</v>
      </c>
      <c r="M46" s="14">
        <v>0.63</v>
      </c>
      <c r="N46" s="13">
        <v>2.5099999999999998</v>
      </c>
      <c r="O46" s="13">
        <v>4.67</v>
      </c>
      <c r="P46" s="13">
        <v>4.67</v>
      </c>
      <c r="Q46" s="13">
        <v>3.34</v>
      </c>
      <c r="R46" s="14">
        <v>3.8</v>
      </c>
      <c r="S46" s="13">
        <v>-0.31</v>
      </c>
      <c r="T46" s="13">
        <v>0</v>
      </c>
      <c r="U46" s="13">
        <v>0</v>
      </c>
      <c r="V46" s="13">
        <v>0.66</v>
      </c>
      <c r="W46" s="13">
        <v>-0.97</v>
      </c>
      <c r="X46" s="13">
        <v>7.0000000000000007E-2</v>
      </c>
    </row>
    <row r="47" spans="1:24">
      <c r="A47" s="12" t="s">
        <v>276</v>
      </c>
      <c r="B47" s="13">
        <v>0</v>
      </c>
      <c r="C47" s="13">
        <v>5.47</v>
      </c>
      <c r="D47" s="13">
        <v>87.5</v>
      </c>
      <c r="E47" s="13">
        <v>100</v>
      </c>
      <c r="F47" s="13">
        <v>96.88</v>
      </c>
      <c r="G47" s="13">
        <v>93.75</v>
      </c>
      <c r="H47" s="14">
        <v>94.53</v>
      </c>
      <c r="I47" s="13">
        <v>0.79</v>
      </c>
      <c r="J47" s="13">
        <v>0.75</v>
      </c>
      <c r="K47" s="13">
        <v>0.66</v>
      </c>
      <c r="L47" s="13">
        <v>0.77</v>
      </c>
      <c r="M47" s="14">
        <v>0.74</v>
      </c>
      <c r="N47" s="13">
        <v>3.15</v>
      </c>
      <c r="O47" s="13">
        <v>4.67</v>
      </c>
      <c r="P47" s="13">
        <v>3.9</v>
      </c>
      <c r="Q47" s="13">
        <v>3.57</v>
      </c>
      <c r="R47" s="14">
        <v>3.82</v>
      </c>
      <c r="S47" s="13">
        <v>0.76</v>
      </c>
      <c r="T47" s="13">
        <v>0</v>
      </c>
      <c r="U47" s="13">
        <v>0.38</v>
      </c>
      <c r="V47" s="13">
        <v>0.55000000000000004</v>
      </c>
      <c r="W47" s="13">
        <v>-0.89</v>
      </c>
      <c r="X47" s="13">
        <v>0.12</v>
      </c>
    </row>
    <row r="48" spans="1:24">
      <c r="A48" s="12" t="s">
        <v>277</v>
      </c>
      <c r="B48" s="13">
        <v>0.78</v>
      </c>
      <c r="C48" s="13">
        <v>5.47</v>
      </c>
      <c r="D48" s="13">
        <v>96.88</v>
      </c>
      <c r="E48" s="13">
        <v>96.88</v>
      </c>
      <c r="F48" s="13">
        <v>87.5</v>
      </c>
      <c r="G48" s="13">
        <v>100</v>
      </c>
      <c r="H48" s="14">
        <v>95.31</v>
      </c>
      <c r="I48" s="13">
        <v>0.48</v>
      </c>
      <c r="J48" s="13">
        <v>0.64</v>
      </c>
      <c r="K48" s="13">
        <v>0.42</v>
      </c>
      <c r="L48" s="13">
        <v>0.62</v>
      </c>
      <c r="M48" s="14">
        <v>0.54</v>
      </c>
      <c r="N48" s="13">
        <v>3.67</v>
      </c>
      <c r="O48" s="13">
        <v>3.67</v>
      </c>
      <c r="P48" s="13">
        <v>2.2200000000000002</v>
      </c>
      <c r="Q48" s="13">
        <v>4.67</v>
      </c>
      <c r="R48" s="14">
        <v>3.56</v>
      </c>
      <c r="S48" s="13">
        <v>-0.5</v>
      </c>
      <c r="T48" s="13">
        <v>-0.5</v>
      </c>
      <c r="U48" s="13">
        <v>-0.45</v>
      </c>
      <c r="V48" s="13">
        <v>0</v>
      </c>
      <c r="W48" s="13">
        <v>-0.52</v>
      </c>
      <c r="X48" s="13">
        <v>-0.11</v>
      </c>
    </row>
    <row r="49" spans="1:24">
      <c r="A49" s="12" t="s">
        <v>278</v>
      </c>
      <c r="B49" s="13">
        <v>0</v>
      </c>
      <c r="C49" s="13">
        <v>1.56</v>
      </c>
      <c r="D49" s="13">
        <v>96.88</v>
      </c>
      <c r="E49" s="13">
        <v>100</v>
      </c>
      <c r="F49" s="13">
        <v>96.77</v>
      </c>
      <c r="G49" s="13">
        <v>100</v>
      </c>
      <c r="H49" s="14">
        <v>98.41</v>
      </c>
      <c r="I49" s="13">
        <v>0.62</v>
      </c>
      <c r="J49" s="13">
        <v>0.74</v>
      </c>
      <c r="K49" s="13">
        <v>0.51</v>
      </c>
      <c r="L49" s="13">
        <v>0.6</v>
      </c>
      <c r="M49" s="14">
        <v>0.62</v>
      </c>
      <c r="N49" s="13">
        <v>3.67</v>
      </c>
      <c r="O49" s="13">
        <v>4.67</v>
      </c>
      <c r="P49" s="13">
        <v>3.88</v>
      </c>
      <c r="Q49" s="13">
        <v>4.67</v>
      </c>
      <c r="R49" s="14">
        <v>4.22</v>
      </c>
      <c r="S49" s="13">
        <v>-0.5</v>
      </c>
      <c r="T49" s="13">
        <v>0</v>
      </c>
      <c r="U49" s="13">
        <v>0.4</v>
      </c>
      <c r="V49" s="13">
        <v>0</v>
      </c>
      <c r="W49" s="13">
        <v>-0.59</v>
      </c>
      <c r="X49" s="13">
        <v>-0.59</v>
      </c>
    </row>
    <row r="50" spans="1:24">
      <c r="A50" s="12" t="s">
        <v>279</v>
      </c>
      <c r="B50" s="13">
        <v>2.34</v>
      </c>
      <c r="C50" s="13">
        <v>5.47</v>
      </c>
      <c r="D50" s="13">
        <v>96.77</v>
      </c>
      <c r="E50" s="13">
        <v>100</v>
      </c>
      <c r="F50" s="13">
        <v>93.55</v>
      </c>
      <c r="G50" s="13">
        <v>96.77</v>
      </c>
      <c r="H50" s="14">
        <v>96.77</v>
      </c>
      <c r="I50" s="13">
        <v>0.67</v>
      </c>
      <c r="J50" s="13">
        <v>0.68</v>
      </c>
      <c r="K50" s="13">
        <v>0.5</v>
      </c>
      <c r="L50" s="13">
        <v>0.68</v>
      </c>
      <c r="M50" s="14">
        <v>0.63</v>
      </c>
      <c r="N50" s="13">
        <v>3.88</v>
      </c>
      <c r="O50" s="13">
        <v>4.67</v>
      </c>
      <c r="P50" s="13">
        <v>3.57</v>
      </c>
      <c r="Q50" s="13">
        <v>3.88</v>
      </c>
      <c r="R50" s="14">
        <v>4</v>
      </c>
      <c r="S50" s="13">
        <v>0.4</v>
      </c>
      <c r="T50" s="13">
        <v>0</v>
      </c>
      <c r="U50" s="13">
        <v>0.55000000000000004</v>
      </c>
      <c r="V50" s="13">
        <v>0.4</v>
      </c>
      <c r="W50" s="13">
        <v>-0.99</v>
      </c>
      <c r="X50" s="13">
        <v>0</v>
      </c>
    </row>
    <row r="51" spans="1:24">
      <c r="A51" s="12" t="s">
        <v>280</v>
      </c>
      <c r="B51" s="13">
        <v>0.78</v>
      </c>
      <c r="C51" s="13">
        <v>4.6900000000000004</v>
      </c>
      <c r="D51" s="13">
        <v>93.75</v>
      </c>
      <c r="E51" s="13">
        <v>93.75</v>
      </c>
      <c r="F51" s="13">
        <v>100</v>
      </c>
      <c r="G51" s="13">
        <v>96.77</v>
      </c>
      <c r="H51" s="14">
        <v>96.07</v>
      </c>
      <c r="I51" s="13">
        <v>0.54</v>
      </c>
      <c r="J51" s="13">
        <v>0.62</v>
      </c>
      <c r="K51" s="13">
        <v>0.48</v>
      </c>
      <c r="L51" s="13">
        <v>0.57999999999999996</v>
      </c>
      <c r="M51" s="14">
        <v>0.56000000000000005</v>
      </c>
      <c r="N51" s="13">
        <v>3.28</v>
      </c>
      <c r="O51" s="13">
        <v>3.28</v>
      </c>
      <c r="P51" s="13">
        <v>4.67</v>
      </c>
      <c r="Q51" s="13">
        <v>3.9</v>
      </c>
      <c r="R51" s="14">
        <v>3.78</v>
      </c>
      <c r="S51" s="13">
        <v>-0.7</v>
      </c>
      <c r="T51" s="13">
        <v>-0.7</v>
      </c>
      <c r="U51" s="13">
        <v>0</v>
      </c>
      <c r="V51" s="13">
        <v>0.38</v>
      </c>
      <c r="W51" s="13">
        <v>-0.45</v>
      </c>
      <c r="X51" s="13">
        <v>-0.27</v>
      </c>
    </row>
    <row r="52" spans="1:24">
      <c r="A52" s="12" t="s">
        <v>281</v>
      </c>
      <c r="B52" s="13">
        <v>0</v>
      </c>
      <c r="C52" s="13">
        <v>3.91</v>
      </c>
      <c r="D52" s="13">
        <v>93.75</v>
      </c>
      <c r="E52" s="13">
        <v>96.88</v>
      </c>
      <c r="F52" s="13">
        <v>96.88</v>
      </c>
      <c r="G52" s="13">
        <v>96.88</v>
      </c>
      <c r="H52" s="14">
        <v>96.09</v>
      </c>
      <c r="I52" s="13">
        <v>0.89</v>
      </c>
      <c r="J52" s="13">
        <v>0.82</v>
      </c>
      <c r="K52" s="13">
        <v>0.71</v>
      </c>
      <c r="L52" s="13">
        <v>0.79</v>
      </c>
      <c r="M52" s="14">
        <v>0.8</v>
      </c>
      <c r="N52" s="13">
        <v>2.9</v>
      </c>
      <c r="O52" s="13">
        <v>3.9</v>
      </c>
      <c r="P52" s="13">
        <v>3.67</v>
      </c>
      <c r="Q52" s="13">
        <v>3.67</v>
      </c>
      <c r="R52" s="14">
        <v>3.53</v>
      </c>
      <c r="S52" s="13">
        <v>-0.12</v>
      </c>
      <c r="T52" s="13">
        <v>0.38</v>
      </c>
      <c r="U52" s="13">
        <v>-0.5</v>
      </c>
      <c r="V52" s="13">
        <v>-0.5</v>
      </c>
      <c r="W52" s="13">
        <v>-0.94</v>
      </c>
      <c r="X52" s="13">
        <v>-0.16</v>
      </c>
    </row>
    <row r="53" spans="1:24">
      <c r="A53" s="12" t="s">
        <v>282</v>
      </c>
      <c r="B53" s="13">
        <v>0</v>
      </c>
      <c r="C53" s="13">
        <v>4.6900000000000004</v>
      </c>
      <c r="D53" s="13">
        <v>96.88</v>
      </c>
      <c r="E53" s="13">
        <v>93.75</v>
      </c>
      <c r="F53" s="13">
        <v>96.88</v>
      </c>
      <c r="G53" s="13">
        <v>93.75</v>
      </c>
      <c r="H53" s="14">
        <v>95.31</v>
      </c>
      <c r="I53" s="13">
        <v>0.62</v>
      </c>
      <c r="J53" s="13">
        <v>0.59</v>
      </c>
      <c r="K53" s="13">
        <v>0.45</v>
      </c>
      <c r="L53" s="13">
        <v>0.57999999999999996</v>
      </c>
      <c r="M53" s="14">
        <v>0.56000000000000005</v>
      </c>
      <c r="N53" s="13">
        <v>3.9</v>
      </c>
      <c r="O53" s="13">
        <v>3.57</v>
      </c>
      <c r="P53" s="13">
        <v>3.9</v>
      </c>
      <c r="Q53" s="13">
        <v>3.28</v>
      </c>
      <c r="R53" s="14">
        <v>3.66</v>
      </c>
      <c r="S53" s="13">
        <v>0.38</v>
      </c>
      <c r="T53" s="13">
        <v>0.55000000000000004</v>
      </c>
      <c r="U53" s="13">
        <v>0.38</v>
      </c>
      <c r="V53" s="13">
        <v>-0.7</v>
      </c>
      <c r="W53" s="13">
        <v>-1.34</v>
      </c>
      <c r="X53" s="13">
        <v>-0.06</v>
      </c>
    </row>
    <row r="54" spans="1:24">
      <c r="A54" s="12" t="s">
        <v>283</v>
      </c>
      <c r="B54" s="13">
        <v>0.78</v>
      </c>
      <c r="C54" s="13">
        <v>3.91</v>
      </c>
      <c r="D54" s="13">
        <v>93.75</v>
      </c>
      <c r="E54" s="13">
        <v>100</v>
      </c>
      <c r="F54" s="13">
        <v>96.88</v>
      </c>
      <c r="G54" s="13">
        <v>96.88</v>
      </c>
      <c r="H54" s="14">
        <v>96.88</v>
      </c>
      <c r="I54" s="13">
        <v>1.1399999999999999</v>
      </c>
      <c r="J54" s="13">
        <v>1.08</v>
      </c>
      <c r="K54" s="13">
        <v>0.96</v>
      </c>
      <c r="L54" s="13">
        <v>1.03</v>
      </c>
      <c r="M54" s="14">
        <v>1.05</v>
      </c>
      <c r="N54" s="13">
        <v>3.28</v>
      </c>
      <c r="O54" s="13">
        <v>4.67</v>
      </c>
      <c r="P54" s="13">
        <v>3.67</v>
      </c>
      <c r="Q54" s="13">
        <v>3.9</v>
      </c>
      <c r="R54" s="14">
        <v>3.88</v>
      </c>
      <c r="S54" s="13">
        <v>-0.7</v>
      </c>
      <c r="T54" s="13">
        <v>0</v>
      </c>
      <c r="U54" s="13">
        <v>-0.5</v>
      </c>
      <c r="V54" s="13">
        <v>0.38</v>
      </c>
      <c r="W54" s="13">
        <v>-0.99</v>
      </c>
      <c r="X54" s="13">
        <v>-0.23</v>
      </c>
    </row>
    <row r="55" spans="1:24">
      <c r="A55" s="12" t="s">
        <v>284</v>
      </c>
      <c r="B55" s="13">
        <v>0</v>
      </c>
      <c r="C55" s="13">
        <v>5.47</v>
      </c>
      <c r="D55" s="13">
        <v>90.63</v>
      </c>
      <c r="E55" s="13">
        <v>96.88</v>
      </c>
      <c r="F55" s="13">
        <v>93.55</v>
      </c>
      <c r="G55" s="13">
        <v>100</v>
      </c>
      <c r="H55" s="14">
        <v>95.26</v>
      </c>
      <c r="I55" s="13">
        <v>0.59</v>
      </c>
      <c r="J55" s="13">
        <v>0.68</v>
      </c>
      <c r="K55" s="13">
        <v>0.47</v>
      </c>
      <c r="L55" s="13">
        <v>0.69</v>
      </c>
      <c r="M55" s="14">
        <v>0.61</v>
      </c>
      <c r="N55" s="13">
        <v>2.99</v>
      </c>
      <c r="O55" s="13">
        <v>3.9</v>
      </c>
      <c r="P55" s="13">
        <v>3.28</v>
      </c>
      <c r="Q55" s="13">
        <v>4.67</v>
      </c>
      <c r="R55" s="14">
        <v>3.71</v>
      </c>
      <c r="S55" s="13">
        <v>-0.84</v>
      </c>
      <c r="T55" s="13">
        <v>0.38</v>
      </c>
      <c r="U55" s="13">
        <v>-0.7</v>
      </c>
      <c r="V55" s="13">
        <v>0</v>
      </c>
      <c r="W55" s="13">
        <v>-0.78</v>
      </c>
      <c r="X55" s="13">
        <v>0.05</v>
      </c>
    </row>
    <row r="56" spans="1:24">
      <c r="A56" s="12" t="s">
        <v>285</v>
      </c>
      <c r="B56" s="13">
        <v>0.78</v>
      </c>
      <c r="C56" s="13">
        <v>5.47</v>
      </c>
      <c r="D56" s="13">
        <v>100</v>
      </c>
      <c r="E56" s="13">
        <v>90.32</v>
      </c>
      <c r="F56" s="13">
        <v>96.88</v>
      </c>
      <c r="G56" s="13">
        <v>96.88</v>
      </c>
      <c r="H56" s="14">
        <v>96.02</v>
      </c>
      <c r="I56" s="13">
        <v>0.74</v>
      </c>
      <c r="J56" s="13">
        <v>0.83</v>
      </c>
      <c r="K56" s="13">
        <v>0.56000000000000005</v>
      </c>
      <c r="L56" s="13">
        <v>0.75</v>
      </c>
      <c r="M56" s="14">
        <v>0.72</v>
      </c>
      <c r="N56" s="13">
        <v>4.67</v>
      </c>
      <c r="O56" s="13">
        <v>2.5299999999999998</v>
      </c>
      <c r="P56" s="13">
        <v>3.67</v>
      </c>
      <c r="Q56" s="13">
        <v>3.67</v>
      </c>
      <c r="R56" s="14">
        <v>3.63</v>
      </c>
      <c r="S56" s="13">
        <v>0</v>
      </c>
      <c r="T56" s="13">
        <v>0.02</v>
      </c>
      <c r="U56" s="13">
        <v>-0.5</v>
      </c>
      <c r="V56" s="13">
        <v>-0.5</v>
      </c>
      <c r="W56" s="13">
        <v>-1.08</v>
      </c>
      <c r="X56" s="13">
        <v>-0.47</v>
      </c>
    </row>
    <row r="57" spans="1:24">
      <c r="A57" s="12" t="s">
        <v>286</v>
      </c>
      <c r="B57" s="13">
        <v>0</v>
      </c>
      <c r="C57" s="13">
        <v>7.81</v>
      </c>
      <c r="D57" s="13">
        <v>81.25</v>
      </c>
      <c r="E57" s="13">
        <v>93.75</v>
      </c>
      <c r="F57" s="13">
        <v>96.88</v>
      </c>
      <c r="G57" s="13">
        <v>96.88</v>
      </c>
      <c r="H57" s="14">
        <v>92.19</v>
      </c>
      <c r="I57" s="13">
        <v>0.52</v>
      </c>
      <c r="J57" s="13">
        <v>0.66</v>
      </c>
      <c r="K57" s="13">
        <v>0.53</v>
      </c>
      <c r="L57" s="13">
        <v>0.6</v>
      </c>
      <c r="M57" s="14">
        <v>0.56999999999999995</v>
      </c>
      <c r="N57" s="13">
        <v>1.77</v>
      </c>
      <c r="O57" s="13">
        <v>2.9</v>
      </c>
      <c r="P57" s="13">
        <v>3.67</v>
      </c>
      <c r="Q57" s="13">
        <v>3.67</v>
      </c>
      <c r="R57" s="14">
        <v>3</v>
      </c>
      <c r="S57" s="13">
        <v>-0.68</v>
      </c>
      <c r="T57" s="13">
        <v>-0.12</v>
      </c>
      <c r="U57" s="13">
        <v>-0.5</v>
      </c>
      <c r="V57" s="13">
        <v>-0.5</v>
      </c>
      <c r="W57" s="13">
        <v>0.11</v>
      </c>
      <c r="X57" s="13">
        <v>-0.31</v>
      </c>
    </row>
    <row r="58" spans="1:24">
      <c r="A58" s="15" t="s">
        <v>287</v>
      </c>
      <c r="B58" s="16">
        <v>0</v>
      </c>
      <c r="C58" s="16">
        <v>7.81</v>
      </c>
      <c r="D58" s="16">
        <v>93.75</v>
      </c>
      <c r="E58" s="16">
        <v>93.75</v>
      </c>
      <c r="F58" s="16">
        <v>93.33</v>
      </c>
      <c r="G58" s="16">
        <v>90.63</v>
      </c>
      <c r="H58" s="17">
        <v>92.86</v>
      </c>
      <c r="I58" s="16">
        <v>0.5</v>
      </c>
      <c r="J58" s="16">
        <v>0.59</v>
      </c>
      <c r="K58" s="16">
        <v>0.51</v>
      </c>
      <c r="L58" s="16">
        <v>0.56999999999999995</v>
      </c>
      <c r="M58" s="17">
        <v>0.54</v>
      </c>
      <c r="N58" s="16">
        <v>3.57</v>
      </c>
      <c r="O58" s="16">
        <v>3.57</v>
      </c>
      <c r="P58" s="16">
        <v>2.83</v>
      </c>
      <c r="Q58" s="16">
        <v>2.57</v>
      </c>
      <c r="R58" s="17">
        <v>3.14</v>
      </c>
      <c r="S58" s="16">
        <v>0.55000000000000004</v>
      </c>
      <c r="T58" s="16">
        <v>0.55000000000000004</v>
      </c>
      <c r="U58" s="16">
        <v>-0.13</v>
      </c>
      <c r="V58" s="16">
        <v>0.05</v>
      </c>
      <c r="W58" s="16">
        <v>0.1</v>
      </c>
      <c r="X58" s="16">
        <v>-0.12</v>
      </c>
    </row>
    <row r="59" spans="1:24">
      <c r="A59" s="18" t="s">
        <v>288</v>
      </c>
      <c r="B59" s="19">
        <v>0.78</v>
      </c>
      <c r="C59" s="19">
        <v>9.3800000000000008</v>
      </c>
      <c r="D59" s="19">
        <v>96.88</v>
      </c>
      <c r="E59" s="19">
        <v>96.77</v>
      </c>
      <c r="F59" s="19">
        <v>96.88</v>
      </c>
      <c r="G59" s="19">
        <v>75</v>
      </c>
      <c r="H59" s="14">
        <v>91.38</v>
      </c>
      <c r="I59" s="19">
        <v>0.43</v>
      </c>
      <c r="J59" s="19">
        <v>0.57999999999999996</v>
      </c>
      <c r="K59" s="19">
        <v>0.42</v>
      </c>
      <c r="L59" s="19">
        <v>0.45</v>
      </c>
      <c r="M59" s="14">
        <v>0.47</v>
      </c>
      <c r="N59" s="19">
        <v>3.9</v>
      </c>
      <c r="O59" s="19">
        <v>3.9</v>
      </c>
      <c r="P59" s="19">
        <v>3.67</v>
      </c>
      <c r="Q59" s="19">
        <v>2.89</v>
      </c>
      <c r="R59" s="14">
        <v>3.59</v>
      </c>
      <c r="S59" s="19">
        <v>0.38</v>
      </c>
      <c r="T59" s="19">
        <v>0.38</v>
      </c>
      <c r="U59" s="19">
        <v>-0.5</v>
      </c>
      <c r="V59" s="19">
        <v>0.78</v>
      </c>
      <c r="W59" s="19">
        <v>-0.11</v>
      </c>
      <c r="X59" s="19">
        <v>-0.79</v>
      </c>
    </row>
    <row r="60" spans="1:24">
      <c r="A60" s="12" t="s">
        <v>289</v>
      </c>
      <c r="B60" s="13">
        <v>1.56</v>
      </c>
      <c r="C60" s="13">
        <v>10.94</v>
      </c>
      <c r="D60" s="13">
        <v>90.63</v>
      </c>
      <c r="E60" s="13">
        <v>83.87</v>
      </c>
      <c r="F60" s="13">
        <v>93.75</v>
      </c>
      <c r="G60" s="13">
        <v>93.33</v>
      </c>
      <c r="H60" s="14">
        <v>90.39</v>
      </c>
      <c r="I60" s="13">
        <v>0.55000000000000004</v>
      </c>
      <c r="J60" s="13">
        <v>0.64</v>
      </c>
      <c r="K60" s="13">
        <v>0.46</v>
      </c>
      <c r="L60" s="13">
        <v>0.74</v>
      </c>
      <c r="M60" s="14">
        <v>0.6</v>
      </c>
      <c r="N60" s="13">
        <v>2.5099999999999998</v>
      </c>
      <c r="O60" s="13">
        <v>2.11</v>
      </c>
      <c r="P60" s="13">
        <v>3.28</v>
      </c>
      <c r="Q60" s="13">
        <v>3.22</v>
      </c>
      <c r="R60" s="14">
        <v>2.78</v>
      </c>
      <c r="S60" s="13">
        <v>-0.31</v>
      </c>
      <c r="T60" s="13">
        <v>0.23</v>
      </c>
      <c r="U60" s="13">
        <v>-0.7</v>
      </c>
      <c r="V60" s="13">
        <v>-0.72</v>
      </c>
      <c r="W60" s="13">
        <v>-0.77</v>
      </c>
      <c r="X60" s="13">
        <v>0.42</v>
      </c>
    </row>
    <row r="61" spans="1:24">
      <c r="A61" s="20"/>
      <c r="B61" s="21"/>
      <c r="C61" s="21"/>
      <c r="D61" s="21"/>
      <c r="E61" s="21"/>
      <c r="F61" s="21"/>
      <c r="G61" s="21"/>
      <c r="H61" s="22" t="s">
        <v>290</v>
      </c>
      <c r="I61" s="21"/>
      <c r="J61" s="21"/>
      <c r="K61" s="21"/>
      <c r="L61" s="21"/>
      <c r="M61" s="22" t="s">
        <v>219</v>
      </c>
      <c r="N61" s="21"/>
      <c r="O61" s="21"/>
      <c r="P61" s="21"/>
      <c r="Q61" s="21"/>
      <c r="R61" s="22" t="s">
        <v>291</v>
      </c>
      <c r="S61" s="21"/>
      <c r="T61" s="21"/>
      <c r="U61" s="21"/>
      <c r="V61" s="21"/>
      <c r="W61" s="21"/>
      <c r="X61" s="21"/>
    </row>
    <row r="62" spans="1:24">
      <c r="A62" s="23" t="s">
        <v>61</v>
      </c>
      <c r="B62" s="24">
        <v>0.46</v>
      </c>
      <c r="C62" s="24">
        <v>5.97</v>
      </c>
      <c r="D62" s="24">
        <v>93.18</v>
      </c>
      <c r="E62" s="24">
        <v>94.29</v>
      </c>
      <c r="F62" s="24">
        <v>95.46</v>
      </c>
      <c r="G62" s="24">
        <v>95.5</v>
      </c>
      <c r="H62" s="24">
        <v>94.61</v>
      </c>
      <c r="I62" s="24">
        <v>0.65</v>
      </c>
      <c r="J62" s="24">
        <v>0.71</v>
      </c>
      <c r="K62" s="24">
        <v>0.55000000000000004</v>
      </c>
      <c r="L62" s="24">
        <v>0.68</v>
      </c>
      <c r="M62" s="24">
        <v>0.65</v>
      </c>
      <c r="N62" s="24">
        <v>3.26</v>
      </c>
      <c r="O62" s="24">
        <v>3.55</v>
      </c>
      <c r="P62" s="24">
        <v>3.52</v>
      </c>
      <c r="Q62" s="24">
        <v>3.74</v>
      </c>
      <c r="R62" s="24">
        <v>3.52</v>
      </c>
      <c r="S62" s="24">
        <v>-0.06</v>
      </c>
      <c r="T62" s="24">
        <v>0.03</v>
      </c>
      <c r="U62" s="24">
        <v>-0.24</v>
      </c>
      <c r="V62" s="24">
        <v>-0.01</v>
      </c>
      <c r="W62" s="24">
        <v>-0.62</v>
      </c>
      <c r="X62" s="24">
        <v>-0.17</v>
      </c>
    </row>
    <row r="63" spans="1:24">
      <c r="A63" s="23" t="s">
        <v>292</v>
      </c>
      <c r="B63" s="24">
        <v>0.73</v>
      </c>
      <c r="C63" s="24">
        <v>2.5099999999999998</v>
      </c>
      <c r="D63" s="24">
        <v>4.6500000000000004</v>
      </c>
      <c r="E63" s="24">
        <v>5.6</v>
      </c>
      <c r="F63" s="24">
        <v>3.21</v>
      </c>
      <c r="G63" s="24">
        <v>4.41</v>
      </c>
      <c r="H63" s="24">
        <v>2.42</v>
      </c>
      <c r="I63" s="24">
        <v>0.14000000000000001</v>
      </c>
      <c r="J63" s="24">
        <v>0.12</v>
      </c>
      <c r="K63" s="24">
        <v>0.11</v>
      </c>
      <c r="L63" s="24">
        <v>0.11</v>
      </c>
      <c r="M63" s="24">
        <v>0.11</v>
      </c>
      <c r="N63" s="24">
        <v>0.75</v>
      </c>
      <c r="O63" s="24">
        <v>0.87</v>
      </c>
      <c r="P63" s="24">
        <v>0.67</v>
      </c>
      <c r="Q63" s="24">
        <v>0.7</v>
      </c>
      <c r="R63" s="24">
        <v>0.43</v>
      </c>
      <c r="S63" s="24">
        <v>0.47</v>
      </c>
      <c r="T63" s="24">
        <v>0.42</v>
      </c>
      <c r="U63" s="24">
        <v>0.35</v>
      </c>
      <c r="V63" s="24">
        <v>0.44</v>
      </c>
      <c r="W63" s="24">
        <v>0.39</v>
      </c>
      <c r="X63" s="24">
        <v>0.32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E0DE7-1A2B-3D48-B67A-F818A988BEEA}">
  <dimension ref="A1:Z24"/>
  <sheetViews>
    <sheetView workbookViewId="0">
      <selection sqref="A1:XFD1048576"/>
    </sheetView>
  </sheetViews>
  <sheetFormatPr baseColWidth="10" defaultColWidth="11.5" defaultRowHeight="16"/>
  <cols>
    <col min="1" max="1" width="16.5" style="29" bestFit="1" customWidth="1"/>
    <col min="2" max="2" width="7.33203125" style="29" bestFit="1" customWidth="1"/>
    <col min="3" max="3" width="14.1640625" style="29" bestFit="1" customWidth="1"/>
    <col min="4" max="4" width="15.5" style="29" bestFit="1" customWidth="1"/>
    <col min="5" max="5" width="16.1640625" style="29" bestFit="1" customWidth="1"/>
    <col min="6" max="6" width="14.33203125" style="29" bestFit="1" customWidth="1"/>
    <col min="7" max="7" width="15.6640625" style="29" bestFit="1" customWidth="1"/>
    <col min="8" max="8" width="16.33203125" style="29" bestFit="1" customWidth="1"/>
    <col min="9" max="9" width="23.33203125" style="29" customWidth="1"/>
    <col min="10" max="10" width="16.33203125" style="29" customWidth="1"/>
    <col min="11" max="12" width="14" style="29" bestFit="1" customWidth="1"/>
    <col min="13" max="13" width="14.33203125" style="29" bestFit="1" customWidth="1"/>
    <col min="14" max="15" width="14" style="29" bestFit="1" customWidth="1"/>
    <col min="16" max="16" width="14.5" style="29" bestFit="1" customWidth="1"/>
    <col min="17" max="18" width="14.5" style="29" customWidth="1"/>
    <col min="19" max="19" width="17.1640625" style="29" bestFit="1" customWidth="1"/>
    <col min="20" max="20" width="18.5" style="29" bestFit="1" customWidth="1"/>
    <col min="21" max="21" width="19.33203125" style="29" bestFit="1" customWidth="1"/>
    <col min="22" max="22" width="17.33203125" style="29" bestFit="1" customWidth="1"/>
    <col min="23" max="23" width="18.83203125" style="29" bestFit="1" customWidth="1"/>
    <col min="24" max="24" width="19.5" style="29" bestFit="1" customWidth="1"/>
    <col min="25" max="16384" width="11.5" style="29"/>
  </cols>
  <sheetData>
    <row r="1" spans="1:26" s="28" customFormat="1">
      <c r="A1" s="25" t="s">
        <v>207</v>
      </c>
      <c r="B1" s="26" t="s">
        <v>185</v>
      </c>
      <c r="C1" s="26" t="s">
        <v>293</v>
      </c>
      <c r="D1" s="26" t="s">
        <v>294</v>
      </c>
      <c r="E1" s="26" t="s">
        <v>295</v>
      </c>
      <c r="F1" s="26" t="s">
        <v>296</v>
      </c>
      <c r="G1" s="26" t="s">
        <v>297</v>
      </c>
      <c r="H1" s="26" t="s">
        <v>298</v>
      </c>
      <c r="I1" s="27" t="s">
        <v>299</v>
      </c>
      <c r="J1" s="27" t="s">
        <v>300</v>
      </c>
      <c r="K1" s="26" t="s">
        <v>301</v>
      </c>
      <c r="L1" s="26" t="s">
        <v>302</v>
      </c>
      <c r="M1" s="26" t="s">
        <v>303</v>
      </c>
      <c r="N1" s="26" t="s">
        <v>304</v>
      </c>
      <c r="O1" s="26" t="s">
        <v>305</v>
      </c>
      <c r="P1" s="26" t="s">
        <v>306</v>
      </c>
      <c r="Q1" s="27" t="s">
        <v>307</v>
      </c>
      <c r="R1" s="27" t="s">
        <v>308</v>
      </c>
      <c r="S1" s="26" t="s">
        <v>309</v>
      </c>
      <c r="T1" s="26" t="s">
        <v>310</v>
      </c>
      <c r="U1" s="26" t="s">
        <v>311</v>
      </c>
      <c r="V1" s="26" t="s">
        <v>312</v>
      </c>
      <c r="W1" s="26" t="s">
        <v>313</v>
      </c>
      <c r="X1" s="26" t="s">
        <v>314</v>
      </c>
      <c r="Y1" s="27" t="s">
        <v>315</v>
      </c>
      <c r="Z1" s="27" t="s">
        <v>316</v>
      </c>
    </row>
    <row r="2" spans="1:26">
      <c r="A2" t="s">
        <v>148</v>
      </c>
      <c r="B2" s="29" t="b">
        <v>0</v>
      </c>
      <c r="C2" s="29">
        <v>87.2340425531915</v>
      </c>
      <c r="D2" s="29">
        <v>90.196078431372555</v>
      </c>
      <c r="E2" s="29">
        <v>78</v>
      </c>
      <c r="F2" s="29">
        <v>93.877551020408163</v>
      </c>
      <c r="G2" s="29">
        <v>89.361702127659569</v>
      </c>
      <c r="H2" s="29">
        <v>86.274509803921575</v>
      </c>
      <c r="I2" s="29">
        <f>AVERAGE(D2,E2,G2)</f>
        <v>85.85259351967737</v>
      </c>
      <c r="J2" s="30">
        <f>AVERAGE(C2:H2)</f>
        <v>87.490647322758889</v>
      </c>
      <c r="K2" s="29">
        <v>1.0487294621462508</v>
      </c>
      <c r="L2" s="29">
        <v>1.0162578920217722</v>
      </c>
      <c r="M2" s="29">
        <v>1.1831762223589697</v>
      </c>
      <c r="N2" s="29">
        <v>0.83746730519568824</v>
      </c>
      <c r="O2" s="29">
        <v>1.0301480429522512</v>
      </c>
      <c r="P2" s="29">
        <v>1.1514468698863476</v>
      </c>
      <c r="Q2" s="29">
        <f>AVERAGE(L2,M2,O2)</f>
        <v>1.0765273857776643</v>
      </c>
      <c r="R2" s="30">
        <f>AVERAGE(K2:P2)</f>
        <v>1.04453763242688</v>
      </c>
      <c r="S2" s="29">
        <v>2.9249972656754895</v>
      </c>
      <c r="T2" s="29">
        <v>3.0960948383210471</v>
      </c>
      <c r="U2" s="29">
        <v>1.6593152244391369</v>
      </c>
      <c r="V2" s="29">
        <v>2.9714223431253846</v>
      </c>
      <c r="W2" s="29">
        <v>2.5045447235637899</v>
      </c>
      <c r="X2" s="29">
        <v>2.3236238355224828</v>
      </c>
      <c r="Y2" s="29">
        <f>AVERAGE(T2,U2,W2)</f>
        <v>2.419984928774658</v>
      </c>
      <c r="Z2" s="30">
        <f>AVERAGE(S2:X2)</f>
        <v>2.5799997051078885</v>
      </c>
    </row>
    <row r="3" spans="1:26">
      <c r="A3" t="s">
        <v>149</v>
      </c>
      <c r="B3" s="29" t="b">
        <v>0</v>
      </c>
      <c r="C3" s="29">
        <v>96.296296296296291</v>
      </c>
      <c r="D3" s="29">
        <v>83.018867924528308</v>
      </c>
      <c r="E3" s="29">
        <v>86.538461538461547</v>
      </c>
      <c r="F3" s="29">
        <v>98.148148148148152</v>
      </c>
      <c r="G3" s="29">
        <v>94.230769230769226</v>
      </c>
      <c r="H3" s="29">
        <v>94.444444444444443</v>
      </c>
      <c r="I3" s="29">
        <f t="shared" ref="I3:I21" si="0">AVERAGE(D3,E3,G3)</f>
        <v>87.929366231253027</v>
      </c>
      <c r="J3" s="30">
        <f t="shared" ref="J3:J21" si="1">AVERAGE(C3:H3)</f>
        <v>92.112831263774652</v>
      </c>
      <c r="K3" s="29">
        <v>0.87560984109618056</v>
      </c>
      <c r="L3" s="29">
        <v>1.0597229847499998</v>
      </c>
      <c r="M3" s="29">
        <v>1.0675042687111271</v>
      </c>
      <c r="N3" s="29">
        <v>0.80663673018863224</v>
      </c>
      <c r="O3" s="29">
        <v>0.88220603100000738</v>
      </c>
      <c r="P3" s="29">
        <v>1.0550085269019827</v>
      </c>
      <c r="Q3" s="29">
        <f t="shared" ref="Q3:Q21" si="2">AVERAGE(L3,M3,O3)</f>
        <v>1.0031444281537116</v>
      </c>
      <c r="R3" s="30">
        <f t="shared" ref="R3:R21" si="3">AVERAGE(K3:P3)</f>
        <v>0.95778139710798815</v>
      </c>
      <c r="S3" s="29">
        <v>3.6653233451152092</v>
      </c>
      <c r="T3" s="29">
        <v>1.8504274288531586</v>
      </c>
      <c r="U3" s="29">
        <v>2.1487849028062262</v>
      </c>
      <c r="V3" s="29">
        <v>4.0563330146078886</v>
      </c>
      <c r="W3" s="29">
        <v>3.020493526862519</v>
      </c>
      <c r="X3" s="29">
        <v>3.4722920532672088</v>
      </c>
      <c r="Y3" s="29">
        <f t="shared" ref="Y3:Y21" si="4">AVERAGE(T3,U3,W3)</f>
        <v>2.3399019528406346</v>
      </c>
      <c r="Z3" s="30">
        <f t="shared" ref="Z3:Z21" si="5">AVERAGE(S3:X3)</f>
        <v>3.0356090452520355</v>
      </c>
    </row>
    <row r="4" spans="1:26">
      <c r="A4" t="s">
        <v>150</v>
      </c>
      <c r="B4" s="29" t="b">
        <v>0</v>
      </c>
      <c r="C4" s="29">
        <v>94.444444444444443</v>
      </c>
      <c r="D4" s="29">
        <v>94.117647058823522</v>
      </c>
      <c r="E4" s="29">
        <v>98.148148148148152</v>
      </c>
      <c r="F4" s="29">
        <v>98.148148148148152</v>
      </c>
      <c r="G4" s="29">
        <v>98.148148148148152</v>
      </c>
      <c r="H4" s="29">
        <v>98.148148148148152</v>
      </c>
      <c r="I4" s="29">
        <f t="shared" si="0"/>
        <v>96.804647785039947</v>
      </c>
      <c r="J4" s="30">
        <f t="shared" si="1"/>
        <v>96.859114015976772</v>
      </c>
      <c r="K4" s="29">
        <v>0.67279003409800553</v>
      </c>
      <c r="L4" s="29">
        <v>0.88005020241668797</v>
      </c>
      <c r="M4" s="29">
        <v>0.89711985377352732</v>
      </c>
      <c r="N4" s="29">
        <v>0.58715049900001759</v>
      </c>
      <c r="O4" s="29">
        <v>0.66385032456603443</v>
      </c>
      <c r="P4" s="29">
        <v>0.7821901303962322</v>
      </c>
      <c r="Q4" s="29">
        <f t="shared" si="2"/>
        <v>0.8136734602520832</v>
      </c>
      <c r="R4" s="30">
        <f t="shared" si="3"/>
        <v>0.74719184070841749</v>
      </c>
      <c r="S4" s="29">
        <v>3.0541192101088206</v>
      </c>
      <c r="T4" s="29">
        <v>2.9862324648698753</v>
      </c>
      <c r="U4" s="29">
        <v>4.0563330146078886</v>
      </c>
      <c r="V4" s="29">
        <v>4.0563330146078886</v>
      </c>
      <c r="W4" s="29">
        <v>4.0563330146078886</v>
      </c>
      <c r="X4" s="29">
        <v>3.9882033004973927</v>
      </c>
      <c r="Y4" s="29">
        <f t="shared" si="4"/>
        <v>3.699632831361884</v>
      </c>
      <c r="Z4" s="30">
        <f t="shared" si="5"/>
        <v>3.699592336549959</v>
      </c>
    </row>
    <row r="5" spans="1:26">
      <c r="A5" t="s">
        <v>151</v>
      </c>
      <c r="B5" s="29" t="b">
        <v>0</v>
      </c>
      <c r="C5" s="29">
        <v>100</v>
      </c>
      <c r="D5" s="29">
        <v>92.307692307692307</v>
      </c>
      <c r="E5" s="29">
        <v>100</v>
      </c>
      <c r="F5" s="29">
        <v>100</v>
      </c>
      <c r="G5" s="29">
        <v>100</v>
      </c>
      <c r="H5" s="29">
        <v>98.148148148148152</v>
      </c>
      <c r="I5" s="29">
        <f t="shared" si="0"/>
        <v>97.435897435897445</v>
      </c>
      <c r="J5" s="30">
        <f t="shared" si="1"/>
        <v>98.409306742640069</v>
      </c>
      <c r="K5" s="29">
        <v>0.8585191068490754</v>
      </c>
      <c r="L5" s="29">
        <v>1.0742676403541982</v>
      </c>
      <c r="M5" s="29">
        <v>1.0023070691372149</v>
      </c>
      <c r="N5" s="29">
        <v>0.79703134124076347</v>
      </c>
      <c r="O5" s="29">
        <v>0.80120427838890595</v>
      </c>
      <c r="P5" s="29">
        <v>0.96820944316984747</v>
      </c>
      <c r="Q5" s="29">
        <f t="shared" si="2"/>
        <v>0.95925966262677298</v>
      </c>
      <c r="R5" s="30">
        <f t="shared" si="3"/>
        <v>0.91692314652333418</v>
      </c>
      <c r="S5" s="29">
        <v>4.6675371496142777</v>
      </c>
      <c r="T5" s="29">
        <v>3.3917567093890391</v>
      </c>
      <c r="U5" s="29">
        <v>4.6675371496142777</v>
      </c>
      <c r="V5" s="29">
        <v>4.6675371496142777</v>
      </c>
      <c r="W5" s="29">
        <v>4.6675371496142777</v>
      </c>
      <c r="X5" s="29">
        <v>3.9882033004973927</v>
      </c>
      <c r="Y5" s="29">
        <f t="shared" si="4"/>
        <v>4.2422770028725312</v>
      </c>
      <c r="Z5" s="30">
        <f t="shared" si="5"/>
        <v>4.3416847680572568</v>
      </c>
    </row>
    <row r="6" spans="1:26">
      <c r="A6" t="s">
        <v>152</v>
      </c>
      <c r="B6" s="29" t="b">
        <v>0</v>
      </c>
      <c r="C6" s="29">
        <v>94.444444444444443</v>
      </c>
      <c r="D6" s="29">
        <v>87.037037037037038</v>
      </c>
      <c r="E6" s="29">
        <v>96.226415094339629</v>
      </c>
      <c r="F6" s="29">
        <v>96.226415094339629</v>
      </c>
      <c r="G6" s="29">
        <v>96.296296296296291</v>
      </c>
      <c r="H6" s="29">
        <v>87.037037037037038</v>
      </c>
      <c r="I6" s="29">
        <f t="shared" si="0"/>
        <v>93.186582809224319</v>
      </c>
      <c r="J6" s="30">
        <f t="shared" si="1"/>
        <v>92.877940833915673</v>
      </c>
      <c r="K6" s="29">
        <v>0.89912799496076723</v>
      </c>
      <c r="L6" s="29">
        <v>0.93805718253188963</v>
      </c>
      <c r="M6" s="29">
        <v>1.0078579069803906</v>
      </c>
      <c r="N6" s="29">
        <v>0.95352889672549102</v>
      </c>
      <c r="O6" s="29">
        <v>0.82950193621156987</v>
      </c>
      <c r="P6" s="29">
        <v>0.97193828293620754</v>
      </c>
      <c r="Q6" s="29">
        <f t="shared" si="2"/>
        <v>0.92513900857461662</v>
      </c>
      <c r="R6" s="30">
        <f t="shared" si="3"/>
        <v>0.933335366724386</v>
      </c>
      <c r="S6" s="29">
        <v>3.0541192101088206</v>
      </c>
      <c r="T6" s="29">
        <v>2.1933104785955888</v>
      </c>
      <c r="U6" s="29">
        <v>3.7721466945026725</v>
      </c>
      <c r="V6" s="29">
        <v>3.7721466945026725</v>
      </c>
      <c r="W6" s="29">
        <v>3.6653233451152092</v>
      </c>
      <c r="X6" s="29">
        <v>2.1874671379032247</v>
      </c>
      <c r="Y6" s="29">
        <f t="shared" si="4"/>
        <v>3.2102601727378235</v>
      </c>
      <c r="Z6" s="30">
        <f t="shared" si="5"/>
        <v>3.1074189267880308</v>
      </c>
    </row>
    <row r="7" spans="1:26">
      <c r="A7" t="s">
        <v>153</v>
      </c>
      <c r="B7" s="29" t="b">
        <v>0</v>
      </c>
      <c r="C7" s="29">
        <v>92.452830188679243</v>
      </c>
      <c r="D7" s="29">
        <v>83.333333333333343</v>
      </c>
      <c r="E7" s="29">
        <v>92.592592592592595</v>
      </c>
      <c r="F7" s="29">
        <v>100</v>
      </c>
      <c r="G7" s="29">
        <v>96.226415094339629</v>
      </c>
      <c r="H7" s="29">
        <v>86.538461538461547</v>
      </c>
      <c r="I7" s="29">
        <f t="shared" si="0"/>
        <v>90.717447006755194</v>
      </c>
      <c r="J7" s="30">
        <f t="shared" si="1"/>
        <v>91.857272124567729</v>
      </c>
      <c r="K7" s="29">
        <v>0.77906355475500522</v>
      </c>
      <c r="L7" s="29">
        <v>0.86025967971104866</v>
      </c>
      <c r="M7" s="29">
        <v>0.88559221568011703</v>
      </c>
      <c r="N7" s="29">
        <v>0.73511189753696304</v>
      </c>
      <c r="O7" s="29">
        <v>0.83351964335295137</v>
      </c>
      <c r="P7" s="29">
        <v>0.91258386179991546</v>
      </c>
      <c r="Q7" s="29">
        <f t="shared" si="2"/>
        <v>0.85979051291470565</v>
      </c>
      <c r="R7" s="30">
        <f t="shared" si="3"/>
        <v>0.83435514213933348</v>
      </c>
      <c r="S7" s="29">
        <v>2.7542161286331615</v>
      </c>
      <c r="T7" s="29">
        <v>2.0424903075556937</v>
      </c>
      <c r="U7" s="29">
        <v>2.769932890003604</v>
      </c>
      <c r="V7" s="29">
        <v>4.6675371496142777</v>
      </c>
      <c r="W7" s="29">
        <v>3.6440199028441915</v>
      </c>
      <c r="X7" s="29">
        <v>2.1487849028062262</v>
      </c>
      <c r="Y7" s="29">
        <f t="shared" si="4"/>
        <v>2.8188143668011634</v>
      </c>
      <c r="Z7" s="30">
        <f t="shared" si="5"/>
        <v>3.0044968802428595</v>
      </c>
    </row>
    <row r="8" spans="1:26" s="32" customFormat="1">
      <c r="A8" t="s">
        <v>154</v>
      </c>
      <c r="B8" s="29" t="b">
        <v>0</v>
      </c>
      <c r="C8" s="31">
        <v>94.444400000000002</v>
      </c>
      <c r="D8" s="31">
        <v>81.481499999999997</v>
      </c>
      <c r="E8" s="31">
        <v>85.185199999999995</v>
      </c>
      <c r="F8" s="31">
        <v>96.296300000000002</v>
      </c>
      <c r="G8" s="31">
        <v>94.444400000000002</v>
      </c>
      <c r="H8" s="31">
        <v>92.592600000000004</v>
      </c>
      <c r="I8" s="29">
        <f>AVERAGE(D8,E8,G8)</f>
        <v>87.037033333333326</v>
      </c>
      <c r="J8" s="30">
        <f>AVERAGE(C8:H8)</f>
        <v>90.740733333333353</v>
      </c>
      <c r="K8" s="31">
        <v>0.69440000000000002</v>
      </c>
      <c r="L8" s="31">
        <v>0.76780000000000004</v>
      </c>
      <c r="M8" s="31">
        <v>0.8</v>
      </c>
      <c r="N8" s="31">
        <v>0.61729999999999996</v>
      </c>
      <c r="O8" s="31">
        <v>0.65390000000000004</v>
      </c>
      <c r="P8" s="31">
        <v>0.77110000000000001</v>
      </c>
      <c r="Q8" s="29">
        <f>AVERAGE(L8,M8,O8)</f>
        <v>0.74056666666666671</v>
      </c>
      <c r="R8" s="30">
        <f>AVERAGE(K8:P8)</f>
        <v>0.7174166666666667</v>
      </c>
      <c r="S8" s="31">
        <v>3.4491000000000001</v>
      </c>
      <c r="T8" s="31">
        <v>2.54</v>
      </c>
      <c r="U8" s="31">
        <v>2.0975000000000001</v>
      </c>
      <c r="V8" s="31">
        <v>3.6652999999999998</v>
      </c>
      <c r="W8" s="31">
        <v>3.0541</v>
      </c>
      <c r="X8" s="31">
        <v>3.3012000000000001</v>
      </c>
      <c r="Y8" s="29">
        <f>AVERAGE(T8,U8,W8)</f>
        <v>2.5638666666666667</v>
      </c>
      <c r="Z8" s="30">
        <f>AVERAGE(S8:X8)</f>
        <v>3.0178666666666669</v>
      </c>
    </row>
    <row r="9" spans="1:26">
      <c r="A9" t="s">
        <v>155</v>
      </c>
      <c r="B9" s="29" t="b">
        <v>0</v>
      </c>
      <c r="C9" s="29">
        <v>100</v>
      </c>
      <c r="D9" s="29">
        <v>90.740740740740748</v>
      </c>
      <c r="E9" s="29">
        <v>98.148148148148152</v>
      </c>
      <c r="F9" s="29">
        <v>100</v>
      </c>
      <c r="G9" s="29">
        <v>100</v>
      </c>
      <c r="H9" s="29">
        <v>94.444444444444443</v>
      </c>
      <c r="I9" s="29">
        <f t="shared" si="0"/>
        <v>96.296296296296305</v>
      </c>
      <c r="J9" s="30">
        <f t="shared" si="1"/>
        <v>97.222222222222229</v>
      </c>
      <c r="K9" s="29">
        <v>1.0737177003703369</v>
      </c>
      <c r="L9" s="29">
        <v>1.0309866994693671</v>
      </c>
      <c r="M9" s="29">
        <v>1.1073253253018935</v>
      </c>
      <c r="N9" s="29">
        <v>0.97661047166665982</v>
      </c>
      <c r="O9" s="29">
        <v>0.98978235990742813</v>
      </c>
      <c r="P9" s="29">
        <v>1.0878255477451495</v>
      </c>
      <c r="Q9" s="29">
        <f t="shared" si="2"/>
        <v>1.0426981282262295</v>
      </c>
      <c r="R9" s="30">
        <f t="shared" si="3"/>
        <v>1.0443746840768058</v>
      </c>
      <c r="S9" s="29">
        <v>4.6675371496142777</v>
      </c>
      <c r="T9" s="29">
        <v>2.5696351058551778</v>
      </c>
      <c r="U9" s="29">
        <v>3.9723177266471148</v>
      </c>
      <c r="V9" s="29">
        <v>4.6675371496142777</v>
      </c>
      <c r="W9" s="29">
        <v>4.6675371496142777</v>
      </c>
      <c r="X9" s="29">
        <v>3.0619444387561288</v>
      </c>
      <c r="Y9" s="29">
        <f t="shared" si="4"/>
        <v>3.7364966607055234</v>
      </c>
      <c r="Z9" s="30">
        <f t="shared" si="5"/>
        <v>3.9344181200168755</v>
      </c>
    </row>
    <row r="10" spans="1:26">
      <c r="A10" t="s">
        <v>156</v>
      </c>
      <c r="B10" s="29" t="b">
        <v>0</v>
      </c>
      <c r="C10" s="29">
        <v>98.148148148148152</v>
      </c>
      <c r="D10" s="29">
        <v>94.444444444444443</v>
      </c>
      <c r="E10" s="29">
        <v>98.148148148148152</v>
      </c>
      <c r="F10" s="29">
        <v>100</v>
      </c>
      <c r="G10" s="29">
        <v>94.339622641509436</v>
      </c>
      <c r="H10" s="29">
        <v>94.444444444444443</v>
      </c>
      <c r="I10" s="29">
        <f t="shared" si="0"/>
        <v>95.644071744700682</v>
      </c>
      <c r="J10" s="30">
        <f t="shared" si="1"/>
        <v>96.587467971115771</v>
      </c>
      <c r="K10" s="29">
        <v>0.80019462560375243</v>
      </c>
      <c r="L10" s="29">
        <v>0.88889888405883</v>
      </c>
      <c r="M10" s="29">
        <v>0.90169712196228713</v>
      </c>
      <c r="N10" s="29">
        <v>0.76069619624076024</v>
      </c>
      <c r="O10" s="29">
        <v>0.75199156125998801</v>
      </c>
      <c r="P10" s="29">
        <v>0.82495209503919309</v>
      </c>
      <c r="Q10" s="29">
        <f t="shared" si="2"/>
        <v>0.84752918909370178</v>
      </c>
      <c r="R10" s="30">
        <f t="shared" si="3"/>
        <v>0.8214050806941352</v>
      </c>
      <c r="S10" s="29">
        <v>4.0563330146078886</v>
      </c>
      <c r="T10" s="29">
        <v>3.0541192101088206</v>
      </c>
      <c r="U10" s="29">
        <v>3.9723177266471148</v>
      </c>
      <c r="V10" s="29">
        <v>4.6675371496142777</v>
      </c>
      <c r="W10" s="29">
        <v>3.0417969691335367</v>
      </c>
      <c r="X10" s="29">
        <v>3.077096084015345</v>
      </c>
      <c r="Y10" s="29">
        <f t="shared" si="4"/>
        <v>3.3560779686298239</v>
      </c>
      <c r="Z10" s="30">
        <f t="shared" si="5"/>
        <v>3.6448666923544972</v>
      </c>
    </row>
    <row r="11" spans="1:26">
      <c r="A11" t="s">
        <v>157</v>
      </c>
      <c r="B11" s="29" t="b">
        <v>0</v>
      </c>
      <c r="C11" s="29">
        <v>92.592592592592595</v>
      </c>
      <c r="D11" s="29">
        <v>88.679245283018872</v>
      </c>
      <c r="E11" s="29">
        <v>98.076923076923066</v>
      </c>
      <c r="F11" s="29">
        <v>98.148148148148152</v>
      </c>
      <c r="G11" s="29">
        <v>96.296296296296291</v>
      </c>
      <c r="H11" s="29">
        <v>90.740740740740748</v>
      </c>
      <c r="I11" s="29">
        <f t="shared" si="0"/>
        <v>94.35082155207941</v>
      </c>
      <c r="J11" s="30">
        <f t="shared" si="1"/>
        <v>94.088991022953294</v>
      </c>
      <c r="K11" s="29">
        <v>1.0012532745201315</v>
      </c>
      <c r="L11" s="29">
        <v>1.2165639306381986</v>
      </c>
      <c r="M11" s="29">
        <v>1.3722278426077679</v>
      </c>
      <c r="N11" s="29">
        <v>1.0389542905283959</v>
      </c>
      <c r="O11" s="29">
        <v>0.97055787515381986</v>
      </c>
      <c r="P11" s="29">
        <v>1.0839861193875624</v>
      </c>
      <c r="Q11" s="29">
        <f t="shared" si="2"/>
        <v>1.1864498827999288</v>
      </c>
      <c r="R11" s="30">
        <f t="shared" si="3"/>
        <v>1.1139238888059793</v>
      </c>
      <c r="S11" s="29">
        <v>2.769932890003604</v>
      </c>
      <c r="T11" s="29">
        <v>2.3525742241236109</v>
      </c>
      <c r="U11" s="29">
        <v>3.9376762587108338</v>
      </c>
      <c r="V11" s="29">
        <v>3.9723177266471148</v>
      </c>
      <c r="W11" s="29">
        <v>3.7721466945026725</v>
      </c>
      <c r="X11" s="29">
        <v>2.5611848367851611</v>
      </c>
      <c r="Y11" s="29">
        <f t="shared" si="4"/>
        <v>3.354132392445706</v>
      </c>
      <c r="Z11" s="30">
        <f t="shared" si="5"/>
        <v>3.2276387717954997</v>
      </c>
    </row>
    <row r="12" spans="1:26">
      <c r="A12" t="s">
        <v>158</v>
      </c>
      <c r="B12" s="29" t="b">
        <v>0</v>
      </c>
      <c r="C12" s="29">
        <v>96.226415094339629</v>
      </c>
      <c r="D12" s="29">
        <v>98.113207547169807</v>
      </c>
      <c r="E12" s="29">
        <v>98.113207547169807</v>
      </c>
      <c r="F12" s="29">
        <v>100</v>
      </c>
      <c r="G12" s="29">
        <v>100</v>
      </c>
      <c r="H12" s="29">
        <v>96.296296296296291</v>
      </c>
      <c r="I12" s="29">
        <f t="shared" si="0"/>
        <v>98.742138364779862</v>
      </c>
      <c r="J12" s="30">
        <f t="shared" si="1"/>
        <v>98.124854414162584</v>
      </c>
      <c r="K12" s="29">
        <v>1.1166333734512519</v>
      </c>
      <c r="L12" s="29">
        <v>1.2115453916343399</v>
      </c>
      <c r="M12" s="29">
        <v>1.238922628346</v>
      </c>
      <c r="N12" s="29">
        <v>1.0719469357593172</v>
      </c>
      <c r="O12" s="29">
        <v>1.0532559326789885</v>
      </c>
      <c r="P12" s="29">
        <v>1.1429690134804891</v>
      </c>
      <c r="Q12" s="29">
        <f t="shared" si="2"/>
        <v>1.1679079842197762</v>
      </c>
      <c r="R12" s="30">
        <f t="shared" si="3"/>
        <v>1.1392122125583974</v>
      </c>
      <c r="S12" s="29">
        <v>3.3443030169657275</v>
      </c>
      <c r="T12" s="29">
        <v>4.0563330146078886</v>
      </c>
      <c r="U12" s="29">
        <v>4.0440107736326052</v>
      </c>
      <c r="V12" s="29">
        <v>4.6675371496142777</v>
      </c>
      <c r="W12" s="29">
        <v>4.6675371496142777</v>
      </c>
      <c r="X12" s="29">
        <v>3.3646769245157202</v>
      </c>
      <c r="Y12" s="29">
        <f t="shared" si="4"/>
        <v>4.2559603126182575</v>
      </c>
      <c r="Z12" s="30">
        <f t="shared" si="5"/>
        <v>4.0240663381584163</v>
      </c>
    </row>
    <row r="13" spans="1:26">
      <c r="A13" t="s">
        <v>159</v>
      </c>
      <c r="B13" s="29" t="b">
        <v>0</v>
      </c>
      <c r="C13" s="29">
        <v>96.296296296296291</v>
      </c>
      <c r="D13" s="29">
        <v>94.444444444444443</v>
      </c>
      <c r="E13" s="29">
        <v>96.296296296296291</v>
      </c>
      <c r="F13" s="29">
        <v>96.296296296296291</v>
      </c>
      <c r="G13" s="29">
        <v>96.296296296296291</v>
      </c>
      <c r="H13" s="29">
        <v>96.296296296296291</v>
      </c>
      <c r="I13" s="29">
        <f t="shared" si="0"/>
        <v>95.679012345678998</v>
      </c>
      <c r="J13" s="30">
        <f t="shared" si="1"/>
        <v>95.987654320987644</v>
      </c>
      <c r="K13" s="29">
        <v>0.77817271828845291</v>
      </c>
      <c r="L13" s="29">
        <v>0.81024013188237531</v>
      </c>
      <c r="M13" s="29">
        <v>0.84596106878850086</v>
      </c>
      <c r="N13" s="29">
        <v>0.73472778451927157</v>
      </c>
      <c r="O13" s="29">
        <v>0.73645327198073574</v>
      </c>
      <c r="P13" s="29">
        <v>0.8343808537499976</v>
      </c>
      <c r="Q13" s="29">
        <f t="shared" si="2"/>
        <v>0.79755149088387067</v>
      </c>
      <c r="R13" s="30">
        <f t="shared" si="3"/>
        <v>0.78998930486822239</v>
      </c>
      <c r="S13" s="29">
        <v>3.6653233451152092</v>
      </c>
      <c r="T13" s="29">
        <v>3.0541192101088206</v>
      </c>
      <c r="U13" s="29">
        <v>3.3611135916407262</v>
      </c>
      <c r="V13" s="29">
        <v>3.3611135916407262</v>
      </c>
      <c r="W13" s="29">
        <v>3.6653233451152092</v>
      </c>
      <c r="X13" s="29">
        <v>3.3646769245157202</v>
      </c>
      <c r="Y13" s="29">
        <f t="shared" si="4"/>
        <v>3.3601853822882517</v>
      </c>
      <c r="Z13" s="30">
        <f t="shared" si="5"/>
        <v>3.4119450013560684</v>
      </c>
    </row>
    <row r="14" spans="1:26">
      <c r="A14" t="s">
        <v>160</v>
      </c>
      <c r="B14" s="29" t="b">
        <v>0</v>
      </c>
      <c r="C14" s="29">
        <v>96.296296296296291</v>
      </c>
      <c r="D14" s="29">
        <v>92.592592592592595</v>
      </c>
      <c r="E14" s="29">
        <v>94.444444444444443</v>
      </c>
      <c r="F14" s="29">
        <v>98.148148148148152</v>
      </c>
      <c r="G14" s="29">
        <v>100</v>
      </c>
      <c r="H14" s="29">
        <v>92.592592592592595</v>
      </c>
      <c r="I14" s="29">
        <f t="shared" si="0"/>
        <v>95.679012345679027</v>
      </c>
      <c r="J14" s="30">
        <f t="shared" si="1"/>
        <v>95.679012345678998</v>
      </c>
      <c r="K14" s="29">
        <v>0.5701940049808889</v>
      </c>
      <c r="L14" s="29">
        <v>0.66736653381994981</v>
      </c>
      <c r="M14" s="29">
        <v>0.69326730245099011</v>
      </c>
      <c r="N14" s="29">
        <v>0.54473155694338271</v>
      </c>
      <c r="O14" s="29">
        <v>0.55876314600003818</v>
      </c>
      <c r="P14" s="29">
        <v>0.65922526335994913</v>
      </c>
      <c r="Q14" s="29">
        <f t="shared" si="2"/>
        <v>0.63979899409032603</v>
      </c>
      <c r="R14" s="30">
        <f t="shared" si="3"/>
        <v>0.61559130125919981</v>
      </c>
      <c r="S14" s="29">
        <v>3.7721466945026725</v>
      </c>
      <c r="T14" s="29">
        <v>2.769932890003604</v>
      </c>
      <c r="U14" s="29">
        <v>3.0769272715355096</v>
      </c>
      <c r="V14" s="29">
        <v>4.0563330146078886</v>
      </c>
      <c r="W14" s="29">
        <v>4.6675371496142777</v>
      </c>
      <c r="X14" s="29">
        <v>2.8487656772855363</v>
      </c>
      <c r="Y14" s="29">
        <f t="shared" si="4"/>
        <v>3.5047991037177972</v>
      </c>
      <c r="Z14" s="30">
        <f t="shared" si="5"/>
        <v>3.5319404495915818</v>
      </c>
    </row>
    <row r="15" spans="1:26">
      <c r="A15" t="s">
        <v>161</v>
      </c>
      <c r="B15" s="29" t="b">
        <v>0</v>
      </c>
      <c r="C15" s="29">
        <v>96.296296296296291</v>
      </c>
      <c r="D15" s="29">
        <v>87.037037037037038</v>
      </c>
      <c r="E15" s="29">
        <v>94.444444444444443</v>
      </c>
      <c r="F15" s="29">
        <v>100</v>
      </c>
      <c r="G15" s="29">
        <v>98.148148148148152</v>
      </c>
      <c r="H15" s="29">
        <v>90.566037735849065</v>
      </c>
      <c r="I15" s="29">
        <f t="shared" si="0"/>
        <v>93.209876543209873</v>
      </c>
      <c r="J15" s="30">
        <f t="shared" si="1"/>
        <v>94.4153272769625</v>
      </c>
      <c r="K15" s="29">
        <v>0.78267984015404246</v>
      </c>
      <c r="L15" s="29">
        <v>0.89193599687240888</v>
      </c>
      <c r="M15" s="29">
        <v>0.86105515307851832</v>
      </c>
      <c r="N15" s="29">
        <v>0.74781298770378468</v>
      </c>
      <c r="O15" s="29">
        <v>0.76593815113219021</v>
      </c>
      <c r="P15" s="29">
        <v>0.7822158061042046</v>
      </c>
      <c r="Q15" s="29">
        <f t="shared" si="2"/>
        <v>0.83964310036103917</v>
      </c>
      <c r="R15" s="30">
        <f t="shared" si="3"/>
        <v>0.80527298917419154</v>
      </c>
      <c r="S15" s="29">
        <v>3.6653233451152092</v>
      </c>
      <c r="T15" s="29">
        <v>2.3817074769139572</v>
      </c>
      <c r="U15" s="29">
        <v>3.0541192101088206</v>
      </c>
      <c r="V15" s="29">
        <v>4.6675371496142777</v>
      </c>
      <c r="W15" s="29">
        <v>4.0563330146078886</v>
      </c>
      <c r="X15" s="29">
        <v>2.6518270496779737</v>
      </c>
      <c r="Y15" s="29">
        <f t="shared" si="4"/>
        <v>3.1640532338768885</v>
      </c>
      <c r="Z15" s="30">
        <f t="shared" si="5"/>
        <v>3.4128078743396877</v>
      </c>
    </row>
    <row r="16" spans="1:26">
      <c r="A16" t="s">
        <v>162</v>
      </c>
      <c r="B16" s="29" t="b">
        <v>0</v>
      </c>
      <c r="C16" s="29">
        <v>98.148148148148152</v>
      </c>
      <c r="D16" s="29">
        <v>94.444444444444443</v>
      </c>
      <c r="E16" s="29">
        <v>98.148148148148152</v>
      </c>
      <c r="F16" s="29">
        <v>100</v>
      </c>
      <c r="G16" s="29">
        <v>100</v>
      </c>
      <c r="H16" s="29">
        <v>96.296296296296291</v>
      </c>
      <c r="I16" s="29">
        <f t="shared" si="0"/>
        <v>97.530864197530875</v>
      </c>
      <c r="J16" s="30">
        <f t="shared" si="1"/>
        <v>97.839506172839506</v>
      </c>
      <c r="K16" s="29">
        <v>0.9946988170188733</v>
      </c>
      <c r="L16" s="29">
        <v>0.95584279954911444</v>
      </c>
      <c r="M16" s="29">
        <v>0.96618878109430228</v>
      </c>
      <c r="N16" s="29">
        <v>0.86699513800015293</v>
      </c>
      <c r="O16" s="29">
        <v>0.817479786777767</v>
      </c>
      <c r="P16" s="29">
        <v>0.92074931544224314</v>
      </c>
      <c r="Q16" s="29">
        <f t="shared" si="2"/>
        <v>0.91317045580706113</v>
      </c>
      <c r="R16" s="30">
        <f t="shared" si="3"/>
        <v>0.92032577298040874</v>
      </c>
      <c r="S16" s="29">
        <v>3.9723177266471148</v>
      </c>
      <c r="T16" s="29">
        <v>3.4491059325409261</v>
      </c>
      <c r="U16" s="29">
        <v>3.9723177266471148</v>
      </c>
      <c r="V16" s="29">
        <v>4.6675371496142777</v>
      </c>
      <c r="W16" s="29">
        <v>4.6675371496142777</v>
      </c>
      <c r="X16" s="29">
        <v>3.3646769245157202</v>
      </c>
      <c r="Y16" s="29">
        <f t="shared" si="4"/>
        <v>4.0296536029341068</v>
      </c>
      <c r="Z16" s="30">
        <f t="shared" si="5"/>
        <v>4.0155821015965714</v>
      </c>
    </row>
    <row r="17" spans="1:26">
      <c r="A17" t="s">
        <v>163</v>
      </c>
      <c r="B17" s="29" t="b">
        <v>0</v>
      </c>
      <c r="C17" s="29">
        <v>98.148148148148152</v>
      </c>
      <c r="D17" s="29">
        <v>87.037037037037038</v>
      </c>
      <c r="E17" s="29">
        <v>96.296296296296291</v>
      </c>
      <c r="F17" s="29">
        <v>100</v>
      </c>
      <c r="G17" s="29">
        <v>98.148148148148152</v>
      </c>
      <c r="H17" s="29">
        <v>96.296296296296291</v>
      </c>
      <c r="I17" s="29">
        <f t="shared" si="0"/>
        <v>93.827160493827151</v>
      </c>
      <c r="J17" s="30">
        <f t="shared" si="1"/>
        <v>95.987654320987644</v>
      </c>
      <c r="K17" s="29">
        <v>0.83175321211329334</v>
      </c>
      <c r="L17" s="29">
        <v>1.017037100787112</v>
      </c>
      <c r="M17" s="29">
        <v>0.94566293428845083</v>
      </c>
      <c r="N17" s="29">
        <v>0.75534848698144841</v>
      </c>
      <c r="O17" s="29">
        <v>0.74031942990579824</v>
      </c>
      <c r="P17" s="29">
        <v>0.85303265817307106</v>
      </c>
      <c r="Q17" s="29">
        <f t="shared" si="2"/>
        <v>0.90100648832712038</v>
      </c>
      <c r="R17" s="30">
        <f t="shared" si="3"/>
        <v>0.85719230370819577</v>
      </c>
      <c r="S17" s="29">
        <v>3.9723177266471148</v>
      </c>
      <c r="T17" s="29">
        <v>3.0447041120547618</v>
      </c>
      <c r="U17" s="29">
        <v>3.3611135916407262</v>
      </c>
      <c r="V17" s="29">
        <v>4.6675371496142777</v>
      </c>
      <c r="W17" s="29">
        <v>4.0563330146078886</v>
      </c>
      <c r="X17" s="29">
        <v>3.3646769245157202</v>
      </c>
      <c r="Y17" s="29">
        <f t="shared" si="4"/>
        <v>3.4873835727677922</v>
      </c>
      <c r="Z17" s="30">
        <f t="shared" si="5"/>
        <v>3.7444470865134147</v>
      </c>
    </row>
    <row r="18" spans="1:26">
      <c r="A18" t="s">
        <v>164</v>
      </c>
      <c r="B18" s="29" t="b">
        <v>0</v>
      </c>
      <c r="C18" s="29">
        <v>96.296296296296291</v>
      </c>
      <c r="D18" s="29">
        <v>92.592592592592595</v>
      </c>
      <c r="E18" s="29">
        <v>98.148148148148152</v>
      </c>
      <c r="F18" s="29">
        <v>100</v>
      </c>
      <c r="G18" s="29">
        <v>100</v>
      </c>
      <c r="H18" s="29">
        <v>94.444444444444443</v>
      </c>
      <c r="I18" s="29">
        <f t="shared" si="0"/>
        <v>96.913580246913583</v>
      </c>
      <c r="J18" s="30">
        <f t="shared" si="1"/>
        <v>96.913580246913583</v>
      </c>
      <c r="K18" s="29">
        <v>0.84848005417309369</v>
      </c>
      <c r="L18" s="29">
        <v>0.91526231745998299</v>
      </c>
      <c r="M18" s="29">
        <v>1.0198329509245219</v>
      </c>
      <c r="N18" s="29">
        <v>0.73360719574077815</v>
      </c>
      <c r="O18" s="29">
        <v>0.73483812622222378</v>
      </c>
      <c r="P18" s="29">
        <v>0.91352193529418602</v>
      </c>
      <c r="Q18" s="29">
        <f t="shared" si="2"/>
        <v>0.88997779820224288</v>
      </c>
      <c r="R18" s="30">
        <f t="shared" si="3"/>
        <v>0.86092376330246445</v>
      </c>
      <c r="S18" s="29">
        <v>3.3611135916407262</v>
      </c>
      <c r="T18" s="29">
        <v>2.769932890003604</v>
      </c>
      <c r="U18" s="29">
        <v>3.9723177266471148</v>
      </c>
      <c r="V18" s="29">
        <v>4.6675371496142777</v>
      </c>
      <c r="W18" s="29">
        <v>4.6675371496142777</v>
      </c>
      <c r="X18" s="29">
        <v>3.4722920532672088</v>
      </c>
      <c r="Y18" s="29">
        <f t="shared" si="4"/>
        <v>3.8032625887549987</v>
      </c>
      <c r="Z18" s="30">
        <f t="shared" si="5"/>
        <v>3.8184550934645345</v>
      </c>
    </row>
    <row r="19" spans="1:26">
      <c r="A19" t="s">
        <v>165</v>
      </c>
      <c r="B19" s="29" t="b">
        <v>0</v>
      </c>
      <c r="C19" s="29">
        <v>96.296296296296291</v>
      </c>
      <c r="D19" s="29">
        <v>92.592592592592595</v>
      </c>
      <c r="E19" s="29">
        <v>100</v>
      </c>
      <c r="F19" s="29">
        <v>98.148148148148152</v>
      </c>
      <c r="G19" s="29">
        <v>100</v>
      </c>
      <c r="H19" s="29">
        <v>96.296296296296291</v>
      </c>
      <c r="I19" s="29">
        <f t="shared" si="0"/>
        <v>97.530864197530875</v>
      </c>
      <c r="J19" s="30">
        <f t="shared" si="1"/>
        <v>97.222222222222229</v>
      </c>
      <c r="K19" s="29">
        <v>0.85645237151920106</v>
      </c>
      <c r="L19" s="29">
        <v>0.94750306913999338</v>
      </c>
      <c r="M19" s="29">
        <v>0.96332365679629417</v>
      </c>
      <c r="N19" s="29">
        <v>0.81808267177359328</v>
      </c>
      <c r="O19" s="29">
        <v>0.93171781988681723</v>
      </c>
      <c r="P19" s="29">
        <v>0.92223984500003553</v>
      </c>
      <c r="Q19" s="29">
        <f t="shared" si="2"/>
        <v>0.94751484860770174</v>
      </c>
      <c r="R19" s="30">
        <f t="shared" si="3"/>
        <v>0.90655323901932239</v>
      </c>
      <c r="S19" s="29">
        <v>3.3611135916407262</v>
      </c>
      <c r="T19" s="29">
        <v>2.876629487387083</v>
      </c>
      <c r="U19" s="29">
        <v>4.6675371496142777</v>
      </c>
      <c r="V19" s="29">
        <v>4.0563330146078886</v>
      </c>
      <c r="W19" s="29">
        <v>4.6675371496142777</v>
      </c>
      <c r="X19" s="29">
        <v>3.6854708147378012</v>
      </c>
      <c r="Y19" s="29">
        <f t="shared" si="4"/>
        <v>4.0705679288718795</v>
      </c>
      <c r="Z19" s="30">
        <f t="shared" si="5"/>
        <v>3.8857702012670092</v>
      </c>
    </row>
    <row r="20" spans="1:26">
      <c r="A20" t="s">
        <v>166</v>
      </c>
      <c r="B20" s="29" t="b">
        <v>0</v>
      </c>
      <c r="C20" s="29">
        <v>92.592592592592595</v>
      </c>
      <c r="D20" s="29">
        <v>90.384615384615387</v>
      </c>
      <c r="E20" s="29">
        <v>94.444444444444443</v>
      </c>
      <c r="F20" s="29">
        <v>100</v>
      </c>
      <c r="G20" s="29">
        <v>98.148148148148152</v>
      </c>
      <c r="H20" s="29">
        <v>92.592592592592595</v>
      </c>
      <c r="I20" s="29">
        <f t="shared" si="0"/>
        <v>94.325735992402656</v>
      </c>
      <c r="J20" s="30">
        <f t="shared" si="1"/>
        <v>94.693732193732203</v>
      </c>
      <c r="K20" s="29">
        <v>0.80941663797999353</v>
      </c>
      <c r="L20" s="29">
        <v>0.826365422808507</v>
      </c>
      <c r="M20" s="29">
        <v>0.84437086919606108</v>
      </c>
      <c r="N20" s="29">
        <v>0.67641054492307484</v>
      </c>
      <c r="O20" s="29">
        <v>0.72298486267924378</v>
      </c>
      <c r="P20" s="29">
        <v>0.82779169541998732</v>
      </c>
      <c r="Q20" s="29">
        <f t="shared" si="2"/>
        <v>0.79790705156127062</v>
      </c>
      <c r="R20" s="30">
        <f t="shared" si="3"/>
        <v>0.78455667216781133</v>
      </c>
      <c r="S20" s="29">
        <v>2.8379017975345375</v>
      </c>
      <c r="T20" s="29">
        <v>3.0960948383210471</v>
      </c>
      <c r="U20" s="29">
        <v>3.5718489103542463</v>
      </c>
      <c r="V20" s="29">
        <v>4.6675371496142777</v>
      </c>
      <c r="W20" s="29">
        <v>3.9723177266471148</v>
      </c>
      <c r="X20" s="29">
        <v>2.8487656772855363</v>
      </c>
      <c r="Y20" s="29">
        <f t="shared" si="4"/>
        <v>3.5467538251074693</v>
      </c>
      <c r="Z20" s="30">
        <f t="shared" si="5"/>
        <v>3.4990776832927928</v>
      </c>
    </row>
    <row r="21" spans="1:26">
      <c r="A21" t="s">
        <v>167</v>
      </c>
      <c r="B21" s="29" t="b">
        <v>0</v>
      </c>
      <c r="C21" s="29">
        <v>90.196078431372555</v>
      </c>
      <c r="D21" s="29">
        <v>86.79245283018868</v>
      </c>
      <c r="E21" s="29">
        <v>96.15384615384616</v>
      </c>
      <c r="F21" s="29">
        <v>100</v>
      </c>
      <c r="G21" s="29">
        <v>98.113207547169807</v>
      </c>
      <c r="H21" s="29">
        <v>91.83673469387756</v>
      </c>
      <c r="I21" s="29">
        <f t="shared" si="0"/>
        <v>93.68650217706822</v>
      </c>
      <c r="J21" s="30">
        <f t="shared" si="1"/>
        <v>93.848719942742449</v>
      </c>
      <c r="K21" s="29">
        <v>1.1684372685869537</v>
      </c>
      <c r="L21" s="29">
        <v>1.0195201073695048</v>
      </c>
      <c r="M21" s="29">
        <v>1.0756837527399694</v>
      </c>
      <c r="N21" s="29">
        <v>0.95525951215386862</v>
      </c>
      <c r="O21" s="29">
        <v>0.81471796565381283</v>
      </c>
      <c r="P21" s="29">
        <v>1.1361656179999955</v>
      </c>
      <c r="Q21" s="29">
        <f t="shared" si="2"/>
        <v>0.96997394192109565</v>
      </c>
      <c r="R21" s="30">
        <f t="shared" si="3"/>
        <v>1.0282973707506842</v>
      </c>
      <c r="S21" s="29">
        <v>2.5114042774728622</v>
      </c>
      <c r="T21" s="29">
        <v>2.1733254923156875</v>
      </c>
      <c r="U21" s="29">
        <v>3.3319807759904441</v>
      </c>
      <c r="V21" s="29">
        <v>4.6675371496142777</v>
      </c>
      <c r="W21" s="29">
        <v>3.9723177266471148</v>
      </c>
      <c r="X21" s="29">
        <v>2.6766092810833264</v>
      </c>
      <c r="Y21" s="29">
        <f t="shared" si="4"/>
        <v>3.1592079983177488</v>
      </c>
      <c r="Z21" s="30">
        <f t="shared" si="5"/>
        <v>3.2221957838539521</v>
      </c>
    </row>
    <row r="22" spans="1:26">
      <c r="I22" s="33" t="s">
        <v>317</v>
      </c>
      <c r="J22" s="27" t="s">
        <v>318</v>
      </c>
      <c r="Q22" s="33" t="s">
        <v>319</v>
      </c>
      <c r="R22" s="27" t="s">
        <v>320</v>
      </c>
      <c r="Y22" s="33" t="s">
        <v>321</v>
      </c>
      <c r="Z22" s="27" t="s">
        <v>322</v>
      </c>
    </row>
    <row r="23" spans="1:26" s="34" customFormat="1">
      <c r="A23" s="34" t="s">
        <v>323</v>
      </c>
      <c r="C23" s="34">
        <f t="shared" ref="C23:H23" si="6" xml:space="preserve"> AVERAGE(C2:C21)</f>
        <v>95.342503128193982</v>
      </c>
      <c r="D23" s="34">
        <f t="shared" si="6"/>
        <v>90.069380153185278</v>
      </c>
      <c r="E23" s="34">
        <f t="shared" si="6"/>
        <v>94.877665633499959</v>
      </c>
      <c r="F23" s="34">
        <f t="shared" si="6"/>
        <v>98.671865157589238</v>
      </c>
      <c r="G23" s="34">
        <f t="shared" si="6"/>
        <v>97.409879906146472</v>
      </c>
      <c r="H23" s="34">
        <f t="shared" si="6"/>
        <v>93.316343114531406</v>
      </c>
      <c r="I23" s="35">
        <f>AVERAGE(D23,E23,G23,H23)</f>
        <v>93.918317201840779</v>
      </c>
      <c r="J23" s="34">
        <f t="shared" ref="J23:P23" si="7" xml:space="preserve"> AVERAGE(J2:J21)</f>
        <v>94.947939515524368</v>
      </c>
      <c r="K23" s="34">
        <f t="shared" si="7"/>
        <v>0.87301619463327751</v>
      </c>
      <c r="L23" s="34">
        <f t="shared" si="7"/>
        <v>0.9497741983637642</v>
      </c>
      <c r="M23" s="34">
        <f t="shared" si="7"/>
        <v>0.98395384621084536</v>
      </c>
      <c r="N23" s="34">
        <f t="shared" si="7"/>
        <v>0.80077052214110223</v>
      </c>
      <c r="O23" s="34">
        <f t="shared" si="7"/>
        <v>0.81415652728552845</v>
      </c>
      <c r="P23" s="34">
        <f t="shared" si="7"/>
        <v>0.93007664406432977</v>
      </c>
      <c r="Q23" s="35">
        <f>AVERAGE(L23,M23,O23,P23)</f>
        <v>0.91949030398111686</v>
      </c>
      <c r="R23" s="34">
        <f t="shared" ref="R23:X23" si="8" xml:space="preserve"> AVERAGE(R2:R21)</f>
        <v>0.89195798878314125</v>
      </c>
      <c r="S23" s="34">
        <f t="shared" si="8"/>
        <v>3.4763240238381727</v>
      </c>
      <c r="T23" s="34">
        <f t="shared" si="8"/>
        <v>2.7874263055964694</v>
      </c>
      <c r="U23" s="34">
        <f t="shared" si="8"/>
        <v>3.4733574157895228</v>
      </c>
      <c r="V23" s="34">
        <f t="shared" si="8"/>
        <v>4.2655270530052238</v>
      </c>
      <c r="W23" s="34">
        <f t="shared" si="8"/>
        <v>3.9577071525777483</v>
      </c>
      <c r="X23" s="34">
        <f t="shared" si="8"/>
        <v>3.087621907072541</v>
      </c>
      <c r="Y23" s="35">
        <f>AVERAGE(T23,U23,W23,X23)</f>
        <v>3.3265281952590708</v>
      </c>
      <c r="Z23" s="34">
        <f t="shared" ref="Z23" si="9" xml:space="preserve"> AVERAGE(Z2:Z21)</f>
        <v>3.5079939763132799</v>
      </c>
    </row>
    <row r="24" spans="1:26" s="34" customFormat="1">
      <c r="A24" s="34" t="s">
        <v>324</v>
      </c>
      <c r="C24" s="34">
        <f>STDEV(C2:C21)</f>
        <v>3.1736229392815853</v>
      </c>
      <c r="D24" s="34">
        <f t="shared" ref="D24:X24" si="10">STDEV(D2:D21)</f>
        <v>4.4264929611061472</v>
      </c>
      <c r="E24" s="34">
        <f t="shared" si="10"/>
        <v>5.5642660572204372</v>
      </c>
      <c r="F24" s="34">
        <f t="shared" si="10"/>
        <v>1.7921917275296437</v>
      </c>
      <c r="G24" s="34">
        <f t="shared" si="10"/>
        <v>2.7896155156478</v>
      </c>
      <c r="H24" s="34">
        <f t="shared" si="10"/>
        <v>3.6208395141562262</v>
      </c>
      <c r="I24" s="35">
        <f>AVERAGE(D24,E24,G24,H24)</f>
        <v>4.100303512032653</v>
      </c>
      <c r="J24" s="34">
        <f>STDEV(J2:J21)</f>
        <v>2.8206169659960683</v>
      </c>
      <c r="K24" s="34">
        <f t="shared" si="10"/>
        <v>0.15415897391139427</v>
      </c>
      <c r="L24" s="34">
        <f t="shared" si="10"/>
        <v>0.13698952768567513</v>
      </c>
      <c r="M24" s="34">
        <f t="shared" si="10"/>
        <v>0.1600036778648424</v>
      </c>
      <c r="N24" s="34">
        <f t="shared" si="10"/>
        <v>0.14408400255940554</v>
      </c>
      <c r="O24" s="34">
        <f t="shared" si="10"/>
        <v>0.13061602558569074</v>
      </c>
      <c r="P24" s="34">
        <f t="shared" si="10"/>
        <v>0.14214346583771562</v>
      </c>
      <c r="Q24" s="35">
        <f>AVERAGE(L24,M24,O24,P24)</f>
        <v>0.14243817424348099</v>
      </c>
      <c r="R24" s="34">
        <f>STDEV(R2:R21)</f>
        <v>0.13589936945888034</v>
      </c>
      <c r="S24" s="34">
        <f t="shared" si="10"/>
        <v>0.60373201303755597</v>
      </c>
      <c r="T24" s="34">
        <f t="shared" si="10"/>
        <v>0.53732250382382563</v>
      </c>
      <c r="U24" s="34">
        <f t="shared" si="10"/>
        <v>0.8156102908635644</v>
      </c>
      <c r="V24" s="34">
        <f t="shared" si="10"/>
        <v>0.51987452888806507</v>
      </c>
      <c r="W24" s="34">
        <f t="shared" si="10"/>
        <v>0.66908717173444776</v>
      </c>
      <c r="X24" s="34">
        <f t="shared" si="10"/>
        <v>0.54552527145828833</v>
      </c>
      <c r="Y24" s="35">
        <f>AVERAGE(T24,U24,W24,X24)</f>
        <v>0.64188630947003156</v>
      </c>
      <c r="Z24" s="34">
        <f>STDEV(Z2:Z21)</f>
        <v>0.43944002333737286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A8679-EEFC-7A41-8952-C802E5833705}">
  <dimension ref="A1:Z57"/>
  <sheetViews>
    <sheetView workbookViewId="0">
      <selection sqref="A1:Z57"/>
    </sheetView>
  </sheetViews>
  <sheetFormatPr baseColWidth="10" defaultRowHeight="16"/>
  <sheetData>
    <row r="1" spans="1:26">
      <c r="A1" s="36"/>
      <c r="B1" s="37" t="s">
        <v>207</v>
      </c>
      <c r="C1" s="38" t="s">
        <v>293</v>
      </c>
      <c r="D1" s="39" t="s">
        <v>294</v>
      </c>
      <c r="E1" s="39" t="s">
        <v>295</v>
      </c>
      <c r="F1" s="39" t="s">
        <v>296</v>
      </c>
      <c r="G1" s="39" t="s">
        <v>297</v>
      </c>
      <c r="H1" s="39" t="s">
        <v>298</v>
      </c>
      <c r="I1" s="40" t="s">
        <v>299</v>
      </c>
      <c r="J1" s="40" t="s">
        <v>300</v>
      </c>
      <c r="K1" s="39" t="s">
        <v>301</v>
      </c>
      <c r="L1" s="39" t="s">
        <v>302</v>
      </c>
      <c r="M1" s="39" t="s">
        <v>303</v>
      </c>
      <c r="N1" s="39" t="s">
        <v>304</v>
      </c>
      <c r="O1" s="39" t="s">
        <v>305</v>
      </c>
      <c r="P1" s="39" t="s">
        <v>306</v>
      </c>
      <c r="Q1" s="40" t="s">
        <v>307</v>
      </c>
      <c r="R1" s="40" t="s">
        <v>308</v>
      </c>
      <c r="S1" s="39" t="s">
        <v>309</v>
      </c>
      <c r="T1" s="39" t="s">
        <v>310</v>
      </c>
      <c r="U1" s="39" t="s">
        <v>311</v>
      </c>
      <c r="V1" s="39" t="s">
        <v>312</v>
      </c>
      <c r="W1" s="39" t="s">
        <v>313</v>
      </c>
      <c r="X1" s="39" t="s">
        <v>314</v>
      </c>
      <c r="Y1" s="40" t="s">
        <v>315</v>
      </c>
      <c r="Z1" s="40" t="s">
        <v>316</v>
      </c>
    </row>
    <row r="2" spans="1:26">
      <c r="A2" s="41" t="s">
        <v>89</v>
      </c>
      <c r="B2" s="42" t="s">
        <v>325</v>
      </c>
      <c r="C2" s="43">
        <v>94.44</v>
      </c>
      <c r="D2" s="43">
        <v>88.89</v>
      </c>
      <c r="E2" s="43">
        <v>100</v>
      </c>
      <c r="F2" s="43">
        <v>98.15</v>
      </c>
      <c r="G2" s="43">
        <v>96.23</v>
      </c>
      <c r="H2" s="43">
        <v>100</v>
      </c>
      <c r="I2" s="44">
        <v>96.28</v>
      </c>
      <c r="J2" s="45">
        <v>96.28</v>
      </c>
      <c r="K2" s="43">
        <v>0.75</v>
      </c>
      <c r="L2" s="43">
        <v>0.79</v>
      </c>
      <c r="M2" s="43">
        <v>0.83</v>
      </c>
      <c r="N2" s="43">
        <v>0.67</v>
      </c>
      <c r="O2" s="43">
        <v>0.67</v>
      </c>
      <c r="P2" s="43">
        <v>0.79</v>
      </c>
      <c r="Q2" s="44">
        <v>0.77</v>
      </c>
      <c r="R2" s="45">
        <v>0.75</v>
      </c>
      <c r="S2" s="43">
        <v>3.05</v>
      </c>
      <c r="T2" s="43">
        <v>2.99</v>
      </c>
      <c r="U2" s="43">
        <v>4.67</v>
      </c>
      <c r="V2" s="43">
        <v>4.0599999999999996</v>
      </c>
      <c r="W2" s="43">
        <v>3.67</v>
      </c>
      <c r="X2" s="43">
        <v>4.67</v>
      </c>
      <c r="Y2" s="44">
        <v>4</v>
      </c>
      <c r="Z2" s="45">
        <v>3.85</v>
      </c>
    </row>
    <row r="3" spans="1:26">
      <c r="A3" s="41" t="s">
        <v>90</v>
      </c>
      <c r="B3" s="46" t="s">
        <v>233</v>
      </c>
      <c r="C3" s="43">
        <v>96.3</v>
      </c>
      <c r="D3" s="43">
        <v>98.15</v>
      </c>
      <c r="E3" s="43">
        <v>98.15</v>
      </c>
      <c r="F3" s="43">
        <v>100</v>
      </c>
      <c r="G3" s="43">
        <v>98.15</v>
      </c>
      <c r="H3" s="43">
        <v>100</v>
      </c>
      <c r="I3" s="44">
        <v>98.61</v>
      </c>
      <c r="J3" s="45">
        <v>98.46</v>
      </c>
      <c r="K3" s="43">
        <v>0.68</v>
      </c>
      <c r="L3" s="43">
        <v>0.76</v>
      </c>
      <c r="M3" s="43">
        <v>0.79</v>
      </c>
      <c r="N3" s="43">
        <v>0.63</v>
      </c>
      <c r="O3" s="43">
        <v>0.62</v>
      </c>
      <c r="P3" s="43">
        <v>0.75</v>
      </c>
      <c r="Q3" s="44">
        <v>0.73</v>
      </c>
      <c r="R3" s="45">
        <v>0.71</v>
      </c>
      <c r="S3" s="43">
        <v>3.77</v>
      </c>
      <c r="T3" s="43">
        <v>3.97</v>
      </c>
      <c r="U3" s="43">
        <v>4.0599999999999996</v>
      </c>
      <c r="V3" s="43">
        <v>4.67</v>
      </c>
      <c r="W3" s="43">
        <v>3.97</v>
      </c>
      <c r="X3" s="43">
        <v>4.67</v>
      </c>
      <c r="Y3" s="44">
        <v>4.17</v>
      </c>
      <c r="Z3" s="45">
        <v>4.18</v>
      </c>
    </row>
    <row r="4" spans="1:26">
      <c r="A4" s="41" t="s">
        <v>91</v>
      </c>
      <c r="B4" s="46" t="s">
        <v>237</v>
      </c>
      <c r="C4" s="43">
        <v>90.74</v>
      </c>
      <c r="D4" s="43">
        <v>94.44</v>
      </c>
      <c r="E4" s="43">
        <v>88.89</v>
      </c>
      <c r="F4" s="43">
        <v>100</v>
      </c>
      <c r="G4" s="43">
        <v>90.74</v>
      </c>
      <c r="H4" s="43">
        <v>92.59</v>
      </c>
      <c r="I4" s="44">
        <v>91.67</v>
      </c>
      <c r="J4" s="45">
        <v>92.9</v>
      </c>
      <c r="K4" s="43">
        <v>0.73</v>
      </c>
      <c r="L4" s="43">
        <v>0.72</v>
      </c>
      <c r="M4" s="43">
        <v>0.76</v>
      </c>
      <c r="N4" s="43">
        <v>0.68</v>
      </c>
      <c r="O4" s="43">
        <v>0.69</v>
      </c>
      <c r="P4" s="43">
        <v>0.74</v>
      </c>
      <c r="Q4" s="44">
        <v>0.73</v>
      </c>
      <c r="R4" s="45">
        <v>0.72</v>
      </c>
      <c r="S4" s="43">
        <v>2.57</v>
      </c>
      <c r="T4" s="43">
        <v>3.45</v>
      </c>
      <c r="U4" s="43">
        <v>2.35</v>
      </c>
      <c r="V4" s="43">
        <v>4.67</v>
      </c>
      <c r="W4" s="43">
        <v>2.57</v>
      </c>
      <c r="X4" s="43">
        <v>2.77</v>
      </c>
      <c r="Y4" s="44">
        <v>2.79</v>
      </c>
      <c r="Z4" s="45">
        <v>3.06</v>
      </c>
    </row>
    <row r="5" spans="1:26">
      <c r="A5" s="41" t="s">
        <v>92</v>
      </c>
      <c r="B5" s="46" t="s">
        <v>242</v>
      </c>
      <c r="C5" s="43">
        <v>96.3</v>
      </c>
      <c r="D5" s="43">
        <v>94.44</v>
      </c>
      <c r="E5" s="43">
        <v>85.19</v>
      </c>
      <c r="F5" s="43">
        <v>96.3</v>
      </c>
      <c r="G5" s="43">
        <v>100</v>
      </c>
      <c r="H5" s="43">
        <v>98.15</v>
      </c>
      <c r="I5" s="44">
        <v>94.44</v>
      </c>
      <c r="J5" s="45">
        <v>95.06</v>
      </c>
      <c r="K5" s="43">
        <v>0.73</v>
      </c>
      <c r="L5" s="43">
        <v>0.9</v>
      </c>
      <c r="M5" s="43">
        <v>0.88</v>
      </c>
      <c r="N5" s="43">
        <v>0.57999999999999996</v>
      </c>
      <c r="O5" s="43">
        <v>0.63</v>
      </c>
      <c r="P5" s="43">
        <v>0.75</v>
      </c>
      <c r="Q5" s="44">
        <v>0.79</v>
      </c>
      <c r="R5" s="45">
        <v>0.75</v>
      </c>
      <c r="S5" s="43">
        <v>3.67</v>
      </c>
      <c r="T5" s="43">
        <v>3.08</v>
      </c>
      <c r="U5" s="43">
        <v>2.2599999999999998</v>
      </c>
      <c r="V5" s="43">
        <v>3.67</v>
      </c>
      <c r="W5" s="43">
        <v>4.67</v>
      </c>
      <c r="X5" s="43">
        <v>3.97</v>
      </c>
      <c r="Y5" s="44">
        <v>3.49</v>
      </c>
      <c r="Z5" s="45">
        <v>3.55</v>
      </c>
    </row>
    <row r="6" spans="1:26">
      <c r="A6" s="41" t="s">
        <v>93</v>
      </c>
      <c r="B6" s="46" t="s">
        <v>243</v>
      </c>
      <c r="C6" s="43">
        <v>94.44</v>
      </c>
      <c r="D6" s="43">
        <v>98.11</v>
      </c>
      <c r="E6" s="43">
        <v>96.3</v>
      </c>
      <c r="F6" s="43">
        <v>96.15</v>
      </c>
      <c r="G6" s="43">
        <v>98.15</v>
      </c>
      <c r="H6" s="43">
        <v>98.15</v>
      </c>
      <c r="I6" s="44">
        <v>97.68</v>
      </c>
      <c r="J6" s="45">
        <v>96.88</v>
      </c>
      <c r="K6" s="43">
        <v>0.76</v>
      </c>
      <c r="L6" s="43">
        <v>0.89</v>
      </c>
      <c r="M6" s="43">
        <v>0.85</v>
      </c>
      <c r="N6" s="43">
        <v>0.7</v>
      </c>
      <c r="O6" s="43">
        <v>0.71</v>
      </c>
      <c r="P6" s="43">
        <v>0.79</v>
      </c>
      <c r="Q6" s="44">
        <v>0.81</v>
      </c>
      <c r="R6" s="45">
        <v>0.78</v>
      </c>
      <c r="S6" s="43">
        <v>3.45</v>
      </c>
      <c r="T6" s="43">
        <v>3.96</v>
      </c>
      <c r="U6" s="43">
        <v>3.36</v>
      </c>
      <c r="V6" s="43">
        <v>3.77</v>
      </c>
      <c r="W6" s="43">
        <v>3.97</v>
      </c>
      <c r="X6" s="43">
        <v>4.0599999999999996</v>
      </c>
      <c r="Y6" s="44">
        <v>3.84</v>
      </c>
      <c r="Z6" s="45">
        <v>3.76</v>
      </c>
    </row>
    <row r="7" spans="1:26">
      <c r="A7" s="41" t="s">
        <v>94</v>
      </c>
      <c r="B7" s="46" t="s">
        <v>244</v>
      </c>
      <c r="C7" s="43">
        <v>94.44</v>
      </c>
      <c r="D7" s="43">
        <v>90.57</v>
      </c>
      <c r="E7" s="43">
        <v>98.15</v>
      </c>
      <c r="F7" s="43">
        <v>98.15</v>
      </c>
      <c r="G7" s="43">
        <v>98.15</v>
      </c>
      <c r="H7" s="43">
        <v>96.3</v>
      </c>
      <c r="I7" s="44">
        <v>95.79</v>
      </c>
      <c r="J7" s="45">
        <v>95.96</v>
      </c>
      <c r="K7" s="43">
        <v>0.75</v>
      </c>
      <c r="L7" s="43">
        <v>0.9</v>
      </c>
      <c r="M7" s="43">
        <v>0.88</v>
      </c>
      <c r="N7" s="43">
        <v>0.79</v>
      </c>
      <c r="O7" s="43">
        <v>0.75</v>
      </c>
      <c r="P7" s="43">
        <v>0.85</v>
      </c>
      <c r="Q7" s="44">
        <v>0.84</v>
      </c>
      <c r="R7" s="45">
        <v>0.82</v>
      </c>
      <c r="S7" s="43">
        <v>3.05</v>
      </c>
      <c r="T7" s="43">
        <v>3.13</v>
      </c>
      <c r="U7" s="43">
        <v>3.97</v>
      </c>
      <c r="V7" s="43">
        <v>4.0599999999999996</v>
      </c>
      <c r="W7" s="43">
        <v>4.0599999999999996</v>
      </c>
      <c r="X7" s="43">
        <v>3.36</v>
      </c>
      <c r="Y7" s="44">
        <v>3.63</v>
      </c>
      <c r="Z7" s="45">
        <v>3.6</v>
      </c>
    </row>
    <row r="8" spans="1:26">
      <c r="A8" s="41" t="s">
        <v>95</v>
      </c>
      <c r="B8" s="46" t="s">
        <v>245</v>
      </c>
      <c r="C8" s="43">
        <v>96.3</v>
      </c>
      <c r="D8" s="43">
        <v>94.34</v>
      </c>
      <c r="E8" s="43">
        <v>90.74</v>
      </c>
      <c r="F8" s="43">
        <v>100</v>
      </c>
      <c r="G8" s="43">
        <v>100</v>
      </c>
      <c r="H8" s="43">
        <v>98.11</v>
      </c>
      <c r="I8" s="44">
        <v>95.8</v>
      </c>
      <c r="J8" s="45">
        <v>96.58</v>
      </c>
      <c r="K8" s="43">
        <v>0.75</v>
      </c>
      <c r="L8" s="43">
        <v>0.89</v>
      </c>
      <c r="M8" s="43">
        <v>0.94</v>
      </c>
      <c r="N8" s="43">
        <v>0.7</v>
      </c>
      <c r="O8" s="43">
        <v>0.74</v>
      </c>
      <c r="P8" s="43">
        <v>0.82</v>
      </c>
      <c r="Q8" s="44">
        <v>0.85</v>
      </c>
      <c r="R8" s="45">
        <v>0.81</v>
      </c>
      <c r="S8" s="43">
        <v>3.36</v>
      </c>
      <c r="T8" s="43">
        <v>3.42</v>
      </c>
      <c r="U8" s="43">
        <v>3.13</v>
      </c>
      <c r="V8" s="43">
        <v>4.67</v>
      </c>
      <c r="W8" s="43">
        <v>4.67</v>
      </c>
      <c r="X8" s="43">
        <v>3.97</v>
      </c>
      <c r="Y8" s="44">
        <v>3.8</v>
      </c>
      <c r="Z8" s="45">
        <v>3.87</v>
      </c>
    </row>
    <row r="9" spans="1:26">
      <c r="A9" s="41" t="s">
        <v>96</v>
      </c>
      <c r="B9" s="46" t="s">
        <v>246</v>
      </c>
      <c r="C9" s="43">
        <v>88.89</v>
      </c>
      <c r="D9" s="43">
        <v>88.68</v>
      </c>
      <c r="E9" s="43">
        <v>94.44</v>
      </c>
      <c r="F9" s="43">
        <v>96.23</v>
      </c>
      <c r="G9" s="43">
        <v>94.44</v>
      </c>
      <c r="H9" s="43">
        <v>98.15</v>
      </c>
      <c r="I9" s="44">
        <v>93.93</v>
      </c>
      <c r="J9" s="45">
        <v>93.47</v>
      </c>
      <c r="K9" s="43">
        <v>0.73</v>
      </c>
      <c r="L9" s="43">
        <v>0.85</v>
      </c>
      <c r="M9" s="43">
        <v>0.83</v>
      </c>
      <c r="N9" s="43">
        <v>0.68</v>
      </c>
      <c r="O9" s="43">
        <v>0.66</v>
      </c>
      <c r="P9" s="43">
        <v>0.73</v>
      </c>
      <c r="Q9" s="44">
        <v>0.77</v>
      </c>
      <c r="R9" s="45">
        <v>0.75</v>
      </c>
      <c r="S9" s="43">
        <v>2.35</v>
      </c>
      <c r="T9" s="43">
        <v>2.39</v>
      </c>
      <c r="U9" s="43">
        <v>3.57</v>
      </c>
      <c r="V9" s="43">
        <v>3.76</v>
      </c>
      <c r="W9" s="43">
        <v>3.08</v>
      </c>
      <c r="X9" s="43">
        <v>4.0599999999999996</v>
      </c>
      <c r="Y9" s="44">
        <v>3.27</v>
      </c>
      <c r="Z9" s="45">
        <v>3.2</v>
      </c>
    </row>
    <row r="10" spans="1:26">
      <c r="A10" s="41" t="s">
        <v>97</v>
      </c>
      <c r="B10" s="46" t="s">
        <v>267</v>
      </c>
      <c r="C10" s="43">
        <v>98.15</v>
      </c>
      <c r="D10" s="43">
        <v>90.57</v>
      </c>
      <c r="E10" s="43">
        <v>94.44</v>
      </c>
      <c r="F10" s="43">
        <v>98.15</v>
      </c>
      <c r="G10" s="43">
        <v>94.34</v>
      </c>
      <c r="H10" s="43">
        <v>92.59</v>
      </c>
      <c r="I10" s="44">
        <v>92.99</v>
      </c>
      <c r="J10" s="45">
        <v>94.71</v>
      </c>
      <c r="K10" s="43">
        <v>0.64</v>
      </c>
      <c r="L10" s="43">
        <v>0.7</v>
      </c>
      <c r="M10" s="43">
        <v>0.69</v>
      </c>
      <c r="N10" s="43">
        <v>0.6</v>
      </c>
      <c r="O10" s="43">
        <v>0.59</v>
      </c>
      <c r="P10" s="43">
        <v>0.68</v>
      </c>
      <c r="Q10" s="44">
        <v>0.66</v>
      </c>
      <c r="R10" s="45">
        <v>0.65</v>
      </c>
      <c r="S10" s="43">
        <v>4.0599999999999996</v>
      </c>
      <c r="T10" s="43">
        <v>3.1</v>
      </c>
      <c r="U10" s="43">
        <v>3.08</v>
      </c>
      <c r="V10" s="43">
        <v>3.97</v>
      </c>
      <c r="W10" s="43">
        <v>3.45</v>
      </c>
      <c r="X10" s="43">
        <v>2.77</v>
      </c>
      <c r="Y10" s="44">
        <v>3.1</v>
      </c>
      <c r="Z10" s="45">
        <v>3.4</v>
      </c>
    </row>
    <row r="11" spans="1:26">
      <c r="A11" s="41" t="s">
        <v>98</v>
      </c>
      <c r="B11" s="46" t="s">
        <v>276</v>
      </c>
      <c r="C11" s="43">
        <v>100</v>
      </c>
      <c r="D11" s="43">
        <v>92.59</v>
      </c>
      <c r="E11" s="43">
        <v>98.11</v>
      </c>
      <c r="F11" s="43">
        <v>100</v>
      </c>
      <c r="G11" s="43">
        <v>100</v>
      </c>
      <c r="H11" s="43">
        <v>98.15</v>
      </c>
      <c r="I11" s="44">
        <v>97.21</v>
      </c>
      <c r="J11" s="45">
        <v>98.14</v>
      </c>
      <c r="K11" s="43">
        <v>1.02</v>
      </c>
      <c r="L11" s="43">
        <v>1.08</v>
      </c>
      <c r="M11" s="43">
        <v>0.99</v>
      </c>
      <c r="N11" s="43">
        <v>0.86</v>
      </c>
      <c r="O11" s="43">
        <v>0.86</v>
      </c>
      <c r="P11" s="43">
        <v>0.98</v>
      </c>
      <c r="Q11" s="44">
        <v>0.98</v>
      </c>
      <c r="R11" s="45">
        <v>0.96</v>
      </c>
      <c r="S11" s="43">
        <v>4.67</v>
      </c>
      <c r="T11" s="43">
        <v>2.77</v>
      </c>
      <c r="U11" s="43">
        <v>3.96</v>
      </c>
      <c r="V11" s="43">
        <v>4.67</v>
      </c>
      <c r="W11" s="43">
        <v>4.67</v>
      </c>
      <c r="X11" s="43">
        <v>4.0599999999999996</v>
      </c>
      <c r="Y11" s="44">
        <v>3.86</v>
      </c>
      <c r="Z11" s="45">
        <v>4.13</v>
      </c>
    </row>
    <row r="12" spans="1:26">
      <c r="A12" s="41" t="s">
        <v>99</v>
      </c>
      <c r="B12" s="46" t="s">
        <v>278</v>
      </c>
      <c r="C12" s="43">
        <v>98.11</v>
      </c>
      <c r="D12" s="43">
        <v>82</v>
      </c>
      <c r="E12" s="43">
        <v>90.38</v>
      </c>
      <c r="F12" s="43">
        <v>96.23</v>
      </c>
      <c r="G12" s="43">
        <v>92.59</v>
      </c>
      <c r="H12" s="43">
        <v>94.44</v>
      </c>
      <c r="I12" s="44">
        <v>89.86</v>
      </c>
      <c r="J12" s="45">
        <v>92.29</v>
      </c>
      <c r="K12" s="43">
        <v>0.59</v>
      </c>
      <c r="L12" s="43">
        <v>0.71</v>
      </c>
      <c r="M12" s="43">
        <v>0.73</v>
      </c>
      <c r="N12" s="43">
        <v>0.55000000000000004</v>
      </c>
      <c r="O12" s="43">
        <v>0.59</v>
      </c>
      <c r="P12" s="43">
        <v>0.68</v>
      </c>
      <c r="Q12" s="44">
        <v>0.68</v>
      </c>
      <c r="R12" s="45">
        <v>0.64</v>
      </c>
      <c r="S12" s="43">
        <v>3.96</v>
      </c>
      <c r="T12" s="43">
        <v>1.87</v>
      </c>
      <c r="U12" s="43">
        <v>2.61</v>
      </c>
      <c r="V12" s="43">
        <v>3.64</v>
      </c>
      <c r="W12" s="43">
        <v>2.84</v>
      </c>
      <c r="X12" s="43">
        <v>3.45</v>
      </c>
      <c r="Y12" s="44">
        <v>2.69</v>
      </c>
      <c r="Z12" s="45">
        <v>3.06</v>
      </c>
    </row>
    <row r="13" spans="1:26">
      <c r="A13" s="41" t="s">
        <v>100</v>
      </c>
      <c r="B13" s="46" t="s">
        <v>281</v>
      </c>
      <c r="C13" s="43">
        <v>94.34</v>
      </c>
      <c r="D13" s="43">
        <v>92.31</v>
      </c>
      <c r="E13" s="43">
        <v>98.11</v>
      </c>
      <c r="F13" s="43">
        <v>96.3</v>
      </c>
      <c r="G13" s="43">
        <v>98.08</v>
      </c>
      <c r="H13" s="43">
        <v>100</v>
      </c>
      <c r="I13" s="44">
        <v>97.12</v>
      </c>
      <c r="J13" s="45">
        <v>96.52</v>
      </c>
      <c r="K13" s="43">
        <v>0.67</v>
      </c>
      <c r="L13" s="43">
        <v>0.78</v>
      </c>
      <c r="M13" s="43">
        <v>0.8</v>
      </c>
      <c r="N13" s="43">
        <v>0.69</v>
      </c>
      <c r="O13" s="43">
        <v>0.72</v>
      </c>
      <c r="P13" s="43">
        <v>0.82</v>
      </c>
      <c r="Q13" s="44">
        <v>0.78</v>
      </c>
      <c r="R13" s="45">
        <v>0.75</v>
      </c>
      <c r="S13" s="43">
        <v>3.06</v>
      </c>
      <c r="T13" s="43">
        <v>2.73</v>
      </c>
      <c r="U13" s="43">
        <v>3.96</v>
      </c>
      <c r="V13" s="43">
        <v>3.77</v>
      </c>
      <c r="W13" s="43">
        <v>4.04</v>
      </c>
      <c r="X13" s="43">
        <v>4.67</v>
      </c>
      <c r="Y13" s="44">
        <v>3.85</v>
      </c>
      <c r="Z13" s="45">
        <v>3.71</v>
      </c>
    </row>
    <row r="14" spans="1:26">
      <c r="A14" s="41" t="s">
        <v>101</v>
      </c>
      <c r="B14" s="46" t="s">
        <v>283</v>
      </c>
      <c r="C14" s="43">
        <v>94.44</v>
      </c>
      <c r="D14" s="43">
        <v>90.57</v>
      </c>
      <c r="E14" s="43">
        <v>94.44</v>
      </c>
      <c r="F14" s="43">
        <v>98.15</v>
      </c>
      <c r="G14" s="43">
        <v>96.3</v>
      </c>
      <c r="H14" s="43">
        <v>96.3</v>
      </c>
      <c r="I14" s="44">
        <v>94.4</v>
      </c>
      <c r="J14" s="45">
        <v>95.03</v>
      </c>
      <c r="K14" s="43">
        <v>1.01</v>
      </c>
      <c r="L14" s="43">
        <v>1.1000000000000001</v>
      </c>
      <c r="M14" s="43">
        <v>1.08</v>
      </c>
      <c r="N14" s="43">
        <v>0.85</v>
      </c>
      <c r="O14" s="43">
        <v>0.91</v>
      </c>
      <c r="P14" s="43">
        <v>0.99</v>
      </c>
      <c r="Q14" s="44">
        <v>1.02</v>
      </c>
      <c r="R14" s="45">
        <v>0.99</v>
      </c>
      <c r="S14" s="43">
        <v>3.05</v>
      </c>
      <c r="T14" s="43">
        <v>2.5499999999999998</v>
      </c>
      <c r="U14" s="43">
        <v>3.05</v>
      </c>
      <c r="V14" s="43">
        <v>4.0599999999999996</v>
      </c>
      <c r="W14" s="43">
        <v>3.36</v>
      </c>
      <c r="X14" s="43">
        <v>3.36</v>
      </c>
      <c r="Y14" s="44">
        <v>3.08</v>
      </c>
      <c r="Z14" s="45">
        <v>3.24</v>
      </c>
    </row>
    <row r="15" spans="1:26">
      <c r="A15" s="41" t="s">
        <v>102</v>
      </c>
      <c r="B15" s="46" t="s">
        <v>286</v>
      </c>
      <c r="C15" s="43">
        <v>92.59</v>
      </c>
      <c r="D15" s="43">
        <v>85.19</v>
      </c>
      <c r="E15" s="43">
        <v>90.74</v>
      </c>
      <c r="F15" s="43">
        <v>100</v>
      </c>
      <c r="G15" s="43">
        <v>98.15</v>
      </c>
      <c r="H15" s="43">
        <v>96.3</v>
      </c>
      <c r="I15" s="44">
        <v>92.59</v>
      </c>
      <c r="J15" s="45">
        <v>93.83</v>
      </c>
      <c r="K15" s="43">
        <v>0.69</v>
      </c>
      <c r="L15" s="43">
        <v>0.67</v>
      </c>
      <c r="M15" s="43">
        <v>0.84</v>
      </c>
      <c r="N15" s="43">
        <v>0.67</v>
      </c>
      <c r="O15" s="43">
        <v>0.67</v>
      </c>
      <c r="P15" s="43">
        <v>0.75</v>
      </c>
      <c r="Q15" s="44">
        <v>0.73</v>
      </c>
      <c r="R15" s="45">
        <v>0.71</v>
      </c>
      <c r="S15" s="43">
        <v>2.84</v>
      </c>
      <c r="T15" s="43">
        <v>2.76</v>
      </c>
      <c r="U15" s="43">
        <v>2.66</v>
      </c>
      <c r="V15" s="43">
        <v>4.67</v>
      </c>
      <c r="W15" s="43">
        <v>3.97</v>
      </c>
      <c r="X15" s="43">
        <v>3.67</v>
      </c>
      <c r="Y15" s="44">
        <v>3.26</v>
      </c>
      <c r="Z15" s="45">
        <v>3.43</v>
      </c>
    </row>
    <row r="16" spans="1:26">
      <c r="A16" s="41" t="s">
        <v>103</v>
      </c>
      <c r="B16" s="46" t="s">
        <v>326</v>
      </c>
      <c r="C16" s="43">
        <v>98.15</v>
      </c>
      <c r="D16" s="43">
        <v>88.89</v>
      </c>
      <c r="E16" s="43">
        <v>100</v>
      </c>
      <c r="F16" s="43">
        <v>88.89</v>
      </c>
      <c r="G16" s="43">
        <v>100</v>
      </c>
      <c r="H16" s="43">
        <v>98.15</v>
      </c>
      <c r="I16" s="44">
        <v>96.76</v>
      </c>
      <c r="J16" s="45">
        <v>95.68</v>
      </c>
      <c r="K16" s="43">
        <v>0.68</v>
      </c>
      <c r="L16" s="43">
        <v>0.83</v>
      </c>
      <c r="M16" s="43">
        <v>0.84</v>
      </c>
      <c r="N16" s="43">
        <v>0.62</v>
      </c>
      <c r="O16" s="43">
        <v>0.66</v>
      </c>
      <c r="P16" s="43">
        <v>0.79</v>
      </c>
      <c r="Q16" s="44">
        <v>0.78</v>
      </c>
      <c r="R16" s="45">
        <v>0.74</v>
      </c>
      <c r="S16" s="43">
        <v>3.97</v>
      </c>
      <c r="T16" s="43">
        <v>2.38</v>
      </c>
      <c r="U16" s="43">
        <v>4.67</v>
      </c>
      <c r="V16" s="43">
        <v>2.41</v>
      </c>
      <c r="W16" s="43">
        <v>4.67</v>
      </c>
      <c r="X16" s="43">
        <v>3.97</v>
      </c>
      <c r="Y16" s="44">
        <v>3.92</v>
      </c>
      <c r="Z16" s="45">
        <v>3.68</v>
      </c>
    </row>
    <row r="17" spans="1:26">
      <c r="A17" s="41" t="s">
        <v>104</v>
      </c>
      <c r="B17" s="46" t="s">
        <v>327</v>
      </c>
      <c r="C17" s="43">
        <v>94.34</v>
      </c>
      <c r="D17" s="43">
        <v>90.38</v>
      </c>
      <c r="E17" s="43">
        <v>94.34</v>
      </c>
      <c r="F17" s="43">
        <v>98.08</v>
      </c>
      <c r="G17" s="43">
        <v>100</v>
      </c>
      <c r="H17" s="43">
        <v>94.34</v>
      </c>
      <c r="I17" s="44">
        <v>94.77</v>
      </c>
      <c r="J17" s="45">
        <v>95.25</v>
      </c>
      <c r="K17" s="43">
        <v>0.89</v>
      </c>
      <c r="L17" s="43">
        <v>0.88</v>
      </c>
      <c r="M17" s="43">
        <v>0.9</v>
      </c>
      <c r="N17" s="43">
        <v>0.74</v>
      </c>
      <c r="O17" s="43">
        <v>0.72</v>
      </c>
      <c r="P17" s="43">
        <v>0.9</v>
      </c>
      <c r="Q17" s="44">
        <v>0.85</v>
      </c>
      <c r="R17" s="45">
        <v>0.84</v>
      </c>
      <c r="S17" s="43">
        <v>3.06</v>
      </c>
      <c r="T17" s="43">
        <v>2.5</v>
      </c>
      <c r="U17" s="43">
        <v>3.04</v>
      </c>
      <c r="V17" s="43">
        <v>3.94</v>
      </c>
      <c r="W17" s="43">
        <v>4.67</v>
      </c>
      <c r="X17" s="43">
        <v>3.06</v>
      </c>
      <c r="Y17" s="44">
        <v>3.32</v>
      </c>
      <c r="Z17" s="45">
        <v>3.38</v>
      </c>
    </row>
    <row r="18" spans="1:26">
      <c r="A18" s="41" t="s">
        <v>105</v>
      </c>
      <c r="B18" s="46" t="s">
        <v>239</v>
      </c>
      <c r="C18" s="43">
        <v>100</v>
      </c>
      <c r="D18" s="43">
        <v>90.74</v>
      </c>
      <c r="E18" s="43">
        <v>98.15</v>
      </c>
      <c r="F18" s="43">
        <v>98.15</v>
      </c>
      <c r="G18" s="43">
        <v>100</v>
      </c>
      <c r="H18" s="43">
        <v>100</v>
      </c>
      <c r="I18" s="44">
        <v>97.22</v>
      </c>
      <c r="J18" s="45">
        <v>97.84</v>
      </c>
      <c r="K18" s="43">
        <v>0.92</v>
      </c>
      <c r="L18" s="43">
        <v>0.97</v>
      </c>
      <c r="M18" s="43">
        <v>1.01</v>
      </c>
      <c r="N18" s="43">
        <v>0.9</v>
      </c>
      <c r="O18" s="43">
        <v>0.85</v>
      </c>
      <c r="P18" s="43">
        <v>0.98</v>
      </c>
      <c r="Q18" s="44">
        <v>0.95</v>
      </c>
      <c r="R18" s="45">
        <v>0.94</v>
      </c>
      <c r="S18" s="43">
        <v>4.67</v>
      </c>
      <c r="T18" s="43">
        <v>2.66</v>
      </c>
      <c r="U18" s="43">
        <v>3.97</v>
      </c>
      <c r="V18" s="43">
        <v>3.97</v>
      </c>
      <c r="W18" s="43">
        <v>4.67</v>
      </c>
      <c r="X18" s="43">
        <v>4.67</v>
      </c>
      <c r="Y18" s="44">
        <v>3.99</v>
      </c>
      <c r="Z18" s="45">
        <v>4.0999999999999996</v>
      </c>
    </row>
    <row r="19" spans="1:26">
      <c r="A19" s="41" t="s">
        <v>106</v>
      </c>
      <c r="B19" s="46" t="s">
        <v>328</v>
      </c>
      <c r="C19" s="43">
        <v>98.15</v>
      </c>
      <c r="D19" s="43">
        <v>92.31</v>
      </c>
      <c r="E19" s="43">
        <v>98.15</v>
      </c>
      <c r="F19" s="43">
        <v>100</v>
      </c>
      <c r="G19" s="43">
        <v>100</v>
      </c>
      <c r="H19" s="43">
        <v>98.11</v>
      </c>
      <c r="I19" s="44">
        <v>97.14</v>
      </c>
      <c r="J19" s="45">
        <v>97.79</v>
      </c>
      <c r="K19" s="43">
        <v>0.78</v>
      </c>
      <c r="L19" s="43">
        <v>0.85</v>
      </c>
      <c r="M19" s="43">
        <v>0.99</v>
      </c>
      <c r="N19" s="43">
        <v>0.74</v>
      </c>
      <c r="O19" s="43">
        <v>0.74</v>
      </c>
      <c r="P19" s="43">
        <v>0.86</v>
      </c>
      <c r="Q19" s="44">
        <v>0.86</v>
      </c>
      <c r="R19" s="45">
        <v>0.83</v>
      </c>
      <c r="S19" s="43">
        <v>3.97</v>
      </c>
      <c r="T19" s="43">
        <v>3.25</v>
      </c>
      <c r="U19" s="43">
        <v>4.0599999999999996</v>
      </c>
      <c r="V19" s="43">
        <v>4.67</v>
      </c>
      <c r="W19" s="43">
        <v>4.67</v>
      </c>
      <c r="X19" s="43">
        <v>3.96</v>
      </c>
      <c r="Y19" s="44">
        <v>3.98</v>
      </c>
      <c r="Z19" s="45">
        <v>4.09</v>
      </c>
    </row>
    <row r="20" spans="1:26">
      <c r="A20" s="41" t="s">
        <v>107</v>
      </c>
      <c r="B20" s="46" t="s">
        <v>329</v>
      </c>
      <c r="C20" s="43">
        <v>98.15</v>
      </c>
      <c r="D20" s="43">
        <v>91.49</v>
      </c>
      <c r="E20" s="43">
        <v>96.23</v>
      </c>
      <c r="F20" s="43">
        <v>98.11</v>
      </c>
      <c r="G20" s="43">
        <v>98.15</v>
      </c>
      <c r="H20" s="43">
        <v>100</v>
      </c>
      <c r="I20" s="44">
        <v>96.47</v>
      </c>
      <c r="J20" s="45">
        <v>97.02</v>
      </c>
      <c r="K20" s="43">
        <v>0.81</v>
      </c>
      <c r="L20" s="43">
        <v>0.79</v>
      </c>
      <c r="M20" s="43">
        <v>0.92</v>
      </c>
      <c r="N20" s="43">
        <v>0.69</v>
      </c>
      <c r="O20" s="43">
        <v>0.68</v>
      </c>
      <c r="P20" s="43">
        <v>0.85</v>
      </c>
      <c r="Q20" s="44">
        <v>0.81</v>
      </c>
      <c r="R20" s="45">
        <v>0.79</v>
      </c>
      <c r="S20" s="43">
        <v>3.97</v>
      </c>
      <c r="T20" s="43">
        <v>2.75</v>
      </c>
      <c r="U20" s="43">
        <v>3.76</v>
      </c>
      <c r="V20" s="43">
        <v>4.0599999999999996</v>
      </c>
      <c r="W20" s="43">
        <v>3.97</v>
      </c>
      <c r="X20" s="43">
        <v>4.67</v>
      </c>
      <c r="Y20" s="44">
        <v>3.79</v>
      </c>
      <c r="Z20" s="45">
        <v>3.86</v>
      </c>
    </row>
    <row r="21" spans="1:26">
      <c r="A21" s="41" t="s">
        <v>108</v>
      </c>
      <c r="B21" s="46" t="s">
        <v>330</v>
      </c>
      <c r="C21" s="43">
        <v>94.44</v>
      </c>
      <c r="D21" s="43">
        <v>90.74</v>
      </c>
      <c r="E21" s="43">
        <v>98.15</v>
      </c>
      <c r="F21" s="43">
        <v>100</v>
      </c>
      <c r="G21" s="43">
        <v>98.15</v>
      </c>
      <c r="H21" s="43">
        <v>98.15</v>
      </c>
      <c r="I21" s="44">
        <v>96.3</v>
      </c>
      <c r="J21" s="45">
        <v>96.6</v>
      </c>
      <c r="K21" s="43">
        <v>0.84</v>
      </c>
      <c r="L21" s="43">
        <v>0.87</v>
      </c>
      <c r="M21" s="43">
        <v>0.93</v>
      </c>
      <c r="N21" s="43">
        <v>0.72</v>
      </c>
      <c r="O21" s="43">
        <v>0.69</v>
      </c>
      <c r="P21" s="43">
        <v>0.75</v>
      </c>
      <c r="Q21" s="44">
        <v>0.81</v>
      </c>
      <c r="R21" s="45">
        <v>0.8</v>
      </c>
      <c r="S21" s="43">
        <v>3.05</v>
      </c>
      <c r="T21" s="43">
        <v>2.66</v>
      </c>
      <c r="U21" s="43">
        <v>4.0599999999999996</v>
      </c>
      <c r="V21" s="43">
        <v>4.67</v>
      </c>
      <c r="W21" s="43">
        <v>3.97</v>
      </c>
      <c r="X21" s="43">
        <v>4.0599999999999996</v>
      </c>
      <c r="Y21" s="44">
        <v>3.69</v>
      </c>
      <c r="Z21" s="45">
        <v>3.75</v>
      </c>
    </row>
    <row r="22" spans="1:26">
      <c r="A22" s="41" t="s">
        <v>109</v>
      </c>
      <c r="B22" s="46" t="s">
        <v>331</v>
      </c>
      <c r="C22" s="43">
        <v>96.23</v>
      </c>
      <c r="D22" s="43">
        <v>88.89</v>
      </c>
      <c r="E22" s="43">
        <v>100</v>
      </c>
      <c r="F22" s="43">
        <v>100</v>
      </c>
      <c r="G22" s="43">
        <v>100</v>
      </c>
      <c r="H22" s="43">
        <v>96.3</v>
      </c>
      <c r="I22" s="44">
        <v>96.3</v>
      </c>
      <c r="J22" s="45">
        <v>96.9</v>
      </c>
      <c r="K22" s="43">
        <v>0.77</v>
      </c>
      <c r="L22" s="43">
        <v>0.78</v>
      </c>
      <c r="M22" s="43">
        <v>0.92</v>
      </c>
      <c r="N22" s="43">
        <v>0.7</v>
      </c>
      <c r="O22" s="43">
        <v>0.75</v>
      </c>
      <c r="P22" s="43">
        <v>0.83</v>
      </c>
      <c r="Q22" s="44">
        <v>0.82</v>
      </c>
      <c r="R22" s="45">
        <v>0.79</v>
      </c>
      <c r="S22" s="43">
        <v>3.67</v>
      </c>
      <c r="T22" s="43">
        <v>2.52</v>
      </c>
      <c r="U22" s="43">
        <v>4.67</v>
      </c>
      <c r="V22" s="43">
        <v>4.67</v>
      </c>
      <c r="W22" s="43">
        <v>4.67</v>
      </c>
      <c r="X22" s="43">
        <v>3.67</v>
      </c>
      <c r="Y22" s="44">
        <v>3.88</v>
      </c>
      <c r="Z22" s="45">
        <v>3.97</v>
      </c>
    </row>
    <row r="23" spans="1:26">
      <c r="A23" s="41" t="s">
        <v>110</v>
      </c>
      <c r="B23" s="46" t="s">
        <v>332</v>
      </c>
      <c r="C23" s="43">
        <v>90.74</v>
      </c>
      <c r="D23" s="43">
        <v>84.31</v>
      </c>
      <c r="E23" s="43">
        <v>98.15</v>
      </c>
      <c r="F23" s="43">
        <v>98.11</v>
      </c>
      <c r="G23" s="43">
        <v>100</v>
      </c>
      <c r="H23" s="43">
        <v>98.15</v>
      </c>
      <c r="I23" s="44">
        <v>95.15</v>
      </c>
      <c r="J23" s="45">
        <v>94.91</v>
      </c>
      <c r="K23" s="43">
        <v>0.76</v>
      </c>
      <c r="L23" s="43">
        <v>0.89</v>
      </c>
      <c r="M23" s="43">
        <v>0.92</v>
      </c>
      <c r="N23" s="43">
        <v>0.69</v>
      </c>
      <c r="O23" s="43">
        <v>0.69</v>
      </c>
      <c r="P23" s="43">
        <v>0.78</v>
      </c>
      <c r="Q23" s="44">
        <v>0.82</v>
      </c>
      <c r="R23" s="45">
        <v>0.79</v>
      </c>
      <c r="S23" s="43">
        <v>2.57</v>
      </c>
      <c r="T23" s="43">
        <v>2.0499999999999998</v>
      </c>
      <c r="U23" s="43">
        <v>4.0599999999999996</v>
      </c>
      <c r="V23" s="43">
        <v>4.0599999999999996</v>
      </c>
      <c r="W23" s="43">
        <v>4.67</v>
      </c>
      <c r="X23" s="43">
        <v>4.0599999999999996</v>
      </c>
      <c r="Y23" s="44">
        <v>3.71</v>
      </c>
      <c r="Z23" s="45">
        <v>3.58</v>
      </c>
    </row>
    <row r="24" spans="1:26">
      <c r="A24" s="41" t="s">
        <v>111</v>
      </c>
      <c r="B24" s="46" t="s">
        <v>333</v>
      </c>
      <c r="C24" s="43">
        <v>98.15</v>
      </c>
      <c r="D24" s="43">
        <v>88.24</v>
      </c>
      <c r="E24" s="43">
        <v>88.89</v>
      </c>
      <c r="F24" s="43">
        <v>96.3</v>
      </c>
      <c r="G24" s="43">
        <v>100</v>
      </c>
      <c r="H24" s="43">
        <v>98.15</v>
      </c>
      <c r="I24" s="44">
        <v>93.82</v>
      </c>
      <c r="J24" s="45">
        <v>94.95</v>
      </c>
      <c r="K24" s="43">
        <v>0.61</v>
      </c>
      <c r="L24" s="43">
        <v>0.82</v>
      </c>
      <c r="M24" s="43">
        <v>0.64</v>
      </c>
      <c r="N24" s="43">
        <v>0.56000000000000005</v>
      </c>
      <c r="O24" s="43">
        <v>0.66</v>
      </c>
      <c r="P24" s="43">
        <v>0.66</v>
      </c>
      <c r="Q24" s="44">
        <v>0.69</v>
      </c>
      <c r="R24" s="45">
        <v>0.66</v>
      </c>
      <c r="S24" s="43">
        <v>3.97</v>
      </c>
      <c r="T24" s="43">
        <v>3.11</v>
      </c>
      <c r="U24" s="43">
        <v>2.58</v>
      </c>
      <c r="V24" s="43">
        <v>3.77</v>
      </c>
      <c r="W24" s="43">
        <v>4.67</v>
      </c>
      <c r="X24" s="43">
        <v>4.0599999999999996</v>
      </c>
      <c r="Y24" s="44">
        <v>3.6</v>
      </c>
      <c r="Z24" s="45">
        <v>3.69</v>
      </c>
    </row>
    <row r="25" spans="1:26">
      <c r="A25" s="41" t="s">
        <v>112</v>
      </c>
      <c r="B25" s="46" t="s">
        <v>334</v>
      </c>
      <c r="C25" s="43">
        <v>90.74</v>
      </c>
      <c r="D25" s="43">
        <v>89.13</v>
      </c>
      <c r="E25" s="43">
        <v>98.15</v>
      </c>
      <c r="F25" s="43">
        <v>92.59</v>
      </c>
      <c r="G25" s="43">
        <v>94.44</v>
      </c>
      <c r="H25" s="43">
        <v>92.59</v>
      </c>
      <c r="I25" s="44">
        <v>93.58</v>
      </c>
      <c r="J25" s="45">
        <v>92.94</v>
      </c>
      <c r="K25" s="43">
        <v>0.73</v>
      </c>
      <c r="L25" s="43">
        <v>0.8</v>
      </c>
      <c r="M25" s="43">
        <v>0.86</v>
      </c>
      <c r="N25" s="43">
        <v>0.69</v>
      </c>
      <c r="O25" s="43">
        <v>0.73</v>
      </c>
      <c r="P25" s="43">
        <v>0.83</v>
      </c>
      <c r="Q25" s="44">
        <v>0.81</v>
      </c>
      <c r="R25" s="45">
        <v>0.77</v>
      </c>
      <c r="S25" s="43">
        <v>2.72</v>
      </c>
      <c r="T25" s="43">
        <v>2.38</v>
      </c>
      <c r="U25" s="43">
        <v>3.97</v>
      </c>
      <c r="V25" s="43">
        <v>2.88</v>
      </c>
      <c r="W25" s="43">
        <v>3.08</v>
      </c>
      <c r="X25" s="43">
        <v>2.88</v>
      </c>
      <c r="Y25" s="44">
        <v>3.08</v>
      </c>
      <c r="Z25" s="45">
        <v>2.98</v>
      </c>
    </row>
    <row r="26" spans="1:26">
      <c r="A26" s="41" t="s">
        <v>113</v>
      </c>
      <c r="B26" s="46" t="s">
        <v>335</v>
      </c>
      <c r="C26" s="43">
        <v>87.04</v>
      </c>
      <c r="D26" s="43">
        <v>88.46</v>
      </c>
      <c r="E26" s="43">
        <v>94.44</v>
      </c>
      <c r="F26" s="43">
        <v>96.3</v>
      </c>
      <c r="G26" s="43">
        <v>98.15</v>
      </c>
      <c r="H26" s="43">
        <v>90.74</v>
      </c>
      <c r="I26" s="44">
        <v>92.95</v>
      </c>
      <c r="J26" s="45">
        <v>92.52</v>
      </c>
      <c r="K26" s="43">
        <v>0.64</v>
      </c>
      <c r="L26" s="43">
        <v>0.68</v>
      </c>
      <c r="M26" s="43">
        <v>0.71</v>
      </c>
      <c r="N26" s="43">
        <v>0.53</v>
      </c>
      <c r="O26" s="43">
        <v>0.59</v>
      </c>
      <c r="P26" s="43">
        <v>0.65</v>
      </c>
      <c r="Q26" s="44">
        <v>0.66</v>
      </c>
      <c r="R26" s="45">
        <v>0.64</v>
      </c>
      <c r="S26" s="43">
        <v>2.19</v>
      </c>
      <c r="T26" s="43">
        <v>2.31</v>
      </c>
      <c r="U26" s="43">
        <v>3.08</v>
      </c>
      <c r="V26" s="43">
        <v>3.36</v>
      </c>
      <c r="W26" s="43">
        <v>3.97</v>
      </c>
      <c r="X26" s="43">
        <v>2.5499999999999998</v>
      </c>
      <c r="Y26" s="44">
        <v>2.98</v>
      </c>
      <c r="Z26" s="45">
        <v>2.91</v>
      </c>
    </row>
    <row r="27" spans="1:26">
      <c r="A27" s="41" t="s">
        <v>114</v>
      </c>
      <c r="B27" s="46" t="s">
        <v>336</v>
      </c>
      <c r="C27" s="43">
        <v>90.74</v>
      </c>
      <c r="D27" s="43">
        <v>88.89</v>
      </c>
      <c r="E27" s="43">
        <v>94.44</v>
      </c>
      <c r="F27" s="43">
        <v>98.11</v>
      </c>
      <c r="G27" s="43">
        <v>100</v>
      </c>
      <c r="H27" s="43">
        <v>98.15</v>
      </c>
      <c r="I27" s="44">
        <v>95.37</v>
      </c>
      <c r="J27" s="45">
        <v>95.06</v>
      </c>
      <c r="K27" s="43">
        <v>0.7</v>
      </c>
      <c r="L27" s="43">
        <v>0.75</v>
      </c>
      <c r="M27" s="43">
        <v>0.76</v>
      </c>
      <c r="N27" s="43">
        <v>0.63</v>
      </c>
      <c r="O27" s="43">
        <v>0.6</v>
      </c>
      <c r="P27" s="43">
        <v>0.7</v>
      </c>
      <c r="Q27" s="44">
        <v>0.7</v>
      </c>
      <c r="R27" s="45">
        <v>0.69</v>
      </c>
      <c r="S27" s="43">
        <v>2.57</v>
      </c>
      <c r="T27" s="43">
        <v>2.38</v>
      </c>
      <c r="U27" s="43">
        <v>3.05</v>
      </c>
      <c r="V27" s="43">
        <v>4.04</v>
      </c>
      <c r="W27" s="43">
        <v>4.67</v>
      </c>
      <c r="X27" s="43">
        <v>4.0599999999999996</v>
      </c>
      <c r="Y27" s="44">
        <v>3.54</v>
      </c>
      <c r="Z27" s="45">
        <v>3.46</v>
      </c>
    </row>
    <row r="28" spans="1:26">
      <c r="A28" s="41" t="s">
        <v>115</v>
      </c>
      <c r="B28" s="46" t="s">
        <v>337</v>
      </c>
      <c r="C28" s="43">
        <v>88.89</v>
      </c>
      <c r="D28" s="43">
        <v>84.91</v>
      </c>
      <c r="E28" s="43">
        <v>87.04</v>
      </c>
      <c r="F28" s="43">
        <v>96.3</v>
      </c>
      <c r="G28" s="43">
        <v>92.59</v>
      </c>
      <c r="H28" s="43">
        <v>94.44</v>
      </c>
      <c r="I28" s="44">
        <v>89.74</v>
      </c>
      <c r="J28" s="45">
        <v>90.69</v>
      </c>
      <c r="K28" s="43">
        <v>0.62</v>
      </c>
      <c r="L28" s="43">
        <v>0.78</v>
      </c>
      <c r="M28" s="43">
        <v>0.73</v>
      </c>
      <c r="N28" s="43">
        <v>0.56999999999999995</v>
      </c>
      <c r="O28" s="43">
        <v>0.6</v>
      </c>
      <c r="P28" s="43">
        <v>0.69</v>
      </c>
      <c r="Q28" s="44">
        <v>0.7</v>
      </c>
      <c r="R28" s="45">
        <v>0.67</v>
      </c>
      <c r="S28" s="43">
        <v>2.38</v>
      </c>
      <c r="T28" s="43">
        <v>2.0099999999999998</v>
      </c>
      <c r="U28" s="43">
        <v>2.38</v>
      </c>
      <c r="V28" s="43">
        <v>3.67</v>
      </c>
      <c r="W28" s="43">
        <v>2.77</v>
      </c>
      <c r="X28" s="43">
        <v>3.08</v>
      </c>
      <c r="Y28" s="44">
        <v>2.56</v>
      </c>
      <c r="Z28" s="45">
        <v>2.71</v>
      </c>
    </row>
    <row r="29" spans="1:26">
      <c r="A29" s="41" t="s">
        <v>116</v>
      </c>
      <c r="B29" s="46" t="s">
        <v>338</v>
      </c>
      <c r="C29" s="43">
        <v>98.15</v>
      </c>
      <c r="D29" s="43">
        <v>92.59</v>
      </c>
      <c r="E29" s="43">
        <v>100</v>
      </c>
      <c r="F29" s="43">
        <v>96.23</v>
      </c>
      <c r="G29" s="43">
        <v>98.15</v>
      </c>
      <c r="H29" s="43">
        <v>98.15</v>
      </c>
      <c r="I29" s="44">
        <v>97.22</v>
      </c>
      <c r="J29" s="45">
        <v>97.21</v>
      </c>
      <c r="K29" s="43">
        <v>0.71</v>
      </c>
      <c r="L29" s="43">
        <v>1</v>
      </c>
      <c r="M29" s="43">
        <v>0.79</v>
      </c>
      <c r="N29" s="43">
        <v>0.64</v>
      </c>
      <c r="O29" s="43">
        <v>0.73</v>
      </c>
      <c r="P29" s="43">
        <v>0.77</v>
      </c>
      <c r="Q29" s="44">
        <v>0.82</v>
      </c>
      <c r="R29" s="45">
        <v>0.77</v>
      </c>
      <c r="S29" s="43">
        <v>3.97</v>
      </c>
      <c r="T29" s="43">
        <v>2.88</v>
      </c>
      <c r="U29" s="43">
        <v>4.67</v>
      </c>
      <c r="V29" s="43">
        <v>3.34</v>
      </c>
      <c r="W29" s="43">
        <v>4.0599999999999996</v>
      </c>
      <c r="X29" s="43">
        <v>3.97</v>
      </c>
      <c r="Y29" s="44">
        <v>3.89</v>
      </c>
      <c r="Z29" s="45">
        <v>3.81</v>
      </c>
    </row>
    <row r="30" spans="1:26">
      <c r="A30" s="41" t="s">
        <v>117</v>
      </c>
      <c r="B30" s="46" t="s">
        <v>339</v>
      </c>
      <c r="C30" s="43">
        <v>93.88</v>
      </c>
      <c r="D30" s="43">
        <v>88.37</v>
      </c>
      <c r="E30" s="43">
        <v>90</v>
      </c>
      <c r="F30" s="43">
        <v>96.3</v>
      </c>
      <c r="G30" s="43">
        <v>88</v>
      </c>
      <c r="H30" s="43">
        <v>84.91</v>
      </c>
      <c r="I30" s="44">
        <v>87.82</v>
      </c>
      <c r="J30" s="45">
        <v>90.24</v>
      </c>
      <c r="K30" s="43">
        <v>0.76</v>
      </c>
      <c r="L30" s="43">
        <v>0.83</v>
      </c>
      <c r="M30" s="43">
        <v>0.87</v>
      </c>
      <c r="N30" s="43">
        <v>0.73</v>
      </c>
      <c r="O30" s="43">
        <v>0.71</v>
      </c>
      <c r="P30" s="43">
        <v>0.95</v>
      </c>
      <c r="Q30" s="44">
        <v>0.84</v>
      </c>
      <c r="R30" s="45">
        <v>0.81</v>
      </c>
      <c r="S30" s="43">
        <v>3.27</v>
      </c>
      <c r="T30" s="43">
        <v>2.48</v>
      </c>
      <c r="U30" s="43">
        <v>2.4700000000000002</v>
      </c>
      <c r="V30" s="43">
        <v>3.36</v>
      </c>
      <c r="W30" s="43">
        <v>2.27</v>
      </c>
      <c r="X30" s="43">
        <v>2.13</v>
      </c>
      <c r="Y30" s="44">
        <v>2.34</v>
      </c>
      <c r="Z30" s="45">
        <v>2.66</v>
      </c>
    </row>
    <row r="31" spans="1:26">
      <c r="A31" s="41" t="s">
        <v>118</v>
      </c>
      <c r="B31" s="46" t="s">
        <v>340</v>
      </c>
      <c r="C31" s="43">
        <v>94.44</v>
      </c>
      <c r="D31" s="43">
        <v>88.89</v>
      </c>
      <c r="E31" s="43">
        <v>98.11</v>
      </c>
      <c r="F31" s="43">
        <v>100</v>
      </c>
      <c r="G31" s="43">
        <v>100</v>
      </c>
      <c r="H31" s="43">
        <v>96.3</v>
      </c>
      <c r="I31" s="44">
        <v>95.82</v>
      </c>
      <c r="J31" s="45">
        <v>96.29</v>
      </c>
      <c r="K31" s="43">
        <v>0.67</v>
      </c>
      <c r="L31" s="43">
        <v>0.78</v>
      </c>
      <c r="M31" s="43">
        <v>0.84</v>
      </c>
      <c r="N31" s="43">
        <v>0.63</v>
      </c>
      <c r="O31" s="43">
        <v>0.67</v>
      </c>
      <c r="P31" s="43">
        <v>0.81</v>
      </c>
      <c r="Q31" s="44">
        <v>0.78</v>
      </c>
      <c r="R31" s="45">
        <v>0.73</v>
      </c>
      <c r="S31" s="43">
        <v>3.45</v>
      </c>
      <c r="T31" s="43">
        <v>2.52</v>
      </c>
      <c r="U31" s="43">
        <v>4.0599999999999996</v>
      </c>
      <c r="V31" s="43">
        <v>4.67</v>
      </c>
      <c r="W31" s="43">
        <v>4.67</v>
      </c>
      <c r="X31" s="43">
        <v>3.36</v>
      </c>
      <c r="Y31" s="44">
        <v>3.65</v>
      </c>
      <c r="Z31" s="45">
        <v>3.79</v>
      </c>
    </row>
    <row r="32" spans="1:26">
      <c r="A32" s="41" t="s">
        <v>119</v>
      </c>
      <c r="B32" s="46" t="s">
        <v>341</v>
      </c>
      <c r="C32" s="43">
        <v>87.04</v>
      </c>
      <c r="D32" s="43">
        <v>81.25</v>
      </c>
      <c r="E32" s="43">
        <v>82.69</v>
      </c>
      <c r="F32" s="43">
        <v>86</v>
      </c>
      <c r="G32" s="43">
        <v>87.04</v>
      </c>
      <c r="H32" s="43">
        <v>90.74</v>
      </c>
      <c r="I32" s="44">
        <v>85.43</v>
      </c>
      <c r="J32" s="45">
        <v>85.79</v>
      </c>
      <c r="K32" s="43">
        <v>0.66</v>
      </c>
      <c r="L32" s="43">
        <v>0.72</v>
      </c>
      <c r="M32" s="43">
        <v>0.81</v>
      </c>
      <c r="N32" s="43">
        <v>0.61</v>
      </c>
      <c r="O32" s="43">
        <v>0.66</v>
      </c>
      <c r="P32" s="43">
        <v>0.8</v>
      </c>
      <c r="Q32" s="44">
        <v>0.75</v>
      </c>
      <c r="R32" s="45">
        <v>0.71</v>
      </c>
      <c r="S32" s="43">
        <v>2.27</v>
      </c>
      <c r="T32" s="43">
        <v>1.83</v>
      </c>
      <c r="U32" s="43">
        <v>2</v>
      </c>
      <c r="V32" s="43">
        <v>2.12</v>
      </c>
      <c r="W32" s="43">
        <v>2.23</v>
      </c>
      <c r="X32" s="43">
        <v>2.72</v>
      </c>
      <c r="Y32" s="44">
        <v>2.19</v>
      </c>
      <c r="Z32" s="45">
        <v>2.19</v>
      </c>
    </row>
    <row r="33" spans="1:26">
      <c r="A33" s="41" t="s">
        <v>120</v>
      </c>
      <c r="B33" s="46" t="s">
        <v>342</v>
      </c>
      <c r="C33" s="43">
        <v>98.15</v>
      </c>
      <c r="D33" s="43">
        <v>82.35</v>
      </c>
      <c r="E33" s="43">
        <v>84.91</v>
      </c>
      <c r="F33" s="43">
        <v>94.44</v>
      </c>
      <c r="G33" s="43">
        <v>88.68</v>
      </c>
      <c r="H33" s="43">
        <v>96.3</v>
      </c>
      <c r="I33" s="44">
        <v>88.06</v>
      </c>
      <c r="J33" s="45">
        <v>90.8</v>
      </c>
      <c r="K33" s="43">
        <v>0.69</v>
      </c>
      <c r="L33" s="43">
        <v>0.77</v>
      </c>
      <c r="M33" s="43">
        <v>0.81</v>
      </c>
      <c r="N33" s="43">
        <v>0.62</v>
      </c>
      <c r="O33" s="43">
        <v>0.66</v>
      </c>
      <c r="P33" s="43">
        <v>0.81</v>
      </c>
      <c r="Q33" s="44">
        <v>0.76</v>
      </c>
      <c r="R33" s="45">
        <v>0.73</v>
      </c>
      <c r="S33" s="43">
        <v>3.97</v>
      </c>
      <c r="T33" s="43">
        <v>1.89</v>
      </c>
      <c r="U33" s="43">
        <v>2.0099999999999998</v>
      </c>
      <c r="V33" s="43">
        <v>3.45</v>
      </c>
      <c r="W33" s="43">
        <v>2.35</v>
      </c>
      <c r="X33" s="43">
        <v>3.67</v>
      </c>
      <c r="Y33" s="44">
        <v>2.48</v>
      </c>
      <c r="Z33" s="45">
        <v>2.89</v>
      </c>
    </row>
    <row r="34" spans="1:26">
      <c r="A34" s="41" t="s">
        <v>121</v>
      </c>
      <c r="B34" s="46" t="s">
        <v>343</v>
      </c>
      <c r="C34" s="43">
        <v>96.3</v>
      </c>
      <c r="D34" s="43">
        <v>87.04</v>
      </c>
      <c r="E34" s="43">
        <v>98.15</v>
      </c>
      <c r="F34" s="43">
        <v>94.44</v>
      </c>
      <c r="G34" s="43">
        <v>96.3</v>
      </c>
      <c r="H34" s="43">
        <v>94.12</v>
      </c>
      <c r="I34" s="44">
        <v>93.9</v>
      </c>
      <c r="J34" s="45">
        <v>94.39</v>
      </c>
      <c r="K34" s="43">
        <v>0.62</v>
      </c>
      <c r="L34" s="43">
        <v>0.67</v>
      </c>
      <c r="M34" s="43">
        <v>0.71</v>
      </c>
      <c r="N34" s="43">
        <v>0.57999999999999996</v>
      </c>
      <c r="O34" s="43">
        <v>0.62</v>
      </c>
      <c r="P34" s="43">
        <v>0.69</v>
      </c>
      <c r="Q34" s="44">
        <v>0.67</v>
      </c>
      <c r="R34" s="45">
        <v>0.65</v>
      </c>
      <c r="S34" s="43">
        <v>3.36</v>
      </c>
      <c r="T34" s="43">
        <v>2.38</v>
      </c>
      <c r="U34" s="43">
        <v>3.97</v>
      </c>
      <c r="V34" s="43">
        <v>3.05</v>
      </c>
      <c r="W34" s="43">
        <v>3.67</v>
      </c>
      <c r="X34" s="43">
        <v>3</v>
      </c>
      <c r="Y34" s="44">
        <v>3.25</v>
      </c>
      <c r="Z34" s="45">
        <v>3.24</v>
      </c>
    </row>
    <row r="35" spans="1:26">
      <c r="A35" s="41" t="s">
        <v>122</v>
      </c>
      <c r="B35" s="46" t="s">
        <v>344</v>
      </c>
      <c r="C35" s="43">
        <v>94.44</v>
      </c>
      <c r="D35" s="43">
        <v>88.68</v>
      </c>
      <c r="E35" s="43">
        <v>92.59</v>
      </c>
      <c r="F35" s="43">
        <v>100</v>
      </c>
      <c r="G35" s="43">
        <v>92.59</v>
      </c>
      <c r="H35" s="43">
        <v>94.44</v>
      </c>
      <c r="I35" s="44">
        <v>92.08</v>
      </c>
      <c r="J35" s="45">
        <v>93.79</v>
      </c>
      <c r="K35" s="43">
        <v>0.61</v>
      </c>
      <c r="L35" s="43">
        <v>0.75</v>
      </c>
      <c r="M35" s="43">
        <v>0.75</v>
      </c>
      <c r="N35" s="43">
        <v>0.57999999999999996</v>
      </c>
      <c r="O35" s="43">
        <v>0.6</v>
      </c>
      <c r="P35" s="43">
        <v>0.7</v>
      </c>
      <c r="Q35" s="44">
        <v>0.7</v>
      </c>
      <c r="R35" s="45">
        <v>0.66</v>
      </c>
      <c r="S35" s="43">
        <v>3.05</v>
      </c>
      <c r="T35" s="43">
        <v>2.36</v>
      </c>
      <c r="U35" s="43">
        <v>2.77</v>
      </c>
      <c r="V35" s="43">
        <v>4.67</v>
      </c>
      <c r="W35" s="43">
        <v>2.88</v>
      </c>
      <c r="X35" s="43">
        <v>3.05</v>
      </c>
      <c r="Y35" s="44">
        <v>2.77</v>
      </c>
      <c r="Z35" s="45">
        <v>3.13</v>
      </c>
    </row>
    <row r="36" spans="1:26">
      <c r="A36" s="41" t="s">
        <v>123</v>
      </c>
      <c r="B36" s="46" t="s">
        <v>345</v>
      </c>
      <c r="C36" s="43">
        <v>94.44</v>
      </c>
      <c r="D36" s="43">
        <v>88.46</v>
      </c>
      <c r="E36" s="43">
        <v>98.11</v>
      </c>
      <c r="F36" s="43">
        <v>100</v>
      </c>
      <c r="G36" s="43">
        <v>94.44</v>
      </c>
      <c r="H36" s="43">
        <v>98.15</v>
      </c>
      <c r="I36" s="44">
        <v>94.79</v>
      </c>
      <c r="J36" s="45">
        <v>95.6</v>
      </c>
      <c r="K36" s="43">
        <v>0.88</v>
      </c>
      <c r="L36" s="43">
        <v>0.92</v>
      </c>
      <c r="M36" s="43">
        <v>0.92</v>
      </c>
      <c r="N36" s="43">
        <v>0.71</v>
      </c>
      <c r="O36" s="43">
        <v>0.76</v>
      </c>
      <c r="P36" s="43">
        <v>0.86</v>
      </c>
      <c r="Q36" s="44">
        <v>0.87</v>
      </c>
      <c r="R36" s="45">
        <v>0.84</v>
      </c>
      <c r="S36" s="43">
        <v>3.08</v>
      </c>
      <c r="T36" s="43">
        <v>2.37</v>
      </c>
      <c r="U36" s="43">
        <v>4.0599999999999996</v>
      </c>
      <c r="V36" s="43">
        <v>4.67</v>
      </c>
      <c r="W36" s="43">
        <v>3.57</v>
      </c>
      <c r="X36" s="43">
        <v>3.97</v>
      </c>
      <c r="Y36" s="44">
        <v>3.49</v>
      </c>
      <c r="Z36" s="45">
        <v>3.62</v>
      </c>
    </row>
    <row r="37" spans="1:26">
      <c r="A37" s="41" t="s">
        <v>124</v>
      </c>
      <c r="B37" s="46" t="s">
        <v>346</v>
      </c>
      <c r="C37" s="43">
        <v>92.59</v>
      </c>
      <c r="D37" s="43">
        <v>93.33</v>
      </c>
      <c r="E37" s="43">
        <v>96.3</v>
      </c>
      <c r="F37" s="43">
        <v>98.15</v>
      </c>
      <c r="G37" s="43">
        <v>97.96</v>
      </c>
      <c r="H37" s="43">
        <v>100</v>
      </c>
      <c r="I37" s="44">
        <v>96.9</v>
      </c>
      <c r="J37" s="45">
        <v>96.39</v>
      </c>
      <c r="K37" s="43">
        <v>0.65</v>
      </c>
      <c r="L37" s="43">
        <v>0.74</v>
      </c>
      <c r="M37" s="43">
        <v>0.73</v>
      </c>
      <c r="N37" s="43">
        <v>0.61</v>
      </c>
      <c r="O37" s="43">
        <v>0.63</v>
      </c>
      <c r="P37" s="43">
        <v>0.66</v>
      </c>
      <c r="Q37" s="44">
        <v>0.69</v>
      </c>
      <c r="R37" s="45">
        <v>0.67</v>
      </c>
      <c r="S37" s="43">
        <v>2.77</v>
      </c>
      <c r="T37" s="43">
        <v>2.92</v>
      </c>
      <c r="U37" s="43">
        <v>3.36</v>
      </c>
      <c r="V37" s="43">
        <v>3.97</v>
      </c>
      <c r="W37" s="43">
        <v>3.94</v>
      </c>
      <c r="X37" s="43">
        <v>4.67</v>
      </c>
      <c r="Y37" s="44">
        <v>3.72</v>
      </c>
      <c r="Z37" s="45">
        <v>3.6</v>
      </c>
    </row>
    <row r="38" spans="1:26">
      <c r="A38" s="41" t="s">
        <v>125</v>
      </c>
      <c r="B38" s="46" t="s">
        <v>347</v>
      </c>
      <c r="C38" s="43">
        <v>98.15</v>
      </c>
      <c r="D38" s="43">
        <v>92.59</v>
      </c>
      <c r="E38" s="43">
        <v>96.3</v>
      </c>
      <c r="F38" s="43">
        <v>96.3</v>
      </c>
      <c r="G38" s="43">
        <v>98.15</v>
      </c>
      <c r="H38" s="43">
        <v>96.3</v>
      </c>
      <c r="I38" s="44">
        <v>95.83</v>
      </c>
      <c r="J38" s="45">
        <v>96.3</v>
      </c>
      <c r="K38" s="43">
        <v>0.7</v>
      </c>
      <c r="L38" s="43">
        <v>0.83</v>
      </c>
      <c r="M38" s="43">
        <v>0.83</v>
      </c>
      <c r="N38" s="43">
        <v>0.76</v>
      </c>
      <c r="O38" s="43">
        <v>0.72</v>
      </c>
      <c r="P38" s="43">
        <v>0.77</v>
      </c>
      <c r="Q38" s="44">
        <v>0.79</v>
      </c>
      <c r="R38" s="45">
        <v>0.77</v>
      </c>
      <c r="S38" s="43">
        <v>4.0599999999999996</v>
      </c>
      <c r="T38" s="43">
        <v>2.84</v>
      </c>
      <c r="U38" s="43">
        <v>3.67</v>
      </c>
      <c r="V38" s="43">
        <v>3.77</v>
      </c>
      <c r="W38" s="43">
        <v>4.0599999999999996</v>
      </c>
      <c r="X38" s="43">
        <v>3.77</v>
      </c>
      <c r="Y38" s="44">
        <v>3.58</v>
      </c>
      <c r="Z38" s="45">
        <v>3.69</v>
      </c>
    </row>
    <row r="39" spans="1:26">
      <c r="A39" s="41" t="s">
        <v>126</v>
      </c>
      <c r="B39" s="46" t="s">
        <v>348</v>
      </c>
      <c r="C39" s="43">
        <v>84.91</v>
      </c>
      <c r="D39" s="43">
        <v>70.37</v>
      </c>
      <c r="E39" s="43">
        <v>92.59</v>
      </c>
      <c r="F39" s="43">
        <v>96.3</v>
      </c>
      <c r="G39" s="43">
        <v>98.15</v>
      </c>
      <c r="H39" s="43">
        <v>94.44</v>
      </c>
      <c r="I39" s="44">
        <v>88.89</v>
      </c>
      <c r="J39" s="45">
        <v>89.46</v>
      </c>
      <c r="K39" s="43">
        <v>0.84</v>
      </c>
      <c r="L39" s="43">
        <v>0.87</v>
      </c>
      <c r="M39" s="43">
        <v>0.91</v>
      </c>
      <c r="N39" s="43">
        <v>0.75</v>
      </c>
      <c r="O39" s="43">
        <v>0.71</v>
      </c>
      <c r="P39" s="43">
        <v>0.81</v>
      </c>
      <c r="Q39" s="44">
        <v>0.83</v>
      </c>
      <c r="R39" s="45">
        <v>0.82</v>
      </c>
      <c r="S39" s="43">
        <v>2.94</v>
      </c>
      <c r="T39" s="43">
        <v>2.25</v>
      </c>
      <c r="U39" s="43">
        <v>3.41</v>
      </c>
      <c r="V39" s="43">
        <v>3.77</v>
      </c>
      <c r="W39" s="43">
        <v>4.0599999999999996</v>
      </c>
      <c r="X39" s="43">
        <v>3.08</v>
      </c>
      <c r="Y39" s="44">
        <v>3.2</v>
      </c>
      <c r="Z39" s="45">
        <v>3.25</v>
      </c>
    </row>
    <row r="40" spans="1:26">
      <c r="A40" s="41" t="s">
        <v>127</v>
      </c>
      <c r="B40" s="46" t="s">
        <v>349</v>
      </c>
      <c r="C40" s="43">
        <v>92.45</v>
      </c>
      <c r="D40" s="43">
        <v>86.96</v>
      </c>
      <c r="E40" s="43">
        <v>92.59</v>
      </c>
      <c r="F40" s="43">
        <v>92.59</v>
      </c>
      <c r="G40" s="43">
        <v>91.67</v>
      </c>
      <c r="H40" s="43">
        <v>96.23</v>
      </c>
      <c r="I40" s="44">
        <v>91.86</v>
      </c>
      <c r="J40" s="45">
        <v>92.08</v>
      </c>
      <c r="K40" s="43">
        <v>0.86</v>
      </c>
      <c r="L40" s="43">
        <v>0.81</v>
      </c>
      <c r="M40" s="43">
        <v>0.81</v>
      </c>
      <c r="N40" s="43">
        <v>0.72</v>
      </c>
      <c r="O40" s="43">
        <v>0.71</v>
      </c>
      <c r="P40" s="43">
        <v>0.77</v>
      </c>
      <c r="Q40" s="44">
        <v>0.78</v>
      </c>
      <c r="R40" s="45">
        <v>0.78</v>
      </c>
      <c r="S40" s="43">
        <v>3.39</v>
      </c>
      <c r="T40" s="43">
        <v>2.23</v>
      </c>
      <c r="U40" s="43">
        <v>2.88</v>
      </c>
      <c r="V40" s="43">
        <v>2.88</v>
      </c>
      <c r="W40" s="43">
        <v>2.64</v>
      </c>
      <c r="X40" s="43">
        <v>3.76</v>
      </c>
      <c r="Y40" s="44">
        <v>2.88</v>
      </c>
      <c r="Z40" s="45">
        <v>2.96</v>
      </c>
    </row>
    <row r="41" spans="1:26">
      <c r="A41" s="41" t="s">
        <v>128</v>
      </c>
      <c r="B41" s="46" t="s">
        <v>350</v>
      </c>
      <c r="C41" s="43">
        <v>94.12</v>
      </c>
      <c r="D41" s="43">
        <v>91.67</v>
      </c>
      <c r="E41" s="43">
        <v>100</v>
      </c>
      <c r="F41" s="43">
        <v>94.44</v>
      </c>
      <c r="G41" s="43">
        <v>98.15</v>
      </c>
      <c r="H41" s="43">
        <v>96.23</v>
      </c>
      <c r="I41" s="44">
        <v>96.51</v>
      </c>
      <c r="J41" s="45">
        <v>95.77</v>
      </c>
      <c r="K41" s="43">
        <v>0.97</v>
      </c>
      <c r="L41" s="43">
        <v>0.98</v>
      </c>
      <c r="M41" s="43">
        <v>0.99</v>
      </c>
      <c r="N41" s="43">
        <v>0.83</v>
      </c>
      <c r="O41" s="43">
        <v>0.87</v>
      </c>
      <c r="P41" s="43">
        <v>0.99</v>
      </c>
      <c r="Q41" s="44">
        <v>0.96</v>
      </c>
      <c r="R41" s="45">
        <v>0.94</v>
      </c>
      <c r="S41" s="43">
        <v>3.01</v>
      </c>
      <c r="T41" s="43">
        <v>2.7</v>
      </c>
      <c r="U41" s="43">
        <v>4.67</v>
      </c>
      <c r="V41" s="43">
        <v>3.05</v>
      </c>
      <c r="W41" s="43">
        <v>4.0599999999999996</v>
      </c>
      <c r="X41" s="43">
        <v>3.35</v>
      </c>
      <c r="Y41" s="44">
        <v>3.69</v>
      </c>
      <c r="Z41" s="45">
        <v>3.47</v>
      </c>
    </row>
    <row r="42" spans="1:26">
      <c r="A42" s="41" t="s">
        <v>129</v>
      </c>
      <c r="B42" s="46" t="s">
        <v>351</v>
      </c>
      <c r="C42" s="43">
        <v>90.74</v>
      </c>
      <c r="D42" s="43">
        <v>88.46</v>
      </c>
      <c r="E42" s="43">
        <v>100</v>
      </c>
      <c r="F42" s="43">
        <v>100</v>
      </c>
      <c r="G42" s="43">
        <v>98.15</v>
      </c>
      <c r="H42" s="43">
        <v>96.3</v>
      </c>
      <c r="I42" s="44">
        <v>95.73</v>
      </c>
      <c r="J42" s="45">
        <v>95.61</v>
      </c>
      <c r="K42" s="43">
        <v>0.8</v>
      </c>
      <c r="L42" s="43">
        <v>0.81</v>
      </c>
      <c r="M42" s="43">
        <v>0.91</v>
      </c>
      <c r="N42" s="43">
        <v>0.76</v>
      </c>
      <c r="O42" s="43">
        <v>0.69</v>
      </c>
      <c r="P42" s="43">
        <v>0.85</v>
      </c>
      <c r="Q42" s="44">
        <v>0.81</v>
      </c>
      <c r="R42" s="45">
        <v>0.8</v>
      </c>
      <c r="S42" s="43">
        <v>2.5499999999999998</v>
      </c>
      <c r="T42" s="43">
        <v>2.34</v>
      </c>
      <c r="U42" s="43">
        <v>4.67</v>
      </c>
      <c r="V42" s="43">
        <v>4.67</v>
      </c>
      <c r="W42" s="43">
        <v>3.97</v>
      </c>
      <c r="X42" s="43">
        <v>3.77</v>
      </c>
      <c r="Y42" s="44">
        <v>3.69</v>
      </c>
      <c r="Z42" s="45">
        <v>3.66</v>
      </c>
    </row>
    <row r="43" spans="1:26">
      <c r="A43" s="41" t="s">
        <v>130</v>
      </c>
      <c r="B43" s="46" t="s">
        <v>352</v>
      </c>
      <c r="C43" s="43">
        <v>98.15</v>
      </c>
      <c r="D43" s="43">
        <v>90.57</v>
      </c>
      <c r="E43" s="43">
        <v>90.74</v>
      </c>
      <c r="F43" s="43">
        <v>100</v>
      </c>
      <c r="G43" s="43">
        <v>100</v>
      </c>
      <c r="H43" s="43">
        <v>100</v>
      </c>
      <c r="I43" s="44">
        <v>95.33</v>
      </c>
      <c r="J43" s="45">
        <v>96.58</v>
      </c>
      <c r="K43" s="43">
        <v>0.81</v>
      </c>
      <c r="L43" s="43">
        <v>0.86</v>
      </c>
      <c r="M43" s="43">
        <v>0.86</v>
      </c>
      <c r="N43" s="43">
        <v>0.68</v>
      </c>
      <c r="O43" s="43">
        <v>0.71</v>
      </c>
      <c r="P43" s="43">
        <v>0.86</v>
      </c>
      <c r="Q43" s="44">
        <v>0.82</v>
      </c>
      <c r="R43" s="45">
        <v>0.8</v>
      </c>
      <c r="S43" s="43">
        <v>3.97</v>
      </c>
      <c r="T43" s="43">
        <v>2.5499999999999998</v>
      </c>
      <c r="U43" s="43">
        <v>2.66</v>
      </c>
      <c r="V43" s="43">
        <v>4.67</v>
      </c>
      <c r="W43" s="43">
        <v>4.67</v>
      </c>
      <c r="X43" s="43">
        <v>4.67</v>
      </c>
      <c r="Y43" s="44">
        <v>3.64</v>
      </c>
      <c r="Z43" s="45">
        <v>3.87</v>
      </c>
    </row>
    <row r="44" spans="1:26">
      <c r="A44" s="41" t="s">
        <v>131</v>
      </c>
      <c r="B44" s="46" t="s">
        <v>353</v>
      </c>
      <c r="C44" s="43">
        <v>96.15</v>
      </c>
      <c r="D44" s="43">
        <v>84</v>
      </c>
      <c r="E44" s="43">
        <v>96.3</v>
      </c>
      <c r="F44" s="43">
        <v>98.15</v>
      </c>
      <c r="G44" s="43">
        <v>96.3</v>
      </c>
      <c r="H44" s="43">
        <v>100</v>
      </c>
      <c r="I44" s="44">
        <v>94.15</v>
      </c>
      <c r="J44" s="45">
        <v>95.15</v>
      </c>
      <c r="K44" s="43">
        <v>0.7</v>
      </c>
      <c r="L44" s="43">
        <v>0.79</v>
      </c>
      <c r="M44" s="43">
        <v>0.84</v>
      </c>
      <c r="N44" s="43">
        <v>0.62</v>
      </c>
      <c r="O44" s="43">
        <v>0.72</v>
      </c>
      <c r="P44" s="43">
        <v>0.81</v>
      </c>
      <c r="Q44" s="44">
        <v>0.79</v>
      </c>
      <c r="R44" s="45">
        <v>0.75</v>
      </c>
      <c r="S44" s="43">
        <v>3.33</v>
      </c>
      <c r="T44" s="43">
        <v>1.95</v>
      </c>
      <c r="U44" s="43">
        <v>3.36</v>
      </c>
      <c r="V44" s="43">
        <v>4.0599999999999996</v>
      </c>
      <c r="W44" s="43">
        <v>3.77</v>
      </c>
      <c r="X44" s="43">
        <v>4.67</v>
      </c>
      <c r="Y44" s="44">
        <v>3.44</v>
      </c>
      <c r="Z44" s="45">
        <v>3.52</v>
      </c>
    </row>
    <row r="45" spans="1:26">
      <c r="A45" s="41" t="s">
        <v>132</v>
      </c>
      <c r="B45" s="46" t="s">
        <v>354</v>
      </c>
      <c r="C45" s="43">
        <v>89.36</v>
      </c>
      <c r="D45" s="43">
        <v>92.16</v>
      </c>
      <c r="E45" s="43">
        <v>100</v>
      </c>
      <c r="F45" s="43">
        <v>94.12</v>
      </c>
      <c r="G45" s="43">
        <v>100</v>
      </c>
      <c r="H45" s="43">
        <v>94.12</v>
      </c>
      <c r="I45" s="44">
        <v>96.57</v>
      </c>
      <c r="J45" s="45">
        <v>94.96</v>
      </c>
      <c r="K45" s="43">
        <v>0.89</v>
      </c>
      <c r="L45" s="43">
        <v>0.93</v>
      </c>
      <c r="M45" s="43">
        <v>0.94</v>
      </c>
      <c r="N45" s="43">
        <v>0.73</v>
      </c>
      <c r="O45" s="43">
        <v>0.73</v>
      </c>
      <c r="P45" s="43">
        <v>0.86</v>
      </c>
      <c r="Q45" s="44">
        <v>0.86</v>
      </c>
      <c r="R45" s="45">
        <v>0.85</v>
      </c>
      <c r="S45" s="43">
        <v>2.42</v>
      </c>
      <c r="T45" s="43">
        <v>2.72</v>
      </c>
      <c r="U45" s="43">
        <v>4.67</v>
      </c>
      <c r="V45" s="43">
        <v>3.01</v>
      </c>
      <c r="W45" s="43">
        <v>4.67</v>
      </c>
      <c r="X45" s="43">
        <v>3.03</v>
      </c>
      <c r="Y45" s="44">
        <v>3.77</v>
      </c>
      <c r="Z45" s="45">
        <v>3.42</v>
      </c>
    </row>
    <row r="46" spans="1:26">
      <c r="A46" s="41" t="s">
        <v>133</v>
      </c>
      <c r="B46" s="46" t="s">
        <v>355</v>
      </c>
      <c r="C46" s="43">
        <v>88.46</v>
      </c>
      <c r="D46" s="43">
        <v>95.92</v>
      </c>
      <c r="E46" s="43">
        <v>97.96</v>
      </c>
      <c r="F46" s="43">
        <v>93.88</v>
      </c>
      <c r="G46" s="43">
        <v>90.57</v>
      </c>
      <c r="H46" s="43">
        <v>96.08</v>
      </c>
      <c r="I46" s="44">
        <v>95.13</v>
      </c>
      <c r="J46" s="45">
        <v>93.81</v>
      </c>
      <c r="K46" s="43">
        <v>0.82</v>
      </c>
      <c r="L46" s="43">
        <v>0.98</v>
      </c>
      <c r="M46" s="43">
        <v>0.93</v>
      </c>
      <c r="N46" s="43">
        <v>0.67</v>
      </c>
      <c r="O46" s="43">
        <v>0.75</v>
      </c>
      <c r="P46" s="43">
        <v>0.89</v>
      </c>
      <c r="Q46" s="44">
        <v>0.89</v>
      </c>
      <c r="R46" s="45">
        <v>0.84</v>
      </c>
      <c r="S46" s="43">
        <v>2.37</v>
      </c>
      <c r="T46" s="43">
        <v>3.74</v>
      </c>
      <c r="U46" s="43">
        <v>4.0199999999999996</v>
      </c>
      <c r="V46" s="43">
        <v>2.99</v>
      </c>
      <c r="W46" s="43">
        <v>3.13</v>
      </c>
      <c r="X46" s="43">
        <v>3.31</v>
      </c>
      <c r="Y46" s="44">
        <v>3.55</v>
      </c>
      <c r="Z46" s="45">
        <v>3.26</v>
      </c>
    </row>
    <row r="47" spans="1:26">
      <c r="A47" s="41" t="s">
        <v>134</v>
      </c>
      <c r="B47" s="46" t="s">
        <v>356</v>
      </c>
      <c r="C47" s="43">
        <v>92.59</v>
      </c>
      <c r="D47" s="43">
        <v>94.44</v>
      </c>
      <c r="E47" s="43">
        <v>100</v>
      </c>
      <c r="F47" s="43">
        <v>96.3</v>
      </c>
      <c r="G47" s="43">
        <v>98.15</v>
      </c>
      <c r="H47" s="43">
        <v>100</v>
      </c>
      <c r="I47" s="44">
        <v>98.15</v>
      </c>
      <c r="J47" s="45">
        <v>96.91</v>
      </c>
      <c r="K47" s="43">
        <v>0.74</v>
      </c>
      <c r="L47" s="43">
        <v>0.79</v>
      </c>
      <c r="M47" s="43">
        <v>0.86</v>
      </c>
      <c r="N47" s="43">
        <v>0.66</v>
      </c>
      <c r="O47" s="43">
        <v>0.7</v>
      </c>
      <c r="P47" s="43">
        <v>0.81</v>
      </c>
      <c r="Q47" s="44">
        <v>0.79</v>
      </c>
      <c r="R47" s="45">
        <v>0.76</v>
      </c>
      <c r="S47" s="43">
        <v>2.77</v>
      </c>
      <c r="T47" s="43">
        <v>3.05</v>
      </c>
      <c r="U47" s="43">
        <v>4.67</v>
      </c>
      <c r="V47" s="43">
        <v>3.36</v>
      </c>
      <c r="W47" s="43">
        <v>4.0599999999999996</v>
      </c>
      <c r="X47" s="43">
        <v>4.67</v>
      </c>
      <c r="Y47" s="44">
        <v>4.1100000000000003</v>
      </c>
      <c r="Z47" s="45">
        <v>3.76</v>
      </c>
    </row>
    <row r="48" spans="1:26">
      <c r="A48" s="41" t="s">
        <v>135</v>
      </c>
      <c r="B48" s="46" t="s">
        <v>357</v>
      </c>
      <c r="C48" s="43">
        <v>94.34</v>
      </c>
      <c r="D48" s="43">
        <v>91.67</v>
      </c>
      <c r="E48" s="43">
        <v>94.34</v>
      </c>
      <c r="F48" s="43">
        <v>96.3</v>
      </c>
      <c r="G48" s="43">
        <v>88.68</v>
      </c>
      <c r="H48" s="43">
        <v>92.31</v>
      </c>
      <c r="I48" s="44">
        <v>91.75</v>
      </c>
      <c r="J48" s="45">
        <v>92.94</v>
      </c>
      <c r="K48" s="43">
        <v>0.79</v>
      </c>
      <c r="L48" s="43">
        <v>0.93</v>
      </c>
      <c r="M48" s="43">
        <v>0.98</v>
      </c>
      <c r="N48" s="43">
        <v>0.73</v>
      </c>
      <c r="O48" s="43">
        <v>0.77</v>
      </c>
      <c r="P48" s="43">
        <v>0.87</v>
      </c>
      <c r="Q48" s="44">
        <v>0.89</v>
      </c>
      <c r="R48" s="45">
        <v>0.85</v>
      </c>
      <c r="S48" s="43">
        <v>3.45</v>
      </c>
      <c r="T48" s="43">
        <v>2.77</v>
      </c>
      <c r="U48" s="43">
        <v>3.04</v>
      </c>
      <c r="V48" s="43">
        <v>3.36</v>
      </c>
      <c r="W48" s="43">
        <v>2.48</v>
      </c>
      <c r="X48" s="43">
        <v>2.74</v>
      </c>
      <c r="Y48" s="44">
        <v>2.76</v>
      </c>
      <c r="Z48" s="45">
        <v>2.97</v>
      </c>
    </row>
    <row r="49" spans="1:26">
      <c r="A49" s="41" t="s">
        <v>136</v>
      </c>
      <c r="B49" s="46" t="s">
        <v>358</v>
      </c>
      <c r="C49" s="43">
        <v>85.71</v>
      </c>
      <c r="D49" s="43">
        <v>97.22</v>
      </c>
      <c r="E49" s="43">
        <v>93.02</v>
      </c>
      <c r="F49" s="43">
        <v>100</v>
      </c>
      <c r="G49" s="43">
        <v>97.06</v>
      </c>
      <c r="H49" s="43">
        <v>95.24</v>
      </c>
      <c r="I49" s="44">
        <v>95.64</v>
      </c>
      <c r="J49" s="45">
        <v>94.71</v>
      </c>
      <c r="K49" s="43">
        <v>0.76</v>
      </c>
      <c r="L49" s="43">
        <v>0.77</v>
      </c>
      <c r="M49" s="43">
        <v>0.84</v>
      </c>
      <c r="N49" s="43">
        <v>0.64</v>
      </c>
      <c r="O49" s="43">
        <v>0.66</v>
      </c>
      <c r="P49" s="43">
        <v>0.82</v>
      </c>
      <c r="Q49" s="44">
        <v>0.77</v>
      </c>
      <c r="R49" s="45">
        <v>0.75</v>
      </c>
      <c r="S49" s="43">
        <v>2.1</v>
      </c>
      <c r="T49" s="43">
        <v>3.8</v>
      </c>
      <c r="U49" s="43">
        <v>3.28</v>
      </c>
      <c r="V49" s="43">
        <v>4.67</v>
      </c>
      <c r="W49" s="43">
        <v>3.8</v>
      </c>
      <c r="X49" s="43">
        <v>3.67</v>
      </c>
      <c r="Y49" s="44">
        <v>3.64</v>
      </c>
      <c r="Z49" s="45">
        <v>3.55</v>
      </c>
    </row>
    <row r="50" spans="1:26">
      <c r="A50" s="41" t="s">
        <v>137</v>
      </c>
      <c r="B50" s="46" t="s">
        <v>359</v>
      </c>
      <c r="C50" s="43">
        <v>98.08</v>
      </c>
      <c r="D50" s="43">
        <v>94.34</v>
      </c>
      <c r="E50" s="43">
        <v>90.74</v>
      </c>
      <c r="F50" s="43">
        <v>96.3</v>
      </c>
      <c r="G50" s="43">
        <v>100</v>
      </c>
      <c r="H50" s="43">
        <v>98.15</v>
      </c>
      <c r="I50" s="44">
        <v>95.81</v>
      </c>
      <c r="J50" s="45">
        <v>96.27</v>
      </c>
      <c r="K50" s="43">
        <v>0.92</v>
      </c>
      <c r="L50" s="43">
        <v>1.1100000000000001</v>
      </c>
      <c r="M50" s="43">
        <v>0.98</v>
      </c>
      <c r="N50" s="43">
        <v>0.88</v>
      </c>
      <c r="O50" s="43">
        <v>0.89</v>
      </c>
      <c r="P50" s="43">
        <v>0.94</v>
      </c>
      <c r="Q50" s="44">
        <v>0.98</v>
      </c>
      <c r="R50" s="45">
        <v>0.95</v>
      </c>
      <c r="S50" s="43">
        <v>4.0599999999999996</v>
      </c>
      <c r="T50" s="43">
        <v>3.57</v>
      </c>
      <c r="U50" s="43">
        <v>3.28</v>
      </c>
      <c r="V50" s="43">
        <v>3.77</v>
      </c>
      <c r="W50" s="43">
        <v>4.67</v>
      </c>
      <c r="X50" s="43">
        <v>3.97</v>
      </c>
      <c r="Y50" s="44">
        <v>3.87</v>
      </c>
      <c r="Z50" s="45">
        <v>3.89</v>
      </c>
    </row>
    <row r="51" spans="1:26">
      <c r="A51" s="41" t="s">
        <v>138</v>
      </c>
      <c r="B51" s="46" t="s">
        <v>360</v>
      </c>
      <c r="C51" s="43">
        <v>90.38</v>
      </c>
      <c r="D51" s="43">
        <v>90.57</v>
      </c>
      <c r="E51" s="43">
        <v>98.15</v>
      </c>
      <c r="F51" s="43">
        <v>96.3</v>
      </c>
      <c r="G51" s="43">
        <v>96.3</v>
      </c>
      <c r="H51" s="43">
        <v>96.3</v>
      </c>
      <c r="I51" s="44">
        <v>95.33</v>
      </c>
      <c r="J51" s="45">
        <v>94.66</v>
      </c>
      <c r="K51" s="43">
        <v>0.78</v>
      </c>
      <c r="L51" s="43">
        <v>0.83</v>
      </c>
      <c r="M51" s="43">
        <v>0.89</v>
      </c>
      <c r="N51" s="43">
        <v>0.69</v>
      </c>
      <c r="O51" s="43">
        <v>0.73</v>
      </c>
      <c r="P51" s="43">
        <v>0.81</v>
      </c>
      <c r="Q51" s="44">
        <v>0.82</v>
      </c>
      <c r="R51" s="45">
        <v>0.79</v>
      </c>
      <c r="S51" s="43">
        <v>2.62</v>
      </c>
      <c r="T51" s="43">
        <v>2.54</v>
      </c>
      <c r="U51" s="43">
        <v>3.97</v>
      </c>
      <c r="V51" s="43">
        <v>3.36</v>
      </c>
      <c r="W51" s="43">
        <v>3.36</v>
      </c>
      <c r="X51" s="43">
        <v>3.36</v>
      </c>
      <c r="Y51" s="44">
        <v>3.31</v>
      </c>
      <c r="Z51" s="45">
        <v>3.2</v>
      </c>
    </row>
    <row r="52" spans="1:26">
      <c r="A52" s="47"/>
      <c r="B52" s="48"/>
      <c r="C52" s="48"/>
      <c r="D52" s="48"/>
      <c r="E52" s="48"/>
      <c r="F52" s="48"/>
      <c r="G52" s="48"/>
      <c r="H52" s="48"/>
      <c r="I52" s="48"/>
      <c r="J52" s="49"/>
      <c r="K52" s="48"/>
      <c r="L52" s="48"/>
      <c r="M52" s="48"/>
      <c r="N52" s="48"/>
      <c r="O52" s="48"/>
      <c r="P52" s="48"/>
      <c r="Q52" s="48"/>
      <c r="R52" s="49"/>
      <c r="S52" s="48"/>
      <c r="T52" s="48"/>
      <c r="U52" s="48"/>
      <c r="V52" s="48"/>
      <c r="W52" s="48"/>
      <c r="X52" s="48"/>
      <c r="Y52" s="48"/>
      <c r="Z52" s="49"/>
    </row>
    <row r="53" spans="1:26">
      <c r="A53" s="41"/>
      <c r="B53" s="48"/>
      <c r="C53" s="48"/>
      <c r="D53" s="48"/>
      <c r="E53" s="48"/>
      <c r="F53" s="48"/>
      <c r="G53" s="48"/>
      <c r="H53" s="48"/>
      <c r="I53" s="50" t="s">
        <v>317</v>
      </c>
      <c r="J53" s="51" t="s">
        <v>318</v>
      </c>
      <c r="K53" s="48"/>
      <c r="L53" s="48"/>
      <c r="M53" s="48"/>
      <c r="N53" s="48"/>
      <c r="O53" s="48"/>
      <c r="P53" s="48"/>
      <c r="Q53" s="50" t="s">
        <v>319</v>
      </c>
      <c r="R53" s="51" t="s">
        <v>320</v>
      </c>
      <c r="S53" s="48"/>
      <c r="T53" s="48"/>
      <c r="U53" s="48"/>
      <c r="V53" s="48"/>
      <c r="W53" s="48"/>
      <c r="X53" s="48"/>
      <c r="Y53" s="50" t="s">
        <v>321</v>
      </c>
      <c r="Z53" s="51" t="s">
        <v>322</v>
      </c>
    </row>
    <row r="54" spans="1:26">
      <c r="A54" s="52" t="s">
        <v>61</v>
      </c>
      <c r="B54" s="53" t="s">
        <v>323</v>
      </c>
      <c r="C54" s="54">
        <v>93.97</v>
      </c>
      <c r="D54" s="43">
        <v>89.8</v>
      </c>
      <c r="E54" s="43">
        <v>94.96</v>
      </c>
      <c r="F54" s="43">
        <v>97.02</v>
      </c>
      <c r="G54" s="43">
        <v>96.63</v>
      </c>
      <c r="H54" s="43">
        <v>96.43</v>
      </c>
      <c r="I54" s="55">
        <v>94.45</v>
      </c>
      <c r="J54" s="56">
        <v>94.8</v>
      </c>
      <c r="K54" s="43">
        <v>0.76</v>
      </c>
      <c r="L54" s="43">
        <v>0.84</v>
      </c>
      <c r="M54" s="43">
        <v>0.86</v>
      </c>
      <c r="N54" s="43">
        <v>0.68</v>
      </c>
      <c r="O54" s="43">
        <v>0.7</v>
      </c>
      <c r="P54" s="43">
        <v>0.81</v>
      </c>
      <c r="Q54" s="55">
        <v>0.8</v>
      </c>
      <c r="R54" s="56">
        <v>0.77</v>
      </c>
      <c r="S54" s="43">
        <v>3.24</v>
      </c>
      <c r="T54" s="43">
        <v>2.72</v>
      </c>
      <c r="U54" s="43">
        <v>3.51</v>
      </c>
      <c r="V54" s="43">
        <v>3.86</v>
      </c>
      <c r="W54" s="43">
        <v>3.82</v>
      </c>
      <c r="X54" s="43">
        <v>3.69</v>
      </c>
      <c r="Y54" s="55">
        <v>3.44</v>
      </c>
      <c r="Z54" s="56">
        <v>3.47</v>
      </c>
    </row>
    <row r="55" spans="1:26">
      <c r="A55" s="52" t="s">
        <v>65</v>
      </c>
      <c r="B55" s="53" t="s">
        <v>324</v>
      </c>
      <c r="C55" s="54">
        <v>3.83</v>
      </c>
      <c r="D55" s="43">
        <v>4.7699999999999996</v>
      </c>
      <c r="E55" s="43">
        <v>4.46</v>
      </c>
      <c r="F55" s="43">
        <v>2.9</v>
      </c>
      <c r="G55" s="43">
        <v>3.68</v>
      </c>
      <c r="H55" s="43">
        <v>3.02</v>
      </c>
      <c r="I55" s="55">
        <v>2.88</v>
      </c>
      <c r="J55" s="56">
        <v>2.4500000000000002</v>
      </c>
      <c r="K55" s="43">
        <v>0.1</v>
      </c>
      <c r="L55" s="43">
        <v>0.1</v>
      </c>
      <c r="M55" s="43">
        <v>0.09</v>
      </c>
      <c r="N55" s="43">
        <v>0.08</v>
      </c>
      <c r="O55" s="43">
        <v>0.08</v>
      </c>
      <c r="P55" s="43">
        <v>0.09</v>
      </c>
      <c r="Q55" s="55">
        <v>0.08</v>
      </c>
      <c r="R55" s="56">
        <v>0.08</v>
      </c>
      <c r="S55" s="43">
        <v>0.65</v>
      </c>
      <c r="T55" s="43">
        <v>0.53</v>
      </c>
      <c r="U55" s="43">
        <v>0.78</v>
      </c>
      <c r="V55" s="43">
        <v>0.66</v>
      </c>
      <c r="W55" s="43">
        <v>0.76</v>
      </c>
      <c r="X55" s="43">
        <v>0.66</v>
      </c>
      <c r="Y55" s="55">
        <v>0.49</v>
      </c>
      <c r="Z55" s="56">
        <v>0.42</v>
      </c>
    </row>
    <row r="56" spans="1:26">
      <c r="A56" s="52" t="s">
        <v>62</v>
      </c>
      <c r="B56" s="57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</row>
    <row r="57" spans="1:26">
      <c r="A57" s="52" t="s">
        <v>63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90C58-F348-634B-8A72-ED630349D04C}">
  <dimension ref="A1:Y27"/>
  <sheetViews>
    <sheetView tabSelected="1" workbookViewId="0">
      <selection sqref="A1:Y27"/>
    </sheetView>
  </sheetViews>
  <sheetFormatPr baseColWidth="10" defaultRowHeight="16"/>
  <sheetData>
    <row r="1" spans="1:25">
      <c r="A1" s="58" t="s">
        <v>207</v>
      </c>
      <c r="B1" s="59" t="s">
        <v>293</v>
      </c>
      <c r="C1" s="60" t="s">
        <v>294</v>
      </c>
      <c r="D1" s="60" t="s">
        <v>295</v>
      </c>
      <c r="E1" s="60" t="s">
        <v>296</v>
      </c>
      <c r="F1" s="60" t="s">
        <v>297</v>
      </c>
      <c r="G1" s="60" t="s">
        <v>298</v>
      </c>
      <c r="H1" s="60" t="s">
        <v>361</v>
      </c>
      <c r="I1" s="61" t="s">
        <v>362</v>
      </c>
      <c r="J1" s="60" t="s">
        <v>301</v>
      </c>
      <c r="K1" s="60" t="s">
        <v>302</v>
      </c>
      <c r="L1" s="60" t="s">
        <v>303</v>
      </c>
      <c r="M1" s="60" t="s">
        <v>304</v>
      </c>
      <c r="N1" s="60" t="s">
        <v>305</v>
      </c>
      <c r="O1" s="60" t="s">
        <v>306</v>
      </c>
      <c r="P1" s="60" t="s">
        <v>363</v>
      </c>
      <c r="Q1" s="61" t="s">
        <v>364</v>
      </c>
      <c r="R1" s="60" t="s">
        <v>309</v>
      </c>
      <c r="S1" s="60" t="s">
        <v>310</v>
      </c>
      <c r="T1" s="60" t="s">
        <v>311</v>
      </c>
      <c r="U1" s="60" t="s">
        <v>312</v>
      </c>
      <c r="V1" s="60" t="s">
        <v>313</v>
      </c>
      <c r="W1" s="60" t="s">
        <v>314</v>
      </c>
      <c r="X1" s="62" t="s">
        <v>365</v>
      </c>
      <c r="Y1" s="63" t="s">
        <v>366</v>
      </c>
    </row>
    <row r="2" spans="1:25">
      <c r="A2" s="36" t="s">
        <v>66</v>
      </c>
      <c r="B2" s="64">
        <v>88.89</v>
      </c>
      <c r="C2" s="64">
        <v>94.44</v>
      </c>
      <c r="D2" s="64">
        <v>90.74</v>
      </c>
      <c r="E2" s="64">
        <v>94.44</v>
      </c>
      <c r="F2" s="64">
        <v>94.44</v>
      </c>
      <c r="G2" s="64">
        <v>92.59</v>
      </c>
      <c r="H2" s="64">
        <v>93.06</v>
      </c>
      <c r="I2" s="65">
        <v>92.59</v>
      </c>
      <c r="J2" s="64">
        <v>0.82</v>
      </c>
      <c r="K2" s="64">
        <v>0.83</v>
      </c>
      <c r="L2" s="64">
        <v>0.86</v>
      </c>
      <c r="M2" s="64">
        <v>0.64</v>
      </c>
      <c r="N2" s="64">
        <v>0.68</v>
      </c>
      <c r="O2" s="64">
        <v>0.85</v>
      </c>
      <c r="P2" s="64">
        <v>0.8</v>
      </c>
      <c r="Q2" s="65">
        <v>0.78</v>
      </c>
      <c r="R2" s="64">
        <v>2.58</v>
      </c>
      <c r="S2" s="64">
        <v>3.08</v>
      </c>
      <c r="T2" s="64">
        <v>2.72</v>
      </c>
      <c r="U2" s="64">
        <v>3.08</v>
      </c>
      <c r="V2" s="64">
        <v>3.57</v>
      </c>
      <c r="W2" s="64">
        <v>2.87</v>
      </c>
      <c r="X2" s="66">
        <v>3.06</v>
      </c>
      <c r="Y2" s="67">
        <v>2.98</v>
      </c>
    </row>
    <row r="3" spans="1:25">
      <c r="A3" s="41" t="s">
        <v>67</v>
      </c>
      <c r="B3" s="64">
        <v>96.3</v>
      </c>
      <c r="C3" s="64">
        <v>92.59</v>
      </c>
      <c r="D3" s="64">
        <v>100</v>
      </c>
      <c r="E3" s="64">
        <v>98.15</v>
      </c>
      <c r="F3" s="64">
        <v>90.74</v>
      </c>
      <c r="G3" s="64">
        <v>92.59</v>
      </c>
      <c r="H3" s="64">
        <v>93.98</v>
      </c>
      <c r="I3" s="65">
        <v>95.06</v>
      </c>
      <c r="J3" s="64">
        <v>0.86</v>
      </c>
      <c r="K3" s="64">
        <v>1.35</v>
      </c>
      <c r="L3" s="64">
        <v>1.01</v>
      </c>
      <c r="M3" s="64">
        <v>0.72</v>
      </c>
      <c r="N3" s="64">
        <v>0.88</v>
      </c>
      <c r="O3" s="64">
        <v>1</v>
      </c>
      <c r="P3" s="64">
        <v>1.06</v>
      </c>
      <c r="Q3" s="65">
        <v>0.97</v>
      </c>
      <c r="R3" s="64">
        <v>3.67</v>
      </c>
      <c r="S3" s="64">
        <v>3.41</v>
      </c>
      <c r="T3" s="64">
        <v>4.67</v>
      </c>
      <c r="U3" s="64">
        <v>4.0599999999999996</v>
      </c>
      <c r="V3" s="64">
        <v>2.66</v>
      </c>
      <c r="W3" s="64">
        <v>2.77</v>
      </c>
      <c r="X3" s="64">
        <v>3.38</v>
      </c>
      <c r="Y3" s="65">
        <v>3.54</v>
      </c>
    </row>
    <row r="4" spans="1:25">
      <c r="A4" s="41" t="s">
        <v>68</v>
      </c>
      <c r="B4" s="64">
        <v>94.44</v>
      </c>
      <c r="C4" s="64">
        <v>92.59</v>
      </c>
      <c r="D4" s="64">
        <v>90.74</v>
      </c>
      <c r="E4" s="64">
        <v>98.15</v>
      </c>
      <c r="F4" s="64">
        <v>96.3</v>
      </c>
      <c r="G4" s="64">
        <v>96.3</v>
      </c>
      <c r="H4" s="64">
        <v>93.98</v>
      </c>
      <c r="I4" s="65">
        <v>94.75</v>
      </c>
      <c r="J4" s="64">
        <v>0.84</v>
      </c>
      <c r="K4" s="64">
        <v>0.98</v>
      </c>
      <c r="L4" s="64">
        <v>0.94</v>
      </c>
      <c r="M4" s="64">
        <v>0.73</v>
      </c>
      <c r="N4" s="64">
        <v>0.83</v>
      </c>
      <c r="O4" s="64">
        <v>0.89</v>
      </c>
      <c r="P4" s="64">
        <v>0.91</v>
      </c>
      <c r="Q4" s="65">
        <v>0.87</v>
      </c>
      <c r="R4" s="64">
        <v>3.05</v>
      </c>
      <c r="S4" s="64">
        <v>2.88</v>
      </c>
      <c r="T4" s="64">
        <v>2.5499999999999998</v>
      </c>
      <c r="U4" s="64">
        <v>4.0599999999999996</v>
      </c>
      <c r="V4" s="64">
        <v>3.36</v>
      </c>
      <c r="W4" s="64">
        <v>3.69</v>
      </c>
      <c r="X4" s="64">
        <v>3.12</v>
      </c>
      <c r="Y4" s="65">
        <v>3.26</v>
      </c>
    </row>
    <row r="5" spans="1:25">
      <c r="A5" s="41" t="s">
        <v>69</v>
      </c>
      <c r="B5" s="64">
        <v>96.15</v>
      </c>
      <c r="C5" s="64">
        <v>94.34</v>
      </c>
      <c r="D5" s="64">
        <v>88.68</v>
      </c>
      <c r="E5" s="64">
        <v>100</v>
      </c>
      <c r="F5" s="64">
        <v>98.11</v>
      </c>
      <c r="G5" s="64">
        <v>94.34</v>
      </c>
      <c r="H5" s="64">
        <v>93.87</v>
      </c>
      <c r="I5" s="65">
        <v>95.27</v>
      </c>
      <c r="J5" s="64">
        <v>1.23</v>
      </c>
      <c r="K5" s="64">
        <v>1.32</v>
      </c>
      <c r="L5" s="64">
        <v>1.39</v>
      </c>
      <c r="M5" s="64">
        <v>1.03</v>
      </c>
      <c r="N5" s="64">
        <v>1.1599999999999999</v>
      </c>
      <c r="O5" s="64">
        <v>1.26</v>
      </c>
      <c r="P5" s="64">
        <v>1.28</v>
      </c>
      <c r="Q5" s="65">
        <v>1.23</v>
      </c>
      <c r="R5" s="64">
        <v>3.64</v>
      </c>
      <c r="S5" s="64">
        <v>3.03</v>
      </c>
      <c r="T5" s="64">
        <v>2.39</v>
      </c>
      <c r="U5" s="64">
        <v>4.67</v>
      </c>
      <c r="V5" s="64">
        <v>3.96</v>
      </c>
      <c r="W5" s="64">
        <v>3.06</v>
      </c>
      <c r="X5" s="64">
        <v>3.11</v>
      </c>
      <c r="Y5" s="65">
        <v>3.46</v>
      </c>
    </row>
    <row r="6" spans="1:25">
      <c r="A6" s="41" t="s">
        <v>70</v>
      </c>
      <c r="B6" s="64">
        <v>94.23</v>
      </c>
      <c r="C6" s="64">
        <v>96.15</v>
      </c>
      <c r="D6" s="64">
        <v>96.3</v>
      </c>
      <c r="E6" s="64">
        <v>96.23</v>
      </c>
      <c r="F6" s="64">
        <v>100</v>
      </c>
      <c r="G6" s="64">
        <v>94.34</v>
      </c>
      <c r="H6" s="64">
        <v>96.7</v>
      </c>
      <c r="I6" s="65">
        <v>96.21</v>
      </c>
      <c r="J6" s="64">
        <v>1.1499999999999999</v>
      </c>
      <c r="K6" s="64">
        <v>1.25</v>
      </c>
      <c r="L6" s="64">
        <v>1.33</v>
      </c>
      <c r="M6" s="64">
        <v>1</v>
      </c>
      <c r="N6" s="64">
        <v>1.08</v>
      </c>
      <c r="O6" s="64">
        <v>1.1399999999999999</v>
      </c>
      <c r="P6" s="64">
        <v>1.2</v>
      </c>
      <c r="Q6" s="65">
        <v>1.1599999999999999</v>
      </c>
      <c r="R6" s="64">
        <v>3.04</v>
      </c>
      <c r="S6" s="64">
        <v>3.76</v>
      </c>
      <c r="T6" s="64">
        <v>3.77</v>
      </c>
      <c r="U6" s="64">
        <v>3.34</v>
      </c>
      <c r="V6" s="64">
        <v>4.67</v>
      </c>
      <c r="W6" s="64">
        <v>3.06</v>
      </c>
      <c r="X6" s="64">
        <v>3.81</v>
      </c>
      <c r="Y6" s="65">
        <v>3.61</v>
      </c>
    </row>
    <row r="7" spans="1:25">
      <c r="A7" s="41" t="s">
        <v>71</v>
      </c>
      <c r="B7" s="64">
        <v>90.57</v>
      </c>
      <c r="C7" s="64">
        <v>85.19</v>
      </c>
      <c r="D7" s="64">
        <v>92.16</v>
      </c>
      <c r="E7" s="64">
        <v>94.34</v>
      </c>
      <c r="F7" s="64">
        <v>100</v>
      </c>
      <c r="G7" s="64">
        <v>92.31</v>
      </c>
      <c r="H7" s="64">
        <v>92.41</v>
      </c>
      <c r="I7" s="65">
        <v>92.43</v>
      </c>
      <c r="J7" s="64">
        <v>1.0900000000000001</v>
      </c>
      <c r="K7" s="64">
        <v>1.01</v>
      </c>
      <c r="L7" s="64">
        <v>1.18</v>
      </c>
      <c r="M7" s="64">
        <v>0.95</v>
      </c>
      <c r="N7" s="64">
        <v>0.88</v>
      </c>
      <c r="O7" s="64">
        <v>1.21</v>
      </c>
      <c r="P7" s="64">
        <v>1.07</v>
      </c>
      <c r="Q7" s="65">
        <v>1.05</v>
      </c>
      <c r="R7" s="64">
        <v>2.54</v>
      </c>
      <c r="S7" s="64">
        <v>2.0299999999999998</v>
      </c>
      <c r="T7" s="64">
        <v>3.22</v>
      </c>
      <c r="U7" s="64">
        <v>3.04</v>
      </c>
      <c r="V7" s="64">
        <v>4.67</v>
      </c>
      <c r="W7" s="64">
        <v>2.73</v>
      </c>
      <c r="X7" s="64">
        <v>3.16</v>
      </c>
      <c r="Y7" s="65">
        <v>3.04</v>
      </c>
    </row>
    <row r="8" spans="1:25">
      <c r="A8" s="41" t="s">
        <v>72</v>
      </c>
      <c r="B8" s="64">
        <v>98.15</v>
      </c>
      <c r="C8" s="64">
        <v>87.04</v>
      </c>
      <c r="D8" s="64">
        <v>94.44</v>
      </c>
      <c r="E8" s="64">
        <v>96.3</v>
      </c>
      <c r="F8" s="64">
        <v>96.3</v>
      </c>
      <c r="G8" s="64">
        <v>88.89</v>
      </c>
      <c r="H8" s="64">
        <v>91.67</v>
      </c>
      <c r="I8" s="65">
        <v>93.52</v>
      </c>
      <c r="J8" s="64">
        <v>0.54</v>
      </c>
      <c r="K8" s="64">
        <v>0.68</v>
      </c>
      <c r="L8" s="64">
        <v>0.72</v>
      </c>
      <c r="M8" s="64">
        <v>0.51</v>
      </c>
      <c r="N8" s="64">
        <v>0.56999999999999995</v>
      </c>
      <c r="O8" s="64">
        <v>0.71</v>
      </c>
      <c r="P8" s="64">
        <v>0.67</v>
      </c>
      <c r="Q8" s="65">
        <v>0.62</v>
      </c>
      <c r="R8" s="64">
        <v>3.97</v>
      </c>
      <c r="S8" s="64">
        <v>3.04</v>
      </c>
      <c r="T8" s="64">
        <v>3.57</v>
      </c>
      <c r="U8" s="64">
        <v>3.36</v>
      </c>
      <c r="V8" s="64">
        <v>3.67</v>
      </c>
      <c r="W8" s="64">
        <v>2.39</v>
      </c>
      <c r="X8" s="64">
        <v>3.17</v>
      </c>
      <c r="Y8" s="65">
        <v>3.33</v>
      </c>
    </row>
    <row r="9" spans="1:25">
      <c r="A9" s="41" t="s">
        <v>73</v>
      </c>
      <c r="B9" s="64">
        <v>92.59</v>
      </c>
      <c r="C9" s="64">
        <v>86.54</v>
      </c>
      <c r="D9" s="64">
        <v>75</v>
      </c>
      <c r="E9" s="64">
        <v>98.08</v>
      </c>
      <c r="F9" s="64">
        <v>96.23</v>
      </c>
      <c r="G9" s="64">
        <v>81.48</v>
      </c>
      <c r="H9" s="64">
        <v>84.81</v>
      </c>
      <c r="I9" s="65">
        <v>88.32</v>
      </c>
      <c r="J9" s="64">
        <v>0.86</v>
      </c>
      <c r="K9" s="64">
        <v>1.05</v>
      </c>
      <c r="L9" s="64">
        <v>1.07</v>
      </c>
      <c r="M9" s="64">
        <v>0.72</v>
      </c>
      <c r="N9" s="64">
        <v>0.88</v>
      </c>
      <c r="O9" s="64">
        <v>0.93</v>
      </c>
      <c r="P9" s="64">
        <v>0.98</v>
      </c>
      <c r="Q9" s="65">
        <v>0.92</v>
      </c>
      <c r="R9" s="64">
        <v>2.77</v>
      </c>
      <c r="S9" s="64">
        <v>2.13</v>
      </c>
      <c r="T9" s="64">
        <v>1.3</v>
      </c>
      <c r="U9" s="64">
        <v>3.96</v>
      </c>
      <c r="V9" s="64">
        <v>3.35</v>
      </c>
      <c r="W9" s="64">
        <v>1.75</v>
      </c>
      <c r="X9" s="64">
        <v>2.13</v>
      </c>
      <c r="Y9" s="65">
        <v>2.54</v>
      </c>
    </row>
    <row r="10" spans="1:25">
      <c r="A10" s="41" t="s">
        <v>74</v>
      </c>
      <c r="B10" s="64">
        <v>98.15</v>
      </c>
      <c r="C10" s="64">
        <v>96.3</v>
      </c>
      <c r="D10" s="64">
        <v>94.44</v>
      </c>
      <c r="E10" s="64">
        <v>98.15</v>
      </c>
      <c r="F10" s="64">
        <v>100</v>
      </c>
      <c r="G10" s="64">
        <v>94.44</v>
      </c>
      <c r="H10" s="64">
        <v>96.3</v>
      </c>
      <c r="I10" s="65">
        <v>96.91</v>
      </c>
      <c r="J10" s="64">
        <v>0.76</v>
      </c>
      <c r="K10" s="64">
        <v>1.01</v>
      </c>
      <c r="L10" s="64">
        <v>0.93</v>
      </c>
      <c r="M10" s="64">
        <v>0.63</v>
      </c>
      <c r="N10" s="64">
        <v>0.78</v>
      </c>
      <c r="O10" s="64">
        <v>0.91</v>
      </c>
      <c r="P10" s="64">
        <v>0.91</v>
      </c>
      <c r="Q10" s="65">
        <v>0.84</v>
      </c>
      <c r="R10" s="64">
        <v>3.97</v>
      </c>
      <c r="S10" s="64">
        <v>3.67</v>
      </c>
      <c r="T10" s="64">
        <v>3.05</v>
      </c>
      <c r="U10" s="64">
        <v>4.0599999999999996</v>
      </c>
      <c r="V10" s="64">
        <v>4.67</v>
      </c>
      <c r="W10" s="64">
        <v>3.06</v>
      </c>
      <c r="X10" s="64">
        <v>3.61</v>
      </c>
      <c r="Y10" s="65">
        <v>3.75</v>
      </c>
    </row>
    <row r="11" spans="1:25">
      <c r="A11" s="41" t="s">
        <v>75</v>
      </c>
      <c r="B11" s="64">
        <v>92.59</v>
      </c>
      <c r="C11" s="64">
        <v>92.59</v>
      </c>
      <c r="D11" s="64">
        <v>98.15</v>
      </c>
      <c r="E11" s="64">
        <v>100</v>
      </c>
      <c r="F11" s="64">
        <v>100</v>
      </c>
      <c r="G11" s="64">
        <v>94.44</v>
      </c>
      <c r="H11" s="64">
        <v>96.3</v>
      </c>
      <c r="I11" s="65">
        <v>96.3</v>
      </c>
      <c r="J11" s="64">
        <v>1.0900000000000001</v>
      </c>
      <c r="K11" s="64">
        <v>0.95</v>
      </c>
      <c r="L11" s="64">
        <v>1.05</v>
      </c>
      <c r="M11" s="64">
        <v>0.89</v>
      </c>
      <c r="N11" s="64">
        <v>0.79</v>
      </c>
      <c r="O11" s="64">
        <v>0.93</v>
      </c>
      <c r="P11" s="64">
        <v>0.93</v>
      </c>
      <c r="Q11" s="65">
        <v>0.95</v>
      </c>
      <c r="R11" s="64">
        <v>2.77</v>
      </c>
      <c r="S11" s="64">
        <v>3.28</v>
      </c>
      <c r="T11" s="64">
        <v>4.0599999999999996</v>
      </c>
      <c r="U11" s="64">
        <v>4.67</v>
      </c>
      <c r="V11" s="64">
        <v>4.67</v>
      </c>
      <c r="W11" s="64">
        <v>3.06</v>
      </c>
      <c r="X11" s="64">
        <v>3.77</v>
      </c>
      <c r="Y11" s="65">
        <v>3.75</v>
      </c>
    </row>
    <row r="12" spans="1:25">
      <c r="A12" s="41" t="s">
        <v>76</v>
      </c>
      <c r="B12" s="64">
        <v>96.3</v>
      </c>
      <c r="C12" s="64">
        <v>98.15</v>
      </c>
      <c r="D12" s="64">
        <v>96.3</v>
      </c>
      <c r="E12" s="64">
        <v>98.15</v>
      </c>
      <c r="F12" s="64">
        <v>100</v>
      </c>
      <c r="G12" s="64">
        <v>98.11</v>
      </c>
      <c r="H12" s="64">
        <v>98.14</v>
      </c>
      <c r="I12" s="65">
        <v>97.83</v>
      </c>
      <c r="J12" s="64">
        <v>0.87</v>
      </c>
      <c r="K12" s="64">
        <v>1.04</v>
      </c>
      <c r="L12" s="64">
        <v>1.01</v>
      </c>
      <c r="M12" s="64">
        <v>0.83</v>
      </c>
      <c r="N12" s="64">
        <v>0.85</v>
      </c>
      <c r="O12" s="64">
        <v>0.97</v>
      </c>
      <c r="P12" s="64">
        <v>0.97</v>
      </c>
      <c r="Q12" s="65">
        <v>0.93</v>
      </c>
      <c r="R12" s="64">
        <v>3.67</v>
      </c>
      <c r="S12" s="64">
        <v>3.97</v>
      </c>
      <c r="T12" s="64">
        <v>3.67</v>
      </c>
      <c r="U12" s="64">
        <v>3.97</v>
      </c>
      <c r="V12" s="64">
        <v>4.67</v>
      </c>
      <c r="W12" s="64">
        <v>3.97</v>
      </c>
      <c r="X12" s="64">
        <v>4.07</v>
      </c>
      <c r="Y12" s="65">
        <v>3.99</v>
      </c>
    </row>
    <row r="13" spans="1:25">
      <c r="A13" s="41" t="s">
        <v>77</v>
      </c>
      <c r="B13" s="64">
        <v>90.57</v>
      </c>
      <c r="C13" s="64">
        <v>85.19</v>
      </c>
      <c r="D13" s="64">
        <v>88.89</v>
      </c>
      <c r="E13" s="64">
        <v>100</v>
      </c>
      <c r="F13" s="64">
        <v>100</v>
      </c>
      <c r="G13" s="64">
        <v>92.59</v>
      </c>
      <c r="H13" s="64">
        <v>91.67</v>
      </c>
      <c r="I13" s="65">
        <v>92.87</v>
      </c>
      <c r="J13" s="64">
        <v>0.96</v>
      </c>
      <c r="K13" s="64">
        <v>1.02</v>
      </c>
      <c r="L13" s="64">
        <v>1.04</v>
      </c>
      <c r="M13" s="64">
        <v>0.76</v>
      </c>
      <c r="N13" s="64">
        <v>0.74</v>
      </c>
      <c r="O13" s="64">
        <v>0.95</v>
      </c>
      <c r="P13" s="64">
        <v>0.94</v>
      </c>
      <c r="Q13" s="65">
        <v>0.91</v>
      </c>
      <c r="R13" s="64">
        <v>2.7</v>
      </c>
      <c r="S13" s="64">
        <v>2.94</v>
      </c>
      <c r="T13" s="64">
        <v>2.41</v>
      </c>
      <c r="U13" s="64">
        <v>4.67</v>
      </c>
      <c r="V13" s="64">
        <v>4.67</v>
      </c>
      <c r="W13" s="64">
        <v>3.3</v>
      </c>
      <c r="X13" s="64">
        <v>3.33</v>
      </c>
      <c r="Y13" s="65">
        <v>3.45</v>
      </c>
    </row>
    <row r="14" spans="1:25">
      <c r="A14" s="41" t="s">
        <v>78</v>
      </c>
      <c r="B14" s="64">
        <v>94.44</v>
      </c>
      <c r="C14" s="64">
        <v>94.34</v>
      </c>
      <c r="D14" s="64">
        <v>98.11</v>
      </c>
      <c r="E14" s="64">
        <v>100</v>
      </c>
      <c r="F14" s="64">
        <v>100</v>
      </c>
      <c r="G14" s="64">
        <v>92.45</v>
      </c>
      <c r="H14" s="64">
        <v>96.23</v>
      </c>
      <c r="I14" s="65">
        <v>96.56</v>
      </c>
      <c r="J14" s="64">
        <v>0.77</v>
      </c>
      <c r="K14" s="64">
        <v>0.95</v>
      </c>
      <c r="L14" s="64">
        <v>1</v>
      </c>
      <c r="M14" s="64">
        <v>0.73</v>
      </c>
      <c r="N14" s="64">
        <v>0.83</v>
      </c>
      <c r="O14" s="64">
        <v>0.99</v>
      </c>
      <c r="P14" s="64">
        <v>0.95</v>
      </c>
      <c r="Q14" s="65">
        <v>0.88</v>
      </c>
      <c r="R14" s="64">
        <v>3.45</v>
      </c>
      <c r="S14" s="64">
        <v>3.06</v>
      </c>
      <c r="T14" s="64">
        <v>4.04</v>
      </c>
      <c r="U14" s="64">
        <v>4.67</v>
      </c>
      <c r="V14" s="64">
        <v>4.67</v>
      </c>
      <c r="W14" s="64">
        <v>2.83</v>
      </c>
      <c r="X14" s="64">
        <v>3.65</v>
      </c>
      <c r="Y14" s="65">
        <v>3.79</v>
      </c>
    </row>
    <row r="15" spans="1:25">
      <c r="A15" s="41" t="s">
        <v>79</v>
      </c>
      <c r="B15" s="64">
        <v>96.3</v>
      </c>
      <c r="C15" s="64">
        <v>90.74</v>
      </c>
      <c r="D15" s="64">
        <v>92.59</v>
      </c>
      <c r="E15" s="64">
        <v>96.3</v>
      </c>
      <c r="F15" s="64">
        <v>88.89</v>
      </c>
      <c r="G15" s="64">
        <v>88.89</v>
      </c>
      <c r="H15" s="64">
        <v>90.28</v>
      </c>
      <c r="I15" s="65">
        <v>92.28</v>
      </c>
      <c r="J15" s="64">
        <v>0.78</v>
      </c>
      <c r="K15" s="64">
        <v>0.89</v>
      </c>
      <c r="L15" s="64">
        <v>1.04</v>
      </c>
      <c r="M15" s="64">
        <v>0.8</v>
      </c>
      <c r="N15" s="64">
        <v>0.84</v>
      </c>
      <c r="O15" s="64">
        <v>1.01</v>
      </c>
      <c r="P15" s="64">
        <v>0.94</v>
      </c>
      <c r="Q15" s="65">
        <v>0.89</v>
      </c>
      <c r="R15" s="64">
        <v>3.67</v>
      </c>
      <c r="S15" s="64">
        <v>3.13</v>
      </c>
      <c r="T15" s="64">
        <v>2.77</v>
      </c>
      <c r="U15" s="64">
        <v>3.67</v>
      </c>
      <c r="V15" s="64">
        <v>2.35</v>
      </c>
      <c r="W15" s="64">
        <v>2.5299999999999998</v>
      </c>
      <c r="X15" s="64">
        <v>2.7</v>
      </c>
      <c r="Y15" s="65">
        <v>3.02</v>
      </c>
    </row>
    <row r="16" spans="1:25">
      <c r="A16" s="41" t="s">
        <v>80</v>
      </c>
      <c r="B16" s="64">
        <v>87.04</v>
      </c>
      <c r="C16" s="64">
        <v>70.37</v>
      </c>
      <c r="D16" s="64">
        <v>69.81</v>
      </c>
      <c r="E16" s="64">
        <v>85.19</v>
      </c>
      <c r="F16" s="64">
        <v>88.89</v>
      </c>
      <c r="G16" s="64">
        <v>79.25</v>
      </c>
      <c r="H16" s="64">
        <v>77.08</v>
      </c>
      <c r="I16" s="65">
        <v>80.09</v>
      </c>
      <c r="J16" s="64">
        <v>0.71</v>
      </c>
      <c r="K16" s="64">
        <v>0.68</v>
      </c>
      <c r="L16" s="64">
        <v>0.71</v>
      </c>
      <c r="M16" s="64">
        <v>0.64</v>
      </c>
      <c r="N16" s="64">
        <v>0.62</v>
      </c>
      <c r="O16" s="64">
        <v>0.69</v>
      </c>
      <c r="P16" s="64">
        <v>0.68</v>
      </c>
      <c r="Q16" s="65">
        <v>0.68</v>
      </c>
      <c r="R16" s="64">
        <v>2.23</v>
      </c>
      <c r="S16" s="64">
        <v>1.05</v>
      </c>
      <c r="T16" s="64">
        <v>1.05</v>
      </c>
      <c r="U16" s="64">
        <v>2.1</v>
      </c>
      <c r="V16" s="64">
        <v>2.41</v>
      </c>
      <c r="W16" s="64">
        <v>1.61</v>
      </c>
      <c r="X16" s="64">
        <v>1.53</v>
      </c>
      <c r="Y16" s="65">
        <v>1.74</v>
      </c>
    </row>
    <row r="17" spans="1:25">
      <c r="A17" s="41" t="s">
        <v>81</v>
      </c>
      <c r="B17" s="64">
        <v>94.44</v>
      </c>
      <c r="C17" s="64">
        <v>90.74</v>
      </c>
      <c r="D17" s="64">
        <v>84.62</v>
      </c>
      <c r="E17" s="64">
        <v>96.3</v>
      </c>
      <c r="F17" s="64">
        <v>98.11</v>
      </c>
      <c r="G17" s="64">
        <v>92.59</v>
      </c>
      <c r="H17" s="64">
        <v>91.52</v>
      </c>
      <c r="I17" s="65">
        <v>92.8</v>
      </c>
      <c r="J17" s="64">
        <v>0.77</v>
      </c>
      <c r="K17" s="64">
        <v>0.87</v>
      </c>
      <c r="L17" s="64">
        <v>0.96</v>
      </c>
      <c r="M17" s="64">
        <v>0.68</v>
      </c>
      <c r="N17" s="64">
        <v>0.81</v>
      </c>
      <c r="O17" s="64">
        <v>0.81</v>
      </c>
      <c r="P17" s="64">
        <v>0.86</v>
      </c>
      <c r="Q17" s="65">
        <v>0.81</v>
      </c>
      <c r="R17" s="64">
        <v>3.08</v>
      </c>
      <c r="S17" s="64">
        <v>3.13</v>
      </c>
      <c r="T17" s="64">
        <v>1.99</v>
      </c>
      <c r="U17" s="64">
        <v>3.36</v>
      </c>
      <c r="V17" s="64">
        <v>4.0599999999999996</v>
      </c>
      <c r="W17" s="64">
        <v>3.3</v>
      </c>
      <c r="X17" s="64">
        <v>3.12</v>
      </c>
      <c r="Y17" s="65">
        <v>3.15</v>
      </c>
    </row>
    <row r="18" spans="1:25">
      <c r="A18" s="41" t="s">
        <v>82</v>
      </c>
      <c r="B18" s="64">
        <v>98.15</v>
      </c>
      <c r="C18" s="64">
        <v>79.25</v>
      </c>
      <c r="D18" s="64">
        <v>85.19</v>
      </c>
      <c r="E18" s="64">
        <v>100</v>
      </c>
      <c r="F18" s="64">
        <v>96.3</v>
      </c>
      <c r="G18" s="64">
        <v>90.74</v>
      </c>
      <c r="H18" s="64">
        <v>87.87</v>
      </c>
      <c r="I18" s="65">
        <v>91.6</v>
      </c>
      <c r="J18" s="64">
        <v>0.81</v>
      </c>
      <c r="K18" s="64">
        <v>0.99</v>
      </c>
      <c r="L18" s="64">
        <v>1.05</v>
      </c>
      <c r="M18" s="64">
        <v>0.82</v>
      </c>
      <c r="N18" s="64">
        <v>0.94</v>
      </c>
      <c r="O18" s="64">
        <v>1.03</v>
      </c>
      <c r="P18" s="64">
        <v>1</v>
      </c>
      <c r="Q18" s="65">
        <v>0.94</v>
      </c>
      <c r="R18" s="64">
        <v>3.97</v>
      </c>
      <c r="S18" s="64">
        <v>1.71</v>
      </c>
      <c r="T18" s="64">
        <v>2.1</v>
      </c>
      <c r="U18" s="64">
        <v>4.67</v>
      </c>
      <c r="V18" s="64">
        <v>3.67</v>
      </c>
      <c r="W18" s="64">
        <v>3.15</v>
      </c>
      <c r="X18" s="64">
        <v>2.66</v>
      </c>
      <c r="Y18" s="65">
        <v>3.21</v>
      </c>
    </row>
    <row r="19" spans="1:25">
      <c r="A19" s="41" t="s">
        <v>83</v>
      </c>
      <c r="B19" s="64">
        <v>96.3</v>
      </c>
      <c r="C19" s="64">
        <v>84.62</v>
      </c>
      <c r="D19" s="64">
        <v>94.44</v>
      </c>
      <c r="E19" s="64">
        <v>98.15</v>
      </c>
      <c r="F19" s="64">
        <v>96.23</v>
      </c>
      <c r="G19" s="64">
        <v>92.59</v>
      </c>
      <c r="H19" s="64">
        <v>91.97</v>
      </c>
      <c r="I19" s="65">
        <v>93.72</v>
      </c>
      <c r="J19" s="64">
        <v>0.81</v>
      </c>
      <c r="K19" s="64">
        <v>0.83</v>
      </c>
      <c r="L19" s="64">
        <v>0.93</v>
      </c>
      <c r="M19" s="64">
        <v>0.75</v>
      </c>
      <c r="N19" s="64">
        <v>0.75</v>
      </c>
      <c r="O19" s="64">
        <v>0.84</v>
      </c>
      <c r="P19" s="64">
        <v>0.84</v>
      </c>
      <c r="Q19" s="65">
        <v>0.82</v>
      </c>
      <c r="R19" s="64">
        <v>3.67</v>
      </c>
      <c r="S19" s="64">
        <v>2.0299999999999998</v>
      </c>
      <c r="T19" s="64">
        <v>3.05</v>
      </c>
      <c r="U19" s="64">
        <v>3.97</v>
      </c>
      <c r="V19" s="64">
        <v>3.35</v>
      </c>
      <c r="W19" s="64">
        <v>2.85</v>
      </c>
      <c r="X19" s="64">
        <v>2.82</v>
      </c>
      <c r="Y19" s="65">
        <v>3.15</v>
      </c>
    </row>
    <row r="20" spans="1:25">
      <c r="A20" s="41" t="s">
        <v>84</v>
      </c>
      <c r="B20" s="64">
        <v>100</v>
      </c>
      <c r="C20" s="64">
        <v>92.59</v>
      </c>
      <c r="D20" s="64">
        <v>96.23</v>
      </c>
      <c r="E20" s="64">
        <v>100</v>
      </c>
      <c r="F20" s="64">
        <v>100</v>
      </c>
      <c r="G20" s="64">
        <v>92.59</v>
      </c>
      <c r="H20" s="64">
        <v>95.35</v>
      </c>
      <c r="I20" s="65">
        <v>96.9</v>
      </c>
      <c r="J20" s="64">
        <v>1.27</v>
      </c>
      <c r="K20" s="64">
        <v>1.17</v>
      </c>
      <c r="L20" s="64">
        <v>1.38</v>
      </c>
      <c r="M20" s="64">
        <v>1.18</v>
      </c>
      <c r="N20" s="64">
        <v>0.99</v>
      </c>
      <c r="O20" s="64">
        <v>1.24</v>
      </c>
      <c r="P20" s="64">
        <v>1.2</v>
      </c>
      <c r="Q20" s="65">
        <v>1.2</v>
      </c>
      <c r="R20" s="64">
        <v>4.67</v>
      </c>
      <c r="S20" s="64">
        <v>2.77</v>
      </c>
      <c r="T20" s="64">
        <v>3.35</v>
      </c>
      <c r="U20" s="64">
        <v>4.67</v>
      </c>
      <c r="V20" s="64">
        <v>4.67</v>
      </c>
      <c r="W20" s="64">
        <v>3.3</v>
      </c>
      <c r="X20" s="64">
        <v>3.52</v>
      </c>
      <c r="Y20" s="65">
        <v>3.9</v>
      </c>
    </row>
    <row r="21" spans="1:25">
      <c r="A21" s="41" t="s">
        <v>85</v>
      </c>
      <c r="B21" s="64">
        <v>78.849999999999994</v>
      </c>
      <c r="C21" s="64">
        <v>80.430000000000007</v>
      </c>
      <c r="D21" s="64">
        <v>84.31</v>
      </c>
      <c r="E21" s="64">
        <v>92.59</v>
      </c>
      <c r="F21" s="64">
        <v>84.62</v>
      </c>
      <c r="G21" s="64">
        <v>90.38</v>
      </c>
      <c r="H21" s="64">
        <v>84.94</v>
      </c>
      <c r="I21" s="65">
        <v>85.2</v>
      </c>
      <c r="J21" s="64">
        <v>1.1000000000000001</v>
      </c>
      <c r="K21" s="64">
        <v>1.19</v>
      </c>
      <c r="L21" s="64">
        <v>1.0900000000000001</v>
      </c>
      <c r="M21" s="64">
        <v>0.89</v>
      </c>
      <c r="N21" s="64">
        <v>1.1200000000000001</v>
      </c>
      <c r="O21" s="64">
        <v>1.1000000000000001</v>
      </c>
      <c r="P21" s="64">
        <v>1.1200000000000001</v>
      </c>
      <c r="Q21" s="65">
        <v>1.08</v>
      </c>
      <c r="R21" s="64">
        <v>1.56</v>
      </c>
      <c r="S21" s="64">
        <v>1.84</v>
      </c>
      <c r="T21" s="64">
        <v>2.0499999999999998</v>
      </c>
      <c r="U21" s="64">
        <v>3.28</v>
      </c>
      <c r="V21" s="64">
        <v>2.0099999999999998</v>
      </c>
      <c r="W21" s="64">
        <v>3.1</v>
      </c>
      <c r="X21" s="64">
        <v>2.25</v>
      </c>
      <c r="Y21" s="65">
        <v>2.31</v>
      </c>
    </row>
    <row r="22" spans="1:25">
      <c r="A22" s="41" t="s">
        <v>86</v>
      </c>
      <c r="B22" s="64">
        <v>92.59</v>
      </c>
      <c r="C22" s="64">
        <v>90.74</v>
      </c>
      <c r="D22" s="64">
        <v>96.3</v>
      </c>
      <c r="E22" s="64">
        <v>100</v>
      </c>
      <c r="F22" s="64">
        <v>100</v>
      </c>
      <c r="G22" s="64">
        <v>96.3</v>
      </c>
      <c r="H22" s="64">
        <v>95.83</v>
      </c>
      <c r="I22" s="65">
        <v>95.99</v>
      </c>
      <c r="J22" s="64">
        <v>0.96</v>
      </c>
      <c r="K22" s="64">
        <v>1.07</v>
      </c>
      <c r="L22" s="64">
        <v>1.05</v>
      </c>
      <c r="M22" s="64">
        <v>0.77</v>
      </c>
      <c r="N22" s="64">
        <v>0.91</v>
      </c>
      <c r="O22" s="64">
        <v>0.99</v>
      </c>
      <c r="P22" s="64">
        <v>1.01</v>
      </c>
      <c r="Q22" s="65">
        <v>0.96</v>
      </c>
      <c r="R22" s="64">
        <v>2.88</v>
      </c>
      <c r="S22" s="64">
        <v>3.13</v>
      </c>
      <c r="T22" s="64">
        <v>3.67</v>
      </c>
      <c r="U22" s="64">
        <v>4.67</v>
      </c>
      <c r="V22" s="64">
        <v>4.67</v>
      </c>
      <c r="W22" s="64">
        <v>3.69</v>
      </c>
      <c r="X22" s="64">
        <v>3.79</v>
      </c>
      <c r="Y22" s="65">
        <v>3.78</v>
      </c>
    </row>
    <row r="23" spans="1:25">
      <c r="A23" s="41" t="s">
        <v>87</v>
      </c>
      <c r="B23" s="64">
        <v>88</v>
      </c>
      <c r="C23" s="64">
        <v>79.63</v>
      </c>
      <c r="D23" s="64">
        <v>90.2</v>
      </c>
      <c r="E23" s="64">
        <v>98.08</v>
      </c>
      <c r="F23" s="64">
        <v>96.23</v>
      </c>
      <c r="G23" s="64">
        <v>86.79</v>
      </c>
      <c r="H23" s="64">
        <v>88.21</v>
      </c>
      <c r="I23" s="65">
        <v>89.82</v>
      </c>
      <c r="J23" s="64">
        <v>0.96</v>
      </c>
      <c r="K23" s="64">
        <v>0.89</v>
      </c>
      <c r="L23" s="64">
        <v>1.1599999999999999</v>
      </c>
      <c r="M23" s="64">
        <v>0.86</v>
      </c>
      <c r="N23" s="64">
        <v>0.8</v>
      </c>
      <c r="O23" s="64">
        <v>1.01</v>
      </c>
      <c r="P23" s="64">
        <v>0.96</v>
      </c>
      <c r="Q23" s="65">
        <v>0.95</v>
      </c>
      <c r="R23" s="64">
        <v>2.2599999999999998</v>
      </c>
      <c r="S23" s="64">
        <v>1.93</v>
      </c>
      <c r="T23" s="64">
        <v>2.61</v>
      </c>
      <c r="U23" s="64">
        <v>3.94</v>
      </c>
      <c r="V23" s="64">
        <v>3.35</v>
      </c>
      <c r="W23" s="64">
        <v>2.87</v>
      </c>
      <c r="X23" s="64">
        <v>2.69</v>
      </c>
      <c r="Y23" s="65">
        <v>2.83</v>
      </c>
    </row>
    <row r="24" spans="1:25">
      <c r="A24" s="41" t="s">
        <v>88</v>
      </c>
      <c r="B24" s="64">
        <v>96.3</v>
      </c>
      <c r="C24" s="64">
        <v>90.74</v>
      </c>
      <c r="D24" s="64">
        <v>86.79</v>
      </c>
      <c r="E24" s="64">
        <v>92.45</v>
      </c>
      <c r="F24" s="64">
        <v>98.15</v>
      </c>
      <c r="G24" s="64">
        <v>92.59</v>
      </c>
      <c r="H24" s="64">
        <v>92.07</v>
      </c>
      <c r="I24" s="65">
        <v>92.84</v>
      </c>
      <c r="J24" s="64">
        <v>0.81</v>
      </c>
      <c r="K24" s="64">
        <v>0.96</v>
      </c>
      <c r="L24" s="64">
        <v>0.95</v>
      </c>
      <c r="M24" s="64">
        <v>0.7</v>
      </c>
      <c r="N24" s="64">
        <v>0.66</v>
      </c>
      <c r="O24" s="64">
        <v>0.96</v>
      </c>
      <c r="P24" s="64">
        <v>0.88</v>
      </c>
      <c r="Q24" s="65">
        <v>0.84</v>
      </c>
      <c r="R24" s="64">
        <v>3.36</v>
      </c>
      <c r="S24" s="64">
        <v>2.5499999999999998</v>
      </c>
      <c r="T24" s="64">
        <v>2.17</v>
      </c>
      <c r="U24" s="64">
        <v>3.39</v>
      </c>
      <c r="V24" s="64">
        <v>4.0599999999999996</v>
      </c>
      <c r="W24" s="64">
        <v>3.3</v>
      </c>
      <c r="X24" s="64">
        <v>3.02</v>
      </c>
      <c r="Y24" s="65">
        <v>3.14</v>
      </c>
    </row>
    <row r="25" spans="1:25">
      <c r="A25" s="68"/>
      <c r="B25" s="68"/>
      <c r="C25" s="68"/>
      <c r="D25" s="68"/>
      <c r="E25" s="68"/>
      <c r="F25" s="68"/>
      <c r="G25" s="68"/>
      <c r="H25" s="69" t="s">
        <v>317</v>
      </c>
      <c r="I25" s="22" t="s">
        <v>318</v>
      </c>
      <c r="J25" s="68"/>
      <c r="K25" s="68"/>
      <c r="L25" s="68"/>
      <c r="M25" s="68"/>
      <c r="N25" s="68"/>
      <c r="O25" s="68"/>
      <c r="P25" s="69" t="s">
        <v>319</v>
      </c>
      <c r="Q25" s="22" t="s">
        <v>320</v>
      </c>
      <c r="R25" s="68"/>
      <c r="S25" s="68"/>
      <c r="T25" s="68"/>
      <c r="U25" s="68"/>
      <c r="V25" s="68"/>
      <c r="W25" s="68"/>
      <c r="X25" s="69" t="s">
        <v>321</v>
      </c>
      <c r="Y25" s="70" t="s">
        <v>322</v>
      </c>
    </row>
    <row r="26" spans="1:25">
      <c r="A26" s="71" t="s">
        <v>323</v>
      </c>
      <c r="B26" s="71">
        <v>93.54</v>
      </c>
      <c r="C26" s="71">
        <v>88.93</v>
      </c>
      <c r="D26" s="71">
        <v>90.63</v>
      </c>
      <c r="E26" s="71">
        <v>97</v>
      </c>
      <c r="F26" s="71">
        <v>96.5</v>
      </c>
      <c r="G26" s="71">
        <v>91.63</v>
      </c>
      <c r="H26" s="72">
        <v>91.92</v>
      </c>
      <c r="I26" s="71">
        <v>93.04</v>
      </c>
      <c r="J26" s="71">
        <v>0.91</v>
      </c>
      <c r="K26" s="71">
        <v>1</v>
      </c>
      <c r="L26" s="71">
        <v>1.04</v>
      </c>
      <c r="M26" s="71">
        <v>0.79</v>
      </c>
      <c r="N26" s="71">
        <v>0.84</v>
      </c>
      <c r="O26" s="71">
        <v>0.97</v>
      </c>
      <c r="P26" s="72">
        <v>0.96</v>
      </c>
      <c r="Q26" s="71">
        <v>0.93</v>
      </c>
      <c r="R26" s="71">
        <v>3.18</v>
      </c>
      <c r="S26" s="71">
        <v>2.76</v>
      </c>
      <c r="T26" s="71">
        <v>2.88</v>
      </c>
      <c r="U26" s="71">
        <v>3.88</v>
      </c>
      <c r="V26" s="71">
        <v>3.82</v>
      </c>
      <c r="W26" s="71">
        <v>2.97</v>
      </c>
      <c r="X26" s="71">
        <v>3.11</v>
      </c>
      <c r="Y26" s="71">
        <v>3.25</v>
      </c>
    </row>
    <row r="27" spans="1:25">
      <c r="A27" s="71" t="s">
        <v>324</v>
      </c>
      <c r="B27" s="71">
        <v>4.6900000000000004</v>
      </c>
      <c r="C27" s="71">
        <v>6.74</v>
      </c>
      <c r="D27" s="71">
        <v>7.33</v>
      </c>
      <c r="E27" s="71">
        <v>3.49</v>
      </c>
      <c r="F27" s="71">
        <v>4.33</v>
      </c>
      <c r="G27" s="71">
        <v>4.37</v>
      </c>
      <c r="H27" s="72">
        <v>5.7</v>
      </c>
      <c r="I27" s="71">
        <v>4.1100000000000003</v>
      </c>
      <c r="J27" s="71">
        <v>0.18</v>
      </c>
      <c r="K27" s="71">
        <v>0.18</v>
      </c>
      <c r="L27" s="71">
        <v>0.17</v>
      </c>
      <c r="M27" s="71">
        <v>0.15</v>
      </c>
      <c r="N27" s="71">
        <v>0.15</v>
      </c>
      <c r="O27" s="71">
        <v>0.15</v>
      </c>
      <c r="P27" s="72">
        <v>0.16</v>
      </c>
      <c r="Q27" s="71">
        <v>0.15</v>
      </c>
      <c r="R27" s="71">
        <v>0.71</v>
      </c>
      <c r="S27" s="71">
        <v>0.73</v>
      </c>
      <c r="T27" s="71">
        <v>0.9</v>
      </c>
      <c r="U27" s="71">
        <v>0.69</v>
      </c>
      <c r="V27" s="71">
        <v>0.86</v>
      </c>
      <c r="W27" s="71">
        <v>0.55000000000000004</v>
      </c>
      <c r="X27" s="71">
        <v>0.6</v>
      </c>
      <c r="Y27" s="71">
        <v>0.54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Table1_DS</vt:lpstr>
      <vt:lpstr>Table1_RS1</vt:lpstr>
      <vt:lpstr>Table1_RS2</vt:lpstr>
      <vt:lpstr>Table1_ASD</vt:lpstr>
      <vt:lpstr>Figure1c</vt:lpstr>
      <vt:lpstr>Figure2a</vt:lpstr>
      <vt:lpstr>Figure2b</vt:lpstr>
      <vt:lpstr>Figure2c</vt:lpstr>
      <vt:lpstr>Figure2d</vt:lpstr>
      <vt:lpstr>Figure2e-f</vt:lpstr>
      <vt:lpstr>Table4</vt:lpstr>
      <vt:lpstr>Table_S1</vt:lpstr>
      <vt:lpstr>Table_S2_DS</vt:lpstr>
      <vt:lpstr>Table_S2_RS1</vt:lpstr>
      <vt:lpstr>Table_S2_RS2</vt:lpstr>
      <vt:lpstr>Table_S2_ASD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Anita Tusche</dc:creator>
  <cp:lastModifiedBy>Anita Tusche</cp:lastModifiedBy>
  <dcterms:created xsi:type="dcterms:W3CDTF">2022-06-16T18:16:47Z</dcterms:created>
  <dcterms:modified xsi:type="dcterms:W3CDTF">2023-06-06T20:31:25Z</dcterms:modified>
</cp:coreProperties>
</file>