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\Desktop\20 luglio 2023\FILES 13071927\"/>
    </mc:Choice>
  </mc:AlternateContent>
  <xr:revisionPtr revIDLastSave="0" documentId="13_ncr:1_{8C3F2BDB-A38A-4B10-96B2-711A0EF85D32}" xr6:coauthVersionLast="47" xr6:coauthVersionMax="47" xr10:uidLastSave="{00000000-0000-0000-0000-000000000000}"/>
  <bookViews>
    <workbookView xWindow="-108" yWindow="-108" windowWidth="23256" windowHeight="13176" activeTab="8" xr2:uid="{00000000-000D-0000-FFFF-FFFF00000000}"/>
  </bookViews>
  <sheets>
    <sheet name="Table1" sheetId="1" r:id="rId1"/>
    <sheet name="Table2" sheetId="2" r:id="rId2"/>
    <sheet name="Table3" sheetId="3" r:id="rId3"/>
    <sheet name="Table4" sheetId="7" r:id="rId4"/>
    <sheet name="Table5" sheetId="4" r:id="rId5"/>
    <sheet name="Figure1" sheetId="5" r:id="rId6"/>
    <sheet name="Figure2" sheetId="6" r:id="rId7"/>
    <sheet name="Figure3" sheetId="8" r:id="rId8"/>
    <sheet name="Figure4" sheetId="9" r:id="rId9"/>
    <sheet name="Figure5" sheetId="10" r:id="rId10"/>
    <sheet name="Figure S1" sheetId="15" r:id="rId11"/>
    <sheet name="Figure S2" sheetId="14" r:id="rId12"/>
    <sheet name="FigureS4" sheetId="13" r:id="rId13"/>
    <sheet name="FigureS5" sheetId="12" r:id="rId14"/>
    <sheet name="FigureS6" sheetId="1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7" i="4" l="1"/>
  <c r="Y36" i="4"/>
  <c r="Y33" i="4"/>
  <c r="W33" i="4"/>
  <c r="U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Y34" i="4"/>
  <c r="Y35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3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4" i="4"/>
  <c r="W4" i="4"/>
  <c r="U4" i="4"/>
  <c r="P4" i="4"/>
  <c r="N4" i="4"/>
  <c r="L4" i="4"/>
  <c r="F16" i="2"/>
  <c r="D16" i="2"/>
  <c r="F15" i="2"/>
  <c r="D15" i="2"/>
  <c r="F14" i="2"/>
  <c r="D14" i="2"/>
  <c r="F13" i="2"/>
  <c r="D13" i="2"/>
  <c r="F26" i="2"/>
  <c r="D26" i="2"/>
  <c r="F25" i="2"/>
  <c r="D25" i="2"/>
  <c r="F24" i="2"/>
  <c r="D24" i="2"/>
  <c r="F23" i="2"/>
  <c r="D23" i="2"/>
  <c r="F6" i="2" l="1"/>
  <c r="D6" i="2"/>
  <c r="F4" i="2"/>
  <c r="F5" i="2"/>
  <c r="D4" i="2"/>
  <c r="D5" i="2"/>
  <c r="F3" i="2"/>
  <c r="D3" i="2"/>
</calcChain>
</file>

<file path=xl/sharedStrings.xml><?xml version="1.0" encoding="utf-8"?>
<sst xmlns="http://schemas.openxmlformats.org/spreadsheetml/2006/main" count="1189" uniqueCount="204">
  <si>
    <t>NA</t>
  </si>
  <si>
    <t>bmi_n</t>
  </si>
  <si>
    <t>bsa_mq</t>
  </si>
  <si>
    <t>fvc_perc</t>
  </si>
  <si>
    <t>sex_male</t>
  </si>
  <si>
    <t>Values</t>
  </si>
  <si>
    <t>n %</t>
  </si>
  <si>
    <t>mean sd</t>
  </si>
  <si>
    <t>Value1</t>
  </si>
  <si>
    <t>Value2</t>
  </si>
  <si>
    <t>Placebo</t>
  </si>
  <si>
    <t>Rapamycin 1 mg/mq/die</t>
  </si>
  <si>
    <t>Rapamycin 2 mg/mq/die</t>
  </si>
  <si>
    <t>Rapamycin 
1 mg/mq/die</t>
  </si>
  <si>
    <t>Rapamycin 
2 mg/mq/die</t>
  </si>
  <si>
    <t>Variable</t>
  </si>
  <si>
    <t>treg_cd4_perc</t>
  </si>
  <si>
    <t>-</t>
  </si>
  <si>
    <t>Outcome</t>
  </si>
  <si>
    <t>Arm</t>
  </si>
  <si>
    <t>Week</t>
  </si>
  <si>
    <t>n</t>
  </si>
  <si>
    <t>mean</t>
  </si>
  <si>
    <t>MD</t>
  </si>
  <si>
    <t>SD</t>
  </si>
  <si>
    <t>p</t>
  </si>
  <si>
    <t>Rapamycin</t>
  </si>
  <si>
    <t>Blood and lymphatic system disorders</t>
  </si>
  <si>
    <t xml:space="preserve">  Leukopenia</t>
  </si>
  <si>
    <t>Depression and suicide/self-injury</t>
  </si>
  <si>
    <t xml:space="preserve">  Suicidal hanging</t>
  </si>
  <si>
    <t xml:space="preserve">  Tinnitus</t>
  </si>
  <si>
    <t xml:space="preserve">  Transient diplopia</t>
  </si>
  <si>
    <t>Gastrointestinal disorders</t>
  </si>
  <si>
    <t xml:space="preserve">  Heartburn</t>
  </si>
  <si>
    <t xml:space="preserve">  Diarrhea - Nausea - Salivary hypersecretion</t>
  </si>
  <si>
    <t xml:space="preserve">  Hypogastrium distension - Hypogastrium pain</t>
  </si>
  <si>
    <t>General disorders and administration site conditions</t>
  </si>
  <si>
    <t xml:space="preserve">  Epistaxis</t>
  </si>
  <si>
    <t xml:space="preserve">  Pyrexia</t>
  </si>
  <si>
    <t>Infections and infestations</t>
  </si>
  <si>
    <t xml:space="preserve">  Acute hepatitis</t>
  </si>
  <si>
    <t xml:space="preserve">  Bacterial upper respiratory tract infection</t>
  </si>
  <si>
    <t xml:space="preserve">  Candida infection</t>
  </si>
  <si>
    <t xml:space="preserve">  Influenza</t>
  </si>
  <si>
    <t xml:space="preserve">  Pharyngitis</t>
  </si>
  <si>
    <t xml:space="preserve">  Rhinitis</t>
  </si>
  <si>
    <t xml:space="preserve">  Sinusitis</t>
  </si>
  <si>
    <t xml:space="preserve">  Thoracic Herpes Zoster infection</t>
  </si>
  <si>
    <t xml:space="preserve">  Urinary tract infection</t>
  </si>
  <si>
    <t>Injury, poisoning, and procedural complications</t>
  </si>
  <si>
    <t xml:space="preserve">  Fall</t>
  </si>
  <si>
    <t xml:space="preserve">  Foot fracture</t>
  </si>
  <si>
    <t xml:space="preserve">  Scaphoid bone fracture</t>
  </si>
  <si>
    <t>Investigation</t>
  </si>
  <si>
    <t xml:space="preserve">  Abnormal blood tests</t>
  </si>
  <si>
    <t>Metabolism and nutrition disorders</t>
  </si>
  <si>
    <t xml:space="preserve">  Dysphagia</t>
  </si>
  <si>
    <t>Musculoskeletal and connective tissue disorders</t>
  </si>
  <si>
    <t xml:space="preserve">  Left big toe pain with a tendency to valgus</t>
  </si>
  <si>
    <t xml:space="preserve">  Left shoulder bursitis</t>
  </si>
  <si>
    <t>Nervous system disorders</t>
  </si>
  <si>
    <t xml:space="preserve">  Dizziness</t>
  </si>
  <si>
    <t xml:space="preserve">  Holocranial tension headache</t>
  </si>
  <si>
    <t>Psychiatric disorders</t>
  </si>
  <si>
    <t xml:space="preserve">  Insomnia - Anxiety - Agitation</t>
  </si>
  <si>
    <t>Renal and urinary disorders</t>
  </si>
  <si>
    <t xml:space="preserve">  Kidney stones</t>
  </si>
  <si>
    <t>Renal and urinary disorders - Investigation</t>
  </si>
  <si>
    <t xml:space="preserve">  Proteinuria - Urinary protein increased</t>
  </si>
  <si>
    <t>Respiratory, thoracic, and mediastinal disorders</t>
  </si>
  <si>
    <t xml:space="preserve">  Catarrhal secretions</t>
  </si>
  <si>
    <t xml:space="preserve">  Cough</t>
  </si>
  <si>
    <t xml:space="preserve">  Dyspnea</t>
  </si>
  <si>
    <t xml:space="preserve">  Pneumonia - Pulmonary embolism</t>
  </si>
  <si>
    <t xml:space="preserve">  Respiratory failure</t>
  </si>
  <si>
    <t>Skin and subcutaneous tissue disorders</t>
  </si>
  <si>
    <t xml:space="preserve">  Allergic reaction erythema</t>
  </si>
  <si>
    <t xml:space="preserve">  Skin peeling between fingers and on the hand palm</t>
  </si>
  <si>
    <t xml:space="preserve">  Allergic reaction rash</t>
  </si>
  <si>
    <t xml:space="preserve">  Erythema</t>
  </si>
  <si>
    <t xml:space="preserve">  Extremities and head pruritus</t>
  </si>
  <si>
    <t xml:space="preserve">  Face rash - Bilateral conjunctivitis</t>
  </si>
  <si>
    <t xml:space="preserve">  Hands dermatitis</t>
  </si>
  <si>
    <t xml:space="preserve">  Itchy eczema</t>
  </si>
  <si>
    <t xml:space="preserve">  Maculo-papular erythema</t>
  </si>
  <si>
    <t xml:space="preserve">  Pimple-like rash</t>
  </si>
  <si>
    <t>Vascular disorders</t>
  </si>
  <si>
    <t xml:space="preserve">  Hypertension</t>
  </si>
  <si>
    <t>Not classified</t>
  </si>
  <si>
    <t>Description of adverse event</t>
  </si>
  <si>
    <t>%</t>
  </si>
  <si>
    <t>Randomized</t>
  </si>
  <si>
    <t>Drop-outs during treatment</t>
  </si>
  <si>
    <t>Patients analysed (ITT)</t>
  </si>
  <si>
    <t>week 8</t>
  </si>
  <si>
    <t>week 18 (end of treatment)</t>
  </si>
  <si>
    <t>week 24</t>
  </si>
  <si>
    <t>week 30</t>
  </si>
  <si>
    <t>week 42</t>
  </si>
  <si>
    <t>week 54 (end of follow-up)</t>
  </si>
  <si>
    <t>Drop-outs during follow-up</t>
  </si>
  <si>
    <t>withdrew consent</t>
  </si>
  <si>
    <t>death</t>
  </si>
  <si>
    <t>other causes</t>
  </si>
  <si>
    <t>total</t>
  </si>
  <si>
    <t>cd4_cd38_dr_perc</t>
  </si>
  <si>
    <t>cd8_cd38_dr_perc</t>
  </si>
  <si>
    <t>b_mem_sw_perc</t>
  </si>
  <si>
    <t>mono_class_perc</t>
  </si>
  <si>
    <t>Screening</t>
  </si>
  <si>
    <t>Baseline</t>
  </si>
  <si>
    <t>Week 4</t>
  </si>
  <si>
    <t>Week 8</t>
  </si>
  <si>
    <t>Week 12</t>
  </si>
  <si>
    <t>Week 18</t>
  </si>
  <si>
    <t>Week 30</t>
  </si>
  <si>
    <t>Week 42</t>
  </si>
  <si>
    <t>Week 54</t>
  </si>
  <si>
    <t>N at risk</t>
  </si>
  <si>
    <t>ALSAQ40_D1</t>
  </si>
  <si>
    <t>ALSAQ40_D2</t>
  </si>
  <si>
    <t>ALSAQ40_D3</t>
  </si>
  <si>
    <t>ALSAQ40_D4</t>
  </si>
  <si>
    <t>ALSAQ40_D5</t>
  </si>
  <si>
    <t>ALSAQ40_mean</t>
  </si>
  <si>
    <t>Correlation</t>
  </si>
  <si>
    <t>Serum pNfH vs progression rate</t>
  </si>
  <si>
    <t>Serum NfL vs progression rate</t>
  </si>
  <si>
    <t>p-value</t>
  </si>
  <si>
    <t>Pearson's correlation</t>
  </si>
  <si>
    <t>Primary</t>
  </si>
  <si>
    <t>RR</t>
  </si>
  <si>
    <t>Positive response</t>
  </si>
  <si>
    <t>Not positive response</t>
  </si>
  <si>
    <t>Unadjusted analysis</t>
  </si>
  <si>
    <t>Adjusted analysis</t>
  </si>
  <si>
    <t>Period</t>
  </si>
  <si>
    <t>Before treatment</t>
  </si>
  <si>
    <t>Monthly variation</t>
  </si>
  <si>
    <t>During treatment</t>
  </si>
  <si>
    <t>After treatment</t>
  </si>
  <si>
    <t>Between-groups analysis: comparison with placebo (difference in monthly variation compared to before treatment period)</t>
  </si>
  <si>
    <t>Between-groups analysis:
comparison with placebo (monthly variation)</t>
  </si>
  <si>
    <t>Min.</t>
  </si>
  <si>
    <t>1st Qu.</t>
  </si>
  <si>
    <t>Median</t>
  </si>
  <si>
    <t>3rd Qu.</t>
  </si>
  <si>
    <t>Max.</t>
  </si>
  <si>
    <t>Rapamycin 1 mg/die</t>
  </si>
  <si>
    <t>Previous Dose</t>
  </si>
  <si>
    <t>TF_survival</t>
  </si>
  <si>
    <t>Time (years)</t>
  </si>
  <si>
    <t>N events</t>
  </si>
  <si>
    <t>Survival</t>
  </si>
  <si>
    <t>LAG 3</t>
  </si>
  <si>
    <t>CTR</t>
  </si>
  <si>
    <t>W0</t>
  </si>
  <si>
    <t>W18</t>
  </si>
  <si>
    <t>Mean</t>
  </si>
  <si>
    <t>Std. Deviation</t>
  </si>
  <si>
    <t>Std. Error of Mean</t>
  </si>
  <si>
    <t>CD49d</t>
  </si>
  <si>
    <t>IL-10</t>
  </si>
  <si>
    <t>p38 MAPK MFI</t>
  </si>
  <si>
    <t>Th1</t>
  </si>
  <si>
    <t>CXCR3</t>
  </si>
  <si>
    <t>TBET</t>
  </si>
  <si>
    <t>CCR6/CD161</t>
  </si>
  <si>
    <t>CCR6+CCR4+</t>
  </si>
  <si>
    <t>CCR4+</t>
  </si>
  <si>
    <t>CCR6+</t>
  </si>
  <si>
    <t>CD161+</t>
  </si>
  <si>
    <t>Eye disorders</t>
  </si>
  <si>
    <t>Ear and labyrinth disorders</t>
  </si>
  <si>
    <t xml:space="preserve">  Mandibulae condyle fracture</t>
  </si>
  <si>
    <t>Intra-group analysis:
comparison with before treatment period (monthly variation)</t>
  </si>
  <si>
    <t>IC lower</t>
  </si>
  <si>
    <t>IC upper</t>
  </si>
  <si>
    <t>IL18 mRNA</t>
  </si>
  <si>
    <t>IL18</t>
  </si>
  <si>
    <t>ALSFRS-R total score</t>
  </si>
  <si>
    <t>age_yrs</t>
  </si>
  <si>
    <t>ALSFRS-R bulbar score</t>
  </si>
  <si>
    <t>ALSFRS-R fine motor score</t>
  </si>
  <si>
    <t>ALSFRS-R gross motor score</t>
  </si>
  <si>
    <t>ALS-FRS-R monthly decline</t>
  </si>
  <si>
    <t xml:space="preserve">FVC (%) </t>
  </si>
  <si>
    <t>MRC upper limbs score (%)</t>
  </si>
  <si>
    <t>MRC lower limbs score (%)</t>
  </si>
  <si>
    <t>MRC neck score (%)</t>
  </si>
  <si>
    <t>ALSAQ40_score</t>
  </si>
  <si>
    <t>Time since symptom onset_months</t>
  </si>
  <si>
    <t>Average values</t>
  </si>
  <si>
    <t>N of patients</t>
  </si>
  <si>
    <t>Average Values</t>
  </si>
  <si>
    <t>ALL PATIENTS</t>
  </si>
  <si>
    <t>MALES</t>
  </si>
  <si>
    <t>FEMALES</t>
  </si>
  <si>
    <t>Bulbar onset</t>
  </si>
  <si>
    <t>Upper limb onset</t>
  </si>
  <si>
    <t>Lower limb onset</t>
  </si>
  <si>
    <t>Edavarone treatment</t>
  </si>
  <si>
    <t>ALSFRS-R breathing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</si>
</sst>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7">
    <xf numFmtId="0" fontId="0" fillId="0" borderId="0" xfId="0"/>
    <xf numFmtId="0" fontId="18" fillId="0" borderId="0" xfId="0" applyFont="1" applyAlignment="1">
      <alignment vertical="center" wrapText="1"/>
    </xf>
    <xf numFmtId="0" fontId="18" fillId="0" borderId="0" xfId="0" applyFont="1"/>
    <xf numFmtId="1" fontId="18" fillId="0" borderId="0" xfId="0" applyNumberFormat="1" applyFont="1"/>
    <xf numFmtId="164" fontId="18" fillId="0" borderId="10" xfId="0" applyNumberFormat="1" applyFont="1" applyBorder="1" applyAlignment="1">
      <alignment horizontal="right"/>
    </xf>
    <xf numFmtId="1" fontId="18" fillId="0" borderId="10" xfId="0" applyNumberFormat="1" applyFont="1" applyBorder="1"/>
    <xf numFmtId="1" fontId="18" fillId="0" borderId="10" xfId="0" applyNumberFormat="1" applyFont="1" applyBorder="1" applyAlignment="1">
      <alignment horizontal="right"/>
    </xf>
    <xf numFmtId="10" fontId="18" fillId="0" borderId="10" xfId="1" applyNumberFormat="1" applyFont="1" applyBorder="1" applyAlignment="1">
      <alignment horizontal="right"/>
    </xf>
    <xf numFmtId="0" fontId="18" fillId="0" borderId="10" xfId="0" applyFont="1" applyBorder="1"/>
    <xf numFmtId="164" fontId="0" fillId="0" borderId="0" xfId="0" applyNumberFormat="1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164" fontId="0" fillId="0" borderId="10" xfId="0" applyNumberFormat="1" applyBorder="1"/>
    <xf numFmtId="0" fontId="0" fillId="0" borderId="10" xfId="0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left" vertical="center"/>
    </xf>
    <xf numFmtId="165" fontId="18" fillId="0" borderId="10" xfId="1" applyNumberFormat="1" applyFont="1" applyBorder="1" applyAlignment="1">
      <alignment horizontal="right"/>
    </xf>
    <xf numFmtId="165" fontId="0" fillId="0" borderId="10" xfId="1" applyNumberFormat="1" applyFont="1" applyBorder="1"/>
    <xf numFmtId="165" fontId="0" fillId="0" borderId="0" xfId="1" applyNumberFormat="1" applyFont="1"/>
    <xf numFmtId="0" fontId="0" fillId="0" borderId="10" xfId="0" applyBorder="1" applyAlignment="1">
      <alignment horizontal="left"/>
    </xf>
    <xf numFmtId="1" fontId="0" fillId="0" borderId="10" xfId="0" applyNumberFormat="1" applyBorder="1" applyAlignment="1">
      <alignment horizontal="right"/>
    </xf>
    <xf numFmtId="1" fontId="0" fillId="0" borderId="10" xfId="0" applyNumberFormat="1" applyBorder="1"/>
    <xf numFmtId="0" fontId="0" fillId="0" borderId="10" xfId="0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164" fontId="0" fillId="0" borderId="12" xfId="0" applyNumberFormat="1" applyBorder="1" applyAlignment="1">
      <alignment horizontal="right" vertical="center"/>
    </xf>
    <xf numFmtId="164" fontId="0" fillId="0" borderId="12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164" fontId="0" fillId="0" borderId="10" xfId="0" applyNumberFormat="1" applyBorder="1" applyAlignment="1">
      <alignment horizontal="right" vertical="top"/>
    </xf>
    <xf numFmtId="0" fontId="0" fillId="0" borderId="0" xfId="0" applyAlignment="1">
      <alignment horizontal="left" vertical="top"/>
    </xf>
    <xf numFmtId="165" fontId="0" fillId="0" borderId="10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20" fillId="0" borderId="0" xfId="0" applyFont="1" applyAlignment="1">
      <alignment horizontal="right" vertical="center"/>
    </xf>
    <xf numFmtId="0" fontId="18" fillId="33" borderId="0" xfId="0" applyFont="1" applyFill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2" fontId="0" fillId="0" borderId="10" xfId="0" applyNumberFormat="1" applyBorder="1" applyAlignment="1">
      <alignment horizontal="right" vertical="center" wrapText="1"/>
    </xf>
    <xf numFmtId="2" fontId="0" fillId="0" borderId="0" xfId="0" applyNumberFormat="1"/>
    <xf numFmtId="0" fontId="0" fillId="0" borderId="10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65" fontId="18" fillId="0" borderId="10" xfId="1" applyNumberFormat="1" applyFont="1" applyBorder="1"/>
    <xf numFmtId="0" fontId="21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  <xf numFmtId="0" fontId="18" fillId="33" borderId="22" xfId="0" applyFon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3" borderId="22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33" borderId="19" xfId="0" applyFill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33" borderId="20" xfId="0" applyFill="1" applyBorder="1" applyAlignment="1">
      <alignment horizontal="center" vertical="center"/>
    </xf>
    <xf numFmtId="0" fontId="0" fillId="33" borderId="21" xfId="0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Percentuale" xfId="1" builtinId="5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opLeftCell="A49" zoomScale="80" zoomScaleNormal="80" workbookViewId="0">
      <selection activeCell="A51" sqref="A51:A52"/>
    </sheetView>
  </sheetViews>
  <sheetFormatPr defaultColWidth="8.77734375" defaultRowHeight="14.4" x14ac:dyDescent="0.3"/>
  <cols>
    <col min="1" max="1" width="32.21875" style="2" customWidth="1"/>
    <col min="2" max="2" width="13.77734375" style="2" customWidth="1"/>
    <col min="3" max="16384" width="8.77734375" style="2"/>
  </cols>
  <sheetData>
    <row r="1" spans="1:8" x14ac:dyDescent="0.3">
      <c r="A1" s="56" t="s">
        <v>196</v>
      </c>
      <c r="B1" s="57"/>
      <c r="C1" s="57"/>
      <c r="D1" s="57"/>
      <c r="E1" s="57"/>
      <c r="F1" s="57"/>
      <c r="G1" s="57"/>
      <c r="H1" s="58"/>
    </row>
    <row r="2" spans="1:8" s="1" customFormat="1" ht="30" customHeight="1" x14ac:dyDescent="0.3">
      <c r="A2" s="54" t="s">
        <v>15</v>
      </c>
      <c r="B2" s="54" t="s">
        <v>5</v>
      </c>
      <c r="C2" s="55" t="s">
        <v>14</v>
      </c>
      <c r="D2" s="55"/>
      <c r="E2" s="55" t="s">
        <v>13</v>
      </c>
      <c r="F2" s="55"/>
      <c r="G2" s="55" t="s">
        <v>10</v>
      </c>
      <c r="H2" s="55"/>
    </row>
    <row r="3" spans="1:8" x14ac:dyDescent="0.3">
      <c r="A3" s="54"/>
      <c r="B3" s="54"/>
      <c r="C3" s="4" t="s">
        <v>8</v>
      </c>
      <c r="D3" s="4" t="s">
        <v>9</v>
      </c>
      <c r="E3" s="4" t="s">
        <v>8</v>
      </c>
      <c r="F3" s="4" t="s">
        <v>9</v>
      </c>
      <c r="G3" s="4" t="s">
        <v>8</v>
      </c>
      <c r="H3" s="4" t="s">
        <v>9</v>
      </c>
    </row>
    <row r="4" spans="1:8" s="3" customFormat="1" x14ac:dyDescent="0.3">
      <c r="A4" s="5" t="s">
        <v>4</v>
      </c>
      <c r="B4" s="5" t="s">
        <v>6</v>
      </c>
      <c r="C4" s="6">
        <v>11</v>
      </c>
      <c r="D4" s="7">
        <v>0.52380952380952395</v>
      </c>
      <c r="E4" s="6">
        <v>7</v>
      </c>
      <c r="F4" s="7">
        <v>0.33333333333333298</v>
      </c>
      <c r="G4" s="6">
        <v>13</v>
      </c>
      <c r="H4" s="7">
        <v>0.61904761904761896</v>
      </c>
    </row>
    <row r="5" spans="1:8" x14ac:dyDescent="0.3">
      <c r="A5" s="8" t="s">
        <v>182</v>
      </c>
      <c r="B5" s="8" t="s">
        <v>7</v>
      </c>
      <c r="C5" s="4">
        <v>56.043023369512099</v>
      </c>
      <c r="D5" s="4">
        <v>11.8756968259092</v>
      </c>
      <c r="E5" s="4">
        <v>55.081255500146703</v>
      </c>
      <c r="F5" s="4">
        <v>10.9892040144926</v>
      </c>
      <c r="G5" s="4">
        <v>55.553208826309401</v>
      </c>
      <c r="H5" s="4">
        <v>12.880498196749601</v>
      </c>
    </row>
    <row r="6" spans="1:8" x14ac:dyDescent="0.3">
      <c r="A6" s="8" t="s">
        <v>1</v>
      </c>
      <c r="B6" s="8" t="s">
        <v>7</v>
      </c>
      <c r="C6" s="4">
        <v>25.3904761904762</v>
      </c>
      <c r="D6" s="4">
        <v>4.4292103993719696</v>
      </c>
      <c r="E6" s="4">
        <v>25.633333333333301</v>
      </c>
      <c r="F6" s="4">
        <v>4.7465074879676896</v>
      </c>
      <c r="G6" s="4">
        <v>24.714285714285701</v>
      </c>
      <c r="H6" s="4">
        <v>2.7335481913230901</v>
      </c>
    </row>
    <row r="7" spans="1:8" x14ac:dyDescent="0.3">
      <c r="A7" s="8" t="s">
        <v>2</v>
      </c>
      <c r="B7" s="8" t="s">
        <v>7</v>
      </c>
      <c r="C7" s="4">
        <v>1.8419047619047599</v>
      </c>
      <c r="D7" s="4">
        <v>0.173511355467561</v>
      </c>
      <c r="E7" s="4">
        <v>1.8076190476190499</v>
      </c>
      <c r="F7" s="4">
        <v>0.230063138331736</v>
      </c>
      <c r="G7" s="4">
        <v>1.8252380952381</v>
      </c>
      <c r="H7" s="4">
        <v>0.22051347005611799</v>
      </c>
    </row>
    <row r="8" spans="1:8" s="3" customFormat="1" x14ac:dyDescent="0.3">
      <c r="A8" s="47" t="s">
        <v>199</v>
      </c>
      <c r="B8" s="5" t="s">
        <v>6</v>
      </c>
      <c r="C8" s="6">
        <v>4</v>
      </c>
      <c r="D8" s="7">
        <v>0.19047619047619047</v>
      </c>
      <c r="E8" s="6">
        <v>4</v>
      </c>
      <c r="F8" s="7">
        <v>0.19047619047619047</v>
      </c>
      <c r="G8" s="6">
        <v>6</v>
      </c>
      <c r="H8" s="7">
        <v>0.2857142857142857</v>
      </c>
    </row>
    <row r="9" spans="1:8" s="3" customFormat="1" x14ac:dyDescent="0.3">
      <c r="A9" s="47" t="s">
        <v>200</v>
      </c>
      <c r="B9" s="5" t="s">
        <v>6</v>
      </c>
      <c r="C9" s="6">
        <v>10</v>
      </c>
      <c r="D9" s="7">
        <v>0.47619047619047616</v>
      </c>
      <c r="E9" s="6">
        <v>9</v>
      </c>
      <c r="F9" s="7">
        <v>0.42857142857142855</v>
      </c>
      <c r="G9" s="6">
        <v>8</v>
      </c>
      <c r="H9" s="7">
        <v>0.38095238095238093</v>
      </c>
    </row>
    <row r="10" spans="1:8" s="3" customFormat="1" x14ac:dyDescent="0.3">
      <c r="A10" s="47" t="s">
        <v>201</v>
      </c>
      <c r="B10" s="5" t="s">
        <v>6</v>
      </c>
      <c r="C10" s="6">
        <v>9</v>
      </c>
      <c r="D10" s="7">
        <v>0.42857142857142855</v>
      </c>
      <c r="E10" s="6">
        <v>10</v>
      </c>
      <c r="F10" s="7">
        <v>0.47619047619047616</v>
      </c>
      <c r="G10" s="6">
        <v>10</v>
      </c>
      <c r="H10" s="7">
        <v>0.47619047619047616</v>
      </c>
    </row>
    <row r="11" spans="1:8" x14ac:dyDescent="0.3">
      <c r="A11" s="47" t="s">
        <v>192</v>
      </c>
      <c r="B11" s="8" t="s">
        <v>7</v>
      </c>
      <c r="C11" s="4">
        <v>11.9047619047619</v>
      </c>
      <c r="D11" s="4">
        <v>3.9484777054551299</v>
      </c>
      <c r="E11" s="4">
        <v>14.0952380952381</v>
      </c>
      <c r="F11" s="4">
        <v>3.6592999590736199</v>
      </c>
      <c r="G11" s="4">
        <v>11.6666666666667</v>
      </c>
      <c r="H11" s="4">
        <v>4.2465672411176199</v>
      </c>
    </row>
    <row r="12" spans="1:8" x14ac:dyDescent="0.3">
      <c r="A12" s="8" t="s">
        <v>181</v>
      </c>
      <c r="B12" s="8" t="s">
        <v>7</v>
      </c>
      <c r="C12" s="4">
        <v>39.047619047619101</v>
      </c>
      <c r="D12" s="4">
        <v>4.1650473043675103</v>
      </c>
      <c r="E12" s="4">
        <v>38.285714285714299</v>
      </c>
      <c r="F12" s="4">
        <v>4.36053731944651</v>
      </c>
      <c r="G12" s="4">
        <v>38.619047619047599</v>
      </c>
      <c r="H12" s="4">
        <v>5.3616806178304799</v>
      </c>
    </row>
    <row r="13" spans="1:8" x14ac:dyDescent="0.3">
      <c r="A13" s="8" t="s">
        <v>183</v>
      </c>
      <c r="B13" s="8" t="s">
        <v>7</v>
      </c>
      <c r="C13" s="4">
        <v>11</v>
      </c>
      <c r="D13" s="4">
        <v>1.61245154965971</v>
      </c>
      <c r="E13" s="4">
        <v>10.714285714285699</v>
      </c>
      <c r="F13" s="4">
        <v>1.6775832957816801</v>
      </c>
      <c r="G13" s="4">
        <v>10.5714285714286</v>
      </c>
      <c r="H13" s="4">
        <v>1.7196345126633299</v>
      </c>
    </row>
    <row r="14" spans="1:8" x14ac:dyDescent="0.3">
      <c r="A14" s="8" t="s">
        <v>184</v>
      </c>
      <c r="B14" s="8" t="s">
        <v>7</v>
      </c>
      <c r="C14" s="4">
        <v>8.28571428571429</v>
      </c>
      <c r="D14" s="4">
        <v>1.97845538597304</v>
      </c>
      <c r="E14" s="4">
        <v>8.0952380952380896</v>
      </c>
      <c r="F14" s="4">
        <v>2.46788901502401</v>
      </c>
      <c r="G14" s="4">
        <v>8.3809523809523796</v>
      </c>
      <c r="H14" s="4">
        <v>2.7472930399975599</v>
      </c>
    </row>
    <row r="15" spans="1:8" x14ac:dyDescent="0.3">
      <c r="A15" s="8" t="s">
        <v>185</v>
      </c>
      <c r="B15" s="8" t="s">
        <v>7</v>
      </c>
      <c r="C15" s="4">
        <v>8</v>
      </c>
      <c r="D15" s="4">
        <v>2.8635642126552701</v>
      </c>
      <c r="E15" s="4">
        <v>7.6666666666666696</v>
      </c>
      <c r="F15" s="4">
        <v>2.7808871486152298</v>
      </c>
      <c r="G15" s="4">
        <v>7.9047619047619104</v>
      </c>
      <c r="H15" s="4">
        <v>2.79114245255884</v>
      </c>
    </row>
    <row r="16" spans="1:8" ht="13.95" customHeight="1" x14ac:dyDescent="0.3">
      <c r="A16" s="8" t="s">
        <v>203</v>
      </c>
      <c r="B16" s="8" t="s">
        <v>7</v>
      </c>
      <c r="C16" s="4">
        <v>11.7619047619048</v>
      </c>
      <c r="D16" s="4">
        <v>0.70034005345702599</v>
      </c>
      <c r="E16" s="4">
        <v>11.8095238095238</v>
      </c>
      <c r="F16" s="4">
        <v>0.40237390808147799</v>
      </c>
      <c r="G16" s="4">
        <v>11.7619047619048</v>
      </c>
      <c r="H16" s="4">
        <v>0.88908727944796895</v>
      </c>
    </row>
    <row r="17" spans="1:8" x14ac:dyDescent="0.3">
      <c r="A17" s="8" t="s">
        <v>186</v>
      </c>
      <c r="B17" s="8" t="s">
        <v>7</v>
      </c>
      <c r="C17" s="4">
        <v>0.79523809523809497</v>
      </c>
      <c r="D17" s="4">
        <v>0.42246442510132198</v>
      </c>
      <c r="E17" s="4">
        <v>0.74285714285714299</v>
      </c>
      <c r="F17" s="4">
        <v>0.41421181606930102</v>
      </c>
      <c r="G17" s="4">
        <v>1.0047619047619001</v>
      </c>
      <c r="H17" s="4">
        <v>0.93780391899170001</v>
      </c>
    </row>
    <row r="18" spans="1:8" x14ac:dyDescent="0.3">
      <c r="A18" s="8" t="s">
        <v>187</v>
      </c>
      <c r="B18" s="8" t="s">
        <v>7</v>
      </c>
      <c r="C18" s="4">
        <v>95.466666666666697</v>
      </c>
      <c r="D18" s="4">
        <v>18.266535887609699</v>
      </c>
      <c r="E18" s="4">
        <v>94.857142857142904</v>
      </c>
      <c r="F18" s="4">
        <v>17.850646246804899</v>
      </c>
      <c r="G18" s="4">
        <v>95.042857142857102</v>
      </c>
      <c r="H18" s="4">
        <v>15.723471990262601</v>
      </c>
    </row>
    <row r="19" spans="1:8" x14ac:dyDescent="0.3">
      <c r="A19" s="8" t="s">
        <v>188</v>
      </c>
      <c r="B19" s="8" t="s">
        <v>7</v>
      </c>
      <c r="C19" s="4">
        <v>86.785714285714306</v>
      </c>
      <c r="D19" s="4">
        <v>14.2224043577127</v>
      </c>
      <c r="E19" s="4">
        <v>85.565476190476204</v>
      </c>
      <c r="F19" s="4">
        <v>10.938222765235</v>
      </c>
      <c r="G19" s="4">
        <v>85.267857142857096</v>
      </c>
      <c r="H19" s="4">
        <v>12.835454176949501</v>
      </c>
    </row>
    <row r="20" spans="1:8" x14ac:dyDescent="0.3">
      <c r="A20" s="8" t="s">
        <v>189</v>
      </c>
      <c r="B20" s="8" t="s">
        <v>7</v>
      </c>
      <c r="C20" s="4">
        <v>85.442176870952395</v>
      </c>
      <c r="D20" s="4">
        <v>17.021109628191802</v>
      </c>
      <c r="E20" s="4">
        <v>85.680272108571401</v>
      </c>
      <c r="F20" s="4">
        <v>18.2855415589747</v>
      </c>
      <c r="G20" s="4">
        <v>84.897959183809505</v>
      </c>
      <c r="H20" s="4">
        <v>17.143282307641801</v>
      </c>
    </row>
    <row r="21" spans="1:8" x14ac:dyDescent="0.3">
      <c r="A21" s="8" t="s">
        <v>190</v>
      </c>
      <c r="B21" s="8" t="s">
        <v>7</v>
      </c>
      <c r="C21" s="4">
        <v>97.380952380952394</v>
      </c>
      <c r="D21" s="4">
        <v>5.1524381653367799</v>
      </c>
      <c r="E21" s="4">
        <v>92.619047619047606</v>
      </c>
      <c r="F21" s="4">
        <v>14.019544181164299</v>
      </c>
      <c r="G21" s="4">
        <v>95.952380952380906</v>
      </c>
      <c r="H21" s="4">
        <v>9.1677488538691492</v>
      </c>
    </row>
    <row r="22" spans="1:8" x14ac:dyDescent="0.3">
      <c r="A22" s="8" t="s">
        <v>191</v>
      </c>
      <c r="B22" s="8" t="s">
        <v>7</v>
      </c>
      <c r="C22" s="4">
        <v>32.562358277142899</v>
      </c>
      <c r="D22" s="4">
        <v>14.512459414820301</v>
      </c>
      <c r="E22" s="4">
        <v>30.6700680271429</v>
      </c>
      <c r="F22" s="4">
        <v>14.636588449194701</v>
      </c>
      <c r="G22" s="4">
        <v>32.981859410619002</v>
      </c>
      <c r="H22" s="4">
        <v>17.716821542368201</v>
      </c>
    </row>
    <row r="23" spans="1:8" s="3" customFormat="1" x14ac:dyDescent="0.3">
      <c r="A23" s="5" t="s">
        <v>202</v>
      </c>
      <c r="B23" s="5" t="s">
        <v>6</v>
      </c>
      <c r="C23" s="6">
        <v>0</v>
      </c>
      <c r="D23" s="7">
        <v>0</v>
      </c>
      <c r="E23" s="6">
        <v>2</v>
      </c>
      <c r="F23" s="7">
        <v>9.5238095238095205E-2</v>
      </c>
      <c r="G23" s="6">
        <v>5</v>
      </c>
      <c r="H23" s="7">
        <v>0.238095238095238</v>
      </c>
    </row>
    <row r="26" spans="1:8" x14ac:dyDescent="0.3">
      <c r="A26" s="59" t="s">
        <v>198</v>
      </c>
      <c r="B26" s="60"/>
      <c r="C26" s="60"/>
      <c r="D26" s="60"/>
      <c r="E26" s="60"/>
      <c r="F26" s="60"/>
      <c r="G26" s="60"/>
      <c r="H26" s="61"/>
    </row>
    <row r="27" spans="1:8" ht="29.55" customHeight="1" x14ac:dyDescent="0.3">
      <c r="A27" s="54" t="s">
        <v>15</v>
      </c>
      <c r="B27" s="54" t="s">
        <v>5</v>
      </c>
      <c r="C27" s="55" t="s">
        <v>14</v>
      </c>
      <c r="D27" s="55"/>
      <c r="E27" s="55" t="s">
        <v>13</v>
      </c>
      <c r="F27" s="55"/>
      <c r="G27" s="55" t="s">
        <v>10</v>
      </c>
      <c r="H27" s="55"/>
    </row>
    <row r="28" spans="1:8" x14ac:dyDescent="0.3">
      <c r="A28" s="54"/>
      <c r="B28" s="54"/>
      <c r="C28" s="4" t="s">
        <v>8</v>
      </c>
      <c r="D28" s="4" t="s">
        <v>9</v>
      </c>
      <c r="E28" s="4" t="s">
        <v>8</v>
      </c>
      <c r="F28" s="4" t="s">
        <v>9</v>
      </c>
      <c r="G28" s="4" t="s">
        <v>8</v>
      </c>
      <c r="H28" s="4" t="s">
        <v>9</v>
      </c>
    </row>
    <row r="29" spans="1:8" x14ac:dyDescent="0.3">
      <c r="A29" s="8" t="s">
        <v>182</v>
      </c>
      <c r="B29" s="8" t="s">
        <v>7</v>
      </c>
      <c r="C29" s="4">
        <v>52.171937028000002</v>
      </c>
      <c r="D29" s="4">
        <v>12.4165211305529</v>
      </c>
      <c r="E29" s="4">
        <v>55.655030801428602</v>
      </c>
      <c r="F29" s="4">
        <v>10.882237543521001</v>
      </c>
      <c r="G29" s="4">
        <v>59.303901437500002</v>
      </c>
      <c r="H29" s="4">
        <v>10.046870027915199</v>
      </c>
    </row>
    <row r="30" spans="1:8" x14ac:dyDescent="0.3">
      <c r="A30" s="8" t="s">
        <v>1</v>
      </c>
      <c r="B30" s="8" t="s">
        <v>7</v>
      </c>
      <c r="C30" s="4">
        <v>25.94</v>
      </c>
      <c r="D30" s="4">
        <v>5.5909053132942796</v>
      </c>
      <c r="E30" s="4">
        <v>25.714285714285701</v>
      </c>
      <c r="F30" s="4">
        <v>5.5282292536868196</v>
      </c>
      <c r="G30" s="4">
        <v>24.162500000000001</v>
      </c>
      <c r="H30" s="4">
        <v>3.1604418768809599</v>
      </c>
    </row>
    <row r="31" spans="1:8" x14ac:dyDescent="0.3">
      <c r="A31" s="8" t="s">
        <v>2</v>
      </c>
      <c r="B31" s="8" t="s">
        <v>7</v>
      </c>
      <c r="C31" s="4">
        <v>1.772</v>
      </c>
      <c r="D31" s="4">
        <v>0.201758932061673</v>
      </c>
      <c r="E31" s="4">
        <v>1.73571428571429</v>
      </c>
      <c r="F31" s="4">
        <v>0.211976569304407</v>
      </c>
      <c r="G31" s="4">
        <v>1.61375</v>
      </c>
      <c r="H31" s="4">
        <v>0.137626565126691</v>
      </c>
    </row>
    <row r="32" spans="1:8" x14ac:dyDescent="0.3">
      <c r="A32" s="47" t="s">
        <v>199</v>
      </c>
      <c r="B32" s="5" t="s">
        <v>6</v>
      </c>
      <c r="C32" s="6">
        <v>2</v>
      </c>
      <c r="D32" s="7">
        <v>0.2</v>
      </c>
      <c r="E32" s="6">
        <v>4</v>
      </c>
      <c r="F32" s="7">
        <v>0.2857142857142857</v>
      </c>
      <c r="G32" s="6">
        <v>4</v>
      </c>
      <c r="H32" s="7">
        <v>0.5</v>
      </c>
    </row>
    <row r="33" spans="1:8" x14ac:dyDescent="0.3">
      <c r="A33" s="47" t="s">
        <v>200</v>
      </c>
      <c r="B33" s="5" t="s">
        <v>6</v>
      </c>
      <c r="C33" s="6">
        <v>4</v>
      </c>
      <c r="D33" s="7">
        <v>0.4</v>
      </c>
      <c r="E33" s="6">
        <v>5</v>
      </c>
      <c r="F33" s="7">
        <v>0.35714285714285715</v>
      </c>
      <c r="G33" s="6">
        <v>2</v>
      </c>
      <c r="H33" s="7">
        <v>0.25</v>
      </c>
    </row>
    <row r="34" spans="1:8" x14ac:dyDescent="0.3">
      <c r="A34" s="47" t="s">
        <v>201</v>
      </c>
      <c r="B34" s="5" t="s">
        <v>6</v>
      </c>
      <c r="C34" s="6">
        <v>5</v>
      </c>
      <c r="D34" s="7">
        <v>0.5</v>
      </c>
      <c r="E34" s="6">
        <v>6</v>
      </c>
      <c r="F34" s="7">
        <v>0.42857142857142855</v>
      </c>
      <c r="G34" s="6">
        <v>3</v>
      </c>
      <c r="H34" s="7">
        <v>0.375</v>
      </c>
    </row>
    <row r="35" spans="1:8" x14ac:dyDescent="0.3">
      <c r="A35" s="47" t="s">
        <v>192</v>
      </c>
      <c r="B35" s="8" t="s">
        <v>7</v>
      </c>
      <c r="C35" s="4">
        <v>11.8</v>
      </c>
      <c r="D35" s="4">
        <v>3.9665266081716002</v>
      </c>
      <c r="E35" s="4">
        <v>14.214285714285699</v>
      </c>
      <c r="F35" s="4">
        <v>3.1666184688832502</v>
      </c>
      <c r="G35" s="4">
        <v>10.5</v>
      </c>
      <c r="H35" s="4">
        <v>4.4077853201547201</v>
      </c>
    </row>
    <row r="36" spans="1:8" x14ac:dyDescent="0.3">
      <c r="A36" s="8" t="s">
        <v>181</v>
      </c>
      <c r="B36" s="8" t="s">
        <v>7</v>
      </c>
      <c r="C36" s="4">
        <v>37.200000000000003</v>
      </c>
      <c r="D36" s="4">
        <v>5.02880591083896</v>
      </c>
      <c r="E36" s="4">
        <v>38</v>
      </c>
      <c r="F36" s="4">
        <v>4.3145549730400496</v>
      </c>
      <c r="G36" s="4">
        <v>38.625</v>
      </c>
      <c r="H36" s="4">
        <v>5.39675828623073</v>
      </c>
    </row>
    <row r="37" spans="1:8" x14ac:dyDescent="0.3">
      <c r="A37" s="8" t="s">
        <v>183</v>
      </c>
      <c r="B37" s="8" t="s">
        <v>7</v>
      </c>
      <c r="C37" s="4">
        <v>10.9</v>
      </c>
      <c r="D37" s="4">
        <v>1.3703203194063001</v>
      </c>
      <c r="E37" s="4">
        <v>10.1428571428571</v>
      </c>
      <c r="F37" s="4">
        <v>1.7913099142223301</v>
      </c>
      <c r="G37" s="4">
        <v>10.125</v>
      </c>
      <c r="H37" s="4">
        <v>2.1001700611413101</v>
      </c>
    </row>
    <row r="38" spans="1:8" x14ac:dyDescent="0.3">
      <c r="A38" s="8" t="s">
        <v>184</v>
      </c>
      <c r="B38" s="8" t="s">
        <v>7</v>
      </c>
      <c r="C38" s="4">
        <v>7.5</v>
      </c>
      <c r="D38" s="4">
        <v>2.1213203435596402</v>
      </c>
      <c r="E38" s="4">
        <v>8.6428571428571406</v>
      </c>
      <c r="F38" s="4">
        <v>2.3405174594567701</v>
      </c>
      <c r="G38" s="4">
        <v>8.875</v>
      </c>
      <c r="H38" s="4">
        <v>2.16712449375401</v>
      </c>
    </row>
    <row r="39" spans="1:8" x14ac:dyDescent="0.3">
      <c r="A39" s="8" t="s">
        <v>185</v>
      </c>
      <c r="B39" s="8" t="s">
        <v>7</v>
      </c>
      <c r="C39" s="4">
        <v>7.2</v>
      </c>
      <c r="D39" s="4">
        <v>3.0840089349921</v>
      </c>
      <c r="E39" s="4">
        <v>7.5</v>
      </c>
      <c r="F39" s="4">
        <v>2.95478751025674</v>
      </c>
      <c r="G39" s="4">
        <v>7.75</v>
      </c>
      <c r="H39" s="4">
        <v>2.8660575211055499</v>
      </c>
    </row>
    <row r="40" spans="1:8" x14ac:dyDescent="0.3">
      <c r="A40" s="8" t="s">
        <v>203</v>
      </c>
      <c r="B40" s="8" t="s">
        <v>7</v>
      </c>
      <c r="C40" s="4">
        <v>11.6</v>
      </c>
      <c r="D40" s="4">
        <v>0.966091783079296</v>
      </c>
      <c r="E40" s="4">
        <v>11.714285714285699</v>
      </c>
      <c r="F40" s="4">
        <v>0.46880723093849502</v>
      </c>
      <c r="G40" s="4">
        <v>11.875</v>
      </c>
      <c r="H40" s="4">
        <v>0.35355339059327401</v>
      </c>
    </row>
    <row r="41" spans="1:8" x14ac:dyDescent="0.3">
      <c r="A41" s="8" t="s">
        <v>186</v>
      </c>
      <c r="B41" s="8" t="s">
        <v>7</v>
      </c>
      <c r="C41" s="4">
        <v>0.96</v>
      </c>
      <c r="D41" s="4">
        <v>0.52957005621961295</v>
      </c>
      <c r="E41" s="4">
        <v>0.72142857142857097</v>
      </c>
      <c r="F41" s="4">
        <v>0.34458128755964601</v>
      </c>
      <c r="G41" s="4">
        <v>1.2749999999999999</v>
      </c>
      <c r="H41" s="4">
        <v>1.2781124475457699</v>
      </c>
    </row>
    <row r="42" spans="1:8" x14ac:dyDescent="0.3">
      <c r="A42" s="8" t="s">
        <v>187</v>
      </c>
      <c r="B42" s="8" t="s">
        <v>7</v>
      </c>
      <c r="C42" s="4">
        <v>91.61</v>
      </c>
      <c r="D42" s="4">
        <v>20.6243895532557</v>
      </c>
      <c r="E42" s="4">
        <v>94</v>
      </c>
      <c r="F42" s="4">
        <v>17.664262052125299</v>
      </c>
      <c r="G42" s="4">
        <v>91.05</v>
      </c>
      <c r="H42" s="4">
        <v>19.493002407457499</v>
      </c>
    </row>
    <row r="43" spans="1:8" x14ac:dyDescent="0.3">
      <c r="A43" s="8" t="s">
        <v>188</v>
      </c>
      <c r="B43" s="8" t="s">
        <v>7</v>
      </c>
      <c r="C43" s="4">
        <v>80.4375</v>
      </c>
      <c r="D43" s="4">
        <v>17.270443803407801</v>
      </c>
      <c r="E43" s="4">
        <v>86.830357142857096</v>
      </c>
      <c r="F43" s="4">
        <v>9.35563476123958</v>
      </c>
      <c r="G43" s="4">
        <v>84.921875</v>
      </c>
      <c r="H43" s="4">
        <v>9.7538768620116194</v>
      </c>
    </row>
    <row r="44" spans="1:8" x14ac:dyDescent="0.3">
      <c r="A44" s="8" t="s">
        <v>189</v>
      </c>
      <c r="B44" s="8" t="s">
        <v>7</v>
      </c>
      <c r="C44" s="4">
        <v>83.071428572000002</v>
      </c>
      <c r="D44" s="4">
        <v>17.2156193902903</v>
      </c>
      <c r="E44" s="4">
        <v>81.632653060714304</v>
      </c>
      <c r="F44" s="4">
        <v>20.8651733957071</v>
      </c>
      <c r="G44" s="4">
        <v>89.732142856249993</v>
      </c>
      <c r="H44" s="4">
        <v>14.3667979528432</v>
      </c>
    </row>
    <row r="45" spans="1:8" x14ac:dyDescent="0.3">
      <c r="A45" s="8" t="s">
        <v>190</v>
      </c>
      <c r="B45" s="8" t="s">
        <v>7</v>
      </c>
      <c r="C45" s="4">
        <v>96.5</v>
      </c>
      <c r="D45" s="4">
        <v>6.6874675492462901</v>
      </c>
      <c r="E45" s="4">
        <v>91.428571428571402</v>
      </c>
      <c r="F45" s="4">
        <v>16.223033415080302</v>
      </c>
      <c r="G45" s="4">
        <v>90.625</v>
      </c>
      <c r="H45" s="4">
        <v>13.211872366495699</v>
      </c>
    </row>
    <row r="46" spans="1:8" x14ac:dyDescent="0.3">
      <c r="A46" s="8" t="s">
        <v>191</v>
      </c>
      <c r="B46" s="8" t="s">
        <v>7</v>
      </c>
      <c r="C46" s="4">
        <v>36.954761906000002</v>
      </c>
      <c r="D46" s="4">
        <v>18.7228444502658</v>
      </c>
      <c r="E46" s="4">
        <v>33.920068027142896</v>
      </c>
      <c r="F46" s="4">
        <v>15.3715697560589</v>
      </c>
      <c r="G46" s="4">
        <v>36.699404761624997</v>
      </c>
      <c r="H46" s="4">
        <v>19.8945712336482</v>
      </c>
    </row>
    <row r="47" spans="1:8" x14ac:dyDescent="0.3">
      <c r="A47" s="5" t="s">
        <v>202</v>
      </c>
      <c r="B47" s="5" t="s">
        <v>6</v>
      </c>
      <c r="C47" s="6">
        <v>0</v>
      </c>
      <c r="D47" s="7">
        <v>0</v>
      </c>
      <c r="E47" s="6">
        <v>0</v>
      </c>
      <c r="F47" s="7">
        <v>0</v>
      </c>
      <c r="G47" s="6">
        <v>2</v>
      </c>
      <c r="H47" s="7">
        <v>0.25</v>
      </c>
    </row>
    <row r="50" spans="1:8" x14ac:dyDescent="0.3">
      <c r="A50" s="59" t="s">
        <v>197</v>
      </c>
      <c r="B50" s="60"/>
      <c r="C50" s="60"/>
      <c r="D50" s="60"/>
      <c r="E50" s="60"/>
      <c r="F50" s="60"/>
      <c r="G50" s="60"/>
      <c r="H50" s="61"/>
    </row>
    <row r="51" spans="1:8" ht="28.95" customHeight="1" x14ac:dyDescent="0.3">
      <c r="A51" s="54" t="s">
        <v>15</v>
      </c>
      <c r="B51" s="54" t="s">
        <v>5</v>
      </c>
      <c r="C51" s="55" t="s">
        <v>14</v>
      </c>
      <c r="D51" s="55"/>
      <c r="E51" s="55" t="s">
        <v>13</v>
      </c>
      <c r="F51" s="55"/>
      <c r="G51" s="55" t="s">
        <v>10</v>
      </c>
      <c r="H51" s="55"/>
    </row>
    <row r="52" spans="1:8" x14ac:dyDescent="0.3">
      <c r="A52" s="54"/>
      <c r="B52" s="54"/>
      <c r="C52" s="4" t="s">
        <v>8</v>
      </c>
      <c r="D52" s="4" t="s">
        <v>9</v>
      </c>
      <c r="E52" s="4" t="s">
        <v>8</v>
      </c>
      <c r="F52" s="4" t="s">
        <v>9</v>
      </c>
      <c r="G52" s="4" t="s">
        <v>8</v>
      </c>
      <c r="H52" s="4" t="s">
        <v>9</v>
      </c>
    </row>
    <row r="53" spans="1:8" x14ac:dyDescent="0.3">
      <c r="A53" s="8" t="s">
        <v>182</v>
      </c>
      <c r="B53" s="8" t="s">
        <v>7</v>
      </c>
      <c r="C53" s="4">
        <v>59.562192769090899</v>
      </c>
      <c r="D53" s="4">
        <v>10.7099502722154</v>
      </c>
      <c r="E53" s="4">
        <v>53.933704898571399</v>
      </c>
      <c r="F53" s="4">
        <v>11.985579640522401</v>
      </c>
      <c r="G53" s="4">
        <v>53.2450902976923</v>
      </c>
      <c r="H53" s="4">
        <v>14.229574802989299</v>
      </c>
    </row>
    <row r="54" spans="1:8" x14ac:dyDescent="0.3">
      <c r="A54" s="8" t="s">
        <v>1</v>
      </c>
      <c r="B54" s="8" t="s">
        <v>7</v>
      </c>
      <c r="C54" s="4">
        <v>24.890909090909101</v>
      </c>
      <c r="D54" s="4">
        <v>3.2445198552188099</v>
      </c>
      <c r="E54" s="4">
        <v>25.4714285714286</v>
      </c>
      <c r="F54" s="4">
        <v>2.9724929412387602</v>
      </c>
      <c r="G54" s="4">
        <v>25.053846153846202</v>
      </c>
      <c r="H54" s="4">
        <v>2.5098523809895599</v>
      </c>
    </row>
    <row r="55" spans="1:8" x14ac:dyDescent="0.3">
      <c r="A55" s="8" t="s">
        <v>2</v>
      </c>
      <c r="B55" s="8" t="s">
        <v>7</v>
      </c>
      <c r="C55" s="4">
        <v>1.90545454545455</v>
      </c>
      <c r="D55" s="4">
        <v>0.119361940028104</v>
      </c>
      <c r="E55" s="4">
        <v>1.95142857142857</v>
      </c>
      <c r="F55" s="4">
        <v>0.20707716528133299</v>
      </c>
      <c r="G55" s="4">
        <v>1.9553846153846199</v>
      </c>
      <c r="H55" s="4">
        <v>0.147739375512837</v>
      </c>
    </row>
    <row r="56" spans="1:8" x14ac:dyDescent="0.3">
      <c r="A56" s="47" t="s">
        <v>199</v>
      </c>
      <c r="B56" s="5" t="s">
        <v>6</v>
      </c>
      <c r="C56" s="6">
        <v>2</v>
      </c>
      <c r="D56" s="7">
        <v>0.18181818181818182</v>
      </c>
      <c r="E56" s="6">
        <v>0</v>
      </c>
      <c r="F56" s="7">
        <v>0</v>
      </c>
      <c r="G56" s="6">
        <v>2</v>
      </c>
      <c r="H56" s="7">
        <v>0.15384615384615385</v>
      </c>
    </row>
    <row r="57" spans="1:8" x14ac:dyDescent="0.3">
      <c r="A57" s="47" t="s">
        <v>200</v>
      </c>
      <c r="B57" s="5" t="s">
        <v>6</v>
      </c>
      <c r="C57" s="6">
        <v>6</v>
      </c>
      <c r="D57" s="7">
        <v>0.54545454545454541</v>
      </c>
      <c r="E57" s="6">
        <v>4</v>
      </c>
      <c r="F57" s="7">
        <v>0.5714285714285714</v>
      </c>
      <c r="G57" s="6">
        <v>6</v>
      </c>
      <c r="H57" s="7">
        <v>0.46153846153846156</v>
      </c>
    </row>
    <row r="58" spans="1:8" x14ac:dyDescent="0.3">
      <c r="A58" s="47" t="s">
        <v>201</v>
      </c>
      <c r="B58" s="5" t="s">
        <v>6</v>
      </c>
      <c r="C58" s="6">
        <v>4</v>
      </c>
      <c r="D58" s="7">
        <v>0.36363636363636365</v>
      </c>
      <c r="E58" s="6">
        <v>4</v>
      </c>
      <c r="F58" s="7">
        <v>0.5714285714285714</v>
      </c>
      <c r="G58" s="6">
        <v>7</v>
      </c>
      <c r="H58" s="7">
        <v>0.53846153846153844</v>
      </c>
    </row>
    <row r="59" spans="1:8" x14ac:dyDescent="0.3">
      <c r="A59" s="47" t="s">
        <v>192</v>
      </c>
      <c r="B59" s="8" t="s">
        <v>7</v>
      </c>
      <c r="C59" s="4">
        <v>12</v>
      </c>
      <c r="D59" s="4">
        <v>4.1231056256176597</v>
      </c>
      <c r="E59" s="4">
        <v>13.8571428571429</v>
      </c>
      <c r="F59" s="4">
        <v>4.7759317216145201</v>
      </c>
      <c r="G59" s="4">
        <v>12.384615384615399</v>
      </c>
      <c r="H59" s="4">
        <v>4.1540835639657301</v>
      </c>
    </row>
    <row r="60" spans="1:8" x14ac:dyDescent="0.3">
      <c r="A60" s="8" t="s">
        <v>181</v>
      </c>
      <c r="B60" s="8" t="s">
        <v>7</v>
      </c>
      <c r="C60" s="4">
        <v>40.727272727272698</v>
      </c>
      <c r="D60" s="4">
        <v>2.32769882462956</v>
      </c>
      <c r="E60" s="4">
        <v>38.857142857142897</v>
      </c>
      <c r="F60" s="4">
        <v>4.7409060817728204</v>
      </c>
      <c r="G60" s="4">
        <v>38.615384615384599</v>
      </c>
      <c r="H60" s="4">
        <v>5.5608521759777902</v>
      </c>
    </row>
    <row r="61" spans="1:8" x14ac:dyDescent="0.3">
      <c r="A61" s="8" t="s">
        <v>183</v>
      </c>
      <c r="B61" s="8" t="s">
        <v>7</v>
      </c>
      <c r="C61" s="4">
        <v>11.090909090909101</v>
      </c>
      <c r="D61" s="4">
        <v>1.8683974659876501</v>
      </c>
      <c r="E61" s="4">
        <v>11.8571428571429</v>
      </c>
      <c r="F61" s="4">
        <v>0.37796447300922698</v>
      </c>
      <c r="G61" s="4">
        <v>10.846153846153801</v>
      </c>
      <c r="H61" s="4">
        <v>1.46322439872551</v>
      </c>
    </row>
    <row r="62" spans="1:8" x14ac:dyDescent="0.3">
      <c r="A62" s="8" t="s">
        <v>184</v>
      </c>
      <c r="B62" s="8" t="s">
        <v>7</v>
      </c>
      <c r="C62" s="4">
        <v>9</v>
      </c>
      <c r="D62" s="4">
        <v>1.61245154965971</v>
      </c>
      <c r="E62" s="4">
        <v>7</v>
      </c>
      <c r="F62" s="4">
        <v>2.51661147842358</v>
      </c>
      <c r="G62" s="4">
        <v>8.0769230769230802</v>
      </c>
      <c r="H62" s="4">
        <v>3.09466041382945</v>
      </c>
    </row>
    <row r="63" spans="1:8" x14ac:dyDescent="0.3">
      <c r="A63" s="8" t="s">
        <v>185</v>
      </c>
      <c r="B63" s="8" t="s">
        <v>7</v>
      </c>
      <c r="C63" s="4">
        <v>8.7272727272727302</v>
      </c>
      <c r="D63" s="4">
        <v>2.5725827135744002</v>
      </c>
      <c r="E63" s="4">
        <v>8</v>
      </c>
      <c r="F63" s="4">
        <v>2.5819888974716099</v>
      </c>
      <c r="G63" s="4">
        <v>8</v>
      </c>
      <c r="H63" s="4">
        <v>2.8577380332470401</v>
      </c>
    </row>
    <row r="64" spans="1:8" x14ac:dyDescent="0.3">
      <c r="A64" s="8" t="s">
        <v>203</v>
      </c>
      <c r="B64" s="8" t="s">
        <v>7</v>
      </c>
      <c r="C64" s="4">
        <v>11.909090909090899</v>
      </c>
      <c r="D64" s="4">
        <v>0.30151134457776402</v>
      </c>
      <c r="E64" s="4">
        <v>12</v>
      </c>
      <c r="F64" s="4">
        <v>0</v>
      </c>
      <c r="G64" s="4">
        <v>11.692307692307701</v>
      </c>
      <c r="H64" s="4">
        <v>1.1094003924504601</v>
      </c>
    </row>
    <row r="65" spans="1:8" x14ac:dyDescent="0.3">
      <c r="A65" s="8" t="s">
        <v>186</v>
      </c>
      <c r="B65" s="8" t="s">
        <v>7</v>
      </c>
      <c r="C65" s="4">
        <v>0.64545454545454595</v>
      </c>
      <c r="D65" s="4">
        <v>0.22962419891482</v>
      </c>
      <c r="E65" s="4">
        <v>0.78571428571428603</v>
      </c>
      <c r="F65" s="4">
        <v>0.55805785670356001</v>
      </c>
      <c r="G65" s="4">
        <v>0.83846153846153804</v>
      </c>
      <c r="H65" s="4">
        <v>0.65896188754037199</v>
      </c>
    </row>
    <row r="66" spans="1:8" x14ac:dyDescent="0.3">
      <c r="A66" s="8" t="s">
        <v>187</v>
      </c>
      <c r="B66" s="8" t="s">
        <v>7</v>
      </c>
      <c r="C66" s="4">
        <v>98.972727272727298</v>
      </c>
      <c r="D66" s="4">
        <v>16.003380324737101</v>
      </c>
      <c r="E66" s="4">
        <v>96.571428571428598</v>
      </c>
      <c r="F66" s="4">
        <v>19.518001458970701</v>
      </c>
      <c r="G66" s="4">
        <v>97.5</v>
      </c>
      <c r="H66" s="4">
        <v>13.161433559203701</v>
      </c>
    </row>
    <row r="67" spans="1:8" x14ac:dyDescent="0.3">
      <c r="A67" s="8" t="s">
        <v>188</v>
      </c>
      <c r="B67" s="8" t="s">
        <v>7</v>
      </c>
      <c r="C67" s="4">
        <v>92.556818181818201</v>
      </c>
      <c r="D67" s="4">
        <v>7.6926027041331304</v>
      </c>
      <c r="E67" s="4">
        <v>83.035714285714306</v>
      </c>
      <c r="F67" s="4">
        <v>14.0702690179717</v>
      </c>
      <c r="G67" s="4">
        <v>85.480769230769198</v>
      </c>
      <c r="H67" s="4">
        <v>14.797139200725301</v>
      </c>
    </row>
    <row r="68" spans="1:8" x14ac:dyDescent="0.3">
      <c r="A68" s="8" t="s">
        <v>189</v>
      </c>
      <c r="B68" s="8" t="s">
        <v>7</v>
      </c>
      <c r="C68" s="4">
        <v>87.597402597272705</v>
      </c>
      <c r="D68" s="4">
        <v>17.377186332548799</v>
      </c>
      <c r="E68" s="4">
        <v>93.775510204285695</v>
      </c>
      <c r="F68" s="4">
        <v>7.5222378440597302</v>
      </c>
      <c r="G68" s="4">
        <v>81.923076923846196</v>
      </c>
      <c r="H68" s="4">
        <v>18.553985891280099</v>
      </c>
    </row>
    <row r="69" spans="1:8" x14ac:dyDescent="0.3">
      <c r="A69" s="8" t="s">
        <v>190</v>
      </c>
      <c r="B69" s="8" t="s">
        <v>7</v>
      </c>
      <c r="C69" s="4">
        <v>98.181818181818201</v>
      </c>
      <c r="D69" s="4">
        <v>3.3709993123162101</v>
      </c>
      <c r="E69" s="4">
        <v>95</v>
      </c>
      <c r="F69" s="4">
        <v>8.6602540378443909</v>
      </c>
      <c r="G69" s="4">
        <v>99.230769230769198</v>
      </c>
      <c r="H69" s="4">
        <v>2.77350098112615</v>
      </c>
    </row>
    <row r="70" spans="1:8" x14ac:dyDescent="0.3">
      <c r="A70" s="8" t="s">
        <v>191</v>
      </c>
      <c r="B70" s="8" t="s">
        <v>7</v>
      </c>
      <c r="C70" s="4">
        <v>28.569264069090899</v>
      </c>
      <c r="D70" s="4">
        <v>8.3006054915915204</v>
      </c>
      <c r="E70" s="4">
        <v>24.1700680271429</v>
      </c>
      <c r="F70" s="4">
        <v>11.32300306656</v>
      </c>
      <c r="G70" s="4">
        <v>30.694139194615399</v>
      </c>
      <c r="H70" s="4">
        <v>16.654726012371601</v>
      </c>
    </row>
    <row r="71" spans="1:8" x14ac:dyDescent="0.3">
      <c r="A71" s="5" t="s">
        <v>202</v>
      </c>
      <c r="B71" s="5" t="s">
        <v>6</v>
      </c>
      <c r="C71" s="6">
        <v>0</v>
      </c>
      <c r="D71" s="7">
        <v>0</v>
      </c>
      <c r="E71" s="6">
        <v>2</v>
      </c>
      <c r="F71" s="7">
        <v>0.2857142857142857</v>
      </c>
      <c r="G71" s="6">
        <v>3</v>
      </c>
      <c r="H71" s="7">
        <v>0.23076923076923078</v>
      </c>
    </row>
  </sheetData>
  <mergeCells count="18">
    <mergeCell ref="A2:A3"/>
    <mergeCell ref="B2:B3"/>
    <mergeCell ref="A1:H1"/>
    <mergeCell ref="A26:H26"/>
    <mergeCell ref="A50:H50"/>
    <mergeCell ref="A27:A28"/>
    <mergeCell ref="B27:B28"/>
    <mergeCell ref="C27:D27"/>
    <mergeCell ref="E27:F27"/>
    <mergeCell ref="G27:H27"/>
    <mergeCell ref="C2:D2"/>
    <mergeCell ref="E2:F2"/>
    <mergeCell ref="G2:H2"/>
    <mergeCell ref="A51:A52"/>
    <mergeCell ref="B51:B52"/>
    <mergeCell ref="C51:D51"/>
    <mergeCell ref="E51:F51"/>
    <mergeCell ref="G51:H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="80" zoomScaleNormal="80" workbookViewId="0">
      <selection sqref="A1:A2"/>
    </sheetView>
  </sheetViews>
  <sheetFormatPr defaultRowHeight="14.4" x14ac:dyDescent="0.3"/>
  <cols>
    <col min="1" max="1" width="12.77734375" bestFit="1" customWidth="1"/>
    <col min="2" max="2" width="21.5546875" bestFit="1" customWidth="1"/>
    <col min="3" max="3" width="9.77734375" customWidth="1"/>
    <col min="4" max="4" width="9.77734375" style="22" customWidth="1"/>
    <col min="5" max="5" width="9.77734375" customWidth="1"/>
    <col min="6" max="6" width="9.77734375" style="22" customWidth="1"/>
  </cols>
  <sheetData>
    <row r="1" spans="1:14" ht="14.7" customHeight="1" x14ac:dyDescent="0.3">
      <c r="A1" s="65" t="s">
        <v>18</v>
      </c>
      <c r="B1" s="67" t="s">
        <v>19</v>
      </c>
      <c r="C1" s="72" t="s">
        <v>133</v>
      </c>
      <c r="D1" s="72"/>
      <c r="E1" s="72" t="s">
        <v>134</v>
      </c>
      <c r="F1" s="72"/>
      <c r="G1" s="70" t="s">
        <v>135</v>
      </c>
      <c r="H1" s="71"/>
      <c r="I1" s="71"/>
      <c r="J1" s="71"/>
      <c r="K1" s="70" t="s">
        <v>136</v>
      </c>
      <c r="L1" s="71"/>
      <c r="M1" s="71"/>
      <c r="N1" s="71"/>
    </row>
    <row r="2" spans="1:14" x14ac:dyDescent="0.3">
      <c r="A2" s="66"/>
      <c r="B2" s="68"/>
      <c r="C2" s="14" t="s">
        <v>21</v>
      </c>
      <c r="D2" s="35" t="s">
        <v>91</v>
      </c>
      <c r="E2" s="14" t="s">
        <v>21</v>
      </c>
      <c r="F2" s="35" t="s">
        <v>91</v>
      </c>
      <c r="G2" s="28" t="s">
        <v>132</v>
      </c>
      <c r="H2" s="29" t="s">
        <v>177</v>
      </c>
      <c r="I2" s="29" t="s">
        <v>178</v>
      </c>
      <c r="J2" s="28" t="s">
        <v>25</v>
      </c>
      <c r="K2" s="28" t="s">
        <v>132</v>
      </c>
      <c r="L2" s="29" t="s">
        <v>177</v>
      </c>
      <c r="M2" s="29" t="s">
        <v>178</v>
      </c>
      <c r="N2" s="28" t="s">
        <v>25</v>
      </c>
    </row>
    <row r="3" spans="1:14" x14ac:dyDescent="0.3">
      <c r="A3" s="23" t="s">
        <v>131</v>
      </c>
      <c r="B3" s="27" t="s">
        <v>10</v>
      </c>
      <c r="C3" s="12">
        <v>2</v>
      </c>
      <c r="D3" s="21">
        <f>C3/(C3+E3)</f>
        <v>0.11764705882352941</v>
      </c>
      <c r="E3" s="12">
        <v>15</v>
      </c>
      <c r="F3" s="21">
        <f>E3/(E3+C3)</f>
        <v>0.88235294117647056</v>
      </c>
      <c r="G3" s="18" t="s">
        <v>17</v>
      </c>
      <c r="H3" s="18" t="s">
        <v>17</v>
      </c>
      <c r="I3" s="18" t="s">
        <v>17</v>
      </c>
      <c r="J3" s="18" t="s">
        <v>17</v>
      </c>
      <c r="K3" s="18" t="s">
        <v>17</v>
      </c>
      <c r="L3" s="18" t="s">
        <v>17</v>
      </c>
      <c r="M3" s="18" t="s">
        <v>17</v>
      </c>
      <c r="N3" s="18" t="s">
        <v>17</v>
      </c>
    </row>
    <row r="4" spans="1:14" x14ac:dyDescent="0.3">
      <c r="A4" s="23" t="s">
        <v>131</v>
      </c>
      <c r="B4" s="27" t="s">
        <v>11</v>
      </c>
      <c r="C4" s="12">
        <v>5</v>
      </c>
      <c r="D4" s="21">
        <f t="shared" ref="D4:D6" si="0">C4/(C4+E4)</f>
        <v>0.27777777777777779</v>
      </c>
      <c r="E4" s="12">
        <v>13</v>
      </c>
      <c r="F4" s="21">
        <f t="shared" ref="F4:F6" si="1">E4/(E4+C4)</f>
        <v>0.72222222222222221</v>
      </c>
      <c r="G4" s="18">
        <v>2.3611111111111098</v>
      </c>
      <c r="H4" s="18">
        <v>0.42480685430651699</v>
      </c>
      <c r="I4" s="18">
        <v>13.1232479478541</v>
      </c>
      <c r="J4" s="18">
        <v>0.23653215664590299</v>
      </c>
      <c r="K4" s="18">
        <v>3.53195546496063</v>
      </c>
      <c r="L4" s="18">
        <v>0.30572866256580999</v>
      </c>
      <c r="M4" s="18">
        <v>40.803205370971803</v>
      </c>
      <c r="N4" s="18">
        <v>0.24773281141537001</v>
      </c>
    </row>
    <row r="5" spans="1:14" x14ac:dyDescent="0.3">
      <c r="A5" s="23" t="s">
        <v>131</v>
      </c>
      <c r="B5" s="27" t="s">
        <v>12</v>
      </c>
      <c r="C5" s="12">
        <v>3</v>
      </c>
      <c r="D5" s="21">
        <f t="shared" si="0"/>
        <v>0.2</v>
      </c>
      <c r="E5" s="12">
        <v>12</v>
      </c>
      <c r="F5" s="21">
        <f t="shared" si="1"/>
        <v>0.8</v>
      </c>
      <c r="G5" s="18">
        <v>1.7</v>
      </c>
      <c r="H5" s="18">
        <v>0.25791108429088899</v>
      </c>
      <c r="I5" s="18">
        <v>11.2054121595661</v>
      </c>
      <c r="J5" s="18">
        <v>0.52200268110497905</v>
      </c>
      <c r="K5" s="18">
        <v>2.75964743624814</v>
      </c>
      <c r="L5" s="18">
        <v>0.20265426553240301</v>
      </c>
      <c r="M5" s="18">
        <v>37.5795394801263</v>
      </c>
      <c r="N5" s="18">
        <v>0.38359469938490098</v>
      </c>
    </row>
    <row r="6" spans="1:14" x14ac:dyDescent="0.3">
      <c r="A6" s="23" t="s">
        <v>131</v>
      </c>
      <c r="B6" s="27" t="s">
        <v>26</v>
      </c>
      <c r="C6" s="17">
        <v>8</v>
      </c>
      <c r="D6" s="21">
        <f t="shared" si="0"/>
        <v>0.24242424242424243</v>
      </c>
      <c r="E6" s="17">
        <v>25</v>
      </c>
      <c r="F6" s="21">
        <f t="shared" si="1"/>
        <v>0.75757575757575757</v>
      </c>
      <c r="G6" s="18">
        <v>2.0606060606060601</v>
      </c>
      <c r="H6" s="18">
        <v>0.49077982135389497</v>
      </c>
      <c r="I6" s="18">
        <v>8.6517357728622404</v>
      </c>
      <c r="J6" s="18">
        <v>0.29607265210177303</v>
      </c>
      <c r="K6" s="18">
        <v>3.1891981389711002</v>
      </c>
      <c r="L6" s="18">
        <v>0.429845683442445</v>
      </c>
      <c r="M6" s="18">
        <v>23.661944649907301</v>
      </c>
      <c r="N6" s="18">
        <v>0.25669854094849998</v>
      </c>
    </row>
    <row r="10" spans="1:14" x14ac:dyDescent="0.3">
      <c r="A10" s="62" t="s">
        <v>198</v>
      </c>
      <c r="B10" s="63"/>
      <c r="C10" s="63"/>
      <c r="D10" s="63"/>
      <c r="E10" s="63"/>
      <c r="F10" s="64"/>
    </row>
    <row r="11" spans="1:14" x14ac:dyDescent="0.3">
      <c r="A11" s="48" t="s">
        <v>18</v>
      </c>
      <c r="B11" s="50" t="s">
        <v>19</v>
      </c>
      <c r="C11" s="73" t="s">
        <v>133</v>
      </c>
      <c r="D11" s="74"/>
      <c r="E11" s="73" t="s">
        <v>134</v>
      </c>
      <c r="F11" s="74"/>
    </row>
    <row r="12" spans="1:14" x14ac:dyDescent="0.3">
      <c r="A12" s="49"/>
      <c r="B12" s="51"/>
      <c r="C12" s="14" t="s">
        <v>21</v>
      </c>
      <c r="D12" s="35" t="s">
        <v>91</v>
      </c>
      <c r="E12" s="14" t="s">
        <v>21</v>
      </c>
      <c r="F12" s="35" t="s">
        <v>91</v>
      </c>
    </row>
    <row r="13" spans="1:14" x14ac:dyDescent="0.3">
      <c r="A13" s="23" t="s">
        <v>131</v>
      </c>
      <c r="B13" s="27" t="s">
        <v>10</v>
      </c>
      <c r="C13" s="12">
        <v>0</v>
      </c>
      <c r="D13" s="21">
        <f>C13/(C13+E13)</f>
        <v>0</v>
      </c>
      <c r="E13" s="12">
        <v>6</v>
      </c>
      <c r="F13" s="21">
        <f>E13/(E13+C13)</f>
        <v>1</v>
      </c>
    </row>
    <row r="14" spans="1:14" x14ac:dyDescent="0.3">
      <c r="A14" s="23" t="s">
        <v>131</v>
      </c>
      <c r="B14" s="27" t="s">
        <v>11</v>
      </c>
      <c r="C14" s="12">
        <v>2</v>
      </c>
      <c r="D14" s="21">
        <f t="shared" ref="D14:D16" si="2">C14/(C14+E14)</f>
        <v>0.16666666666666666</v>
      </c>
      <c r="E14" s="12">
        <v>10</v>
      </c>
      <c r="F14" s="21">
        <f t="shared" ref="F14:F16" si="3">E14/(E14+C14)</f>
        <v>0.83333333333333337</v>
      </c>
    </row>
    <row r="15" spans="1:14" x14ac:dyDescent="0.3">
      <c r="A15" s="23" t="s">
        <v>131</v>
      </c>
      <c r="B15" s="27" t="s">
        <v>12</v>
      </c>
      <c r="C15" s="12">
        <v>2</v>
      </c>
      <c r="D15" s="21">
        <f t="shared" si="2"/>
        <v>0.33333333333333331</v>
      </c>
      <c r="E15" s="12">
        <v>4</v>
      </c>
      <c r="F15" s="21">
        <f t="shared" si="3"/>
        <v>0.66666666666666663</v>
      </c>
    </row>
    <row r="16" spans="1:14" x14ac:dyDescent="0.3">
      <c r="A16" s="23" t="s">
        <v>131</v>
      </c>
      <c r="B16" s="27" t="s">
        <v>26</v>
      </c>
      <c r="C16" s="17">
        <v>4</v>
      </c>
      <c r="D16" s="21">
        <f t="shared" si="2"/>
        <v>0.22222222222222221</v>
      </c>
      <c r="E16" s="17">
        <v>14</v>
      </c>
      <c r="F16" s="21">
        <f t="shared" si="3"/>
        <v>0.77777777777777779</v>
      </c>
    </row>
    <row r="20" spans="1:6" x14ac:dyDescent="0.3">
      <c r="A20" s="62" t="s">
        <v>197</v>
      </c>
      <c r="B20" s="63"/>
      <c r="C20" s="63"/>
      <c r="D20" s="63"/>
      <c r="E20" s="63"/>
      <c r="F20" s="64"/>
    </row>
    <row r="21" spans="1:6" x14ac:dyDescent="0.3">
      <c r="A21" s="65" t="s">
        <v>18</v>
      </c>
      <c r="B21" s="67" t="s">
        <v>19</v>
      </c>
      <c r="C21" s="69" t="s">
        <v>133</v>
      </c>
      <c r="D21" s="69"/>
      <c r="E21" s="69" t="s">
        <v>134</v>
      </c>
      <c r="F21" s="69"/>
    </row>
    <row r="22" spans="1:6" x14ac:dyDescent="0.3">
      <c r="A22" s="66"/>
      <c r="B22" s="68"/>
      <c r="C22" s="14" t="s">
        <v>21</v>
      </c>
      <c r="D22" s="35" t="s">
        <v>91</v>
      </c>
      <c r="E22" s="14" t="s">
        <v>21</v>
      </c>
      <c r="F22" s="35" t="s">
        <v>91</v>
      </c>
    </row>
    <row r="23" spans="1:6" x14ac:dyDescent="0.3">
      <c r="A23" s="23" t="s">
        <v>131</v>
      </c>
      <c r="B23" s="27" t="s">
        <v>10</v>
      </c>
      <c r="C23" s="12">
        <v>2</v>
      </c>
      <c r="D23" s="21">
        <f>C23/(C23+E23)</f>
        <v>0.18181818181818182</v>
      </c>
      <c r="E23" s="12">
        <v>9</v>
      </c>
      <c r="F23" s="21">
        <f>E23/(E23+C23)</f>
        <v>0.81818181818181823</v>
      </c>
    </row>
    <row r="24" spans="1:6" x14ac:dyDescent="0.3">
      <c r="A24" s="23" t="s">
        <v>131</v>
      </c>
      <c r="B24" s="27" t="s">
        <v>11</v>
      </c>
      <c r="C24" s="12">
        <v>3</v>
      </c>
      <c r="D24" s="21">
        <f t="shared" ref="D24:D26" si="4">C24/(C24+E24)</f>
        <v>0.5</v>
      </c>
      <c r="E24" s="12">
        <v>3</v>
      </c>
      <c r="F24" s="21">
        <f t="shared" ref="F24:F26" si="5">E24/(E24+C24)</f>
        <v>0.5</v>
      </c>
    </row>
    <row r="25" spans="1:6" x14ac:dyDescent="0.3">
      <c r="A25" s="23" t="s">
        <v>131</v>
      </c>
      <c r="B25" s="27" t="s">
        <v>12</v>
      </c>
      <c r="C25" s="12">
        <v>1</v>
      </c>
      <c r="D25" s="21">
        <f t="shared" si="4"/>
        <v>0.1111111111111111</v>
      </c>
      <c r="E25" s="12">
        <v>8</v>
      </c>
      <c r="F25" s="21">
        <f t="shared" si="5"/>
        <v>0.88888888888888884</v>
      </c>
    </row>
    <row r="26" spans="1:6" x14ac:dyDescent="0.3">
      <c r="A26" s="23" t="s">
        <v>131</v>
      </c>
      <c r="B26" s="27" t="s">
        <v>26</v>
      </c>
      <c r="C26" s="17">
        <v>4</v>
      </c>
      <c r="D26" s="21">
        <f t="shared" si="4"/>
        <v>0.26666666666666666</v>
      </c>
      <c r="E26" s="17">
        <v>11</v>
      </c>
      <c r="F26" s="21">
        <f t="shared" si="5"/>
        <v>0.73333333333333328</v>
      </c>
    </row>
  </sheetData>
  <mergeCells count="14">
    <mergeCell ref="G1:J1"/>
    <mergeCell ref="K1:N1"/>
    <mergeCell ref="C1:D1"/>
    <mergeCell ref="E1:F1"/>
    <mergeCell ref="E11:F11"/>
    <mergeCell ref="C11:D11"/>
    <mergeCell ref="A10:F10"/>
    <mergeCell ref="A1:A2"/>
    <mergeCell ref="B1:B2"/>
    <mergeCell ref="A20:F20"/>
    <mergeCell ref="A21:A22"/>
    <mergeCell ref="B21:B22"/>
    <mergeCell ref="C21:D21"/>
    <mergeCell ref="E21:F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8"/>
  <sheetViews>
    <sheetView topLeftCell="A46" workbookViewId="0">
      <selection activeCell="H52" sqref="H52"/>
    </sheetView>
  </sheetViews>
  <sheetFormatPr defaultRowHeight="14.4" x14ac:dyDescent="0.3"/>
  <cols>
    <col min="1" max="1" width="14.21875" customWidth="1"/>
    <col min="2" max="2" width="21.5546875" bestFit="1" customWidth="1"/>
    <col min="5" max="11" width="8.77734375" style="9"/>
    <col min="12" max="13" width="8.77734375" style="46"/>
    <col min="14" max="14" width="8.77734375" style="9"/>
  </cols>
  <sheetData>
    <row r="1" spans="1:14" x14ac:dyDescent="0.3">
      <c r="G1" s="75" t="s">
        <v>135</v>
      </c>
      <c r="H1" s="75"/>
      <c r="I1" s="75"/>
      <c r="J1" s="75"/>
      <c r="K1" s="75" t="s">
        <v>136</v>
      </c>
      <c r="L1" s="75"/>
      <c r="M1" s="75"/>
      <c r="N1" s="75"/>
    </row>
    <row r="2" spans="1:14" s="10" customFormat="1" x14ac:dyDescent="0.3">
      <c r="A2" s="11" t="s">
        <v>18</v>
      </c>
      <c r="B2" s="11" t="s">
        <v>19</v>
      </c>
      <c r="C2" s="14" t="s">
        <v>20</v>
      </c>
      <c r="D2" s="14" t="s">
        <v>21</v>
      </c>
      <c r="E2" s="15" t="s">
        <v>22</v>
      </c>
      <c r="F2" s="15" t="s">
        <v>24</v>
      </c>
      <c r="G2" s="15" t="s">
        <v>23</v>
      </c>
      <c r="H2" s="16" t="s">
        <v>177</v>
      </c>
      <c r="I2" s="16" t="s">
        <v>178</v>
      </c>
      <c r="J2" s="15" t="s">
        <v>25</v>
      </c>
      <c r="K2" s="15" t="s">
        <v>23</v>
      </c>
      <c r="L2" s="45" t="s">
        <v>177</v>
      </c>
      <c r="M2" s="45" t="s">
        <v>178</v>
      </c>
      <c r="N2" s="15" t="s">
        <v>25</v>
      </c>
    </row>
    <row r="3" spans="1:14" x14ac:dyDescent="0.3">
      <c r="A3" s="12" t="s">
        <v>16</v>
      </c>
      <c r="B3" s="12" t="s">
        <v>10</v>
      </c>
      <c r="C3" s="17">
        <v>8</v>
      </c>
      <c r="D3" s="17">
        <v>19</v>
      </c>
      <c r="E3" s="18">
        <v>-0.35068421052631599</v>
      </c>
      <c r="F3" s="18">
        <v>1.6062657197719901</v>
      </c>
      <c r="G3" s="18" t="s">
        <v>17</v>
      </c>
      <c r="H3" s="18" t="s">
        <v>17</v>
      </c>
      <c r="I3" s="18" t="s">
        <v>17</v>
      </c>
      <c r="J3" s="18" t="s">
        <v>17</v>
      </c>
      <c r="K3" s="18" t="s">
        <v>17</v>
      </c>
      <c r="L3" s="38" t="s">
        <v>17</v>
      </c>
      <c r="M3" s="38" t="s">
        <v>17</v>
      </c>
      <c r="N3" s="18" t="s">
        <v>17</v>
      </c>
    </row>
    <row r="4" spans="1:14" x14ac:dyDescent="0.3">
      <c r="A4" s="12" t="s">
        <v>16</v>
      </c>
      <c r="B4" s="12" t="s">
        <v>11</v>
      </c>
      <c r="C4" s="17">
        <v>8</v>
      </c>
      <c r="D4" s="17">
        <v>19</v>
      </c>
      <c r="E4" s="18">
        <v>-0.22125263157894701</v>
      </c>
      <c r="F4" s="18">
        <v>1.1288048745703601</v>
      </c>
      <c r="G4" s="18">
        <v>0.12943157894736901</v>
      </c>
      <c r="H4" s="18">
        <v>-0.92139656431939099</v>
      </c>
      <c r="I4" s="18">
        <v>1.18025972221413</v>
      </c>
      <c r="J4" s="18">
        <v>0.77741058689195897</v>
      </c>
      <c r="K4" s="18">
        <v>-0.13446335868022799</v>
      </c>
      <c r="L4" s="38">
        <v>-1.2779830879540599</v>
      </c>
      <c r="M4" s="38">
        <v>1.0090563705936</v>
      </c>
      <c r="N4" s="18">
        <v>0.78683681473106903</v>
      </c>
    </row>
    <row r="5" spans="1:14" x14ac:dyDescent="0.3">
      <c r="A5" s="12" t="s">
        <v>16</v>
      </c>
      <c r="B5" s="12" t="s">
        <v>12</v>
      </c>
      <c r="C5" s="17">
        <v>8</v>
      </c>
      <c r="D5" s="17">
        <v>18</v>
      </c>
      <c r="E5" s="18">
        <v>0.16835555555555501</v>
      </c>
      <c r="F5" s="18">
        <v>1.43688351618528</v>
      </c>
      <c r="G5" s="18">
        <v>0.51903976608187097</v>
      </c>
      <c r="H5" s="18">
        <v>-0.54628324319244403</v>
      </c>
      <c r="I5" s="18">
        <v>1.58436277535619</v>
      </c>
      <c r="J5" s="18">
        <v>0.26610419731040502</v>
      </c>
      <c r="K5" s="18">
        <v>0.21587945511352999</v>
      </c>
      <c r="L5" s="38">
        <v>-0.91817472000516298</v>
      </c>
      <c r="M5" s="38">
        <v>1.34993363023222</v>
      </c>
      <c r="N5" s="18">
        <v>0.66173839012994595</v>
      </c>
    </row>
    <row r="6" spans="1:14" x14ac:dyDescent="0.3">
      <c r="A6" s="12" t="s">
        <v>16</v>
      </c>
      <c r="B6" s="12" t="s">
        <v>26</v>
      </c>
      <c r="C6" s="17">
        <v>8</v>
      </c>
      <c r="D6" s="17">
        <v>37</v>
      </c>
      <c r="E6" s="18">
        <v>-3.1713513513513501E-2</v>
      </c>
      <c r="F6" s="18">
        <v>1.28492827213605</v>
      </c>
      <c r="G6" s="18">
        <v>0.31897069701280201</v>
      </c>
      <c r="H6" s="18">
        <v>-0.47337147523083101</v>
      </c>
      <c r="I6" s="18">
        <v>1.11131286925644</v>
      </c>
      <c r="J6" s="18">
        <v>0.42315081106624902</v>
      </c>
      <c r="K6" s="18">
        <v>4.3680712713393598E-2</v>
      </c>
      <c r="L6" s="38">
        <v>-0.81167321811405402</v>
      </c>
      <c r="M6" s="38">
        <v>0.89903464354084195</v>
      </c>
      <c r="N6" s="18">
        <v>0.91871300850930604</v>
      </c>
    </row>
    <row r="7" spans="1:14" x14ac:dyDescent="0.3">
      <c r="A7" s="12" t="s">
        <v>16</v>
      </c>
      <c r="B7" s="12" t="s">
        <v>10</v>
      </c>
      <c r="C7" s="17">
        <v>18</v>
      </c>
      <c r="D7" s="17">
        <v>17</v>
      </c>
      <c r="E7" s="18">
        <v>-0.45851764705882397</v>
      </c>
      <c r="F7" s="18">
        <v>1.58038659955218</v>
      </c>
      <c r="G7" s="18" t="s">
        <v>17</v>
      </c>
      <c r="H7" s="18" t="s">
        <v>17</v>
      </c>
      <c r="I7" s="18" t="s">
        <v>17</v>
      </c>
      <c r="J7" s="18" t="s">
        <v>17</v>
      </c>
      <c r="K7" s="18" t="s">
        <v>17</v>
      </c>
      <c r="L7" s="38" t="s">
        <v>17</v>
      </c>
      <c r="M7" s="38" t="s">
        <v>17</v>
      </c>
      <c r="N7" s="18" t="s">
        <v>17</v>
      </c>
    </row>
    <row r="8" spans="1:14" x14ac:dyDescent="0.3">
      <c r="A8" s="12" t="s">
        <v>16</v>
      </c>
      <c r="B8" s="12" t="s">
        <v>11</v>
      </c>
      <c r="C8" s="17">
        <v>18</v>
      </c>
      <c r="D8" s="17">
        <v>18</v>
      </c>
      <c r="E8" s="18">
        <v>0.40686111111111101</v>
      </c>
      <c r="F8" s="18">
        <v>1.5604461172591899</v>
      </c>
      <c r="G8" s="18">
        <v>0.86537875816993504</v>
      </c>
      <c r="H8" s="18">
        <v>-0.36024973196513899</v>
      </c>
      <c r="I8" s="18">
        <v>2.0910072483050102</v>
      </c>
      <c r="J8" s="18">
        <v>0.10875173852608699</v>
      </c>
      <c r="K8" s="18">
        <v>0.53059830123554097</v>
      </c>
      <c r="L8" s="38">
        <v>-0.72737128998344902</v>
      </c>
      <c r="M8" s="38">
        <v>1.7885678924545301</v>
      </c>
      <c r="N8" s="18">
        <v>0.33273585329540301</v>
      </c>
    </row>
    <row r="9" spans="1:14" x14ac:dyDescent="0.3">
      <c r="A9" s="12" t="s">
        <v>16</v>
      </c>
      <c r="B9" s="12" t="s">
        <v>12</v>
      </c>
      <c r="C9" s="17">
        <v>18</v>
      </c>
      <c r="D9" s="17">
        <v>15</v>
      </c>
      <c r="E9" s="18">
        <v>-5.0533333333333298E-2</v>
      </c>
      <c r="F9" s="18">
        <v>1.5531479630859699</v>
      </c>
      <c r="G9" s="18">
        <v>0.40798431372548999</v>
      </c>
      <c r="H9" s="18">
        <v>-0.87579519026043295</v>
      </c>
      <c r="I9" s="18">
        <v>1.69176381771141</v>
      </c>
      <c r="J9" s="18">
        <v>0.46547189122146498</v>
      </c>
      <c r="K9" s="18">
        <v>8.8204046505370101E-2</v>
      </c>
      <c r="L9" s="38">
        <v>-1.2137533473512201</v>
      </c>
      <c r="M9" s="38">
        <v>1.39016144036196</v>
      </c>
      <c r="N9" s="18">
        <v>0.87570475268188497</v>
      </c>
    </row>
    <row r="10" spans="1:14" x14ac:dyDescent="0.3">
      <c r="A10" s="12" t="s">
        <v>16</v>
      </c>
      <c r="B10" s="12" t="s">
        <v>26</v>
      </c>
      <c r="C10" s="17">
        <v>18</v>
      </c>
      <c r="D10" s="17">
        <v>33</v>
      </c>
      <c r="E10" s="18">
        <v>0.198954545454545</v>
      </c>
      <c r="F10" s="18">
        <v>1.5499832793636299</v>
      </c>
      <c r="G10" s="18">
        <v>0.65747219251336897</v>
      </c>
      <c r="H10" s="18">
        <v>-0.27903787884564402</v>
      </c>
      <c r="I10" s="18">
        <v>1.59398226387238</v>
      </c>
      <c r="J10" s="18">
        <v>0.16453040315516401</v>
      </c>
      <c r="K10" s="18">
        <v>0.32474111513299397</v>
      </c>
      <c r="L10" s="38">
        <v>-0.63411914089334298</v>
      </c>
      <c r="M10" s="38">
        <v>1.2836013711593299</v>
      </c>
      <c r="N10" s="18">
        <v>0.498467446582397</v>
      </c>
    </row>
    <row r="11" spans="1:14" x14ac:dyDescent="0.3">
      <c r="A11" s="12" t="s">
        <v>16</v>
      </c>
      <c r="B11" s="12" t="s">
        <v>10</v>
      </c>
      <c r="C11" s="17">
        <v>30</v>
      </c>
      <c r="D11" s="17">
        <v>12</v>
      </c>
      <c r="E11" s="18">
        <v>-0.33507500000000001</v>
      </c>
      <c r="F11" s="18">
        <v>1.5136300695678599</v>
      </c>
      <c r="G11" s="18" t="s">
        <v>0</v>
      </c>
      <c r="H11" s="18" t="s">
        <v>17</v>
      </c>
      <c r="I11" s="18" t="s">
        <v>17</v>
      </c>
      <c r="J11" s="18" t="s">
        <v>17</v>
      </c>
      <c r="K11" s="18" t="s">
        <v>17</v>
      </c>
      <c r="L11" s="38" t="s">
        <v>17</v>
      </c>
      <c r="M11" s="38" t="s">
        <v>17</v>
      </c>
      <c r="N11" s="18" t="s">
        <v>17</v>
      </c>
    </row>
    <row r="12" spans="1:14" x14ac:dyDescent="0.3">
      <c r="A12" s="12" t="s">
        <v>16</v>
      </c>
      <c r="B12" s="12" t="s">
        <v>11</v>
      </c>
      <c r="C12" s="17">
        <v>30</v>
      </c>
      <c r="D12" s="17">
        <v>15</v>
      </c>
      <c r="E12" s="18">
        <v>6.3926666666666798E-2</v>
      </c>
      <c r="F12" s="18">
        <v>1.2103843583558</v>
      </c>
      <c r="G12" s="18">
        <v>0.39900166666666698</v>
      </c>
      <c r="H12" s="18">
        <v>-0.809853304629085</v>
      </c>
      <c r="I12" s="18">
        <v>1.60785663796242</v>
      </c>
      <c r="J12" s="18">
        <v>0.44552201943451197</v>
      </c>
      <c r="K12" s="18">
        <v>-0.195664320014831</v>
      </c>
      <c r="L12" s="38">
        <v>-1.6001394977843899</v>
      </c>
      <c r="M12" s="38">
        <v>1.2088108577547301</v>
      </c>
      <c r="N12" s="18">
        <v>0.74561428651866901</v>
      </c>
    </row>
    <row r="13" spans="1:14" x14ac:dyDescent="0.3">
      <c r="A13" s="12" t="s">
        <v>16</v>
      </c>
      <c r="B13" s="12" t="s">
        <v>12</v>
      </c>
      <c r="C13" s="17">
        <v>30</v>
      </c>
      <c r="D13" s="17">
        <v>13</v>
      </c>
      <c r="E13" s="18">
        <v>0.117553846153846</v>
      </c>
      <c r="F13" s="18">
        <v>1.3014739116449101</v>
      </c>
      <c r="G13" s="18">
        <v>0.45262884615384602</v>
      </c>
      <c r="H13" s="18">
        <v>-0.79687119985876798</v>
      </c>
      <c r="I13" s="18">
        <v>1.7021288921664599</v>
      </c>
      <c r="J13" s="18">
        <v>0.40281171745208699</v>
      </c>
      <c r="K13" s="18">
        <v>-0.16611297990875501</v>
      </c>
      <c r="L13" s="38">
        <v>-1.59233347864976</v>
      </c>
      <c r="M13" s="38">
        <v>1.2601075188322499</v>
      </c>
      <c r="N13" s="18">
        <v>0.78616371663115903</v>
      </c>
    </row>
    <row r="14" spans="1:14" x14ac:dyDescent="0.3">
      <c r="A14" s="12" t="s">
        <v>16</v>
      </c>
      <c r="B14" s="12" t="s">
        <v>26</v>
      </c>
      <c r="C14" s="17">
        <v>30</v>
      </c>
      <c r="D14" s="17">
        <v>28</v>
      </c>
      <c r="E14" s="18">
        <v>8.8825000000000098E-2</v>
      </c>
      <c r="F14" s="18">
        <v>1.2301229184667</v>
      </c>
      <c r="G14" s="18">
        <v>0.4239</v>
      </c>
      <c r="H14" s="18">
        <v>-0.49703151150021702</v>
      </c>
      <c r="I14" s="18">
        <v>1.3448315115002201</v>
      </c>
      <c r="J14" s="18">
        <v>0.35731332583096698</v>
      </c>
      <c r="K14" s="18">
        <v>-0.181447723091341</v>
      </c>
      <c r="L14" s="38">
        <v>-1.25859346060029</v>
      </c>
      <c r="M14" s="38">
        <v>0.89569801441760499</v>
      </c>
      <c r="N14" s="18">
        <v>0.73420508173386401</v>
      </c>
    </row>
    <row r="15" spans="1:14" x14ac:dyDescent="0.3">
      <c r="A15" s="12" t="s">
        <v>16</v>
      </c>
      <c r="B15" s="12" t="s">
        <v>10</v>
      </c>
      <c r="C15" s="17">
        <v>54</v>
      </c>
      <c r="D15" s="17">
        <v>9</v>
      </c>
      <c r="E15" s="18">
        <v>-0.35762222222222201</v>
      </c>
      <c r="F15" s="18">
        <v>2.0155240849328599</v>
      </c>
      <c r="G15" s="18" t="s">
        <v>17</v>
      </c>
      <c r="H15" s="18" t="s">
        <v>17</v>
      </c>
      <c r="I15" s="18" t="s">
        <v>17</v>
      </c>
      <c r="J15" s="18" t="s">
        <v>17</v>
      </c>
      <c r="K15" s="18" t="s">
        <v>17</v>
      </c>
      <c r="L15" s="38" t="s">
        <v>17</v>
      </c>
      <c r="M15" s="38" t="s">
        <v>17</v>
      </c>
      <c r="N15" s="18" t="s">
        <v>17</v>
      </c>
    </row>
    <row r="16" spans="1:14" x14ac:dyDescent="0.3">
      <c r="A16" s="12" t="s">
        <v>16</v>
      </c>
      <c r="B16" s="12" t="s">
        <v>11</v>
      </c>
      <c r="C16" s="17">
        <v>54</v>
      </c>
      <c r="D16" s="17">
        <v>11</v>
      </c>
      <c r="E16" s="18">
        <v>-0.149645454545455</v>
      </c>
      <c r="F16" s="18">
        <v>1.2555547979786801</v>
      </c>
      <c r="G16" s="18">
        <v>0.20797676767676801</v>
      </c>
      <c r="H16" s="18">
        <v>-1.4626020027137601</v>
      </c>
      <c r="I16" s="18">
        <v>1.87855553806729</v>
      </c>
      <c r="J16" s="18">
        <v>0.77027784373439201</v>
      </c>
      <c r="K16" s="18">
        <v>-0.56599837926233298</v>
      </c>
      <c r="L16" s="38">
        <v>-2.3337781684696801</v>
      </c>
      <c r="M16" s="38">
        <v>1.2017814099450199</v>
      </c>
      <c r="N16" s="18">
        <v>0.45142431074026101</v>
      </c>
    </row>
    <row r="17" spans="1:14" x14ac:dyDescent="0.3">
      <c r="A17" s="12" t="s">
        <v>16</v>
      </c>
      <c r="B17" s="12" t="s">
        <v>12</v>
      </c>
      <c r="C17" s="17">
        <v>54</v>
      </c>
      <c r="D17" s="17">
        <v>11</v>
      </c>
      <c r="E17" s="18">
        <v>-0.62259090909090897</v>
      </c>
      <c r="F17" s="18">
        <v>1.4384883756600499</v>
      </c>
      <c r="G17" s="18">
        <v>-0.26496868686868702</v>
      </c>
      <c r="H17" s="18">
        <v>-1.93554745725921</v>
      </c>
      <c r="I17" s="18">
        <v>1.4056100835218399</v>
      </c>
      <c r="J17" s="18">
        <v>0.71000253370855504</v>
      </c>
      <c r="K17" s="18">
        <v>-0.80266725446938503</v>
      </c>
      <c r="L17" s="38">
        <v>-2.43816035473496</v>
      </c>
      <c r="M17" s="38">
        <v>0.83282584579619601</v>
      </c>
      <c r="N17" s="18">
        <v>0.25213771347608599</v>
      </c>
    </row>
    <row r="18" spans="1:14" x14ac:dyDescent="0.3">
      <c r="A18" s="12" t="s">
        <v>16</v>
      </c>
      <c r="B18" s="12" t="s">
        <v>26</v>
      </c>
      <c r="C18" s="17">
        <v>54</v>
      </c>
      <c r="D18" s="17">
        <v>22</v>
      </c>
      <c r="E18" s="18">
        <v>-0.38611818181818203</v>
      </c>
      <c r="F18" s="18">
        <v>1.3396320086879501</v>
      </c>
      <c r="G18" s="18">
        <v>-2.8495959595959401E-2</v>
      </c>
      <c r="H18" s="18">
        <v>-1.28746575801468</v>
      </c>
      <c r="I18" s="18">
        <v>1.2304738388227601</v>
      </c>
      <c r="J18" s="18">
        <v>0.96339448670470795</v>
      </c>
      <c r="K18" s="18">
        <v>-0.70555887440024301</v>
      </c>
      <c r="L18" s="38">
        <v>-1.97554097390371</v>
      </c>
      <c r="M18" s="38">
        <v>0.56442322510322396</v>
      </c>
      <c r="N18" s="18">
        <v>0.26337429384408401</v>
      </c>
    </row>
    <row r="21" spans="1:14" x14ac:dyDescent="0.3">
      <c r="A21" s="62" t="s">
        <v>198</v>
      </c>
      <c r="B21" s="63"/>
      <c r="C21" s="63"/>
      <c r="D21" s="63"/>
      <c r="E21" s="63"/>
      <c r="F21" s="64"/>
    </row>
    <row r="22" spans="1:14" x14ac:dyDescent="0.3">
      <c r="A22" s="11" t="s">
        <v>18</v>
      </c>
      <c r="B22" s="11" t="s">
        <v>19</v>
      </c>
      <c r="C22" s="14" t="s">
        <v>20</v>
      </c>
      <c r="D22" s="14" t="s">
        <v>21</v>
      </c>
      <c r="E22" s="15" t="s">
        <v>22</v>
      </c>
      <c r="F22" s="15" t="s">
        <v>24</v>
      </c>
    </row>
    <row r="23" spans="1:14" x14ac:dyDescent="0.3">
      <c r="A23" s="12" t="s">
        <v>16</v>
      </c>
      <c r="B23" s="12" t="s">
        <v>10</v>
      </c>
      <c r="C23" s="17">
        <v>8</v>
      </c>
      <c r="D23" s="17">
        <v>8</v>
      </c>
      <c r="E23" s="18">
        <v>-0.48885000000000001</v>
      </c>
      <c r="F23" s="18">
        <v>1.7083589803417401</v>
      </c>
    </row>
    <row r="24" spans="1:14" x14ac:dyDescent="0.3">
      <c r="A24" s="12" t="s">
        <v>16</v>
      </c>
      <c r="B24" s="12" t="s">
        <v>11</v>
      </c>
      <c r="C24" s="17">
        <v>8</v>
      </c>
      <c r="D24" s="17">
        <v>13</v>
      </c>
      <c r="E24" s="18">
        <v>-0.39430769230769203</v>
      </c>
      <c r="F24" s="18">
        <v>1.2155414674549601</v>
      </c>
    </row>
    <row r="25" spans="1:14" x14ac:dyDescent="0.3">
      <c r="A25" s="12" t="s">
        <v>16</v>
      </c>
      <c r="B25" s="12" t="s">
        <v>12</v>
      </c>
      <c r="C25" s="17">
        <v>8</v>
      </c>
      <c r="D25" s="17">
        <v>8</v>
      </c>
      <c r="E25" s="18">
        <v>0.24201249999999999</v>
      </c>
      <c r="F25" s="18">
        <v>1.5111984510291301</v>
      </c>
    </row>
    <row r="26" spans="1:14" x14ac:dyDescent="0.3">
      <c r="A26" s="12" t="s">
        <v>16</v>
      </c>
      <c r="B26" s="12" t="s">
        <v>26</v>
      </c>
      <c r="C26" s="17">
        <v>8</v>
      </c>
      <c r="D26" s="17">
        <v>21</v>
      </c>
      <c r="E26" s="18">
        <v>-0.15190000000000001</v>
      </c>
      <c r="F26" s="18">
        <v>1.3364462922242699</v>
      </c>
    </row>
    <row r="27" spans="1:14" x14ac:dyDescent="0.3">
      <c r="A27" s="12" t="s">
        <v>16</v>
      </c>
      <c r="B27" s="12" t="s">
        <v>10</v>
      </c>
      <c r="C27" s="17">
        <v>18</v>
      </c>
      <c r="D27" s="17">
        <v>6</v>
      </c>
      <c r="E27" s="18">
        <v>-1.3045166666666701</v>
      </c>
      <c r="F27" s="18">
        <v>1.78474062027698</v>
      </c>
    </row>
    <row r="28" spans="1:14" x14ac:dyDescent="0.3">
      <c r="A28" s="12" t="s">
        <v>16</v>
      </c>
      <c r="B28" s="12" t="s">
        <v>11</v>
      </c>
      <c r="C28" s="17">
        <v>18</v>
      </c>
      <c r="D28" s="17">
        <v>12</v>
      </c>
      <c r="E28" s="18">
        <v>0.23190833333333299</v>
      </c>
      <c r="F28" s="18">
        <v>1.57456517025457</v>
      </c>
    </row>
    <row r="29" spans="1:14" x14ac:dyDescent="0.3">
      <c r="A29" s="12" t="s">
        <v>16</v>
      </c>
      <c r="B29" s="12" t="s">
        <v>12</v>
      </c>
      <c r="C29" s="17">
        <v>18</v>
      </c>
      <c r="D29" s="17">
        <v>6</v>
      </c>
      <c r="E29" s="18">
        <v>8.9149999999999799E-2</v>
      </c>
      <c r="F29" s="18">
        <v>1.42854616271229</v>
      </c>
    </row>
    <row r="30" spans="1:14" x14ac:dyDescent="0.3">
      <c r="A30" s="12" t="s">
        <v>16</v>
      </c>
      <c r="B30" s="12" t="s">
        <v>26</v>
      </c>
      <c r="C30" s="17">
        <v>18</v>
      </c>
      <c r="D30" s="17">
        <v>18</v>
      </c>
      <c r="E30" s="18">
        <v>0.184322222222222</v>
      </c>
      <c r="F30" s="18">
        <v>1.48635065712897</v>
      </c>
    </row>
    <row r="31" spans="1:14" x14ac:dyDescent="0.3">
      <c r="A31" s="12" t="s">
        <v>16</v>
      </c>
      <c r="B31" s="12" t="s">
        <v>10</v>
      </c>
      <c r="C31" s="17">
        <v>30</v>
      </c>
      <c r="D31" s="17">
        <v>5</v>
      </c>
      <c r="E31" s="18">
        <v>-0.8548</v>
      </c>
      <c r="F31" s="18">
        <v>1.6313167426959101</v>
      </c>
    </row>
    <row r="32" spans="1:14" x14ac:dyDescent="0.3">
      <c r="A32" s="12" t="s">
        <v>16</v>
      </c>
      <c r="B32" s="12" t="s">
        <v>11</v>
      </c>
      <c r="C32" s="17">
        <v>30</v>
      </c>
      <c r="D32" s="17">
        <v>10</v>
      </c>
      <c r="E32" s="18">
        <v>0.17957000000000001</v>
      </c>
      <c r="F32" s="18">
        <v>1.1643369215041599</v>
      </c>
    </row>
    <row r="33" spans="1:6" x14ac:dyDescent="0.3">
      <c r="A33" s="12" t="s">
        <v>16</v>
      </c>
      <c r="B33" s="12" t="s">
        <v>12</v>
      </c>
      <c r="C33" s="17">
        <v>30</v>
      </c>
      <c r="D33" s="17">
        <v>4</v>
      </c>
      <c r="E33" s="18">
        <v>0.27177499999999999</v>
      </c>
      <c r="F33" s="18">
        <v>0.80570331336458201</v>
      </c>
    </row>
    <row r="34" spans="1:6" x14ac:dyDescent="0.3">
      <c r="A34" s="12" t="s">
        <v>16</v>
      </c>
      <c r="B34" s="12" t="s">
        <v>26</v>
      </c>
      <c r="C34" s="17">
        <v>30</v>
      </c>
      <c r="D34" s="17">
        <v>14</v>
      </c>
      <c r="E34" s="18">
        <v>0.20591428571428599</v>
      </c>
      <c r="F34" s="18">
        <v>1.0441370539696999</v>
      </c>
    </row>
    <row r="35" spans="1:6" x14ac:dyDescent="0.3">
      <c r="A35" s="12" t="s">
        <v>16</v>
      </c>
      <c r="B35" s="12" t="s">
        <v>10</v>
      </c>
      <c r="C35" s="17">
        <v>54</v>
      </c>
      <c r="D35" s="17">
        <v>2</v>
      </c>
      <c r="E35" s="18">
        <v>-1.3551</v>
      </c>
      <c r="F35" s="18">
        <v>3.5568885307245699</v>
      </c>
    </row>
    <row r="36" spans="1:6" x14ac:dyDescent="0.3">
      <c r="A36" s="12" t="s">
        <v>16</v>
      </c>
      <c r="B36" s="12" t="s">
        <v>11</v>
      </c>
      <c r="C36" s="17">
        <v>54</v>
      </c>
      <c r="D36" s="17">
        <v>7</v>
      </c>
      <c r="E36" s="18">
        <v>8.8299999999999906E-2</v>
      </c>
      <c r="F36" s="18">
        <v>0.85799564878461598</v>
      </c>
    </row>
    <row r="37" spans="1:6" x14ac:dyDescent="0.3">
      <c r="A37" s="12" t="s">
        <v>16</v>
      </c>
      <c r="B37" s="12" t="s">
        <v>12</v>
      </c>
      <c r="C37" s="17">
        <v>54</v>
      </c>
      <c r="D37" s="17">
        <v>4</v>
      </c>
      <c r="E37" s="18">
        <v>-0.79200000000000004</v>
      </c>
      <c r="F37" s="18">
        <v>0.61325082959585198</v>
      </c>
    </row>
    <row r="38" spans="1:6" x14ac:dyDescent="0.3">
      <c r="A38" s="12" t="s">
        <v>16</v>
      </c>
      <c r="B38" s="12" t="s">
        <v>26</v>
      </c>
      <c r="C38" s="17">
        <v>54</v>
      </c>
      <c r="D38" s="17">
        <v>11</v>
      </c>
      <c r="E38" s="18">
        <v>-0.23180909090909099</v>
      </c>
      <c r="F38" s="18">
        <v>0.86704747096631996</v>
      </c>
    </row>
    <row r="41" spans="1:6" x14ac:dyDescent="0.3">
      <c r="A41" s="62" t="s">
        <v>197</v>
      </c>
      <c r="B41" s="63"/>
      <c r="C41" s="63"/>
      <c r="D41" s="63"/>
      <c r="E41" s="63"/>
      <c r="F41" s="64"/>
    </row>
    <row r="42" spans="1:6" x14ac:dyDescent="0.3">
      <c r="A42" s="11" t="s">
        <v>18</v>
      </c>
      <c r="B42" s="11" t="s">
        <v>19</v>
      </c>
      <c r="C42" s="14" t="s">
        <v>20</v>
      </c>
      <c r="D42" s="14" t="s">
        <v>21</v>
      </c>
      <c r="E42" s="15" t="s">
        <v>22</v>
      </c>
      <c r="F42" s="15" t="s">
        <v>24</v>
      </c>
    </row>
    <row r="43" spans="1:6" x14ac:dyDescent="0.3">
      <c r="A43" s="12" t="s">
        <v>16</v>
      </c>
      <c r="B43" s="12" t="s">
        <v>10</v>
      </c>
      <c r="C43" s="17">
        <v>8</v>
      </c>
      <c r="D43" s="17">
        <v>11</v>
      </c>
      <c r="E43" s="18">
        <v>-0.25019999999999998</v>
      </c>
      <c r="F43" s="18">
        <v>1.60463058552428</v>
      </c>
    </row>
    <row r="44" spans="1:6" x14ac:dyDescent="0.3">
      <c r="A44" s="12" t="s">
        <v>16</v>
      </c>
      <c r="B44" s="12" t="s">
        <v>11</v>
      </c>
      <c r="C44" s="17">
        <v>8</v>
      </c>
      <c r="D44" s="17">
        <v>6</v>
      </c>
      <c r="E44" s="18">
        <v>0.1537</v>
      </c>
      <c r="F44" s="18">
        <v>0.89131966656189099</v>
      </c>
    </row>
    <row r="45" spans="1:6" x14ac:dyDescent="0.3">
      <c r="A45" s="12" t="s">
        <v>16</v>
      </c>
      <c r="B45" s="12" t="s">
        <v>12</v>
      </c>
      <c r="C45" s="17">
        <v>8</v>
      </c>
      <c r="D45" s="17">
        <v>10</v>
      </c>
      <c r="E45" s="18">
        <v>0.10943</v>
      </c>
      <c r="F45" s="18">
        <v>1.4542891268779901</v>
      </c>
    </row>
    <row r="46" spans="1:6" x14ac:dyDescent="0.3">
      <c r="A46" s="12" t="s">
        <v>16</v>
      </c>
      <c r="B46" s="12" t="s">
        <v>26</v>
      </c>
      <c r="C46" s="17">
        <v>8</v>
      </c>
      <c r="D46" s="17">
        <v>16</v>
      </c>
      <c r="E46" s="18">
        <v>0.12603125000000001</v>
      </c>
      <c r="F46" s="18">
        <v>1.2386609677221301</v>
      </c>
    </row>
    <row r="47" spans="1:6" x14ac:dyDescent="0.3">
      <c r="A47" s="12" t="s">
        <v>16</v>
      </c>
      <c r="B47" s="12" t="s">
        <v>10</v>
      </c>
      <c r="C47" s="17">
        <v>18</v>
      </c>
      <c r="D47" s="17">
        <v>11</v>
      </c>
      <c r="E47" s="18">
        <v>2.9363636363634901E-3</v>
      </c>
      <c r="F47" s="18">
        <v>1.31904622987424</v>
      </c>
    </row>
    <row r="48" spans="1:6" x14ac:dyDescent="0.3">
      <c r="A48" s="12" t="s">
        <v>16</v>
      </c>
      <c r="B48" s="12" t="s">
        <v>11</v>
      </c>
      <c r="C48" s="17">
        <v>18</v>
      </c>
      <c r="D48" s="17">
        <v>6</v>
      </c>
      <c r="E48" s="18">
        <v>0.75676666666666703</v>
      </c>
      <c r="F48" s="18">
        <v>1.6137626921783299</v>
      </c>
    </row>
    <row r="49" spans="1:6" x14ac:dyDescent="0.3">
      <c r="A49" s="12" t="s">
        <v>16</v>
      </c>
      <c r="B49" s="12" t="s">
        <v>12</v>
      </c>
      <c r="C49" s="17">
        <v>18</v>
      </c>
      <c r="D49" s="17">
        <v>9</v>
      </c>
      <c r="E49" s="18">
        <v>-0.14365555555555501</v>
      </c>
      <c r="F49" s="18">
        <v>1.7092734312501801</v>
      </c>
    </row>
    <row r="50" spans="1:6" x14ac:dyDescent="0.3">
      <c r="A50" s="12" t="s">
        <v>16</v>
      </c>
      <c r="B50" s="12" t="s">
        <v>26</v>
      </c>
      <c r="C50" s="17">
        <v>18</v>
      </c>
      <c r="D50" s="17">
        <v>15</v>
      </c>
      <c r="E50" s="18">
        <v>0.216513333333333</v>
      </c>
      <c r="F50" s="18">
        <v>1.6757261129205501</v>
      </c>
    </row>
    <row r="51" spans="1:6" x14ac:dyDescent="0.3">
      <c r="A51" s="12" t="s">
        <v>16</v>
      </c>
      <c r="B51" s="12" t="s">
        <v>10</v>
      </c>
      <c r="C51" s="17">
        <v>30</v>
      </c>
      <c r="D51" s="17">
        <v>7</v>
      </c>
      <c r="E51" s="18">
        <v>3.6157142857142797E-2</v>
      </c>
      <c r="F51" s="18">
        <v>1.42839041681788</v>
      </c>
    </row>
    <row r="52" spans="1:6" x14ac:dyDescent="0.3">
      <c r="A52" s="12" t="s">
        <v>16</v>
      </c>
      <c r="B52" s="12" t="s">
        <v>11</v>
      </c>
      <c r="C52" s="17">
        <v>30</v>
      </c>
      <c r="D52" s="17">
        <v>5</v>
      </c>
      <c r="E52" s="18">
        <v>-0.16736000000000001</v>
      </c>
      <c r="F52" s="18">
        <v>1.4060670780585101</v>
      </c>
    </row>
    <row r="53" spans="1:6" x14ac:dyDescent="0.3">
      <c r="A53" s="12" t="s">
        <v>16</v>
      </c>
      <c r="B53" s="12" t="s">
        <v>12</v>
      </c>
      <c r="C53" s="17">
        <v>30</v>
      </c>
      <c r="D53" s="17">
        <v>9</v>
      </c>
      <c r="E53" s="18">
        <v>4.9011111111111103E-2</v>
      </c>
      <c r="F53" s="18">
        <v>1.51001320395257</v>
      </c>
    </row>
    <row r="54" spans="1:6" x14ac:dyDescent="0.3">
      <c r="A54" s="12" t="s">
        <v>16</v>
      </c>
      <c r="B54" s="12" t="s">
        <v>26</v>
      </c>
      <c r="C54" s="17">
        <v>30</v>
      </c>
      <c r="D54" s="17">
        <v>14</v>
      </c>
      <c r="E54" s="18">
        <v>-2.82642857142857E-2</v>
      </c>
      <c r="F54" s="18">
        <v>1.4223409466883701</v>
      </c>
    </row>
    <row r="55" spans="1:6" x14ac:dyDescent="0.3">
      <c r="A55" s="12" t="s">
        <v>16</v>
      </c>
      <c r="B55" s="12" t="s">
        <v>10</v>
      </c>
      <c r="C55" s="17">
        <v>54</v>
      </c>
      <c r="D55" s="17">
        <v>7</v>
      </c>
      <c r="E55" s="18">
        <v>-7.2628571428571501E-2</v>
      </c>
      <c r="F55" s="18">
        <v>1.6974868273561401</v>
      </c>
    </row>
    <row r="56" spans="1:6" x14ac:dyDescent="0.3">
      <c r="A56" s="12" t="s">
        <v>16</v>
      </c>
      <c r="B56" s="12" t="s">
        <v>11</v>
      </c>
      <c r="C56" s="17">
        <v>54</v>
      </c>
      <c r="D56" s="17">
        <v>4</v>
      </c>
      <c r="E56" s="18">
        <v>-0.56605000000000005</v>
      </c>
      <c r="F56" s="18">
        <v>1.8490846429157</v>
      </c>
    </row>
    <row r="57" spans="1:6" x14ac:dyDescent="0.3">
      <c r="A57" s="12" t="s">
        <v>16</v>
      </c>
      <c r="B57" s="12" t="s">
        <v>12</v>
      </c>
      <c r="C57" s="17">
        <v>54</v>
      </c>
      <c r="D57" s="17">
        <v>7</v>
      </c>
      <c r="E57" s="18">
        <v>-0.52578571428571397</v>
      </c>
      <c r="F57" s="18">
        <v>1.7973991324768599</v>
      </c>
    </row>
    <row r="58" spans="1:6" x14ac:dyDescent="0.3">
      <c r="A58" s="12" t="s">
        <v>16</v>
      </c>
      <c r="B58" s="12" t="s">
        <v>26</v>
      </c>
      <c r="C58" s="17">
        <v>54</v>
      </c>
      <c r="D58" s="17">
        <v>11</v>
      </c>
      <c r="E58" s="18">
        <v>-0.54042727272727298</v>
      </c>
      <c r="F58" s="18">
        <v>1.72178194385405</v>
      </c>
    </row>
  </sheetData>
  <mergeCells count="4">
    <mergeCell ref="G1:J1"/>
    <mergeCell ref="K1:N1"/>
    <mergeCell ref="A21:F21"/>
    <mergeCell ref="A41:F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workbookViewId="0">
      <selection activeCell="H4" sqref="H4:H5"/>
    </sheetView>
  </sheetViews>
  <sheetFormatPr defaultColWidth="8.77734375" defaultRowHeight="14.4" x14ac:dyDescent="0.3"/>
  <cols>
    <col min="1" max="1" width="15.21875" style="34" bestFit="1" customWidth="1"/>
    <col min="2" max="2" width="24.44140625" style="34" customWidth="1"/>
    <col min="3" max="3" width="21.5546875" style="31" bestFit="1" customWidth="1"/>
    <col min="4" max="7" width="8.77734375" style="36"/>
    <col min="8" max="16384" width="8.77734375" style="31"/>
  </cols>
  <sheetData>
    <row r="1" spans="1:7" s="10" customFormat="1" x14ac:dyDescent="0.3">
      <c r="A1" s="19" t="s">
        <v>137</v>
      </c>
      <c r="B1" s="19"/>
      <c r="C1" s="11" t="s">
        <v>19</v>
      </c>
      <c r="D1" s="15" t="s">
        <v>23</v>
      </c>
      <c r="E1" s="16" t="s">
        <v>177</v>
      </c>
      <c r="F1" s="16" t="s">
        <v>178</v>
      </c>
      <c r="G1" s="15" t="s">
        <v>25</v>
      </c>
    </row>
    <row r="2" spans="1:7" x14ac:dyDescent="0.3">
      <c r="A2" s="30" t="s">
        <v>138</v>
      </c>
      <c r="B2" s="76" t="s">
        <v>139</v>
      </c>
      <c r="C2" s="32" t="s">
        <v>10</v>
      </c>
      <c r="D2" s="33">
        <v>-0.80395459434553695</v>
      </c>
      <c r="E2" s="33">
        <v>-1.04718845042548</v>
      </c>
      <c r="F2" s="33">
        <v>-0.56072073826559898</v>
      </c>
      <c r="G2" s="33">
        <v>5.4165154292752603E-9</v>
      </c>
    </row>
    <row r="3" spans="1:7" x14ac:dyDescent="0.3">
      <c r="A3" s="30" t="s">
        <v>140</v>
      </c>
      <c r="B3" s="76"/>
      <c r="C3" s="32" t="s">
        <v>10</v>
      </c>
      <c r="D3" s="33">
        <v>-1.3867030333764201</v>
      </c>
      <c r="E3" s="33">
        <v>-1.8876470944969399</v>
      </c>
      <c r="F3" s="33">
        <v>-0.88575897225589195</v>
      </c>
      <c r="G3" s="33">
        <v>8.7020950982023899E-8</v>
      </c>
    </row>
    <row r="4" spans="1:7" x14ac:dyDescent="0.3">
      <c r="A4" s="30" t="s">
        <v>141</v>
      </c>
      <c r="B4" s="76"/>
      <c r="C4" s="32" t="s">
        <v>10</v>
      </c>
      <c r="D4" s="33">
        <v>-1.0667807525347599</v>
      </c>
      <c r="E4" s="33">
        <v>-1.4532140429042899</v>
      </c>
      <c r="F4" s="33">
        <v>-0.68034746216523501</v>
      </c>
      <c r="G4" s="33">
        <v>1.0846443066802899E-7</v>
      </c>
    </row>
    <row r="5" spans="1:7" x14ac:dyDescent="0.3">
      <c r="A5" s="30" t="s">
        <v>138</v>
      </c>
      <c r="B5" s="76"/>
      <c r="C5" s="32" t="s">
        <v>11</v>
      </c>
      <c r="D5" s="33">
        <v>-0.76609523019432102</v>
      </c>
      <c r="E5" s="33">
        <v>-1.0010887678054099</v>
      </c>
      <c r="F5" s="33">
        <v>-0.53110169258323103</v>
      </c>
      <c r="G5" s="33">
        <v>1.18599549688283E-8</v>
      </c>
    </row>
    <row r="6" spans="1:7" x14ac:dyDescent="0.3">
      <c r="A6" s="30" t="s">
        <v>140</v>
      </c>
      <c r="B6" s="76"/>
      <c r="C6" s="32" t="s">
        <v>11</v>
      </c>
      <c r="D6" s="33">
        <v>-0.88566380078736495</v>
      </c>
      <c r="E6" s="33">
        <v>-1.40154260289108</v>
      </c>
      <c r="F6" s="33">
        <v>-0.36978499868364501</v>
      </c>
      <c r="G6" s="33">
        <v>8.0403993772061697E-4</v>
      </c>
    </row>
    <row r="7" spans="1:7" x14ac:dyDescent="0.3">
      <c r="A7" s="30" t="s">
        <v>141</v>
      </c>
      <c r="B7" s="76"/>
      <c r="C7" s="32" t="s">
        <v>11</v>
      </c>
      <c r="D7" s="33">
        <v>-1.1868426583991201</v>
      </c>
      <c r="E7" s="33">
        <v>-1.58481936732937</v>
      </c>
      <c r="F7" s="33">
        <v>-0.788865949468877</v>
      </c>
      <c r="G7" s="33">
        <v>1.0288572023964199E-8</v>
      </c>
    </row>
    <row r="8" spans="1:7" x14ac:dyDescent="0.3">
      <c r="A8" s="30" t="s">
        <v>138</v>
      </c>
      <c r="B8" s="76"/>
      <c r="C8" s="30" t="s">
        <v>12</v>
      </c>
      <c r="D8" s="33">
        <v>-0.83284165972121904</v>
      </c>
      <c r="E8" s="33">
        <v>-1.07610792706361</v>
      </c>
      <c r="F8" s="33">
        <v>-0.58957539237882495</v>
      </c>
      <c r="G8" s="33">
        <v>1.9771220907856498E-9</v>
      </c>
    </row>
    <row r="9" spans="1:7" x14ac:dyDescent="0.3">
      <c r="A9" s="30" t="s">
        <v>140</v>
      </c>
      <c r="B9" s="76"/>
      <c r="C9" s="30" t="s">
        <v>12</v>
      </c>
      <c r="D9" s="33">
        <v>-1.6162622588237601</v>
      </c>
      <c r="E9" s="33">
        <v>-2.1355324718997402</v>
      </c>
      <c r="F9" s="33">
        <v>-1.09699204574779</v>
      </c>
      <c r="G9" s="33">
        <v>2.0424411469137099E-9</v>
      </c>
    </row>
    <row r="10" spans="1:7" x14ac:dyDescent="0.3">
      <c r="A10" s="30" t="s">
        <v>141</v>
      </c>
      <c r="B10" s="76"/>
      <c r="C10" s="30" t="s">
        <v>12</v>
      </c>
      <c r="D10" s="33">
        <v>-1.21829330744772</v>
      </c>
      <c r="E10" s="33">
        <v>-1.6232078134769601</v>
      </c>
      <c r="F10" s="33">
        <v>-0.81337880141847896</v>
      </c>
      <c r="G10" s="33">
        <v>7.6255652729931704E-9</v>
      </c>
    </row>
    <row r="11" spans="1:7" x14ac:dyDescent="0.3">
      <c r="A11" s="76" t="s">
        <v>138</v>
      </c>
      <c r="B11" s="77" t="s">
        <v>143</v>
      </c>
      <c r="C11" s="32" t="s">
        <v>11</v>
      </c>
      <c r="D11" s="33">
        <v>3.7859364151216497E-2</v>
      </c>
      <c r="E11" s="33">
        <v>-0.35054898963835002</v>
      </c>
      <c r="F11" s="33">
        <v>0.426267717940783</v>
      </c>
      <c r="G11" s="33">
        <v>0.82400666219761798</v>
      </c>
    </row>
    <row r="12" spans="1:7" x14ac:dyDescent="0.3">
      <c r="A12" s="76"/>
      <c r="B12" s="77"/>
      <c r="C12" s="30" t="s">
        <v>12</v>
      </c>
      <c r="D12" s="33">
        <v>-2.8887065375681201E-2</v>
      </c>
      <c r="E12" s="33">
        <v>-0.42386038275100002</v>
      </c>
      <c r="F12" s="33">
        <v>0.36608625199963801</v>
      </c>
      <c r="G12" s="33">
        <v>0.86760889599542401</v>
      </c>
    </row>
    <row r="13" spans="1:7" x14ac:dyDescent="0.3">
      <c r="A13" s="76" t="s">
        <v>140</v>
      </c>
      <c r="B13" s="77"/>
      <c r="C13" s="32" t="s">
        <v>11</v>
      </c>
      <c r="D13" s="33">
        <v>0.50103923258905103</v>
      </c>
      <c r="E13" s="33">
        <v>-0.321825941085436</v>
      </c>
      <c r="F13" s="33">
        <v>1.3239044062635399</v>
      </c>
      <c r="G13" s="33">
        <v>0.171584694735607</v>
      </c>
    </row>
    <row r="14" spans="1:7" x14ac:dyDescent="0.3">
      <c r="A14" s="76"/>
      <c r="B14" s="77"/>
      <c r="C14" s="30" t="s">
        <v>12</v>
      </c>
      <c r="D14" s="33">
        <v>-0.229559225447348</v>
      </c>
      <c r="E14" s="33">
        <v>-1.0552139686908999</v>
      </c>
      <c r="F14" s="33">
        <v>0.59609551779620595</v>
      </c>
      <c r="G14" s="33">
        <v>0.53212777802701405</v>
      </c>
    </row>
    <row r="15" spans="1:7" x14ac:dyDescent="0.3">
      <c r="A15" s="76" t="s">
        <v>141</v>
      </c>
      <c r="B15" s="77"/>
      <c r="C15" s="32" t="s">
        <v>11</v>
      </c>
      <c r="D15" s="33">
        <v>-0.12006190586436</v>
      </c>
      <c r="E15" s="33">
        <v>-0.75498227800916196</v>
      </c>
      <c r="F15" s="33">
        <v>0.51485846628044096</v>
      </c>
      <c r="G15" s="33">
        <v>0.67058996258044201</v>
      </c>
    </row>
    <row r="16" spans="1:7" x14ac:dyDescent="0.3">
      <c r="A16" s="76"/>
      <c r="B16" s="77"/>
      <c r="C16" s="30" t="s">
        <v>12</v>
      </c>
      <c r="D16" s="33">
        <v>-0.15151255491295501</v>
      </c>
      <c r="E16" s="33">
        <v>-0.79214769165574705</v>
      </c>
      <c r="F16" s="33">
        <v>0.48912258182983798</v>
      </c>
      <c r="G16" s="33">
        <v>0.59478643256823605</v>
      </c>
    </row>
    <row r="17" spans="1:7" x14ac:dyDescent="0.3">
      <c r="A17" s="78" t="s">
        <v>140</v>
      </c>
      <c r="B17" s="81" t="s">
        <v>176</v>
      </c>
      <c r="C17" s="32" t="s">
        <v>10</v>
      </c>
      <c r="D17" s="33">
        <v>-0.58274843903087903</v>
      </c>
      <c r="E17" s="33">
        <v>-1.04982311942281</v>
      </c>
      <c r="F17" s="33">
        <v>-0.115673758638951</v>
      </c>
      <c r="G17" s="33">
        <v>1.45971276578723E-2</v>
      </c>
    </row>
    <row r="18" spans="1:7" x14ac:dyDescent="0.3">
      <c r="A18" s="79"/>
      <c r="B18" s="82"/>
      <c r="C18" s="32" t="s">
        <v>11</v>
      </c>
      <c r="D18" s="33">
        <v>-0.119568570593044</v>
      </c>
      <c r="E18" s="33">
        <v>-0.59844981915171802</v>
      </c>
      <c r="F18" s="33">
        <v>0.35931267796562999</v>
      </c>
      <c r="G18" s="33">
        <v>0.62382832935231503</v>
      </c>
    </row>
    <row r="19" spans="1:7" x14ac:dyDescent="0.3">
      <c r="A19" s="80"/>
      <c r="B19" s="82"/>
      <c r="C19" s="30" t="s">
        <v>12</v>
      </c>
      <c r="D19" s="33">
        <v>-0.78342059910254602</v>
      </c>
      <c r="E19" s="33">
        <v>-1.2678155577891499</v>
      </c>
      <c r="F19" s="33">
        <v>-0.29902564041593999</v>
      </c>
      <c r="G19" s="33">
        <v>1.5871993485639399E-3</v>
      </c>
    </row>
    <row r="20" spans="1:7" x14ac:dyDescent="0.3">
      <c r="A20" s="78" t="s">
        <v>141</v>
      </c>
      <c r="B20" s="82"/>
      <c r="C20" s="32" t="s">
        <v>10</v>
      </c>
      <c r="D20" s="33">
        <v>-0.262826158189226</v>
      </c>
      <c r="E20" s="33">
        <v>-0.60578440166580205</v>
      </c>
      <c r="F20" s="33">
        <v>8.0132085287351204E-2</v>
      </c>
      <c r="G20" s="33">
        <v>0.13273198607136599</v>
      </c>
    </row>
    <row r="21" spans="1:7" x14ac:dyDescent="0.3">
      <c r="A21" s="79"/>
      <c r="B21" s="82"/>
      <c r="C21" s="32" t="s">
        <v>11</v>
      </c>
      <c r="D21" s="33">
        <v>-0.42074742820480299</v>
      </c>
      <c r="E21" s="33">
        <v>-0.76796505858198705</v>
      </c>
      <c r="F21" s="33">
        <v>-7.3529797827617802E-2</v>
      </c>
      <c r="G21" s="33">
        <v>1.76690531364345E-2</v>
      </c>
    </row>
    <row r="22" spans="1:7" x14ac:dyDescent="0.3">
      <c r="A22" s="80"/>
      <c r="B22" s="83"/>
      <c r="C22" s="30" t="s">
        <v>12</v>
      </c>
      <c r="D22" s="33">
        <v>-0.38545164772649898</v>
      </c>
      <c r="E22" s="33">
        <v>-0.74080157373128397</v>
      </c>
      <c r="F22" s="33">
        <v>-3.01017217217141E-2</v>
      </c>
      <c r="G22" s="33">
        <v>3.35753152287128E-2</v>
      </c>
    </row>
    <row r="23" spans="1:7" x14ac:dyDescent="0.3">
      <c r="A23" s="76" t="s">
        <v>140</v>
      </c>
      <c r="B23" s="77" t="s">
        <v>142</v>
      </c>
      <c r="C23" s="32" t="s">
        <v>11</v>
      </c>
      <c r="D23" s="33">
        <v>0.46317986843783499</v>
      </c>
      <c r="E23" s="33">
        <v>-0.30236640811420601</v>
      </c>
      <c r="F23" s="33">
        <v>1.2287261449898801</v>
      </c>
      <c r="G23" s="33">
        <v>0.174234573611182</v>
      </c>
    </row>
    <row r="24" spans="1:7" x14ac:dyDescent="0.3">
      <c r="A24" s="76"/>
      <c r="B24" s="77"/>
      <c r="C24" s="30" t="s">
        <v>12</v>
      </c>
      <c r="D24" s="33">
        <v>-0.20067216007166699</v>
      </c>
      <c r="E24" s="33">
        <v>-0.97074643885424605</v>
      </c>
      <c r="F24" s="33">
        <v>0.56940211871091195</v>
      </c>
      <c r="G24" s="33">
        <v>0.55805766303272597</v>
      </c>
    </row>
    <row r="25" spans="1:7" x14ac:dyDescent="0.3">
      <c r="A25" s="76" t="s">
        <v>141</v>
      </c>
      <c r="B25" s="77"/>
      <c r="C25" s="32" t="s">
        <v>11</v>
      </c>
      <c r="D25" s="33">
        <v>-0.15792127001557699</v>
      </c>
      <c r="E25" s="33">
        <v>-0.71642924297807398</v>
      </c>
      <c r="F25" s="33">
        <v>0.40058670294692</v>
      </c>
      <c r="G25" s="33">
        <v>0.52509713678865999</v>
      </c>
    </row>
    <row r="26" spans="1:7" x14ac:dyDescent="0.3">
      <c r="A26" s="76"/>
      <c r="B26" s="77"/>
      <c r="C26" s="30" t="s">
        <v>12</v>
      </c>
      <c r="D26" s="33">
        <v>-0.12262548953727299</v>
      </c>
      <c r="E26" s="33">
        <v>-0.68779226430840101</v>
      </c>
      <c r="F26" s="33">
        <v>0.442541285233855</v>
      </c>
      <c r="G26" s="33">
        <v>0.62576004173690203</v>
      </c>
    </row>
  </sheetData>
  <mergeCells count="11">
    <mergeCell ref="B2:B10"/>
    <mergeCell ref="B11:B16"/>
    <mergeCell ref="B23:B26"/>
    <mergeCell ref="A11:A12"/>
    <mergeCell ref="A13:A14"/>
    <mergeCell ref="A15:A16"/>
    <mergeCell ref="A23:A24"/>
    <mergeCell ref="A25:A26"/>
    <mergeCell ref="A17:A19"/>
    <mergeCell ref="A20:A22"/>
    <mergeCell ref="B17:B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9"/>
  <sheetViews>
    <sheetView topLeftCell="A34" zoomScale="60" zoomScaleNormal="60" workbookViewId="0">
      <selection activeCell="A56" sqref="A56:XFD56"/>
    </sheetView>
  </sheetViews>
  <sheetFormatPr defaultRowHeight="14.4" x14ac:dyDescent="0.3"/>
  <cols>
    <col min="1" max="1" width="45.21875" bestFit="1" customWidth="1"/>
    <col min="3" max="3" width="8.77734375" style="22"/>
    <col min="5" max="5" width="8.77734375" style="22"/>
    <col min="7" max="7" width="8.77734375" style="22"/>
    <col min="10" max="10" width="45.21875" bestFit="1" customWidth="1"/>
    <col min="12" max="12" width="8.77734375" style="22"/>
    <col min="14" max="14" width="8.77734375" style="22"/>
    <col min="16" max="16" width="8.77734375" style="22"/>
    <col min="19" max="19" width="45.21875" bestFit="1" customWidth="1"/>
    <col min="21" max="21" width="8.77734375" style="22"/>
    <col min="23" max="23" width="8.77734375" style="22"/>
    <col min="25" max="25" width="8.77734375" style="22"/>
  </cols>
  <sheetData>
    <row r="1" spans="1:25" x14ac:dyDescent="0.3">
      <c r="A1" s="71" t="s">
        <v>196</v>
      </c>
      <c r="B1" s="71"/>
      <c r="C1" s="71"/>
      <c r="D1" s="71"/>
      <c r="E1" s="71"/>
      <c r="F1" s="71"/>
      <c r="G1" s="71"/>
      <c r="J1" s="84" t="s">
        <v>198</v>
      </c>
      <c r="K1" s="84"/>
      <c r="L1" s="84"/>
      <c r="M1" s="84"/>
      <c r="N1" s="84"/>
      <c r="O1" s="84"/>
      <c r="P1" s="84"/>
      <c r="S1" s="84" t="s">
        <v>197</v>
      </c>
      <c r="T1" s="84"/>
      <c r="U1" s="84"/>
      <c r="V1" s="84"/>
      <c r="W1" s="84"/>
      <c r="X1" s="84"/>
      <c r="Y1" s="84"/>
    </row>
    <row r="2" spans="1:25" ht="28.2" customHeight="1" x14ac:dyDescent="0.3">
      <c r="A2" s="85" t="s">
        <v>90</v>
      </c>
      <c r="B2" s="55" t="s">
        <v>10</v>
      </c>
      <c r="C2" s="55"/>
      <c r="D2" s="55" t="s">
        <v>13</v>
      </c>
      <c r="E2" s="55"/>
      <c r="F2" s="55" t="s">
        <v>14</v>
      </c>
      <c r="G2" s="55"/>
      <c r="J2" s="85" t="s">
        <v>90</v>
      </c>
      <c r="K2" s="55" t="s">
        <v>10</v>
      </c>
      <c r="L2" s="55"/>
      <c r="M2" s="55" t="s">
        <v>13</v>
      </c>
      <c r="N2" s="55"/>
      <c r="O2" s="55" t="s">
        <v>14</v>
      </c>
      <c r="P2" s="55"/>
      <c r="S2" s="85" t="s">
        <v>90</v>
      </c>
      <c r="T2" s="55" t="s">
        <v>10</v>
      </c>
      <c r="U2" s="55"/>
      <c r="V2" s="55" t="s">
        <v>13</v>
      </c>
      <c r="W2" s="55"/>
      <c r="X2" s="55" t="s">
        <v>14</v>
      </c>
      <c r="Y2" s="55"/>
    </row>
    <row r="3" spans="1:25" x14ac:dyDescent="0.3">
      <c r="A3" s="85"/>
      <c r="B3" s="4" t="s">
        <v>21</v>
      </c>
      <c r="C3" s="20" t="s">
        <v>91</v>
      </c>
      <c r="D3" s="4" t="s">
        <v>21</v>
      </c>
      <c r="E3" s="20" t="s">
        <v>91</v>
      </c>
      <c r="F3" s="4" t="s">
        <v>21</v>
      </c>
      <c r="G3" s="20" t="s">
        <v>91</v>
      </c>
      <c r="J3" s="85"/>
      <c r="K3" s="4" t="s">
        <v>21</v>
      </c>
      <c r="L3" s="20" t="s">
        <v>91</v>
      </c>
      <c r="M3" s="4" t="s">
        <v>21</v>
      </c>
      <c r="N3" s="20" t="s">
        <v>91</v>
      </c>
      <c r="O3" s="4" t="s">
        <v>21</v>
      </c>
      <c r="P3" s="20" t="s">
        <v>91</v>
      </c>
      <c r="S3" s="85"/>
      <c r="T3" s="4" t="s">
        <v>21</v>
      </c>
      <c r="U3" s="20" t="s">
        <v>91</v>
      </c>
      <c r="V3" s="4" t="s">
        <v>21</v>
      </c>
      <c r="W3" s="20" t="s">
        <v>91</v>
      </c>
      <c r="X3" s="4" t="s">
        <v>21</v>
      </c>
      <c r="Y3" s="20" t="s">
        <v>91</v>
      </c>
    </row>
    <row r="4" spans="1:25" ht="15.6" x14ac:dyDescent="0.3">
      <c r="A4" s="12" t="s">
        <v>27</v>
      </c>
      <c r="B4" s="12">
        <v>0</v>
      </c>
      <c r="C4" s="21">
        <v>0</v>
      </c>
      <c r="D4" s="12">
        <v>1</v>
      </c>
      <c r="E4" s="21">
        <v>4.7619047619047616E-2</v>
      </c>
      <c r="F4" s="12">
        <v>0</v>
      </c>
      <c r="G4" s="21">
        <v>0</v>
      </c>
      <c r="I4" s="41"/>
      <c r="J4" s="12" t="s">
        <v>27</v>
      </c>
      <c r="K4" s="12">
        <v>0</v>
      </c>
      <c r="L4" s="21">
        <f>K4/8</f>
        <v>0</v>
      </c>
      <c r="M4" s="12">
        <v>1</v>
      </c>
      <c r="N4" s="21">
        <f>M4/14</f>
        <v>7.1428571428571425E-2</v>
      </c>
      <c r="O4" s="12">
        <v>0</v>
      </c>
      <c r="P4" s="21">
        <f>O4/10</f>
        <v>0</v>
      </c>
      <c r="S4" s="12" t="s">
        <v>27</v>
      </c>
      <c r="T4" s="12">
        <v>0</v>
      </c>
      <c r="U4" s="21">
        <f>T4/13</f>
        <v>0</v>
      </c>
      <c r="V4" s="12">
        <v>0</v>
      </c>
      <c r="W4" s="21">
        <f>V4/7</f>
        <v>0</v>
      </c>
      <c r="X4" s="12">
        <v>0</v>
      </c>
      <c r="Y4" s="21">
        <f>X4/11</f>
        <v>0</v>
      </c>
    </row>
    <row r="5" spans="1:25" ht="15.6" x14ac:dyDescent="0.3">
      <c r="A5" s="12" t="s">
        <v>28</v>
      </c>
      <c r="B5" s="12">
        <v>0</v>
      </c>
      <c r="C5" s="21">
        <v>0</v>
      </c>
      <c r="D5" s="12">
        <v>1</v>
      </c>
      <c r="E5" s="21">
        <v>4.7619047619047616E-2</v>
      </c>
      <c r="F5" s="12">
        <v>0</v>
      </c>
      <c r="G5" s="21">
        <v>0</v>
      </c>
      <c r="I5" s="41"/>
      <c r="J5" s="12" t="s">
        <v>28</v>
      </c>
      <c r="K5" s="12">
        <v>0</v>
      </c>
      <c r="L5" s="21">
        <f t="shared" ref="L5:L68" si="0">K5/8</f>
        <v>0</v>
      </c>
      <c r="M5" s="12">
        <v>1</v>
      </c>
      <c r="N5" s="21">
        <f t="shared" ref="N5:N68" si="1">M5/14</f>
        <v>7.1428571428571425E-2</v>
      </c>
      <c r="O5" s="12">
        <v>0</v>
      </c>
      <c r="P5" s="21">
        <f t="shared" ref="P5:P32" si="2">O5/10</f>
        <v>0</v>
      </c>
      <c r="S5" s="12" t="s">
        <v>28</v>
      </c>
      <c r="T5" s="12">
        <v>0</v>
      </c>
      <c r="U5" s="21">
        <f t="shared" ref="U5:U68" si="3">T5/13</f>
        <v>0</v>
      </c>
      <c r="V5" s="12">
        <v>0</v>
      </c>
      <c r="W5" s="21">
        <f t="shared" ref="W5:W68" si="4">V5/7</f>
        <v>0</v>
      </c>
      <c r="X5" s="12">
        <v>0</v>
      </c>
      <c r="Y5" s="21">
        <f t="shared" ref="Y5:Y68" si="5">X5/11</f>
        <v>0</v>
      </c>
    </row>
    <row r="6" spans="1:25" ht="15.6" x14ac:dyDescent="0.3">
      <c r="A6" s="12" t="s">
        <v>29</v>
      </c>
      <c r="B6" s="12">
        <v>0</v>
      </c>
      <c r="C6" s="21">
        <v>0</v>
      </c>
      <c r="D6" s="12">
        <v>1</v>
      </c>
      <c r="E6" s="21">
        <v>4.7619047619047616E-2</v>
      </c>
      <c r="F6" s="12">
        <v>0</v>
      </c>
      <c r="G6" s="21">
        <v>0</v>
      </c>
      <c r="I6" s="41"/>
      <c r="J6" s="12" t="s">
        <v>29</v>
      </c>
      <c r="K6" s="12">
        <v>0</v>
      </c>
      <c r="L6" s="21">
        <f t="shared" si="0"/>
        <v>0</v>
      </c>
      <c r="M6" s="12">
        <v>0</v>
      </c>
      <c r="N6" s="21">
        <f t="shared" si="1"/>
        <v>0</v>
      </c>
      <c r="O6" s="12">
        <v>0</v>
      </c>
      <c r="P6" s="21">
        <f t="shared" si="2"/>
        <v>0</v>
      </c>
      <c r="S6" s="12" t="s">
        <v>29</v>
      </c>
      <c r="T6" s="12">
        <v>0</v>
      </c>
      <c r="U6" s="21">
        <f t="shared" si="3"/>
        <v>0</v>
      </c>
      <c r="V6" s="12">
        <v>1</v>
      </c>
      <c r="W6" s="21">
        <f t="shared" si="4"/>
        <v>0.14285714285714285</v>
      </c>
      <c r="X6" s="12">
        <v>0</v>
      </c>
      <c r="Y6" s="21">
        <f t="shared" si="5"/>
        <v>0</v>
      </c>
    </row>
    <row r="7" spans="1:25" ht="15.6" x14ac:dyDescent="0.3">
      <c r="A7" s="12" t="s">
        <v>30</v>
      </c>
      <c r="B7" s="12">
        <v>0</v>
      </c>
      <c r="C7" s="21">
        <v>0</v>
      </c>
      <c r="D7" s="12">
        <v>1</v>
      </c>
      <c r="E7" s="21">
        <v>4.7619047619047616E-2</v>
      </c>
      <c r="F7" s="12">
        <v>0</v>
      </c>
      <c r="G7" s="21">
        <v>0</v>
      </c>
      <c r="I7" s="41"/>
      <c r="J7" s="12" t="s">
        <v>30</v>
      </c>
      <c r="K7" s="12">
        <v>0</v>
      </c>
      <c r="L7" s="21">
        <f t="shared" si="0"/>
        <v>0</v>
      </c>
      <c r="M7" s="12">
        <v>0</v>
      </c>
      <c r="N7" s="21">
        <f t="shared" si="1"/>
        <v>0</v>
      </c>
      <c r="O7" s="12">
        <v>0</v>
      </c>
      <c r="P7" s="21">
        <f t="shared" si="2"/>
        <v>0</v>
      </c>
      <c r="S7" s="12" t="s">
        <v>30</v>
      </c>
      <c r="T7" s="12">
        <v>0</v>
      </c>
      <c r="U7" s="21">
        <f t="shared" si="3"/>
        <v>0</v>
      </c>
      <c r="V7" s="12">
        <v>1</v>
      </c>
      <c r="W7" s="21">
        <f t="shared" si="4"/>
        <v>0.14285714285714285</v>
      </c>
      <c r="X7" s="12">
        <v>0</v>
      </c>
      <c r="Y7" s="21">
        <f t="shared" si="5"/>
        <v>0</v>
      </c>
    </row>
    <row r="8" spans="1:25" ht="15.6" x14ac:dyDescent="0.3">
      <c r="A8" s="12" t="s">
        <v>174</v>
      </c>
      <c r="B8" s="12">
        <v>1</v>
      </c>
      <c r="C8" s="21">
        <v>4.7619047619047616E-2</v>
      </c>
      <c r="D8" s="12">
        <v>0</v>
      </c>
      <c r="E8" s="21">
        <v>0</v>
      </c>
      <c r="F8" s="12">
        <v>0</v>
      </c>
      <c r="G8" s="21">
        <v>0</v>
      </c>
      <c r="I8" s="41"/>
      <c r="J8" s="12" t="s">
        <v>174</v>
      </c>
      <c r="K8" s="12">
        <v>0</v>
      </c>
      <c r="L8" s="21">
        <f t="shared" si="0"/>
        <v>0</v>
      </c>
      <c r="M8" s="12">
        <v>0</v>
      </c>
      <c r="N8" s="21">
        <f t="shared" si="1"/>
        <v>0</v>
      </c>
      <c r="O8" s="12">
        <v>0</v>
      </c>
      <c r="P8" s="21">
        <f t="shared" si="2"/>
        <v>0</v>
      </c>
      <c r="S8" s="12" t="s">
        <v>174</v>
      </c>
      <c r="T8" s="12">
        <v>1</v>
      </c>
      <c r="U8" s="21">
        <f t="shared" si="3"/>
        <v>7.6923076923076927E-2</v>
      </c>
      <c r="V8" s="12">
        <v>0</v>
      </c>
      <c r="W8" s="21">
        <f t="shared" si="4"/>
        <v>0</v>
      </c>
      <c r="X8" s="12">
        <v>0</v>
      </c>
      <c r="Y8" s="21">
        <f t="shared" si="5"/>
        <v>0</v>
      </c>
    </row>
    <row r="9" spans="1:25" ht="15.6" x14ac:dyDescent="0.3">
      <c r="A9" s="12" t="s">
        <v>31</v>
      </c>
      <c r="B9" s="12">
        <v>1</v>
      </c>
      <c r="C9" s="21">
        <v>4.7619047619047616E-2</v>
      </c>
      <c r="D9" s="12">
        <v>0</v>
      </c>
      <c r="E9" s="21">
        <v>0</v>
      </c>
      <c r="F9" s="12">
        <v>0</v>
      </c>
      <c r="G9" s="21">
        <v>0</v>
      </c>
      <c r="I9" s="41"/>
      <c r="J9" s="12" t="s">
        <v>31</v>
      </c>
      <c r="K9" s="12">
        <v>0</v>
      </c>
      <c r="L9" s="21">
        <f t="shared" si="0"/>
        <v>0</v>
      </c>
      <c r="M9" s="12">
        <v>0</v>
      </c>
      <c r="N9" s="21">
        <f t="shared" si="1"/>
        <v>0</v>
      </c>
      <c r="O9" s="12">
        <v>0</v>
      </c>
      <c r="P9" s="21">
        <f t="shared" si="2"/>
        <v>0</v>
      </c>
      <c r="S9" s="12" t="s">
        <v>31</v>
      </c>
      <c r="T9" s="12">
        <v>1</v>
      </c>
      <c r="U9" s="21">
        <f t="shared" si="3"/>
        <v>7.6923076923076927E-2</v>
      </c>
      <c r="V9" s="12">
        <v>0</v>
      </c>
      <c r="W9" s="21">
        <f t="shared" si="4"/>
        <v>0</v>
      </c>
      <c r="X9" s="12">
        <v>0</v>
      </c>
      <c r="Y9" s="21">
        <f t="shared" si="5"/>
        <v>0</v>
      </c>
    </row>
    <row r="10" spans="1:25" ht="15.6" x14ac:dyDescent="0.3">
      <c r="A10" s="12" t="s">
        <v>173</v>
      </c>
      <c r="B10" s="12">
        <v>1</v>
      </c>
      <c r="C10" s="21">
        <v>4.7619047619047616E-2</v>
      </c>
      <c r="D10" s="12">
        <v>0</v>
      </c>
      <c r="E10" s="21">
        <v>0</v>
      </c>
      <c r="F10" s="12">
        <v>0</v>
      </c>
      <c r="G10" s="21">
        <v>0</v>
      </c>
      <c r="I10" s="41"/>
      <c r="J10" s="12" t="s">
        <v>173</v>
      </c>
      <c r="K10" s="12">
        <v>1</v>
      </c>
      <c r="L10" s="21">
        <f t="shared" si="0"/>
        <v>0.125</v>
      </c>
      <c r="M10" s="12">
        <v>0</v>
      </c>
      <c r="N10" s="21">
        <f t="shared" si="1"/>
        <v>0</v>
      </c>
      <c r="O10" s="12">
        <v>0</v>
      </c>
      <c r="P10" s="21">
        <f t="shared" si="2"/>
        <v>0</v>
      </c>
      <c r="S10" s="12" t="s">
        <v>173</v>
      </c>
      <c r="T10" s="12">
        <v>0</v>
      </c>
      <c r="U10" s="21">
        <f t="shared" si="3"/>
        <v>0</v>
      </c>
      <c r="V10" s="12">
        <v>0</v>
      </c>
      <c r="W10" s="21">
        <f t="shared" si="4"/>
        <v>0</v>
      </c>
      <c r="X10" s="12">
        <v>0</v>
      </c>
      <c r="Y10" s="21">
        <f t="shared" si="5"/>
        <v>0</v>
      </c>
    </row>
    <row r="11" spans="1:25" ht="15.6" x14ac:dyDescent="0.3">
      <c r="A11" s="12" t="s">
        <v>32</v>
      </c>
      <c r="B11" s="12">
        <v>1</v>
      </c>
      <c r="C11" s="21">
        <v>4.7619047619047616E-2</v>
      </c>
      <c r="D11" s="12">
        <v>0</v>
      </c>
      <c r="E11" s="21">
        <v>0</v>
      </c>
      <c r="F11" s="12">
        <v>0</v>
      </c>
      <c r="G11" s="21">
        <v>0</v>
      </c>
      <c r="I11" s="41"/>
      <c r="J11" s="12" t="s">
        <v>32</v>
      </c>
      <c r="K11" s="12">
        <v>1</v>
      </c>
      <c r="L11" s="21">
        <f t="shared" si="0"/>
        <v>0.125</v>
      </c>
      <c r="M11" s="12">
        <v>0</v>
      </c>
      <c r="N11" s="21">
        <f t="shared" si="1"/>
        <v>0</v>
      </c>
      <c r="O11" s="12">
        <v>0</v>
      </c>
      <c r="P11" s="21">
        <f t="shared" si="2"/>
        <v>0</v>
      </c>
      <c r="S11" s="12" t="s">
        <v>32</v>
      </c>
      <c r="T11" s="12">
        <v>0</v>
      </c>
      <c r="U11" s="21">
        <f t="shared" si="3"/>
        <v>0</v>
      </c>
      <c r="V11" s="12">
        <v>0</v>
      </c>
      <c r="W11" s="21">
        <f t="shared" si="4"/>
        <v>0</v>
      </c>
      <c r="X11" s="12">
        <v>0</v>
      </c>
      <c r="Y11" s="21">
        <f t="shared" si="5"/>
        <v>0</v>
      </c>
    </row>
    <row r="12" spans="1:25" ht="15.6" x14ac:dyDescent="0.3">
      <c r="A12" s="12" t="s">
        <v>33</v>
      </c>
      <c r="B12" s="12">
        <v>0</v>
      </c>
      <c r="C12" s="21">
        <v>0</v>
      </c>
      <c r="D12" s="12">
        <v>1</v>
      </c>
      <c r="E12" s="21">
        <v>4.7619047619047616E-2</v>
      </c>
      <c r="F12" s="12">
        <v>2</v>
      </c>
      <c r="G12" s="21">
        <v>9.5238095238095233E-2</v>
      </c>
      <c r="I12" s="41"/>
      <c r="J12" s="12" t="s">
        <v>33</v>
      </c>
      <c r="K12" s="12">
        <v>0</v>
      </c>
      <c r="L12" s="21">
        <f t="shared" si="0"/>
        <v>0</v>
      </c>
      <c r="M12" s="12">
        <v>1</v>
      </c>
      <c r="N12" s="21">
        <f t="shared" si="1"/>
        <v>7.1428571428571425E-2</v>
      </c>
      <c r="O12" s="12">
        <v>1</v>
      </c>
      <c r="P12" s="21">
        <f t="shared" si="2"/>
        <v>0.1</v>
      </c>
      <c r="S12" s="12" t="s">
        <v>33</v>
      </c>
      <c r="T12" s="12">
        <v>0</v>
      </c>
      <c r="U12" s="21">
        <f t="shared" si="3"/>
        <v>0</v>
      </c>
      <c r="V12" s="12">
        <v>0</v>
      </c>
      <c r="W12" s="21">
        <f t="shared" si="4"/>
        <v>0</v>
      </c>
      <c r="X12" s="12">
        <v>1</v>
      </c>
      <c r="Y12" s="21">
        <f t="shared" si="5"/>
        <v>9.0909090909090912E-2</v>
      </c>
    </row>
    <row r="13" spans="1:25" ht="15.6" x14ac:dyDescent="0.3">
      <c r="A13" s="12" t="s">
        <v>34</v>
      </c>
      <c r="B13" s="12">
        <v>0</v>
      </c>
      <c r="C13" s="21">
        <v>0</v>
      </c>
      <c r="D13" s="12">
        <v>0</v>
      </c>
      <c r="E13" s="21">
        <v>0</v>
      </c>
      <c r="F13" s="12">
        <v>1</v>
      </c>
      <c r="G13" s="21">
        <v>4.7619047619047616E-2</v>
      </c>
      <c r="I13" s="41"/>
      <c r="J13" s="12" t="s">
        <v>34</v>
      </c>
      <c r="K13" s="12">
        <v>0</v>
      </c>
      <c r="L13" s="21">
        <f t="shared" si="0"/>
        <v>0</v>
      </c>
      <c r="M13" s="12">
        <v>0</v>
      </c>
      <c r="N13" s="21">
        <f t="shared" si="1"/>
        <v>0</v>
      </c>
      <c r="O13" s="12">
        <v>0</v>
      </c>
      <c r="P13" s="21">
        <f t="shared" si="2"/>
        <v>0</v>
      </c>
      <c r="S13" s="12" t="s">
        <v>34</v>
      </c>
      <c r="T13" s="12">
        <v>0</v>
      </c>
      <c r="U13" s="21">
        <f t="shared" si="3"/>
        <v>0</v>
      </c>
      <c r="V13" s="12">
        <v>0</v>
      </c>
      <c r="W13" s="21">
        <f t="shared" si="4"/>
        <v>0</v>
      </c>
      <c r="X13" s="12">
        <v>1</v>
      </c>
      <c r="Y13" s="21">
        <f t="shared" si="5"/>
        <v>9.0909090909090912E-2</v>
      </c>
    </row>
    <row r="14" spans="1:25" ht="15.6" x14ac:dyDescent="0.3">
      <c r="A14" s="12" t="s">
        <v>35</v>
      </c>
      <c r="B14" s="12">
        <v>0</v>
      </c>
      <c r="C14" s="21">
        <v>0</v>
      </c>
      <c r="D14" s="12">
        <v>1</v>
      </c>
      <c r="E14" s="21">
        <v>4.7619047619047616E-2</v>
      </c>
      <c r="F14" s="12">
        <v>0</v>
      </c>
      <c r="G14" s="21">
        <v>0</v>
      </c>
      <c r="I14" s="41"/>
      <c r="J14" s="12" t="s">
        <v>35</v>
      </c>
      <c r="K14" s="12">
        <v>0</v>
      </c>
      <c r="L14" s="21">
        <f t="shared" si="0"/>
        <v>0</v>
      </c>
      <c r="M14" s="12">
        <v>1</v>
      </c>
      <c r="N14" s="21">
        <f t="shared" si="1"/>
        <v>7.1428571428571425E-2</v>
      </c>
      <c r="O14" s="12">
        <v>0</v>
      </c>
      <c r="P14" s="21">
        <f t="shared" si="2"/>
        <v>0</v>
      </c>
      <c r="S14" s="12" t="s">
        <v>35</v>
      </c>
      <c r="T14" s="12">
        <v>0</v>
      </c>
      <c r="U14" s="21">
        <f t="shared" si="3"/>
        <v>0</v>
      </c>
      <c r="V14" s="12">
        <v>0</v>
      </c>
      <c r="W14" s="21">
        <f t="shared" si="4"/>
        <v>0</v>
      </c>
      <c r="X14" s="12">
        <v>0</v>
      </c>
      <c r="Y14" s="21">
        <f t="shared" si="5"/>
        <v>0</v>
      </c>
    </row>
    <row r="15" spans="1:25" ht="15.6" x14ac:dyDescent="0.3">
      <c r="A15" s="12" t="s">
        <v>36</v>
      </c>
      <c r="B15" s="12">
        <v>0</v>
      </c>
      <c r="C15" s="21">
        <v>0</v>
      </c>
      <c r="D15" s="12">
        <v>0</v>
      </c>
      <c r="E15" s="21">
        <v>0</v>
      </c>
      <c r="F15" s="12">
        <v>1</v>
      </c>
      <c r="G15" s="21">
        <v>4.7619047619047616E-2</v>
      </c>
      <c r="I15" s="41"/>
      <c r="J15" s="12" t="s">
        <v>36</v>
      </c>
      <c r="K15" s="12">
        <v>0</v>
      </c>
      <c r="L15" s="21">
        <f t="shared" si="0"/>
        <v>0</v>
      </c>
      <c r="M15" s="12">
        <v>0</v>
      </c>
      <c r="N15" s="21">
        <f t="shared" si="1"/>
        <v>0</v>
      </c>
      <c r="O15" s="12">
        <v>1</v>
      </c>
      <c r="P15" s="21">
        <f t="shared" si="2"/>
        <v>0.1</v>
      </c>
      <c r="S15" s="12" t="s">
        <v>36</v>
      </c>
      <c r="T15" s="12">
        <v>0</v>
      </c>
      <c r="U15" s="21">
        <f t="shared" si="3"/>
        <v>0</v>
      </c>
      <c r="V15" s="12">
        <v>0</v>
      </c>
      <c r="W15" s="21">
        <f t="shared" si="4"/>
        <v>0</v>
      </c>
      <c r="X15" s="12">
        <v>0</v>
      </c>
      <c r="Y15" s="21">
        <f t="shared" si="5"/>
        <v>0</v>
      </c>
    </row>
    <row r="16" spans="1:25" ht="15.6" x14ac:dyDescent="0.3">
      <c r="A16" s="12" t="s">
        <v>37</v>
      </c>
      <c r="B16" s="12">
        <v>1</v>
      </c>
      <c r="C16" s="21">
        <v>4.7619047619047616E-2</v>
      </c>
      <c r="D16" s="12">
        <v>1</v>
      </c>
      <c r="E16" s="21">
        <v>4.7619047619047616E-2</v>
      </c>
      <c r="F16" s="12">
        <v>0</v>
      </c>
      <c r="G16" s="21">
        <v>0</v>
      </c>
      <c r="I16" s="41"/>
      <c r="J16" s="12" t="s">
        <v>37</v>
      </c>
      <c r="K16" s="12">
        <v>0</v>
      </c>
      <c r="L16" s="21">
        <f t="shared" si="0"/>
        <v>0</v>
      </c>
      <c r="M16" s="12">
        <v>1</v>
      </c>
      <c r="N16" s="21">
        <f t="shared" si="1"/>
        <v>7.1428571428571425E-2</v>
      </c>
      <c r="O16" s="12">
        <v>0</v>
      </c>
      <c r="P16" s="21">
        <f t="shared" si="2"/>
        <v>0</v>
      </c>
      <c r="S16" s="12" t="s">
        <v>37</v>
      </c>
      <c r="T16" s="12">
        <v>1</v>
      </c>
      <c r="U16" s="21">
        <f t="shared" si="3"/>
        <v>7.6923076923076927E-2</v>
      </c>
      <c r="V16" s="12">
        <v>0</v>
      </c>
      <c r="W16" s="21">
        <f t="shared" si="4"/>
        <v>0</v>
      </c>
      <c r="X16" s="12">
        <v>0</v>
      </c>
      <c r="Y16" s="21">
        <f t="shared" si="5"/>
        <v>0</v>
      </c>
    </row>
    <row r="17" spans="1:25" ht="15.6" x14ac:dyDescent="0.3">
      <c r="A17" s="12" t="s">
        <v>38</v>
      </c>
      <c r="B17" s="12">
        <v>1</v>
      </c>
      <c r="C17" s="21">
        <v>4.7619047619047616E-2</v>
      </c>
      <c r="D17" s="12">
        <v>0</v>
      </c>
      <c r="E17" s="21">
        <v>0</v>
      </c>
      <c r="F17" s="12">
        <v>0</v>
      </c>
      <c r="G17" s="21">
        <v>0</v>
      </c>
      <c r="I17" s="41"/>
      <c r="J17" s="12" t="s">
        <v>38</v>
      </c>
      <c r="K17" s="12">
        <v>0</v>
      </c>
      <c r="L17" s="21">
        <f t="shared" si="0"/>
        <v>0</v>
      </c>
      <c r="M17" s="12">
        <v>0</v>
      </c>
      <c r="N17" s="21">
        <f t="shared" si="1"/>
        <v>0</v>
      </c>
      <c r="O17" s="12">
        <v>0</v>
      </c>
      <c r="P17" s="21">
        <f t="shared" si="2"/>
        <v>0</v>
      </c>
      <c r="S17" s="12" t="s">
        <v>38</v>
      </c>
      <c r="T17" s="12">
        <v>1</v>
      </c>
      <c r="U17" s="21">
        <f t="shared" si="3"/>
        <v>7.6923076923076927E-2</v>
      </c>
      <c r="V17" s="12">
        <v>0</v>
      </c>
      <c r="W17" s="21">
        <f t="shared" si="4"/>
        <v>0</v>
      </c>
      <c r="X17" s="12">
        <v>0</v>
      </c>
      <c r="Y17" s="21">
        <f t="shared" si="5"/>
        <v>0</v>
      </c>
    </row>
    <row r="18" spans="1:25" ht="15.6" x14ac:dyDescent="0.3">
      <c r="A18" s="12" t="s">
        <v>39</v>
      </c>
      <c r="B18" s="12">
        <v>0</v>
      </c>
      <c r="C18" s="21">
        <v>0</v>
      </c>
      <c r="D18" s="12">
        <v>1</v>
      </c>
      <c r="E18" s="21">
        <v>4.7619047619047616E-2</v>
      </c>
      <c r="F18" s="12">
        <v>0</v>
      </c>
      <c r="G18" s="21">
        <v>0</v>
      </c>
      <c r="I18" s="41"/>
      <c r="J18" s="12" t="s">
        <v>39</v>
      </c>
      <c r="K18" s="12">
        <v>0</v>
      </c>
      <c r="L18" s="21">
        <f t="shared" si="0"/>
        <v>0</v>
      </c>
      <c r="M18" s="12">
        <v>1</v>
      </c>
      <c r="N18" s="21">
        <f t="shared" si="1"/>
        <v>7.1428571428571425E-2</v>
      </c>
      <c r="O18" s="12">
        <v>0</v>
      </c>
      <c r="P18" s="21">
        <f t="shared" si="2"/>
        <v>0</v>
      </c>
      <c r="S18" s="12" t="s">
        <v>39</v>
      </c>
      <c r="T18" s="12">
        <v>0</v>
      </c>
      <c r="U18" s="21">
        <f t="shared" si="3"/>
        <v>0</v>
      </c>
      <c r="V18" s="12">
        <v>0</v>
      </c>
      <c r="W18" s="21">
        <f t="shared" si="4"/>
        <v>0</v>
      </c>
      <c r="X18" s="12">
        <v>0</v>
      </c>
      <c r="Y18" s="21">
        <f t="shared" si="5"/>
        <v>0</v>
      </c>
    </row>
    <row r="19" spans="1:25" s="2" customFormat="1" ht="15.6" x14ac:dyDescent="0.3">
      <c r="A19" s="8" t="s">
        <v>40</v>
      </c>
      <c r="B19" s="8">
        <v>4</v>
      </c>
      <c r="C19" s="52">
        <v>0.19047619047619047</v>
      </c>
      <c r="D19" s="8">
        <v>3</v>
      </c>
      <c r="E19" s="52">
        <v>0.14285714285714285</v>
      </c>
      <c r="F19" s="8">
        <v>4</v>
      </c>
      <c r="G19" s="52">
        <v>0.19047619047619047</v>
      </c>
      <c r="I19" s="53"/>
      <c r="J19" s="8" t="s">
        <v>40</v>
      </c>
      <c r="K19" s="8">
        <v>3</v>
      </c>
      <c r="L19" s="52">
        <f t="shared" si="0"/>
        <v>0.375</v>
      </c>
      <c r="M19" s="8">
        <v>3</v>
      </c>
      <c r="N19" s="52">
        <f t="shared" si="1"/>
        <v>0.21428571428571427</v>
      </c>
      <c r="O19" s="8">
        <v>1</v>
      </c>
      <c r="P19" s="52">
        <f t="shared" si="2"/>
        <v>0.1</v>
      </c>
      <c r="S19" s="8" t="s">
        <v>40</v>
      </c>
      <c r="T19" s="8">
        <v>1</v>
      </c>
      <c r="U19" s="52">
        <f t="shared" si="3"/>
        <v>7.6923076923076927E-2</v>
      </c>
      <c r="V19" s="8">
        <v>0</v>
      </c>
      <c r="W19" s="52">
        <f t="shared" si="4"/>
        <v>0</v>
      </c>
      <c r="X19" s="8">
        <v>3</v>
      </c>
      <c r="Y19" s="52">
        <f t="shared" si="5"/>
        <v>0.27272727272727271</v>
      </c>
    </row>
    <row r="20" spans="1:25" ht="15.6" x14ac:dyDescent="0.3">
      <c r="A20" s="12" t="s">
        <v>41</v>
      </c>
      <c r="B20" s="12">
        <v>0</v>
      </c>
      <c r="C20" s="21">
        <v>0</v>
      </c>
      <c r="D20" s="12">
        <v>0</v>
      </c>
      <c r="E20" s="21">
        <v>0</v>
      </c>
      <c r="F20" s="12">
        <v>1</v>
      </c>
      <c r="G20" s="21">
        <v>4.7619047619047616E-2</v>
      </c>
      <c r="I20" s="41"/>
      <c r="J20" s="12" t="s">
        <v>41</v>
      </c>
      <c r="K20" s="12">
        <v>0</v>
      </c>
      <c r="L20" s="21">
        <f t="shared" si="0"/>
        <v>0</v>
      </c>
      <c r="M20" s="12">
        <v>0</v>
      </c>
      <c r="N20" s="21">
        <f t="shared" si="1"/>
        <v>0</v>
      </c>
      <c r="O20" s="12">
        <v>0</v>
      </c>
      <c r="P20" s="21">
        <f t="shared" si="2"/>
        <v>0</v>
      </c>
      <c r="S20" s="12" t="s">
        <v>41</v>
      </c>
      <c r="T20" s="12">
        <v>0</v>
      </c>
      <c r="U20" s="21">
        <f t="shared" si="3"/>
        <v>0</v>
      </c>
      <c r="V20" s="12">
        <v>0</v>
      </c>
      <c r="W20" s="21">
        <f t="shared" si="4"/>
        <v>0</v>
      </c>
      <c r="X20" s="12">
        <v>1</v>
      </c>
      <c r="Y20" s="21">
        <f t="shared" si="5"/>
        <v>9.0909090909090912E-2</v>
      </c>
    </row>
    <row r="21" spans="1:25" ht="15.6" x14ac:dyDescent="0.3">
      <c r="A21" s="12" t="s">
        <v>42</v>
      </c>
      <c r="B21" s="12">
        <v>0</v>
      </c>
      <c r="C21" s="21">
        <v>0</v>
      </c>
      <c r="D21" s="12">
        <v>0</v>
      </c>
      <c r="E21" s="21">
        <v>0</v>
      </c>
      <c r="F21" s="12">
        <v>1</v>
      </c>
      <c r="G21" s="21">
        <v>4.7619047619047616E-2</v>
      </c>
      <c r="I21" s="41"/>
      <c r="J21" s="12" t="s">
        <v>42</v>
      </c>
      <c r="K21" s="12">
        <v>0</v>
      </c>
      <c r="L21" s="21">
        <f t="shared" si="0"/>
        <v>0</v>
      </c>
      <c r="M21" s="12">
        <v>0</v>
      </c>
      <c r="N21" s="21">
        <f t="shared" si="1"/>
        <v>0</v>
      </c>
      <c r="O21" s="12">
        <v>0</v>
      </c>
      <c r="P21" s="21">
        <f t="shared" si="2"/>
        <v>0</v>
      </c>
      <c r="S21" s="12" t="s">
        <v>42</v>
      </c>
      <c r="T21" s="12">
        <v>0</v>
      </c>
      <c r="U21" s="21">
        <f t="shared" si="3"/>
        <v>0</v>
      </c>
      <c r="V21" s="12">
        <v>0</v>
      </c>
      <c r="W21" s="21">
        <f t="shared" si="4"/>
        <v>0</v>
      </c>
      <c r="X21" s="12">
        <v>1</v>
      </c>
      <c r="Y21" s="21">
        <f t="shared" si="5"/>
        <v>9.0909090909090912E-2</v>
      </c>
    </row>
    <row r="22" spans="1:25" ht="15.6" x14ac:dyDescent="0.3">
      <c r="A22" s="12" t="s">
        <v>43</v>
      </c>
      <c r="B22" s="12">
        <v>0</v>
      </c>
      <c r="C22" s="21">
        <v>0</v>
      </c>
      <c r="D22" s="12">
        <v>1</v>
      </c>
      <c r="E22" s="21">
        <v>4.7619047619047616E-2</v>
      </c>
      <c r="F22" s="12">
        <v>0</v>
      </c>
      <c r="G22" s="21">
        <v>0</v>
      </c>
      <c r="I22" s="41"/>
      <c r="J22" s="12" t="s">
        <v>43</v>
      </c>
      <c r="K22" s="12">
        <v>0</v>
      </c>
      <c r="L22" s="21">
        <f t="shared" si="0"/>
        <v>0</v>
      </c>
      <c r="M22" s="12">
        <v>1</v>
      </c>
      <c r="N22" s="21">
        <f t="shared" si="1"/>
        <v>7.1428571428571425E-2</v>
      </c>
      <c r="O22" s="12">
        <v>0</v>
      </c>
      <c r="P22" s="21">
        <f t="shared" si="2"/>
        <v>0</v>
      </c>
      <c r="S22" s="12" t="s">
        <v>43</v>
      </c>
      <c r="T22" s="12">
        <v>0</v>
      </c>
      <c r="U22" s="21">
        <f t="shared" si="3"/>
        <v>0</v>
      </c>
      <c r="V22" s="12">
        <v>0</v>
      </c>
      <c r="W22" s="21">
        <f t="shared" si="4"/>
        <v>0</v>
      </c>
      <c r="X22" s="12">
        <v>0</v>
      </c>
      <c r="Y22" s="21">
        <f t="shared" si="5"/>
        <v>0</v>
      </c>
    </row>
    <row r="23" spans="1:25" ht="15.6" x14ac:dyDescent="0.3">
      <c r="A23" s="12" t="s">
        <v>44</v>
      </c>
      <c r="B23" s="12">
        <v>1</v>
      </c>
      <c r="C23" s="21">
        <v>4.7619047619047616E-2</v>
      </c>
      <c r="D23" s="12">
        <v>0</v>
      </c>
      <c r="E23" s="21">
        <v>0</v>
      </c>
      <c r="F23" s="12">
        <v>1</v>
      </c>
      <c r="G23" s="21">
        <v>4.7619047619047616E-2</v>
      </c>
      <c r="I23" s="41"/>
      <c r="J23" s="12" t="s">
        <v>44</v>
      </c>
      <c r="K23" s="12">
        <v>1</v>
      </c>
      <c r="L23" s="21">
        <f t="shared" si="0"/>
        <v>0.125</v>
      </c>
      <c r="M23" s="12">
        <v>0</v>
      </c>
      <c r="N23" s="21">
        <f t="shared" si="1"/>
        <v>0</v>
      </c>
      <c r="O23" s="12">
        <v>1</v>
      </c>
      <c r="P23" s="21">
        <f t="shared" si="2"/>
        <v>0.1</v>
      </c>
      <c r="S23" s="12" t="s">
        <v>44</v>
      </c>
      <c r="T23" s="12">
        <v>0</v>
      </c>
      <c r="U23" s="21">
        <f t="shared" si="3"/>
        <v>0</v>
      </c>
      <c r="V23" s="12">
        <v>0</v>
      </c>
      <c r="W23" s="21">
        <f t="shared" si="4"/>
        <v>0</v>
      </c>
      <c r="X23" s="12">
        <v>0</v>
      </c>
      <c r="Y23" s="21">
        <f t="shared" si="5"/>
        <v>0</v>
      </c>
    </row>
    <row r="24" spans="1:25" ht="15.6" x14ac:dyDescent="0.3">
      <c r="A24" s="12" t="s">
        <v>45</v>
      </c>
      <c r="B24" s="12">
        <v>1</v>
      </c>
      <c r="C24" s="21">
        <v>4.7619047619047616E-2</v>
      </c>
      <c r="D24" s="12">
        <v>1</v>
      </c>
      <c r="E24" s="21">
        <v>4.7619047619047616E-2</v>
      </c>
      <c r="F24" s="12">
        <v>0</v>
      </c>
      <c r="G24" s="21">
        <v>0</v>
      </c>
      <c r="I24" s="41"/>
      <c r="J24" s="12" t="s">
        <v>45</v>
      </c>
      <c r="K24" s="12">
        <v>1</v>
      </c>
      <c r="L24" s="21">
        <f t="shared" si="0"/>
        <v>0.125</v>
      </c>
      <c r="M24" s="12">
        <v>1</v>
      </c>
      <c r="N24" s="21">
        <f t="shared" si="1"/>
        <v>7.1428571428571425E-2</v>
      </c>
      <c r="O24" s="12">
        <v>0</v>
      </c>
      <c r="P24" s="21">
        <f t="shared" si="2"/>
        <v>0</v>
      </c>
      <c r="S24" s="12" t="s">
        <v>45</v>
      </c>
      <c r="T24" s="12">
        <v>0</v>
      </c>
      <c r="U24" s="21">
        <f t="shared" si="3"/>
        <v>0</v>
      </c>
      <c r="V24" s="12">
        <v>0</v>
      </c>
      <c r="W24" s="21">
        <f t="shared" si="4"/>
        <v>0</v>
      </c>
      <c r="X24" s="12">
        <v>0</v>
      </c>
      <c r="Y24" s="21">
        <f t="shared" si="5"/>
        <v>0</v>
      </c>
    </row>
    <row r="25" spans="1:25" ht="15.6" x14ac:dyDescent="0.3">
      <c r="A25" s="12" t="s">
        <v>46</v>
      </c>
      <c r="B25" s="12">
        <v>1</v>
      </c>
      <c r="C25" s="21">
        <v>4.7619047619047616E-2</v>
      </c>
      <c r="D25" s="12">
        <v>0</v>
      </c>
      <c r="E25" s="21">
        <v>0</v>
      </c>
      <c r="F25" s="12">
        <v>0</v>
      </c>
      <c r="G25" s="21">
        <v>0</v>
      </c>
      <c r="I25" s="41"/>
      <c r="J25" s="12" t="s">
        <v>46</v>
      </c>
      <c r="K25" s="12">
        <v>0</v>
      </c>
      <c r="L25" s="21">
        <f t="shared" si="0"/>
        <v>0</v>
      </c>
      <c r="M25" s="12">
        <v>0</v>
      </c>
      <c r="N25" s="21">
        <f t="shared" si="1"/>
        <v>0</v>
      </c>
      <c r="O25" s="12">
        <v>0</v>
      </c>
      <c r="P25" s="21">
        <f t="shared" si="2"/>
        <v>0</v>
      </c>
      <c r="S25" s="12" t="s">
        <v>46</v>
      </c>
      <c r="T25" s="12">
        <v>1</v>
      </c>
      <c r="U25" s="21">
        <f t="shared" si="3"/>
        <v>7.6923076923076927E-2</v>
      </c>
      <c r="V25" s="12">
        <v>0</v>
      </c>
      <c r="W25" s="21">
        <f t="shared" si="4"/>
        <v>0</v>
      </c>
      <c r="X25" s="12">
        <v>0</v>
      </c>
      <c r="Y25" s="21">
        <f t="shared" si="5"/>
        <v>0</v>
      </c>
    </row>
    <row r="26" spans="1:25" ht="15.6" x14ac:dyDescent="0.3">
      <c r="A26" s="12" t="s">
        <v>47</v>
      </c>
      <c r="B26" s="12">
        <v>0</v>
      </c>
      <c r="C26" s="21">
        <v>0</v>
      </c>
      <c r="D26" s="12">
        <v>1</v>
      </c>
      <c r="E26" s="21">
        <v>4.7619047619047616E-2</v>
      </c>
      <c r="F26" s="12">
        <v>0</v>
      </c>
      <c r="G26" s="21">
        <v>0</v>
      </c>
      <c r="I26" s="41"/>
      <c r="J26" s="12" t="s">
        <v>47</v>
      </c>
      <c r="K26" s="12">
        <v>0</v>
      </c>
      <c r="L26" s="21">
        <f t="shared" si="0"/>
        <v>0</v>
      </c>
      <c r="M26" s="12">
        <v>1</v>
      </c>
      <c r="N26" s="21">
        <f t="shared" si="1"/>
        <v>7.1428571428571425E-2</v>
      </c>
      <c r="O26" s="12">
        <v>0</v>
      </c>
      <c r="P26" s="21">
        <f t="shared" si="2"/>
        <v>0</v>
      </c>
      <c r="S26" s="12" t="s">
        <v>47</v>
      </c>
      <c r="T26" s="12">
        <v>0</v>
      </c>
      <c r="U26" s="21">
        <f t="shared" si="3"/>
        <v>0</v>
      </c>
      <c r="V26" s="12">
        <v>0</v>
      </c>
      <c r="W26" s="21">
        <f t="shared" si="4"/>
        <v>0</v>
      </c>
      <c r="X26" s="12">
        <v>0</v>
      </c>
      <c r="Y26" s="21">
        <f t="shared" si="5"/>
        <v>0</v>
      </c>
    </row>
    <row r="27" spans="1:25" ht="15.6" x14ac:dyDescent="0.3">
      <c r="A27" s="12" t="s">
        <v>48</v>
      </c>
      <c r="B27" s="12">
        <v>1</v>
      </c>
      <c r="C27" s="21">
        <v>4.7619047619047616E-2</v>
      </c>
      <c r="D27" s="12">
        <v>0</v>
      </c>
      <c r="E27" s="21">
        <v>0</v>
      </c>
      <c r="F27" s="12">
        <v>0</v>
      </c>
      <c r="G27" s="21">
        <v>0</v>
      </c>
      <c r="I27" s="41"/>
      <c r="J27" s="12" t="s">
        <v>48</v>
      </c>
      <c r="K27" s="12">
        <v>1</v>
      </c>
      <c r="L27" s="21">
        <f t="shared" si="0"/>
        <v>0.125</v>
      </c>
      <c r="M27" s="12">
        <v>0</v>
      </c>
      <c r="N27" s="21">
        <f t="shared" si="1"/>
        <v>0</v>
      </c>
      <c r="O27" s="12">
        <v>0</v>
      </c>
      <c r="P27" s="21">
        <f t="shared" si="2"/>
        <v>0</v>
      </c>
      <c r="S27" s="12" t="s">
        <v>48</v>
      </c>
      <c r="T27" s="12">
        <v>0</v>
      </c>
      <c r="U27" s="21">
        <f t="shared" si="3"/>
        <v>0</v>
      </c>
      <c r="V27" s="12">
        <v>0</v>
      </c>
      <c r="W27" s="21">
        <f t="shared" si="4"/>
        <v>0</v>
      </c>
      <c r="X27" s="12">
        <v>0</v>
      </c>
      <c r="Y27" s="21">
        <f t="shared" si="5"/>
        <v>0</v>
      </c>
    </row>
    <row r="28" spans="1:25" ht="15.6" x14ac:dyDescent="0.3">
      <c r="A28" s="12" t="s">
        <v>49</v>
      </c>
      <c r="B28" s="12">
        <v>0</v>
      </c>
      <c r="C28" s="21">
        <v>0</v>
      </c>
      <c r="D28" s="12">
        <v>0</v>
      </c>
      <c r="E28" s="21">
        <v>0</v>
      </c>
      <c r="F28" s="12">
        <v>1</v>
      </c>
      <c r="G28" s="21">
        <v>4.7619047619047616E-2</v>
      </c>
      <c r="I28" s="41"/>
      <c r="J28" s="12" t="s">
        <v>49</v>
      </c>
      <c r="K28" s="12">
        <v>0</v>
      </c>
      <c r="L28" s="21">
        <f t="shared" si="0"/>
        <v>0</v>
      </c>
      <c r="M28" s="12">
        <v>0</v>
      </c>
      <c r="N28" s="21">
        <f t="shared" si="1"/>
        <v>0</v>
      </c>
      <c r="O28" s="12">
        <v>0</v>
      </c>
      <c r="P28" s="21">
        <f t="shared" si="2"/>
        <v>0</v>
      </c>
      <c r="S28" s="12" t="s">
        <v>49</v>
      </c>
      <c r="T28" s="12">
        <v>0</v>
      </c>
      <c r="U28" s="21">
        <f t="shared" si="3"/>
        <v>0</v>
      </c>
      <c r="V28" s="12">
        <v>0</v>
      </c>
      <c r="W28" s="21">
        <f t="shared" si="4"/>
        <v>0</v>
      </c>
      <c r="X28" s="12">
        <v>1</v>
      </c>
      <c r="Y28" s="21">
        <f t="shared" si="5"/>
        <v>9.0909090909090912E-2</v>
      </c>
    </row>
    <row r="29" spans="1:25" s="2" customFormat="1" ht="15.6" x14ac:dyDescent="0.3">
      <c r="A29" s="8" t="s">
        <v>50</v>
      </c>
      <c r="B29" s="8">
        <v>3</v>
      </c>
      <c r="C29" s="52">
        <v>0.14285714285714285</v>
      </c>
      <c r="D29" s="8">
        <v>2</v>
      </c>
      <c r="E29" s="52">
        <v>9.5238095238095233E-2</v>
      </c>
      <c r="F29" s="8">
        <v>6</v>
      </c>
      <c r="G29" s="52">
        <v>0.2857142857142857</v>
      </c>
      <c r="I29" s="53"/>
      <c r="J29" s="8" t="s">
        <v>50</v>
      </c>
      <c r="K29" s="8">
        <v>2</v>
      </c>
      <c r="L29" s="52">
        <f t="shared" si="0"/>
        <v>0.25</v>
      </c>
      <c r="M29" s="8">
        <v>1</v>
      </c>
      <c r="N29" s="52">
        <f t="shared" si="1"/>
        <v>7.1428571428571425E-2</v>
      </c>
      <c r="O29" s="8">
        <v>4</v>
      </c>
      <c r="P29" s="52">
        <f t="shared" si="2"/>
        <v>0.4</v>
      </c>
      <c r="S29" s="8" t="s">
        <v>50</v>
      </c>
      <c r="T29" s="8">
        <v>1</v>
      </c>
      <c r="U29" s="52">
        <f t="shared" si="3"/>
        <v>7.6923076923076927E-2</v>
      </c>
      <c r="V29" s="8">
        <v>1</v>
      </c>
      <c r="W29" s="52">
        <f t="shared" si="4"/>
        <v>0.14285714285714285</v>
      </c>
      <c r="X29" s="8">
        <v>2</v>
      </c>
      <c r="Y29" s="52">
        <f t="shared" si="5"/>
        <v>0.18181818181818182</v>
      </c>
    </row>
    <row r="30" spans="1:25" s="2" customFormat="1" ht="15.6" x14ac:dyDescent="0.3">
      <c r="A30" s="8" t="s">
        <v>51</v>
      </c>
      <c r="B30" s="8">
        <v>2</v>
      </c>
      <c r="C30" s="52">
        <v>9.5238095238095233E-2</v>
      </c>
      <c r="D30" s="8">
        <v>2</v>
      </c>
      <c r="E30" s="52">
        <v>9.5238095238095233E-2</v>
      </c>
      <c r="F30" s="8">
        <v>4</v>
      </c>
      <c r="G30" s="52">
        <v>0.19047619047619047</v>
      </c>
      <c r="I30" s="53"/>
      <c r="J30" s="8" t="s">
        <v>51</v>
      </c>
      <c r="K30" s="8">
        <v>1</v>
      </c>
      <c r="L30" s="52">
        <f t="shared" si="0"/>
        <v>0.125</v>
      </c>
      <c r="M30" s="8">
        <v>1</v>
      </c>
      <c r="N30" s="52">
        <f t="shared" si="1"/>
        <v>7.1428571428571425E-2</v>
      </c>
      <c r="O30" s="8">
        <v>2</v>
      </c>
      <c r="P30" s="52">
        <f t="shared" si="2"/>
        <v>0.2</v>
      </c>
      <c r="S30" s="8" t="s">
        <v>51</v>
      </c>
      <c r="T30" s="8">
        <v>1</v>
      </c>
      <c r="U30" s="52">
        <f t="shared" si="3"/>
        <v>7.6923076923076927E-2</v>
      </c>
      <c r="V30" s="8">
        <v>1</v>
      </c>
      <c r="W30" s="52">
        <f t="shared" si="4"/>
        <v>0.14285714285714285</v>
      </c>
      <c r="X30" s="8">
        <v>2</v>
      </c>
      <c r="Y30" s="52">
        <f t="shared" si="5"/>
        <v>0.18181818181818182</v>
      </c>
    </row>
    <row r="31" spans="1:25" s="2" customFormat="1" ht="15.6" x14ac:dyDescent="0.3">
      <c r="A31" s="8" t="s">
        <v>52</v>
      </c>
      <c r="B31" s="8">
        <v>0</v>
      </c>
      <c r="C31" s="52">
        <v>0</v>
      </c>
      <c r="D31" s="8">
        <v>0</v>
      </c>
      <c r="E31" s="52">
        <v>0</v>
      </c>
      <c r="F31" s="8">
        <v>1</v>
      </c>
      <c r="G31" s="52">
        <v>4.7619047619047616E-2</v>
      </c>
      <c r="I31" s="53"/>
      <c r="J31" s="8" t="s">
        <v>52</v>
      </c>
      <c r="K31" s="8">
        <v>0</v>
      </c>
      <c r="L31" s="52">
        <f t="shared" si="0"/>
        <v>0</v>
      </c>
      <c r="M31" s="8">
        <v>0</v>
      </c>
      <c r="N31" s="52">
        <f t="shared" si="1"/>
        <v>0</v>
      </c>
      <c r="O31" s="8">
        <v>1</v>
      </c>
      <c r="P31" s="52">
        <f t="shared" si="2"/>
        <v>0.1</v>
      </c>
      <c r="S31" s="8" t="s">
        <v>52</v>
      </c>
      <c r="T31" s="8">
        <v>0</v>
      </c>
      <c r="U31" s="52">
        <f t="shared" si="3"/>
        <v>0</v>
      </c>
      <c r="V31" s="8">
        <v>0</v>
      </c>
      <c r="W31" s="52">
        <f t="shared" si="4"/>
        <v>0</v>
      </c>
      <c r="X31" s="8">
        <v>0</v>
      </c>
      <c r="Y31" s="52">
        <f t="shared" si="5"/>
        <v>0</v>
      </c>
    </row>
    <row r="32" spans="1:25" s="2" customFormat="1" ht="15.6" x14ac:dyDescent="0.3">
      <c r="A32" s="8" t="s">
        <v>53</v>
      </c>
      <c r="B32" s="8">
        <v>1</v>
      </c>
      <c r="C32" s="52">
        <v>4.7619047619047616E-2</v>
      </c>
      <c r="D32" s="8">
        <v>0</v>
      </c>
      <c r="E32" s="52">
        <v>0</v>
      </c>
      <c r="F32" s="8">
        <v>0</v>
      </c>
      <c r="G32" s="52">
        <v>0</v>
      </c>
      <c r="I32" s="53"/>
      <c r="J32" s="8" t="s">
        <v>53</v>
      </c>
      <c r="K32" s="8">
        <v>1</v>
      </c>
      <c r="L32" s="52">
        <f t="shared" si="0"/>
        <v>0.125</v>
      </c>
      <c r="M32" s="8">
        <v>0</v>
      </c>
      <c r="N32" s="52">
        <f t="shared" si="1"/>
        <v>0</v>
      </c>
      <c r="O32" s="8">
        <v>0</v>
      </c>
      <c r="P32" s="52">
        <f t="shared" si="2"/>
        <v>0</v>
      </c>
      <c r="S32" s="8" t="s">
        <v>53</v>
      </c>
      <c r="T32" s="8">
        <v>0</v>
      </c>
      <c r="U32" s="52">
        <f t="shared" si="3"/>
        <v>0</v>
      </c>
      <c r="V32" s="8">
        <v>0</v>
      </c>
      <c r="W32" s="52">
        <f t="shared" si="4"/>
        <v>0</v>
      </c>
      <c r="X32" s="8">
        <v>0</v>
      </c>
      <c r="Y32" s="52">
        <f t="shared" si="5"/>
        <v>0</v>
      </c>
    </row>
    <row r="33" spans="1:25" s="2" customFormat="1" ht="15.6" x14ac:dyDescent="0.3">
      <c r="A33" s="8" t="s">
        <v>175</v>
      </c>
      <c r="B33" s="8">
        <v>0</v>
      </c>
      <c r="C33" s="52">
        <v>0</v>
      </c>
      <c r="D33" s="8">
        <v>0</v>
      </c>
      <c r="E33" s="52">
        <v>0</v>
      </c>
      <c r="F33" s="8">
        <v>1</v>
      </c>
      <c r="G33" s="52">
        <v>4.7619047619047616E-2</v>
      </c>
      <c r="I33" s="53"/>
      <c r="J33" s="8" t="s">
        <v>175</v>
      </c>
      <c r="K33" s="8">
        <v>0</v>
      </c>
      <c r="L33" s="52">
        <v>0</v>
      </c>
      <c r="M33" s="8">
        <v>0</v>
      </c>
      <c r="N33" s="52">
        <v>0</v>
      </c>
      <c r="O33" s="8">
        <v>1</v>
      </c>
      <c r="P33" s="52">
        <v>4.7619047619047616E-2</v>
      </c>
      <c r="S33" s="8" t="s">
        <v>175</v>
      </c>
      <c r="T33" s="8">
        <v>0</v>
      </c>
      <c r="U33" s="52">
        <f t="shared" ref="U33" si="6">T33/13</f>
        <v>0</v>
      </c>
      <c r="V33" s="8">
        <v>0</v>
      </c>
      <c r="W33" s="52">
        <f t="shared" ref="W33" si="7">V33/7</f>
        <v>0</v>
      </c>
      <c r="X33" s="8">
        <v>0</v>
      </c>
      <c r="Y33" s="52">
        <f t="shared" ref="Y33" si="8">X33/11</f>
        <v>0</v>
      </c>
    </row>
    <row r="34" spans="1:25" ht="15.6" x14ac:dyDescent="0.3">
      <c r="A34" s="12" t="s">
        <v>54</v>
      </c>
      <c r="B34" s="12">
        <v>0</v>
      </c>
      <c r="C34" s="21">
        <v>0</v>
      </c>
      <c r="D34" s="12">
        <v>1</v>
      </c>
      <c r="E34" s="21">
        <v>4.7619047619047616E-2</v>
      </c>
      <c r="F34" s="12">
        <v>0</v>
      </c>
      <c r="G34" s="21">
        <v>0</v>
      </c>
      <c r="I34" s="41"/>
      <c r="J34" s="12" t="s">
        <v>54</v>
      </c>
      <c r="K34" s="12">
        <v>0</v>
      </c>
      <c r="L34" s="21">
        <f t="shared" si="0"/>
        <v>0</v>
      </c>
      <c r="M34" s="12">
        <v>0</v>
      </c>
      <c r="N34" s="21">
        <f t="shared" si="1"/>
        <v>0</v>
      </c>
      <c r="O34" s="12">
        <v>0</v>
      </c>
      <c r="P34" s="21">
        <f t="shared" ref="P34:P69" si="9">O34/10</f>
        <v>0</v>
      </c>
      <c r="S34" s="12" t="s">
        <v>54</v>
      </c>
      <c r="T34" s="12">
        <v>0</v>
      </c>
      <c r="U34" s="21">
        <f t="shared" si="3"/>
        <v>0</v>
      </c>
      <c r="V34" s="12">
        <v>1</v>
      </c>
      <c r="W34" s="21">
        <f t="shared" si="4"/>
        <v>0.14285714285714285</v>
      </c>
      <c r="X34" s="12">
        <v>0</v>
      </c>
      <c r="Y34" s="21">
        <f t="shared" si="5"/>
        <v>0</v>
      </c>
    </row>
    <row r="35" spans="1:25" ht="15.6" x14ac:dyDescent="0.3">
      <c r="A35" s="12" t="s">
        <v>55</v>
      </c>
      <c r="B35" s="12">
        <v>0</v>
      </c>
      <c r="C35" s="21">
        <v>0</v>
      </c>
      <c r="D35" s="12">
        <v>1</v>
      </c>
      <c r="E35" s="21">
        <v>4.7619047619047616E-2</v>
      </c>
      <c r="F35" s="12">
        <v>0</v>
      </c>
      <c r="G35" s="21">
        <v>0</v>
      </c>
      <c r="I35" s="41"/>
      <c r="J35" s="12" t="s">
        <v>55</v>
      </c>
      <c r="K35" s="12">
        <v>0</v>
      </c>
      <c r="L35" s="21">
        <f t="shared" si="0"/>
        <v>0</v>
      </c>
      <c r="M35" s="12">
        <v>0</v>
      </c>
      <c r="N35" s="21">
        <f t="shared" si="1"/>
        <v>0</v>
      </c>
      <c r="O35" s="12">
        <v>0</v>
      </c>
      <c r="P35" s="21">
        <f t="shared" si="9"/>
        <v>0</v>
      </c>
      <c r="S35" s="12" t="s">
        <v>55</v>
      </c>
      <c r="T35" s="12">
        <v>0</v>
      </c>
      <c r="U35" s="21">
        <f t="shared" si="3"/>
        <v>0</v>
      </c>
      <c r="V35" s="12">
        <v>1</v>
      </c>
      <c r="W35" s="21">
        <f t="shared" si="4"/>
        <v>0.14285714285714285</v>
      </c>
      <c r="X35" s="12">
        <v>0</v>
      </c>
      <c r="Y35" s="21">
        <f t="shared" si="5"/>
        <v>0</v>
      </c>
    </row>
    <row r="36" spans="1:25" s="2" customFormat="1" ht="15.6" x14ac:dyDescent="0.3">
      <c r="A36" s="8" t="s">
        <v>56</v>
      </c>
      <c r="B36" s="8">
        <v>1</v>
      </c>
      <c r="C36" s="52">
        <v>4.7619047619047616E-2</v>
      </c>
      <c r="D36" s="8">
        <v>0</v>
      </c>
      <c r="E36" s="52">
        <v>0</v>
      </c>
      <c r="F36" s="8">
        <v>2</v>
      </c>
      <c r="G36" s="52">
        <v>9.5238095238095233E-2</v>
      </c>
      <c r="I36" s="53"/>
      <c r="J36" s="8" t="s">
        <v>56</v>
      </c>
      <c r="K36" s="8">
        <v>0</v>
      </c>
      <c r="L36" s="52">
        <f t="shared" si="0"/>
        <v>0</v>
      </c>
      <c r="M36" s="8">
        <v>0</v>
      </c>
      <c r="N36" s="52">
        <f t="shared" si="1"/>
        <v>0</v>
      </c>
      <c r="O36" s="8">
        <v>1</v>
      </c>
      <c r="P36" s="52">
        <f t="shared" si="9"/>
        <v>0.1</v>
      </c>
      <c r="S36" s="8" t="s">
        <v>56</v>
      </c>
      <c r="T36" s="8">
        <v>1</v>
      </c>
      <c r="U36" s="52">
        <f t="shared" si="3"/>
        <v>7.6923076923076927E-2</v>
      </c>
      <c r="V36" s="8">
        <v>0</v>
      </c>
      <c r="W36" s="52">
        <f t="shared" si="4"/>
        <v>0</v>
      </c>
      <c r="X36" s="8">
        <v>1</v>
      </c>
      <c r="Y36" s="52">
        <f t="shared" ref="Y36:Y37" si="10">X36/10</f>
        <v>0.1</v>
      </c>
    </row>
    <row r="37" spans="1:25" s="2" customFormat="1" ht="15.6" x14ac:dyDescent="0.3">
      <c r="A37" s="8" t="s">
        <v>57</v>
      </c>
      <c r="B37" s="8">
        <v>1</v>
      </c>
      <c r="C37" s="52">
        <v>4.7619047619047616E-2</v>
      </c>
      <c r="D37" s="8">
        <v>0</v>
      </c>
      <c r="E37" s="52">
        <v>0</v>
      </c>
      <c r="F37" s="8">
        <v>2</v>
      </c>
      <c r="G37" s="52">
        <v>9.5238095238095233E-2</v>
      </c>
      <c r="I37" s="53"/>
      <c r="J37" s="8" t="s">
        <v>57</v>
      </c>
      <c r="K37" s="8">
        <v>0</v>
      </c>
      <c r="L37" s="52">
        <f t="shared" si="0"/>
        <v>0</v>
      </c>
      <c r="M37" s="8">
        <v>0</v>
      </c>
      <c r="N37" s="52">
        <f t="shared" si="1"/>
        <v>0</v>
      </c>
      <c r="O37" s="8">
        <v>1</v>
      </c>
      <c r="P37" s="52">
        <f t="shared" si="9"/>
        <v>0.1</v>
      </c>
      <c r="S37" s="8" t="s">
        <v>57</v>
      </c>
      <c r="T37" s="8">
        <v>1</v>
      </c>
      <c r="U37" s="52">
        <f t="shared" si="3"/>
        <v>7.6923076923076927E-2</v>
      </c>
      <c r="V37" s="8">
        <v>0</v>
      </c>
      <c r="W37" s="52">
        <f t="shared" si="4"/>
        <v>0</v>
      </c>
      <c r="X37" s="8">
        <v>1</v>
      </c>
      <c r="Y37" s="52">
        <f t="shared" si="10"/>
        <v>0.1</v>
      </c>
    </row>
    <row r="38" spans="1:25" s="2" customFormat="1" ht="15.6" x14ac:dyDescent="0.3">
      <c r="A38" s="8" t="s">
        <v>58</v>
      </c>
      <c r="B38" s="8">
        <v>2</v>
      </c>
      <c r="C38" s="52">
        <v>9.5238095238095233E-2</v>
      </c>
      <c r="D38" s="8">
        <v>0</v>
      </c>
      <c r="E38" s="52">
        <v>0</v>
      </c>
      <c r="F38" s="8">
        <v>0</v>
      </c>
      <c r="G38" s="52">
        <v>0</v>
      </c>
      <c r="I38" s="53"/>
      <c r="J38" s="8" t="s">
        <v>58</v>
      </c>
      <c r="K38" s="8">
        <v>2</v>
      </c>
      <c r="L38" s="52">
        <f t="shared" si="0"/>
        <v>0.25</v>
      </c>
      <c r="M38" s="8">
        <v>0</v>
      </c>
      <c r="N38" s="52">
        <f t="shared" si="1"/>
        <v>0</v>
      </c>
      <c r="O38" s="8">
        <v>0</v>
      </c>
      <c r="P38" s="52">
        <f t="shared" si="9"/>
        <v>0</v>
      </c>
      <c r="S38" s="8" t="s">
        <v>58</v>
      </c>
      <c r="T38" s="8">
        <v>0</v>
      </c>
      <c r="U38" s="52">
        <f t="shared" si="3"/>
        <v>0</v>
      </c>
      <c r="V38" s="8">
        <v>0</v>
      </c>
      <c r="W38" s="52">
        <f t="shared" si="4"/>
        <v>0</v>
      </c>
      <c r="X38" s="8">
        <v>0</v>
      </c>
      <c r="Y38" s="52">
        <f t="shared" si="5"/>
        <v>0</v>
      </c>
    </row>
    <row r="39" spans="1:25" s="2" customFormat="1" ht="15.6" x14ac:dyDescent="0.3">
      <c r="A39" s="8" t="s">
        <v>59</v>
      </c>
      <c r="B39" s="8">
        <v>1</v>
      </c>
      <c r="C39" s="52">
        <v>4.7619047619047616E-2</v>
      </c>
      <c r="D39" s="8">
        <v>0</v>
      </c>
      <c r="E39" s="52">
        <v>0</v>
      </c>
      <c r="F39" s="8">
        <v>0</v>
      </c>
      <c r="G39" s="52">
        <v>0</v>
      </c>
      <c r="I39" s="53"/>
      <c r="J39" s="8" t="s">
        <v>59</v>
      </c>
      <c r="K39" s="8">
        <v>1</v>
      </c>
      <c r="L39" s="52">
        <f t="shared" si="0"/>
        <v>0.125</v>
      </c>
      <c r="M39" s="8">
        <v>0</v>
      </c>
      <c r="N39" s="52">
        <f t="shared" si="1"/>
        <v>0</v>
      </c>
      <c r="O39" s="8">
        <v>0</v>
      </c>
      <c r="P39" s="52">
        <f t="shared" si="9"/>
        <v>0</v>
      </c>
      <c r="S39" s="8" t="s">
        <v>59</v>
      </c>
      <c r="T39" s="8">
        <v>0</v>
      </c>
      <c r="U39" s="52">
        <f t="shared" si="3"/>
        <v>0</v>
      </c>
      <c r="V39" s="8">
        <v>0</v>
      </c>
      <c r="W39" s="52">
        <f t="shared" si="4"/>
        <v>0</v>
      </c>
      <c r="X39" s="8">
        <v>0</v>
      </c>
      <c r="Y39" s="52">
        <f t="shared" si="5"/>
        <v>0</v>
      </c>
    </row>
    <row r="40" spans="1:25" s="2" customFormat="1" ht="15.6" x14ac:dyDescent="0.3">
      <c r="A40" s="8" t="s">
        <v>60</v>
      </c>
      <c r="B40" s="8">
        <v>1</v>
      </c>
      <c r="C40" s="52">
        <v>4.7619047619047616E-2</v>
      </c>
      <c r="D40" s="8">
        <v>0</v>
      </c>
      <c r="E40" s="52">
        <v>0</v>
      </c>
      <c r="F40" s="8">
        <v>0</v>
      </c>
      <c r="G40" s="52">
        <v>0</v>
      </c>
      <c r="I40" s="53"/>
      <c r="J40" s="8" t="s">
        <v>60</v>
      </c>
      <c r="K40" s="8">
        <v>1</v>
      </c>
      <c r="L40" s="52">
        <f t="shared" si="0"/>
        <v>0.125</v>
      </c>
      <c r="M40" s="8">
        <v>0</v>
      </c>
      <c r="N40" s="52">
        <f t="shared" si="1"/>
        <v>0</v>
      </c>
      <c r="O40" s="8">
        <v>0</v>
      </c>
      <c r="P40" s="52">
        <f t="shared" si="9"/>
        <v>0</v>
      </c>
      <c r="S40" s="8" t="s">
        <v>60</v>
      </c>
      <c r="T40" s="8">
        <v>0</v>
      </c>
      <c r="U40" s="52">
        <f t="shared" si="3"/>
        <v>0</v>
      </c>
      <c r="V40" s="8">
        <v>0</v>
      </c>
      <c r="W40" s="52">
        <f t="shared" si="4"/>
        <v>0</v>
      </c>
      <c r="X40" s="8">
        <v>0</v>
      </c>
      <c r="Y40" s="52">
        <f t="shared" si="5"/>
        <v>0</v>
      </c>
    </row>
    <row r="41" spans="1:25" ht="15.6" x14ac:dyDescent="0.3">
      <c r="A41" s="12" t="s">
        <v>61</v>
      </c>
      <c r="B41" s="12">
        <v>1</v>
      </c>
      <c r="C41" s="21">
        <v>4.7619047619047616E-2</v>
      </c>
      <c r="D41" s="12">
        <v>0</v>
      </c>
      <c r="E41" s="21">
        <v>0</v>
      </c>
      <c r="F41" s="12">
        <v>1</v>
      </c>
      <c r="G41" s="21">
        <v>4.7619047619047616E-2</v>
      </c>
      <c r="I41" s="41"/>
      <c r="J41" s="12" t="s">
        <v>61</v>
      </c>
      <c r="K41" s="12">
        <v>1</v>
      </c>
      <c r="L41" s="21">
        <f t="shared" si="0"/>
        <v>0.125</v>
      </c>
      <c r="M41" s="12">
        <v>0</v>
      </c>
      <c r="N41" s="21">
        <f t="shared" si="1"/>
        <v>0</v>
      </c>
      <c r="O41" s="12">
        <v>1</v>
      </c>
      <c r="P41" s="21">
        <f t="shared" si="9"/>
        <v>0.1</v>
      </c>
      <c r="S41" s="12" t="s">
        <v>61</v>
      </c>
      <c r="T41" s="12">
        <v>0</v>
      </c>
      <c r="U41" s="21">
        <f t="shared" si="3"/>
        <v>0</v>
      </c>
      <c r="V41" s="12">
        <v>0</v>
      </c>
      <c r="W41" s="21">
        <f t="shared" si="4"/>
        <v>0</v>
      </c>
      <c r="X41" s="12">
        <v>0</v>
      </c>
      <c r="Y41" s="21">
        <f t="shared" si="5"/>
        <v>0</v>
      </c>
    </row>
    <row r="42" spans="1:25" ht="15.6" x14ac:dyDescent="0.3">
      <c r="A42" s="12" t="s">
        <v>62</v>
      </c>
      <c r="B42" s="12">
        <v>1</v>
      </c>
      <c r="C42" s="21">
        <v>4.7619047619047616E-2</v>
      </c>
      <c r="D42" s="12">
        <v>0</v>
      </c>
      <c r="E42" s="21">
        <v>0</v>
      </c>
      <c r="F42" s="12">
        <v>0</v>
      </c>
      <c r="G42" s="21">
        <v>0</v>
      </c>
      <c r="I42" s="41"/>
      <c r="J42" s="12" t="s">
        <v>62</v>
      </c>
      <c r="K42" s="12">
        <v>1</v>
      </c>
      <c r="L42" s="21">
        <f t="shared" si="0"/>
        <v>0.125</v>
      </c>
      <c r="M42" s="12">
        <v>0</v>
      </c>
      <c r="N42" s="21">
        <f t="shared" si="1"/>
        <v>0</v>
      </c>
      <c r="O42" s="12">
        <v>0</v>
      </c>
      <c r="P42" s="21">
        <f t="shared" si="9"/>
        <v>0</v>
      </c>
      <c r="S42" s="12" t="s">
        <v>62</v>
      </c>
      <c r="T42" s="12">
        <v>0</v>
      </c>
      <c r="U42" s="21">
        <f t="shared" si="3"/>
        <v>0</v>
      </c>
      <c r="V42" s="12">
        <v>0</v>
      </c>
      <c r="W42" s="21">
        <f t="shared" si="4"/>
        <v>0</v>
      </c>
      <c r="X42" s="12">
        <v>0</v>
      </c>
      <c r="Y42" s="21">
        <f t="shared" si="5"/>
        <v>0</v>
      </c>
    </row>
    <row r="43" spans="1:25" ht="15.6" x14ac:dyDescent="0.3">
      <c r="A43" s="12" t="s">
        <v>63</v>
      </c>
      <c r="B43" s="12">
        <v>0</v>
      </c>
      <c r="C43" s="21">
        <v>0</v>
      </c>
      <c r="D43" s="12">
        <v>0</v>
      </c>
      <c r="E43" s="21">
        <v>0</v>
      </c>
      <c r="F43" s="12">
        <v>1</v>
      </c>
      <c r="G43" s="21">
        <v>4.7619047619047616E-2</v>
      </c>
      <c r="I43" s="41"/>
      <c r="J43" s="12" t="s">
        <v>63</v>
      </c>
      <c r="K43" s="12">
        <v>0</v>
      </c>
      <c r="L43" s="21">
        <f t="shared" si="0"/>
        <v>0</v>
      </c>
      <c r="M43" s="12">
        <v>0</v>
      </c>
      <c r="N43" s="21">
        <f t="shared" si="1"/>
        <v>0</v>
      </c>
      <c r="O43" s="12">
        <v>1</v>
      </c>
      <c r="P43" s="21">
        <f t="shared" si="9"/>
        <v>0.1</v>
      </c>
      <c r="S43" s="12" t="s">
        <v>63</v>
      </c>
      <c r="T43" s="12">
        <v>0</v>
      </c>
      <c r="U43" s="21">
        <f t="shared" si="3"/>
        <v>0</v>
      </c>
      <c r="V43" s="12">
        <v>0</v>
      </c>
      <c r="W43" s="21">
        <f t="shared" si="4"/>
        <v>0</v>
      </c>
      <c r="X43" s="12">
        <v>0</v>
      </c>
      <c r="Y43" s="21">
        <f t="shared" si="5"/>
        <v>0</v>
      </c>
    </row>
    <row r="44" spans="1:25" ht="15.6" x14ac:dyDescent="0.3">
      <c r="A44" s="12" t="s">
        <v>64</v>
      </c>
      <c r="B44" s="12">
        <v>0</v>
      </c>
      <c r="C44" s="21">
        <v>0</v>
      </c>
      <c r="D44" s="12">
        <v>0</v>
      </c>
      <c r="E44" s="21">
        <v>0</v>
      </c>
      <c r="F44" s="12">
        <v>1</v>
      </c>
      <c r="G44" s="21">
        <v>4.7619047619047616E-2</v>
      </c>
      <c r="I44" s="41"/>
      <c r="J44" s="12" t="s">
        <v>64</v>
      </c>
      <c r="K44" s="12">
        <v>0</v>
      </c>
      <c r="L44" s="21">
        <f t="shared" si="0"/>
        <v>0</v>
      </c>
      <c r="M44" s="12">
        <v>0</v>
      </c>
      <c r="N44" s="21">
        <f t="shared" si="1"/>
        <v>0</v>
      </c>
      <c r="O44" s="12">
        <v>0</v>
      </c>
      <c r="P44" s="21">
        <f t="shared" si="9"/>
        <v>0</v>
      </c>
      <c r="S44" s="12" t="s">
        <v>64</v>
      </c>
      <c r="T44" s="12">
        <v>0</v>
      </c>
      <c r="U44" s="21">
        <f t="shared" si="3"/>
        <v>0</v>
      </c>
      <c r="V44" s="12">
        <v>0</v>
      </c>
      <c r="W44" s="21">
        <f t="shared" si="4"/>
        <v>0</v>
      </c>
      <c r="X44" s="12">
        <v>1</v>
      </c>
      <c r="Y44" s="21">
        <f t="shared" si="5"/>
        <v>9.0909090909090912E-2</v>
      </c>
    </row>
    <row r="45" spans="1:25" ht="15.6" x14ac:dyDescent="0.3">
      <c r="A45" s="12" t="s">
        <v>65</v>
      </c>
      <c r="B45" s="12">
        <v>0</v>
      </c>
      <c r="C45" s="21">
        <v>0</v>
      </c>
      <c r="D45" s="12">
        <v>0</v>
      </c>
      <c r="E45" s="21">
        <v>0</v>
      </c>
      <c r="F45" s="12">
        <v>1</v>
      </c>
      <c r="G45" s="21">
        <v>4.7619047619047616E-2</v>
      </c>
      <c r="I45" s="41"/>
      <c r="J45" s="12" t="s">
        <v>65</v>
      </c>
      <c r="K45" s="12">
        <v>0</v>
      </c>
      <c r="L45" s="21">
        <f t="shared" si="0"/>
        <v>0</v>
      </c>
      <c r="M45" s="12">
        <v>0</v>
      </c>
      <c r="N45" s="21">
        <f t="shared" si="1"/>
        <v>0</v>
      </c>
      <c r="O45" s="12">
        <v>0</v>
      </c>
      <c r="P45" s="21">
        <f t="shared" si="9"/>
        <v>0</v>
      </c>
      <c r="S45" s="12" t="s">
        <v>65</v>
      </c>
      <c r="T45" s="12">
        <v>0</v>
      </c>
      <c r="U45" s="21">
        <f t="shared" si="3"/>
        <v>0</v>
      </c>
      <c r="V45" s="12">
        <v>0</v>
      </c>
      <c r="W45" s="21">
        <f t="shared" si="4"/>
        <v>0</v>
      </c>
      <c r="X45" s="12">
        <v>1</v>
      </c>
      <c r="Y45" s="21">
        <f t="shared" si="5"/>
        <v>9.0909090909090912E-2</v>
      </c>
    </row>
    <row r="46" spans="1:25" s="2" customFormat="1" ht="15.6" x14ac:dyDescent="0.3">
      <c r="A46" s="8" t="s">
        <v>66</v>
      </c>
      <c r="B46" s="8">
        <v>2</v>
      </c>
      <c r="C46" s="52">
        <v>9.5238095238095233E-2</v>
      </c>
      <c r="D46" s="8">
        <v>0</v>
      </c>
      <c r="E46" s="52">
        <v>0</v>
      </c>
      <c r="F46" s="8">
        <v>0</v>
      </c>
      <c r="G46" s="52">
        <v>0</v>
      </c>
      <c r="I46" s="53"/>
      <c r="J46" s="8" t="s">
        <v>66</v>
      </c>
      <c r="K46" s="8">
        <v>1</v>
      </c>
      <c r="L46" s="52">
        <f t="shared" si="0"/>
        <v>0.125</v>
      </c>
      <c r="M46" s="8">
        <v>0</v>
      </c>
      <c r="N46" s="52">
        <f t="shared" si="1"/>
        <v>0</v>
      </c>
      <c r="O46" s="8">
        <v>0</v>
      </c>
      <c r="P46" s="52">
        <f t="shared" si="9"/>
        <v>0</v>
      </c>
      <c r="S46" s="8" t="s">
        <v>66</v>
      </c>
      <c r="T46" s="8">
        <v>1</v>
      </c>
      <c r="U46" s="52">
        <f t="shared" si="3"/>
        <v>7.6923076923076927E-2</v>
      </c>
      <c r="V46" s="8">
        <v>0</v>
      </c>
      <c r="W46" s="52">
        <f t="shared" si="4"/>
        <v>0</v>
      </c>
      <c r="X46" s="8">
        <v>0</v>
      </c>
      <c r="Y46" s="52">
        <f t="shared" si="5"/>
        <v>0</v>
      </c>
    </row>
    <row r="47" spans="1:25" s="2" customFormat="1" ht="15.6" x14ac:dyDescent="0.3">
      <c r="A47" s="8" t="s">
        <v>67</v>
      </c>
      <c r="B47" s="8">
        <v>2</v>
      </c>
      <c r="C47" s="52">
        <v>9.5238095238095233E-2</v>
      </c>
      <c r="D47" s="8">
        <v>0</v>
      </c>
      <c r="E47" s="52">
        <v>0</v>
      </c>
      <c r="F47" s="8">
        <v>0</v>
      </c>
      <c r="G47" s="52">
        <v>0</v>
      </c>
      <c r="I47" s="53"/>
      <c r="J47" s="8" t="s">
        <v>67</v>
      </c>
      <c r="K47" s="8">
        <v>1</v>
      </c>
      <c r="L47" s="52">
        <f t="shared" si="0"/>
        <v>0.125</v>
      </c>
      <c r="M47" s="8">
        <v>0</v>
      </c>
      <c r="N47" s="52">
        <f t="shared" si="1"/>
        <v>0</v>
      </c>
      <c r="O47" s="8">
        <v>0</v>
      </c>
      <c r="P47" s="52">
        <f t="shared" si="9"/>
        <v>0</v>
      </c>
      <c r="S47" s="8" t="s">
        <v>67</v>
      </c>
      <c r="T47" s="8">
        <v>1</v>
      </c>
      <c r="U47" s="52">
        <f t="shared" si="3"/>
        <v>7.6923076923076927E-2</v>
      </c>
      <c r="V47" s="8">
        <v>0</v>
      </c>
      <c r="W47" s="52">
        <f t="shared" si="4"/>
        <v>0</v>
      </c>
      <c r="X47" s="8">
        <v>0</v>
      </c>
      <c r="Y47" s="52">
        <f t="shared" si="5"/>
        <v>0</v>
      </c>
    </row>
    <row r="48" spans="1:25" ht="15.6" x14ac:dyDescent="0.3">
      <c r="A48" s="12" t="s">
        <v>68</v>
      </c>
      <c r="B48" s="12">
        <v>1</v>
      </c>
      <c r="C48" s="21">
        <v>4.7619047619047616E-2</v>
      </c>
      <c r="D48" s="12">
        <v>0</v>
      </c>
      <c r="E48" s="21">
        <v>0</v>
      </c>
      <c r="F48" s="12">
        <v>0</v>
      </c>
      <c r="G48" s="21">
        <v>0</v>
      </c>
      <c r="I48" s="41"/>
      <c r="J48" s="12" t="s">
        <v>68</v>
      </c>
      <c r="K48" s="12">
        <v>0</v>
      </c>
      <c r="L48" s="21">
        <f t="shared" si="0"/>
        <v>0</v>
      </c>
      <c r="M48" s="12">
        <v>0</v>
      </c>
      <c r="N48" s="21">
        <f t="shared" si="1"/>
        <v>0</v>
      </c>
      <c r="O48" s="12">
        <v>0</v>
      </c>
      <c r="P48" s="21">
        <f t="shared" si="9"/>
        <v>0</v>
      </c>
      <c r="S48" s="12" t="s">
        <v>68</v>
      </c>
      <c r="T48" s="12">
        <v>1</v>
      </c>
      <c r="U48" s="21">
        <f t="shared" si="3"/>
        <v>7.6923076923076927E-2</v>
      </c>
      <c r="V48" s="12">
        <v>0</v>
      </c>
      <c r="W48" s="21">
        <f t="shared" si="4"/>
        <v>0</v>
      </c>
      <c r="X48" s="12">
        <v>0</v>
      </c>
      <c r="Y48" s="21">
        <f t="shared" si="5"/>
        <v>0</v>
      </c>
    </row>
    <row r="49" spans="1:25" ht="15.6" x14ac:dyDescent="0.3">
      <c r="A49" s="12" t="s">
        <v>69</v>
      </c>
      <c r="B49" s="12">
        <v>1</v>
      </c>
      <c r="C49" s="21">
        <v>4.7619047619047616E-2</v>
      </c>
      <c r="D49" s="12">
        <v>0</v>
      </c>
      <c r="E49" s="21">
        <v>0</v>
      </c>
      <c r="F49" s="12">
        <v>0</v>
      </c>
      <c r="G49" s="21">
        <v>0</v>
      </c>
      <c r="I49" s="41"/>
      <c r="J49" s="12" t="s">
        <v>69</v>
      </c>
      <c r="K49" s="12">
        <v>0</v>
      </c>
      <c r="L49" s="21">
        <f t="shared" si="0"/>
        <v>0</v>
      </c>
      <c r="M49" s="12">
        <v>0</v>
      </c>
      <c r="N49" s="21">
        <f t="shared" si="1"/>
        <v>0</v>
      </c>
      <c r="O49" s="12">
        <v>0</v>
      </c>
      <c r="P49" s="21">
        <f t="shared" si="9"/>
        <v>0</v>
      </c>
      <c r="S49" s="12" t="s">
        <v>69</v>
      </c>
      <c r="T49" s="12">
        <v>1</v>
      </c>
      <c r="U49" s="21">
        <f t="shared" si="3"/>
        <v>7.6923076923076927E-2</v>
      </c>
      <c r="V49" s="12">
        <v>0</v>
      </c>
      <c r="W49" s="21">
        <f t="shared" si="4"/>
        <v>0</v>
      </c>
      <c r="X49" s="12">
        <v>0</v>
      </c>
      <c r="Y49" s="21">
        <f t="shared" si="5"/>
        <v>0</v>
      </c>
    </row>
    <row r="50" spans="1:25" s="2" customFormat="1" ht="15.6" x14ac:dyDescent="0.3">
      <c r="A50" s="8" t="s">
        <v>70</v>
      </c>
      <c r="B50" s="8">
        <v>2</v>
      </c>
      <c r="C50" s="52">
        <v>9.5238095238095233E-2</v>
      </c>
      <c r="D50" s="8">
        <v>4</v>
      </c>
      <c r="E50" s="52">
        <v>0.19047619047619047</v>
      </c>
      <c r="F50" s="8">
        <v>5</v>
      </c>
      <c r="G50" s="52">
        <v>0.23809523809523764</v>
      </c>
      <c r="I50" s="53"/>
      <c r="J50" s="8" t="s">
        <v>70</v>
      </c>
      <c r="K50" s="8">
        <v>1</v>
      </c>
      <c r="L50" s="52">
        <f t="shared" si="0"/>
        <v>0.125</v>
      </c>
      <c r="M50" s="8">
        <v>4</v>
      </c>
      <c r="N50" s="52">
        <f t="shared" si="1"/>
        <v>0.2857142857142857</v>
      </c>
      <c r="O50" s="8">
        <v>4</v>
      </c>
      <c r="P50" s="52">
        <f t="shared" si="9"/>
        <v>0.4</v>
      </c>
      <c r="S50" s="8" t="s">
        <v>70</v>
      </c>
      <c r="T50" s="8">
        <v>1</v>
      </c>
      <c r="U50" s="52">
        <f t="shared" si="3"/>
        <v>7.6923076923076927E-2</v>
      </c>
      <c r="V50" s="8">
        <v>0</v>
      </c>
      <c r="W50" s="52">
        <f t="shared" si="4"/>
        <v>0</v>
      </c>
      <c r="X50" s="8">
        <v>1</v>
      </c>
      <c r="Y50" s="52">
        <f t="shared" si="5"/>
        <v>9.0909090909090912E-2</v>
      </c>
    </row>
    <row r="51" spans="1:25" s="2" customFormat="1" ht="15.6" x14ac:dyDescent="0.3">
      <c r="A51" s="8" t="s">
        <v>71</v>
      </c>
      <c r="B51" s="8">
        <v>0</v>
      </c>
      <c r="C51" s="52">
        <v>0</v>
      </c>
      <c r="D51" s="8">
        <v>1</v>
      </c>
      <c r="E51" s="52">
        <v>4.7619047619047616E-2</v>
      </c>
      <c r="F51" s="8">
        <v>0</v>
      </c>
      <c r="G51" s="52">
        <v>0</v>
      </c>
      <c r="I51" s="53"/>
      <c r="J51" s="8" t="s">
        <v>71</v>
      </c>
      <c r="K51" s="8">
        <v>0</v>
      </c>
      <c r="L51" s="52">
        <f t="shared" si="0"/>
        <v>0</v>
      </c>
      <c r="M51" s="8">
        <v>1</v>
      </c>
      <c r="N51" s="52">
        <f t="shared" si="1"/>
        <v>7.1428571428571425E-2</v>
      </c>
      <c r="O51" s="8">
        <v>0</v>
      </c>
      <c r="P51" s="52">
        <f t="shared" si="9"/>
        <v>0</v>
      </c>
      <c r="S51" s="8" t="s">
        <v>71</v>
      </c>
      <c r="T51" s="8">
        <v>0</v>
      </c>
      <c r="U51" s="52">
        <f t="shared" si="3"/>
        <v>0</v>
      </c>
      <c r="V51" s="8">
        <v>0</v>
      </c>
      <c r="W51" s="52">
        <f t="shared" si="4"/>
        <v>0</v>
      </c>
      <c r="X51" s="8">
        <v>0</v>
      </c>
      <c r="Y51" s="52">
        <f t="shared" si="5"/>
        <v>0</v>
      </c>
    </row>
    <row r="52" spans="1:25" s="2" customFormat="1" ht="15.6" x14ac:dyDescent="0.3">
      <c r="A52" s="8" t="s">
        <v>72</v>
      </c>
      <c r="B52" s="8">
        <v>0</v>
      </c>
      <c r="C52" s="52">
        <v>0</v>
      </c>
      <c r="D52" s="8">
        <v>1</v>
      </c>
      <c r="E52" s="52">
        <v>4.7619047619047616E-2</v>
      </c>
      <c r="F52" s="8">
        <v>0</v>
      </c>
      <c r="G52" s="52">
        <v>0</v>
      </c>
      <c r="I52" s="53"/>
      <c r="J52" s="8" t="s">
        <v>72</v>
      </c>
      <c r="K52" s="8">
        <v>0</v>
      </c>
      <c r="L52" s="52">
        <f t="shared" si="0"/>
        <v>0</v>
      </c>
      <c r="M52" s="8">
        <v>1</v>
      </c>
      <c r="N52" s="52">
        <f t="shared" si="1"/>
        <v>7.1428571428571425E-2</v>
      </c>
      <c r="O52" s="8">
        <v>0</v>
      </c>
      <c r="P52" s="52">
        <f t="shared" si="9"/>
        <v>0</v>
      </c>
      <c r="S52" s="8" t="s">
        <v>72</v>
      </c>
      <c r="T52" s="8">
        <v>0</v>
      </c>
      <c r="U52" s="52">
        <f t="shared" si="3"/>
        <v>0</v>
      </c>
      <c r="V52" s="8">
        <v>0</v>
      </c>
      <c r="W52" s="52">
        <f t="shared" si="4"/>
        <v>0</v>
      </c>
      <c r="X52" s="8">
        <v>0</v>
      </c>
      <c r="Y52" s="52">
        <f t="shared" si="5"/>
        <v>0</v>
      </c>
    </row>
    <row r="53" spans="1:25" s="2" customFormat="1" ht="15.6" x14ac:dyDescent="0.3">
      <c r="A53" s="8" t="s">
        <v>73</v>
      </c>
      <c r="B53" s="8">
        <v>0</v>
      </c>
      <c r="C53" s="52">
        <v>0</v>
      </c>
      <c r="D53" s="8">
        <v>1</v>
      </c>
      <c r="E53" s="52">
        <v>4.7619047619047616E-2</v>
      </c>
      <c r="F53" s="8">
        <v>1</v>
      </c>
      <c r="G53" s="52">
        <v>4.7619047619047616E-2</v>
      </c>
      <c r="I53" s="53"/>
      <c r="J53" s="8" t="s">
        <v>73</v>
      </c>
      <c r="K53" s="8">
        <v>0</v>
      </c>
      <c r="L53" s="52">
        <f t="shared" si="0"/>
        <v>0</v>
      </c>
      <c r="M53" s="8">
        <v>1</v>
      </c>
      <c r="N53" s="52">
        <f t="shared" si="1"/>
        <v>7.1428571428571425E-2</v>
      </c>
      <c r="O53" s="8">
        <v>1</v>
      </c>
      <c r="P53" s="52">
        <f t="shared" si="9"/>
        <v>0.1</v>
      </c>
      <c r="S53" s="8" t="s">
        <v>73</v>
      </c>
      <c r="T53" s="8">
        <v>0</v>
      </c>
      <c r="U53" s="52">
        <f t="shared" si="3"/>
        <v>0</v>
      </c>
      <c r="V53" s="8">
        <v>0</v>
      </c>
      <c r="W53" s="52">
        <f t="shared" si="4"/>
        <v>0</v>
      </c>
      <c r="X53" s="8">
        <v>0</v>
      </c>
      <c r="Y53" s="52">
        <f t="shared" si="5"/>
        <v>0</v>
      </c>
    </row>
    <row r="54" spans="1:25" s="2" customFormat="1" ht="15.6" x14ac:dyDescent="0.3">
      <c r="A54" s="8" t="s">
        <v>74</v>
      </c>
      <c r="B54" s="8">
        <v>0</v>
      </c>
      <c r="C54" s="52">
        <v>0</v>
      </c>
      <c r="D54" s="8">
        <v>0</v>
      </c>
      <c r="E54" s="52">
        <v>0</v>
      </c>
      <c r="F54" s="8">
        <v>1</v>
      </c>
      <c r="G54" s="52">
        <v>4.7619047619047616E-2</v>
      </c>
      <c r="I54" s="53"/>
      <c r="J54" s="8" t="s">
        <v>74</v>
      </c>
      <c r="K54" s="8">
        <v>0</v>
      </c>
      <c r="L54" s="52">
        <f t="shared" si="0"/>
        <v>0</v>
      </c>
      <c r="M54" s="8">
        <v>0</v>
      </c>
      <c r="N54" s="52">
        <f t="shared" si="1"/>
        <v>0</v>
      </c>
      <c r="O54" s="8">
        <v>1</v>
      </c>
      <c r="P54" s="52">
        <f t="shared" si="9"/>
        <v>0.1</v>
      </c>
      <c r="S54" s="8" t="s">
        <v>74</v>
      </c>
      <c r="T54" s="8">
        <v>0</v>
      </c>
      <c r="U54" s="52">
        <f t="shared" si="3"/>
        <v>0</v>
      </c>
      <c r="V54" s="8">
        <v>0</v>
      </c>
      <c r="W54" s="52">
        <f t="shared" si="4"/>
        <v>0</v>
      </c>
      <c r="X54" s="8">
        <v>0</v>
      </c>
      <c r="Y54" s="52">
        <f t="shared" si="5"/>
        <v>0</v>
      </c>
    </row>
    <row r="55" spans="1:25" s="2" customFormat="1" ht="15.6" x14ac:dyDescent="0.3">
      <c r="A55" s="8" t="s">
        <v>75</v>
      </c>
      <c r="B55" s="8">
        <v>2</v>
      </c>
      <c r="C55" s="52">
        <v>9.5238095238095233E-2</v>
      </c>
      <c r="D55" s="8">
        <v>1</v>
      </c>
      <c r="E55" s="52">
        <v>4.7619047619047616E-2</v>
      </c>
      <c r="F55" s="8">
        <v>3</v>
      </c>
      <c r="G55" s="52">
        <v>0.14285714285714285</v>
      </c>
      <c r="I55" s="53"/>
      <c r="J55" s="8" t="s">
        <v>75</v>
      </c>
      <c r="K55" s="8">
        <v>1</v>
      </c>
      <c r="L55" s="52">
        <f t="shared" si="0"/>
        <v>0.125</v>
      </c>
      <c r="M55" s="8">
        <v>1</v>
      </c>
      <c r="N55" s="52">
        <f t="shared" si="1"/>
        <v>7.1428571428571425E-2</v>
      </c>
      <c r="O55" s="8">
        <v>2</v>
      </c>
      <c r="P55" s="52">
        <f t="shared" si="9"/>
        <v>0.2</v>
      </c>
      <c r="S55" s="8" t="s">
        <v>75</v>
      </c>
      <c r="T55" s="8">
        <v>1</v>
      </c>
      <c r="U55" s="52">
        <f t="shared" si="3"/>
        <v>7.6923076923076927E-2</v>
      </c>
      <c r="V55" s="8">
        <v>0</v>
      </c>
      <c r="W55" s="52">
        <f t="shared" si="4"/>
        <v>0</v>
      </c>
      <c r="X55" s="8">
        <v>1</v>
      </c>
      <c r="Y55" s="52">
        <f t="shared" si="5"/>
        <v>9.0909090909090912E-2</v>
      </c>
    </row>
    <row r="56" spans="1:25" s="2" customFormat="1" ht="15.6" x14ac:dyDescent="0.3">
      <c r="A56" s="8" t="s">
        <v>76</v>
      </c>
      <c r="B56" s="8">
        <v>1</v>
      </c>
      <c r="C56" s="52">
        <v>4.7619047619047616E-2</v>
      </c>
      <c r="D56" s="8">
        <v>5</v>
      </c>
      <c r="E56" s="52">
        <v>0.23809523809523764</v>
      </c>
      <c r="F56" s="8">
        <v>6</v>
      </c>
      <c r="G56" s="52">
        <v>0.2857142857142857</v>
      </c>
      <c r="I56" s="53"/>
      <c r="J56" s="8" t="s">
        <v>76</v>
      </c>
      <c r="K56" s="8">
        <v>0</v>
      </c>
      <c r="L56" s="52">
        <f t="shared" si="0"/>
        <v>0</v>
      </c>
      <c r="M56" s="8">
        <v>4</v>
      </c>
      <c r="N56" s="52">
        <f t="shared" si="1"/>
        <v>0.2857142857142857</v>
      </c>
      <c r="O56" s="8">
        <v>3</v>
      </c>
      <c r="P56" s="52">
        <f t="shared" si="9"/>
        <v>0.3</v>
      </c>
      <c r="S56" s="8" t="s">
        <v>76</v>
      </c>
      <c r="T56" s="8">
        <v>1</v>
      </c>
      <c r="U56" s="52">
        <f t="shared" si="3"/>
        <v>7.6923076923076927E-2</v>
      </c>
      <c r="V56" s="8">
        <v>1</v>
      </c>
      <c r="W56" s="52">
        <f t="shared" si="4"/>
        <v>0.14285714285714285</v>
      </c>
      <c r="X56" s="8">
        <v>3</v>
      </c>
      <c r="Y56" s="52">
        <f t="shared" si="5"/>
        <v>0.27272727272727271</v>
      </c>
    </row>
    <row r="57" spans="1:25" ht="15.6" x14ac:dyDescent="0.3">
      <c r="A57" s="12" t="s">
        <v>77</v>
      </c>
      <c r="B57" s="12">
        <v>0</v>
      </c>
      <c r="C57" s="21">
        <v>0</v>
      </c>
      <c r="D57" s="12">
        <v>1</v>
      </c>
      <c r="E57" s="21">
        <v>4.7619047619047616E-2</v>
      </c>
      <c r="F57" s="12">
        <v>1</v>
      </c>
      <c r="G57" s="21">
        <v>4.7619047619047616E-2</v>
      </c>
      <c r="I57" s="41"/>
      <c r="J57" s="12" t="s">
        <v>77</v>
      </c>
      <c r="K57" s="12">
        <v>0</v>
      </c>
      <c r="L57" s="21">
        <f t="shared" si="0"/>
        <v>0</v>
      </c>
      <c r="M57" s="12">
        <v>0</v>
      </c>
      <c r="N57" s="21">
        <f t="shared" si="1"/>
        <v>0</v>
      </c>
      <c r="O57" s="12">
        <v>0</v>
      </c>
      <c r="P57" s="21">
        <f t="shared" si="9"/>
        <v>0</v>
      </c>
      <c r="S57" s="12" t="s">
        <v>77</v>
      </c>
      <c r="T57" s="12">
        <v>0</v>
      </c>
      <c r="U57" s="21">
        <f t="shared" si="3"/>
        <v>0</v>
      </c>
      <c r="V57" s="12">
        <v>1</v>
      </c>
      <c r="W57" s="21">
        <f t="shared" si="4"/>
        <v>0.14285714285714285</v>
      </c>
      <c r="X57" s="12">
        <v>1</v>
      </c>
      <c r="Y57" s="21">
        <f t="shared" si="5"/>
        <v>9.0909090909090912E-2</v>
      </c>
    </row>
    <row r="58" spans="1:25" ht="15.6" x14ac:dyDescent="0.3">
      <c r="A58" s="12" t="s">
        <v>78</v>
      </c>
      <c r="B58" s="12">
        <v>0</v>
      </c>
      <c r="C58" s="21">
        <v>0</v>
      </c>
      <c r="D58" s="12">
        <v>1</v>
      </c>
      <c r="E58" s="21">
        <v>4.7619047619047616E-2</v>
      </c>
      <c r="F58" s="12">
        <v>0</v>
      </c>
      <c r="G58" s="21">
        <v>0</v>
      </c>
      <c r="I58" s="41"/>
      <c r="J58" s="12" t="s">
        <v>78</v>
      </c>
      <c r="K58" s="12">
        <v>0</v>
      </c>
      <c r="L58" s="21">
        <f t="shared" si="0"/>
        <v>0</v>
      </c>
      <c r="M58" s="12">
        <v>1</v>
      </c>
      <c r="N58" s="21">
        <f t="shared" si="1"/>
        <v>7.1428571428571425E-2</v>
      </c>
      <c r="O58" s="12">
        <v>0</v>
      </c>
      <c r="P58" s="21">
        <f t="shared" si="9"/>
        <v>0</v>
      </c>
      <c r="S58" s="12" t="s">
        <v>78</v>
      </c>
      <c r="T58" s="12">
        <v>0</v>
      </c>
      <c r="U58" s="21">
        <f t="shared" si="3"/>
        <v>0</v>
      </c>
      <c r="V58" s="12">
        <v>0</v>
      </c>
      <c r="W58" s="21">
        <f t="shared" si="4"/>
        <v>0</v>
      </c>
      <c r="X58" s="12">
        <v>0</v>
      </c>
      <c r="Y58" s="21">
        <f t="shared" si="5"/>
        <v>0</v>
      </c>
    </row>
    <row r="59" spans="1:25" ht="15.6" x14ac:dyDescent="0.3">
      <c r="A59" s="12" t="s">
        <v>79</v>
      </c>
      <c r="B59" s="12">
        <v>0</v>
      </c>
      <c r="C59" s="21">
        <v>0</v>
      </c>
      <c r="D59" s="12">
        <v>1</v>
      </c>
      <c r="E59" s="21">
        <v>4.7619047619047616E-2</v>
      </c>
      <c r="F59" s="12">
        <v>0</v>
      </c>
      <c r="G59" s="21">
        <v>0</v>
      </c>
      <c r="I59" s="41"/>
      <c r="J59" s="12" t="s">
        <v>79</v>
      </c>
      <c r="K59" s="12">
        <v>0</v>
      </c>
      <c r="L59" s="21">
        <f t="shared" si="0"/>
        <v>0</v>
      </c>
      <c r="M59" s="12">
        <v>1</v>
      </c>
      <c r="N59" s="21">
        <f t="shared" si="1"/>
        <v>7.1428571428571425E-2</v>
      </c>
      <c r="O59" s="12">
        <v>0</v>
      </c>
      <c r="P59" s="21">
        <f t="shared" si="9"/>
        <v>0</v>
      </c>
      <c r="S59" s="12" t="s">
        <v>79</v>
      </c>
      <c r="T59" s="12">
        <v>0</v>
      </c>
      <c r="U59" s="21">
        <f t="shared" si="3"/>
        <v>0</v>
      </c>
      <c r="V59" s="12">
        <v>0</v>
      </c>
      <c r="W59" s="21">
        <f t="shared" si="4"/>
        <v>0</v>
      </c>
      <c r="X59" s="12">
        <v>0</v>
      </c>
      <c r="Y59" s="21">
        <f t="shared" si="5"/>
        <v>0</v>
      </c>
    </row>
    <row r="60" spans="1:25" ht="15.6" x14ac:dyDescent="0.3">
      <c r="A60" s="12" t="s">
        <v>80</v>
      </c>
      <c r="B60" s="12">
        <v>0</v>
      </c>
      <c r="C60" s="21">
        <v>0</v>
      </c>
      <c r="D60" s="12">
        <v>1</v>
      </c>
      <c r="E60" s="21">
        <v>4.7619047619047616E-2</v>
      </c>
      <c r="F60" s="12">
        <v>0</v>
      </c>
      <c r="G60" s="21">
        <v>0</v>
      </c>
      <c r="I60" s="41"/>
      <c r="J60" s="12" t="s">
        <v>80</v>
      </c>
      <c r="K60" s="12">
        <v>0</v>
      </c>
      <c r="L60" s="21">
        <f t="shared" si="0"/>
        <v>0</v>
      </c>
      <c r="M60" s="12">
        <v>1</v>
      </c>
      <c r="N60" s="21">
        <f t="shared" si="1"/>
        <v>7.1428571428571425E-2</v>
      </c>
      <c r="O60" s="12">
        <v>0</v>
      </c>
      <c r="P60" s="21">
        <f t="shared" si="9"/>
        <v>0</v>
      </c>
      <c r="S60" s="12" t="s">
        <v>80</v>
      </c>
      <c r="T60" s="12">
        <v>0</v>
      </c>
      <c r="U60" s="21">
        <f t="shared" si="3"/>
        <v>0</v>
      </c>
      <c r="V60" s="12">
        <v>0</v>
      </c>
      <c r="W60" s="21">
        <f t="shared" si="4"/>
        <v>0</v>
      </c>
      <c r="X60" s="12">
        <v>0</v>
      </c>
      <c r="Y60" s="21">
        <f t="shared" si="5"/>
        <v>0</v>
      </c>
    </row>
    <row r="61" spans="1:25" ht="15.6" x14ac:dyDescent="0.3">
      <c r="A61" s="12" t="s">
        <v>81</v>
      </c>
      <c r="B61" s="12">
        <v>0</v>
      </c>
      <c r="C61" s="21">
        <v>0</v>
      </c>
      <c r="D61" s="12">
        <v>0</v>
      </c>
      <c r="E61" s="21">
        <v>0</v>
      </c>
      <c r="F61" s="12">
        <v>1</v>
      </c>
      <c r="G61" s="21">
        <v>4.7619047619047616E-2</v>
      </c>
      <c r="I61" s="41"/>
      <c r="J61" s="12" t="s">
        <v>81</v>
      </c>
      <c r="K61" s="12">
        <v>0</v>
      </c>
      <c r="L61" s="21">
        <f t="shared" si="0"/>
        <v>0</v>
      </c>
      <c r="M61" s="12">
        <v>0</v>
      </c>
      <c r="N61" s="21">
        <f t="shared" si="1"/>
        <v>0</v>
      </c>
      <c r="O61" s="12">
        <v>0</v>
      </c>
      <c r="P61" s="21">
        <f t="shared" si="9"/>
        <v>0</v>
      </c>
      <c r="S61" s="12" t="s">
        <v>81</v>
      </c>
      <c r="T61" s="12">
        <v>0</v>
      </c>
      <c r="U61" s="21">
        <f t="shared" si="3"/>
        <v>0</v>
      </c>
      <c r="V61" s="12">
        <v>0</v>
      </c>
      <c r="W61" s="21">
        <f t="shared" si="4"/>
        <v>0</v>
      </c>
      <c r="X61" s="12">
        <v>1</v>
      </c>
      <c r="Y61" s="21">
        <f t="shared" si="5"/>
        <v>9.0909090909090912E-2</v>
      </c>
    </row>
    <row r="62" spans="1:25" ht="15.6" x14ac:dyDescent="0.3">
      <c r="A62" s="12" t="s">
        <v>82</v>
      </c>
      <c r="B62" s="12">
        <v>0</v>
      </c>
      <c r="C62" s="21">
        <v>0</v>
      </c>
      <c r="D62" s="12">
        <v>0</v>
      </c>
      <c r="E62" s="21">
        <v>0</v>
      </c>
      <c r="F62" s="12">
        <v>1</v>
      </c>
      <c r="G62" s="21">
        <v>4.7619047619047616E-2</v>
      </c>
      <c r="I62" s="41"/>
      <c r="J62" s="12" t="s">
        <v>82</v>
      </c>
      <c r="K62" s="12">
        <v>0</v>
      </c>
      <c r="L62" s="21">
        <f t="shared" si="0"/>
        <v>0</v>
      </c>
      <c r="M62" s="12">
        <v>0</v>
      </c>
      <c r="N62" s="21">
        <f t="shared" si="1"/>
        <v>0</v>
      </c>
      <c r="O62" s="12">
        <v>1</v>
      </c>
      <c r="P62" s="21">
        <f t="shared" si="9"/>
        <v>0.1</v>
      </c>
      <c r="S62" s="12" t="s">
        <v>82</v>
      </c>
      <c r="T62" s="12">
        <v>0</v>
      </c>
      <c r="U62" s="21">
        <f t="shared" si="3"/>
        <v>0</v>
      </c>
      <c r="V62" s="12">
        <v>0</v>
      </c>
      <c r="W62" s="21">
        <f t="shared" si="4"/>
        <v>0</v>
      </c>
      <c r="X62" s="12">
        <v>0</v>
      </c>
      <c r="Y62" s="21">
        <f t="shared" si="5"/>
        <v>0</v>
      </c>
    </row>
    <row r="63" spans="1:25" ht="15.6" x14ac:dyDescent="0.3">
      <c r="A63" s="12" t="s">
        <v>83</v>
      </c>
      <c r="B63" s="12">
        <v>0</v>
      </c>
      <c r="C63" s="21">
        <v>0</v>
      </c>
      <c r="D63" s="12">
        <v>0</v>
      </c>
      <c r="E63" s="21">
        <v>0</v>
      </c>
      <c r="F63" s="12">
        <v>1</v>
      </c>
      <c r="G63" s="21">
        <v>4.7619047619047616E-2</v>
      </c>
      <c r="I63" s="41"/>
      <c r="J63" s="12" t="s">
        <v>83</v>
      </c>
      <c r="K63" s="12">
        <v>0</v>
      </c>
      <c r="L63" s="21">
        <f t="shared" si="0"/>
        <v>0</v>
      </c>
      <c r="M63" s="12">
        <v>0</v>
      </c>
      <c r="N63" s="21">
        <f t="shared" si="1"/>
        <v>0</v>
      </c>
      <c r="O63" s="12">
        <v>0</v>
      </c>
      <c r="P63" s="21">
        <f t="shared" si="9"/>
        <v>0</v>
      </c>
      <c r="S63" s="12" t="s">
        <v>83</v>
      </c>
      <c r="T63" s="12">
        <v>0</v>
      </c>
      <c r="U63" s="21">
        <f t="shared" si="3"/>
        <v>0</v>
      </c>
      <c r="V63" s="12">
        <v>0</v>
      </c>
      <c r="W63" s="21">
        <f t="shared" si="4"/>
        <v>0</v>
      </c>
      <c r="X63" s="12">
        <v>1</v>
      </c>
      <c r="Y63" s="21">
        <f t="shared" si="5"/>
        <v>9.0909090909090912E-2</v>
      </c>
    </row>
    <row r="64" spans="1:25" ht="15.6" x14ac:dyDescent="0.3">
      <c r="A64" s="12" t="s">
        <v>84</v>
      </c>
      <c r="B64" s="12">
        <v>0</v>
      </c>
      <c r="C64" s="21">
        <v>0</v>
      </c>
      <c r="D64" s="12">
        <v>0</v>
      </c>
      <c r="E64" s="21">
        <v>0</v>
      </c>
      <c r="F64" s="12">
        <v>1</v>
      </c>
      <c r="G64" s="21">
        <v>4.7619047619047616E-2</v>
      </c>
      <c r="I64" s="41"/>
      <c r="J64" s="12" t="s">
        <v>84</v>
      </c>
      <c r="K64" s="12">
        <v>0</v>
      </c>
      <c r="L64" s="21">
        <f t="shared" si="0"/>
        <v>0</v>
      </c>
      <c r="M64" s="12">
        <v>0</v>
      </c>
      <c r="N64" s="21">
        <f t="shared" si="1"/>
        <v>0</v>
      </c>
      <c r="O64" s="12">
        <v>1</v>
      </c>
      <c r="P64" s="21">
        <f t="shared" si="9"/>
        <v>0.1</v>
      </c>
      <c r="S64" s="12" t="s">
        <v>84</v>
      </c>
      <c r="T64" s="12">
        <v>0</v>
      </c>
      <c r="U64" s="21">
        <f t="shared" si="3"/>
        <v>0</v>
      </c>
      <c r="V64" s="12">
        <v>0</v>
      </c>
      <c r="W64" s="21">
        <f t="shared" si="4"/>
        <v>0</v>
      </c>
      <c r="X64" s="12">
        <v>0</v>
      </c>
      <c r="Y64" s="21">
        <f t="shared" si="5"/>
        <v>0</v>
      </c>
    </row>
    <row r="65" spans="1:25" ht="15.6" x14ac:dyDescent="0.3">
      <c r="A65" s="12" t="s">
        <v>85</v>
      </c>
      <c r="B65" s="12">
        <v>1</v>
      </c>
      <c r="C65" s="21">
        <v>4.7619047619047616E-2</v>
      </c>
      <c r="D65" s="12">
        <v>1</v>
      </c>
      <c r="E65" s="21">
        <v>4.7619047619047616E-2</v>
      </c>
      <c r="F65" s="12">
        <v>0</v>
      </c>
      <c r="G65" s="21">
        <v>0</v>
      </c>
      <c r="I65" s="41"/>
      <c r="J65" s="12" t="s">
        <v>85</v>
      </c>
      <c r="K65" s="12">
        <v>0</v>
      </c>
      <c r="L65" s="21">
        <f t="shared" si="0"/>
        <v>0</v>
      </c>
      <c r="M65" s="12">
        <v>1</v>
      </c>
      <c r="N65" s="21">
        <f t="shared" si="1"/>
        <v>7.1428571428571425E-2</v>
      </c>
      <c r="O65" s="12">
        <v>0</v>
      </c>
      <c r="P65" s="21">
        <f t="shared" si="9"/>
        <v>0</v>
      </c>
      <c r="S65" s="12" t="s">
        <v>85</v>
      </c>
      <c r="T65" s="12">
        <v>1</v>
      </c>
      <c r="U65" s="21">
        <f t="shared" si="3"/>
        <v>7.6923076923076927E-2</v>
      </c>
      <c r="V65" s="12">
        <v>0</v>
      </c>
      <c r="W65" s="21">
        <f t="shared" si="4"/>
        <v>0</v>
      </c>
      <c r="X65" s="12">
        <v>0</v>
      </c>
      <c r="Y65" s="21">
        <f t="shared" si="5"/>
        <v>0</v>
      </c>
    </row>
    <row r="66" spans="1:25" ht="15.6" x14ac:dyDescent="0.3">
      <c r="A66" s="12" t="s">
        <v>86</v>
      </c>
      <c r="B66" s="12">
        <v>0</v>
      </c>
      <c r="C66" s="21">
        <v>0</v>
      </c>
      <c r="D66" s="12">
        <v>0</v>
      </c>
      <c r="E66" s="21">
        <v>0</v>
      </c>
      <c r="F66" s="12">
        <v>1</v>
      </c>
      <c r="G66" s="21">
        <v>4.7619047619047616E-2</v>
      </c>
      <c r="I66" s="41"/>
      <c r="J66" s="12" t="s">
        <v>86</v>
      </c>
      <c r="K66" s="12">
        <v>0</v>
      </c>
      <c r="L66" s="21">
        <f t="shared" si="0"/>
        <v>0</v>
      </c>
      <c r="M66" s="12">
        <v>0</v>
      </c>
      <c r="N66" s="21">
        <f t="shared" si="1"/>
        <v>0</v>
      </c>
      <c r="O66" s="12">
        <v>1</v>
      </c>
      <c r="P66" s="21">
        <f t="shared" si="9"/>
        <v>0.1</v>
      </c>
      <c r="S66" s="12" t="s">
        <v>86</v>
      </c>
      <c r="T66" s="12">
        <v>0</v>
      </c>
      <c r="U66" s="21">
        <f t="shared" si="3"/>
        <v>0</v>
      </c>
      <c r="V66" s="12">
        <v>0</v>
      </c>
      <c r="W66" s="21">
        <f t="shared" si="4"/>
        <v>0</v>
      </c>
      <c r="X66" s="12">
        <v>0</v>
      </c>
      <c r="Y66" s="21">
        <f t="shared" si="5"/>
        <v>0</v>
      </c>
    </row>
    <row r="67" spans="1:25" ht="15.6" x14ac:dyDescent="0.3">
      <c r="A67" s="12" t="s">
        <v>87</v>
      </c>
      <c r="B67" s="12">
        <v>1</v>
      </c>
      <c r="C67" s="21">
        <v>4.7619047619047616E-2</v>
      </c>
      <c r="D67" s="12">
        <v>0</v>
      </c>
      <c r="E67" s="21">
        <v>0</v>
      </c>
      <c r="F67" s="12">
        <v>0</v>
      </c>
      <c r="G67" s="21">
        <v>0</v>
      </c>
      <c r="I67" s="41"/>
      <c r="J67" s="12" t="s">
        <v>87</v>
      </c>
      <c r="K67" s="12">
        <v>0</v>
      </c>
      <c r="L67" s="21">
        <f t="shared" si="0"/>
        <v>0</v>
      </c>
      <c r="M67" s="12">
        <v>0</v>
      </c>
      <c r="N67" s="21">
        <f t="shared" si="1"/>
        <v>0</v>
      </c>
      <c r="O67" s="12">
        <v>0</v>
      </c>
      <c r="P67" s="21">
        <f t="shared" si="9"/>
        <v>0</v>
      </c>
      <c r="S67" s="12" t="s">
        <v>87</v>
      </c>
      <c r="T67" s="12">
        <v>1</v>
      </c>
      <c r="U67" s="21">
        <f t="shared" si="3"/>
        <v>7.6923076923076927E-2</v>
      </c>
      <c r="V67" s="12">
        <v>0</v>
      </c>
      <c r="W67" s="21">
        <f t="shared" si="4"/>
        <v>0</v>
      </c>
      <c r="X67" s="12">
        <v>0</v>
      </c>
      <c r="Y67" s="21">
        <f t="shared" si="5"/>
        <v>0</v>
      </c>
    </row>
    <row r="68" spans="1:25" ht="15.6" x14ac:dyDescent="0.3">
      <c r="A68" s="12" t="s">
        <v>88</v>
      </c>
      <c r="B68" s="12">
        <v>1</v>
      </c>
      <c r="C68" s="21">
        <v>4.7619047619047616E-2</v>
      </c>
      <c r="D68" s="12">
        <v>0</v>
      </c>
      <c r="E68" s="21">
        <v>0</v>
      </c>
      <c r="F68" s="12">
        <v>0</v>
      </c>
      <c r="G68" s="21">
        <v>0</v>
      </c>
      <c r="I68" s="41"/>
      <c r="J68" s="12" t="s">
        <v>88</v>
      </c>
      <c r="K68" s="12">
        <v>0</v>
      </c>
      <c r="L68" s="21">
        <f t="shared" si="0"/>
        <v>0</v>
      </c>
      <c r="M68" s="12">
        <v>0</v>
      </c>
      <c r="N68" s="21">
        <f t="shared" si="1"/>
        <v>0</v>
      </c>
      <c r="O68" s="12">
        <v>0</v>
      </c>
      <c r="P68" s="21">
        <f t="shared" si="9"/>
        <v>0</v>
      </c>
      <c r="S68" s="12" t="s">
        <v>88</v>
      </c>
      <c r="T68" s="12">
        <v>1</v>
      </c>
      <c r="U68" s="21">
        <f t="shared" si="3"/>
        <v>7.6923076923076927E-2</v>
      </c>
      <c r="V68" s="12">
        <v>0</v>
      </c>
      <c r="W68" s="21">
        <f t="shared" si="4"/>
        <v>0</v>
      </c>
      <c r="X68" s="12">
        <v>0</v>
      </c>
      <c r="Y68" s="21">
        <f t="shared" si="5"/>
        <v>0</v>
      </c>
    </row>
    <row r="69" spans="1:25" ht="15.6" x14ac:dyDescent="0.3">
      <c r="A69" s="12" t="s">
        <v>89</v>
      </c>
      <c r="B69" s="12">
        <v>2</v>
      </c>
      <c r="C69" s="21">
        <v>9.5238095238095233E-2</v>
      </c>
      <c r="D69" s="12">
        <v>0</v>
      </c>
      <c r="E69" s="21">
        <v>0</v>
      </c>
      <c r="F69" s="12">
        <v>0</v>
      </c>
      <c r="G69" s="21">
        <v>0</v>
      </c>
      <c r="I69" s="41"/>
      <c r="J69" s="12" t="s">
        <v>89</v>
      </c>
      <c r="K69" s="12">
        <v>0</v>
      </c>
      <c r="L69" s="21">
        <f t="shared" ref="L69" si="11">K69/8</f>
        <v>0</v>
      </c>
      <c r="M69" s="12">
        <v>0</v>
      </c>
      <c r="N69" s="21">
        <f t="shared" ref="N69" si="12">M69/14</f>
        <v>0</v>
      </c>
      <c r="O69" s="12">
        <v>0</v>
      </c>
      <c r="P69" s="21">
        <f t="shared" si="9"/>
        <v>0</v>
      </c>
      <c r="S69" s="12" t="s">
        <v>89</v>
      </c>
      <c r="T69" s="12">
        <v>2</v>
      </c>
      <c r="U69" s="21">
        <f t="shared" ref="U69" si="13">T69/13</f>
        <v>0.15384615384615385</v>
      </c>
      <c r="V69" s="12">
        <v>0</v>
      </c>
      <c r="W69" s="21">
        <f t="shared" ref="W69" si="14">V69/7</f>
        <v>0</v>
      </c>
      <c r="X69" s="12">
        <v>0</v>
      </c>
      <c r="Y69" s="21">
        <f t="shared" ref="Y69" si="15">X69/11</f>
        <v>0</v>
      </c>
    </row>
  </sheetData>
  <mergeCells count="15">
    <mergeCell ref="V2:W2"/>
    <mergeCell ref="X2:Y2"/>
    <mergeCell ref="A1:G1"/>
    <mergeCell ref="J1:P1"/>
    <mergeCell ref="S1:Y1"/>
    <mergeCell ref="K2:L2"/>
    <mergeCell ref="M2:N2"/>
    <mergeCell ref="O2:P2"/>
    <mergeCell ref="S2:S3"/>
    <mergeCell ref="T2:U2"/>
    <mergeCell ref="B2:C2"/>
    <mergeCell ref="D2:E2"/>
    <mergeCell ref="F2:G2"/>
    <mergeCell ref="A2:A3"/>
    <mergeCell ref="J2:J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0"/>
  <sheetViews>
    <sheetView zoomScale="80" zoomScaleNormal="80" workbookViewId="0">
      <selection sqref="A1:B2"/>
    </sheetView>
  </sheetViews>
  <sheetFormatPr defaultRowHeight="14.4" x14ac:dyDescent="0.3"/>
  <cols>
    <col min="1" max="1" width="24.21875" style="10" bestFit="1" customWidth="1"/>
    <col min="2" max="2" width="23.77734375" bestFit="1" customWidth="1"/>
  </cols>
  <sheetData>
    <row r="1" spans="1:8" ht="28.5" customHeight="1" x14ac:dyDescent="0.3">
      <c r="A1" s="92"/>
      <c r="B1" s="93"/>
      <c r="C1" s="55" t="s">
        <v>10</v>
      </c>
      <c r="D1" s="55"/>
      <c r="E1" s="55" t="s">
        <v>13</v>
      </c>
      <c r="F1" s="55"/>
      <c r="G1" s="55" t="s">
        <v>14</v>
      </c>
      <c r="H1" s="55"/>
    </row>
    <row r="2" spans="1:8" x14ac:dyDescent="0.3">
      <c r="A2" s="94"/>
      <c r="B2" s="95"/>
      <c r="C2" s="4" t="s">
        <v>21</v>
      </c>
      <c r="D2" s="20" t="s">
        <v>91</v>
      </c>
      <c r="E2" s="4" t="s">
        <v>21</v>
      </c>
      <c r="F2" s="20" t="s">
        <v>91</v>
      </c>
      <c r="G2" s="4" t="s">
        <v>21</v>
      </c>
      <c r="H2" s="20" t="s">
        <v>91</v>
      </c>
    </row>
    <row r="3" spans="1:8" x14ac:dyDescent="0.3">
      <c r="A3" s="11" t="s">
        <v>92</v>
      </c>
      <c r="B3" s="12" t="s">
        <v>105</v>
      </c>
      <c r="C3" s="12">
        <v>21</v>
      </c>
      <c r="D3" s="21">
        <v>1</v>
      </c>
      <c r="E3" s="12">
        <v>21</v>
      </c>
      <c r="F3" s="21">
        <v>1</v>
      </c>
      <c r="G3" s="12">
        <v>21</v>
      </c>
      <c r="H3" s="21">
        <v>1</v>
      </c>
    </row>
    <row r="4" spans="1:8" x14ac:dyDescent="0.3">
      <c r="A4" s="86" t="s">
        <v>93</v>
      </c>
      <c r="B4" s="12" t="s">
        <v>105</v>
      </c>
      <c r="C4" s="12">
        <v>1</v>
      </c>
      <c r="D4" s="21">
        <v>4.7619047619047616E-2</v>
      </c>
      <c r="E4" s="12">
        <v>3</v>
      </c>
      <c r="F4" s="21">
        <v>0.14285714285714285</v>
      </c>
      <c r="G4" s="12">
        <v>3</v>
      </c>
      <c r="H4" s="21">
        <v>0.14285714285714285</v>
      </c>
    </row>
    <row r="5" spans="1:8" x14ac:dyDescent="0.3">
      <c r="A5" s="87"/>
      <c r="B5" s="12" t="s">
        <v>102</v>
      </c>
      <c r="C5" s="12">
        <v>1</v>
      </c>
      <c r="D5" s="21">
        <v>4.7619047619047616E-2</v>
      </c>
      <c r="E5" s="12">
        <v>1</v>
      </c>
      <c r="F5" s="21">
        <v>4.7619047619047616E-2</v>
      </c>
      <c r="G5" s="12">
        <v>1</v>
      </c>
      <c r="H5" s="21">
        <v>4.7619047619047616E-2</v>
      </c>
    </row>
    <row r="6" spans="1:8" x14ac:dyDescent="0.3">
      <c r="A6" s="87"/>
      <c r="B6" s="12" t="s">
        <v>103</v>
      </c>
      <c r="C6" s="12">
        <v>0</v>
      </c>
      <c r="D6" s="21">
        <v>0</v>
      </c>
      <c r="E6" s="12">
        <v>1</v>
      </c>
      <c r="F6" s="21">
        <v>4.7619047619047616E-2</v>
      </c>
      <c r="G6" s="12">
        <v>1</v>
      </c>
      <c r="H6" s="21">
        <v>4.7619047619047616E-2</v>
      </c>
    </row>
    <row r="7" spans="1:8" x14ac:dyDescent="0.3">
      <c r="A7" s="88"/>
      <c r="B7" s="12" t="s">
        <v>104</v>
      </c>
      <c r="C7" s="12">
        <v>0</v>
      </c>
      <c r="D7" s="21">
        <v>0</v>
      </c>
      <c r="E7" s="12">
        <v>1</v>
      </c>
      <c r="F7" s="21">
        <v>4.7619047619047616E-2</v>
      </c>
      <c r="G7" s="12">
        <v>1</v>
      </c>
      <c r="H7" s="21">
        <v>4.7619047619047616E-2</v>
      </c>
    </row>
    <row r="8" spans="1:8" x14ac:dyDescent="0.3">
      <c r="A8" s="86" t="s">
        <v>94</v>
      </c>
      <c r="B8" s="12" t="s">
        <v>95</v>
      </c>
      <c r="C8" s="12">
        <v>20</v>
      </c>
      <c r="D8" s="21">
        <v>0.95238095238095233</v>
      </c>
      <c r="E8" s="12">
        <v>20</v>
      </c>
      <c r="F8" s="21">
        <v>0.95238095238095233</v>
      </c>
      <c r="G8" s="12">
        <v>20</v>
      </c>
      <c r="H8" s="21">
        <v>0.95238095238095233</v>
      </c>
    </row>
    <row r="9" spans="1:8" x14ac:dyDescent="0.3">
      <c r="A9" s="87"/>
      <c r="B9" s="12" t="s">
        <v>96</v>
      </c>
      <c r="C9" s="12">
        <v>20</v>
      </c>
      <c r="D9" s="21">
        <v>0.95238095238095233</v>
      </c>
      <c r="E9" s="12">
        <v>18</v>
      </c>
      <c r="F9" s="21">
        <v>0.8571428571428571</v>
      </c>
      <c r="G9" s="12">
        <v>18</v>
      </c>
      <c r="H9" s="21">
        <v>0.8571428571428571</v>
      </c>
    </row>
    <row r="10" spans="1:8" x14ac:dyDescent="0.3">
      <c r="A10" s="87"/>
      <c r="B10" s="12" t="s">
        <v>97</v>
      </c>
      <c r="C10" s="12">
        <v>20</v>
      </c>
      <c r="D10" s="21">
        <v>0.95238095238095233</v>
      </c>
      <c r="E10" s="12">
        <v>17</v>
      </c>
      <c r="F10" s="21">
        <v>0.80952380952380953</v>
      </c>
      <c r="G10" s="12">
        <v>17</v>
      </c>
      <c r="H10" s="21">
        <v>0.80952380952380953</v>
      </c>
    </row>
    <row r="11" spans="1:8" x14ac:dyDescent="0.3">
      <c r="A11" s="87"/>
      <c r="B11" s="12" t="s">
        <v>98</v>
      </c>
      <c r="C11" s="12">
        <v>18</v>
      </c>
      <c r="D11" s="21">
        <v>0.8571428571428571</v>
      </c>
      <c r="E11" s="12">
        <v>16</v>
      </c>
      <c r="F11" s="21">
        <v>0.76190476190476186</v>
      </c>
      <c r="G11" s="12">
        <v>15</v>
      </c>
      <c r="H11" s="21">
        <v>0.7142857142857143</v>
      </c>
    </row>
    <row r="12" spans="1:8" x14ac:dyDescent="0.3">
      <c r="A12" s="87"/>
      <c r="B12" s="12" t="s">
        <v>99</v>
      </c>
      <c r="C12" s="12">
        <v>16</v>
      </c>
      <c r="D12" s="21">
        <v>0.76190476190476186</v>
      </c>
      <c r="E12" s="12">
        <v>15</v>
      </c>
      <c r="F12" s="21">
        <v>0.7142857142857143</v>
      </c>
      <c r="G12" s="12">
        <v>13</v>
      </c>
      <c r="H12" s="21">
        <v>0.61904761904761907</v>
      </c>
    </row>
    <row r="13" spans="1:8" x14ac:dyDescent="0.3">
      <c r="A13" s="88"/>
      <c r="B13" s="12" t="s">
        <v>100</v>
      </c>
      <c r="C13" s="12">
        <v>15</v>
      </c>
      <c r="D13" s="21">
        <v>0.7142857142857143</v>
      </c>
      <c r="E13" s="12">
        <v>13</v>
      </c>
      <c r="F13" s="21">
        <v>0.61904761904761907</v>
      </c>
      <c r="G13" s="12">
        <v>13</v>
      </c>
      <c r="H13" s="21">
        <v>0.61904761904761907</v>
      </c>
    </row>
    <row r="14" spans="1:8" x14ac:dyDescent="0.3">
      <c r="A14" s="86" t="s">
        <v>101</v>
      </c>
      <c r="B14" s="12" t="s">
        <v>105</v>
      </c>
      <c r="C14" s="12">
        <v>5</v>
      </c>
      <c r="D14" s="21">
        <v>0.23809523809523808</v>
      </c>
      <c r="E14" s="12">
        <v>5</v>
      </c>
      <c r="F14" s="21">
        <v>0.23809523809523808</v>
      </c>
      <c r="G14" s="12">
        <v>5</v>
      </c>
      <c r="H14" s="21">
        <v>0.23809523809523808</v>
      </c>
    </row>
    <row r="15" spans="1:8" x14ac:dyDescent="0.3">
      <c r="A15" s="87"/>
      <c r="B15" s="12" t="s">
        <v>102</v>
      </c>
      <c r="C15" s="12">
        <v>2</v>
      </c>
      <c r="D15" s="21">
        <v>9.5238095238095233E-2</v>
      </c>
      <c r="E15" s="12">
        <v>0</v>
      </c>
      <c r="F15" s="21">
        <v>0</v>
      </c>
      <c r="G15" s="12">
        <v>2</v>
      </c>
      <c r="H15" s="21">
        <v>9.5238095238095233E-2</v>
      </c>
    </row>
    <row r="16" spans="1:8" x14ac:dyDescent="0.3">
      <c r="A16" s="87"/>
      <c r="B16" s="12" t="s">
        <v>103</v>
      </c>
      <c r="C16" s="12">
        <v>1</v>
      </c>
      <c r="D16" s="21">
        <v>4.7619047619047616E-2</v>
      </c>
      <c r="E16" s="12">
        <v>1</v>
      </c>
      <c r="F16" s="21">
        <v>4.7619047619047616E-2</v>
      </c>
      <c r="G16" s="12">
        <v>0</v>
      </c>
      <c r="H16" s="21">
        <v>0</v>
      </c>
    </row>
    <row r="17" spans="1:8" x14ac:dyDescent="0.3">
      <c r="A17" s="88"/>
      <c r="B17" s="12" t="s">
        <v>104</v>
      </c>
      <c r="C17" s="12">
        <v>2</v>
      </c>
      <c r="D17" s="21">
        <v>9.5238095238095233E-2</v>
      </c>
      <c r="E17" s="12">
        <v>4</v>
      </c>
      <c r="F17" s="21">
        <v>0.19047619047619047</v>
      </c>
      <c r="G17" s="12">
        <v>3</v>
      </c>
      <c r="H17" s="21">
        <v>0.14285714285714285</v>
      </c>
    </row>
    <row r="22" spans="1:8" x14ac:dyDescent="0.3">
      <c r="A22" s="89" t="s">
        <v>198</v>
      </c>
      <c r="B22" s="90"/>
      <c r="C22" s="90"/>
      <c r="D22" s="90"/>
      <c r="E22" s="90"/>
      <c r="F22" s="90"/>
      <c r="G22" s="90"/>
      <c r="H22" s="91"/>
    </row>
    <row r="23" spans="1:8" ht="29.55" customHeight="1" x14ac:dyDescent="0.3">
      <c r="A23" s="92"/>
      <c r="B23" s="93"/>
      <c r="C23" s="55" t="s">
        <v>10</v>
      </c>
      <c r="D23" s="55"/>
      <c r="E23" s="55" t="s">
        <v>13</v>
      </c>
      <c r="F23" s="55"/>
      <c r="G23" s="55" t="s">
        <v>14</v>
      </c>
      <c r="H23" s="55"/>
    </row>
    <row r="24" spans="1:8" x14ac:dyDescent="0.3">
      <c r="A24" s="94"/>
      <c r="B24" s="95"/>
      <c r="C24" s="4" t="s">
        <v>21</v>
      </c>
      <c r="D24" s="20" t="s">
        <v>91</v>
      </c>
      <c r="E24" s="4" t="s">
        <v>21</v>
      </c>
      <c r="F24" s="20" t="s">
        <v>91</v>
      </c>
      <c r="G24" s="4" t="s">
        <v>21</v>
      </c>
      <c r="H24" s="20" t="s">
        <v>91</v>
      </c>
    </row>
    <row r="25" spans="1:8" x14ac:dyDescent="0.3">
      <c r="A25" s="11" t="s">
        <v>92</v>
      </c>
      <c r="B25" s="12" t="s">
        <v>105</v>
      </c>
      <c r="C25" s="12">
        <v>8</v>
      </c>
      <c r="D25" s="21">
        <v>1</v>
      </c>
      <c r="E25" s="12">
        <v>14</v>
      </c>
      <c r="F25" s="21">
        <v>1</v>
      </c>
      <c r="G25" s="12">
        <v>10</v>
      </c>
      <c r="H25" s="21">
        <v>1</v>
      </c>
    </row>
    <row r="26" spans="1:8" x14ac:dyDescent="0.3">
      <c r="A26" s="86" t="s">
        <v>93</v>
      </c>
      <c r="B26" s="12" t="s">
        <v>105</v>
      </c>
      <c r="C26" s="12">
        <v>0</v>
      </c>
      <c r="D26" s="21">
        <v>0</v>
      </c>
      <c r="E26" s="12">
        <v>2</v>
      </c>
      <c r="F26" s="21">
        <v>0.14285714285714285</v>
      </c>
      <c r="G26" s="12">
        <v>2</v>
      </c>
      <c r="H26" s="21">
        <v>0.2</v>
      </c>
    </row>
    <row r="27" spans="1:8" x14ac:dyDescent="0.3">
      <c r="A27" s="87"/>
      <c r="B27" s="12" t="s">
        <v>102</v>
      </c>
      <c r="C27" s="12">
        <v>0</v>
      </c>
      <c r="D27" s="21">
        <v>0</v>
      </c>
      <c r="E27" s="12">
        <v>1</v>
      </c>
      <c r="F27" s="21">
        <v>7.1428571428571425E-2</v>
      </c>
      <c r="G27" s="12">
        <v>1</v>
      </c>
      <c r="H27" s="21">
        <v>0.1</v>
      </c>
    </row>
    <row r="28" spans="1:8" x14ac:dyDescent="0.3">
      <c r="A28" s="87"/>
      <c r="B28" s="12" t="s">
        <v>103</v>
      </c>
      <c r="C28" s="12">
        <v>0</v>
      </c>
      <c r="D28" s="21">
        <v>0</v>
      </c>
      <c r="E28" s="12">
        <v>0</v>
      </c>
      <c r="F28" s="21">
        <v>0</v>
      </c>
      <c r="G28" s="12">
        <v>0</v>
      </c>
      <c r="H28" s="21">
        <v>0</v>
      </c>
    </row>
    <row r="29" spans="1:8" x14ac:dyDescent="0.3">
      <c r="A29" s="88"/>
      <c r="B29" s="12" t="s">
        <v>104</v>
      </c>
      <c r="C29" s="12">
        <v>0</v>
      </c>
      <c r="D29" s="21">
        <v>0</v>
      </c>
      <c r="E29" s="12">
        <v>1</v>
      </c>
      <c r="F29" s="21">
        <v>7.1428571428571425E-2</v>
      </c>
      <c r="G29" s="12">
        <v>1</v>
      </c>
      <c r="H29" s="21">
        <v>0.1</v>
      </c>
    </row>
    <row r="30" spans="1:8" x14ac:dyDescent="0.3">
      <c r="A30" s="86" t="s">
        <v>94</v>
      </c>
      <c r="B30" s="12" t="s">
        <v>95</v>
      </c>
      <c r="C30" s="12">
        <v>8</v>
      </c>
      <c r="D30" s="21">
        <v>1</v>
      </c>
      <c r="E30" s="12">
        <v>14</v>
      </c>
      <c r="F30" s="21">
        <v>1</v>
      </c>
      <c r="G30" s="12">
        <v>9</v>
      </c>
      <c r="H30" s="21">
        <v>0.9</v>
      </c>
    </row>
    <row r="31" spans="1:8" x14ac:dyDescent="0.3">
      <c r="A31" s="87"/>
      <c r="B31" s="12" t="s">
        <v>96</v>
      </c>
      <c r="C31" s="12">
        <v>8</v>
      </c>
      <c r="D31" s="21">
        <v>1</v>
      </c>
      <c r="E31" s="12">
        <v>12</v>
      </c>
      <c r="F31" s="21">
        <v>0.8571428571428571</v>
      </c>
      <c r="G31" s="12">
        <v>8</v>
      </c>
      <c r="H31" s="21">
        <v>0.8</v>
      </c>
    </row>
    <row r="32" spans="1:8" x14ac:dyDescent="0.3">
      <c r="A32" s="87"/>
      <c r="B32" s="12" t="s">
        <v>97</v>
      </c>
      <c r="C32" s="12">
        <v>8</v>
      </c>
      <c r="D32" s="21">
        <v>1</v>
      </c>
      <c r="E32" s="12">
        <v>11</v>
      </c>
      <c r="F32" s="21">
        <v>0.7857142857142857</v>
      </c>
      <c r="G32" s="12">
        <v>7</v>
      </c>
      <c r="H32" s="21">
        <v>0.7</v>
      </c>
    </row>
    <row r="33" spans="1:8" x14ac:dyDescent="0.3">
      <c r="A33" s="87"/>
      <c r="B33" s="12" t="s">
        <v>98</v>
      </c>
      <c r="C33" s="12">
        <v>7</v>
      </c>
      <c r="D33" s="21">
        <v>0.875</v>
      </c>
      <c r="E33" s="12">
        <v>11</v>
      </c>
      <c r="F33" s="21">
        <v>0.7857142857142857</v>
      </c>
      <c r="G33" s="12">
        <v>5</v>
      </c>
      <c r="H33" s="21">
        <v>0.5</v>
      </c>
    </row>
    <row r="34" spans="1:8" x14ac:dyDescent="0.3">
      <c r="A34" s="87"/>
      <c r="B34" s="12" t="s">
        <v>99</v>
      </c>
      <c r="C34" s="12">
        <v>6</v>
      </c>
      <c r="D34" s="21">
        <v>0.75</v>
      </c>
      <c r="E34" s="12">
        <v>11</v>
      </c>
      <c r="F34" s="21">
        <v>0.7857142857142857</v>
      </c>
      <c r="G34" s="12">
        <v>5</v>
      </c>
      <c r="H34" s="21">
        <v>0.5</v>
      </c>
    </row>
    <row r="35" spans="1:8" x14ac:dyDescent="0.3">
      <c r="A35" s="88"/>
      <c r="B35" s="12" t="s">
        <v>100</v>
      </c>
      <c r="C35" s="12">
        <v>5</v>
      </c>
      <c r="D35" s="21">
        <v>0.625</v>
      </c>
      <c r="E35" s="12">
        <v>9</v>
      </c>
      <c r="F35" s="21">
        <v>0.6428571428571429</v>
      </c>
      <c r="G35" s="12">
        <v>5</v>
      </c>
      <c r="H35" s="21">
        <v>0.5</v>
      </c>
    </row>
    <row r="36" spans="1:8" x14ac:dyDescent="0.3">
      <c r="A36" s="86" t="s">
        <v>101</v>
      </c>
      <c r="B36" s="12" t="s">
        <v>105</v>
      </c>
      <c r="C36" s="12">
        <v>3</v>
      </c>
      <c r="D36" s="21">
        <v>0.375</v>
      </c>
      <c r="E36" s="12">
        <v>3</v>
      </c>
      <c r="F36" s="21">
        <v>0.21428571428571427</v>
      </c>
      <c r="G36" s="12">
        <v>3</v>
      </c>
      <c r="H36" s="21">
        <v>0.3</v>
      </c>
    </row>
    <row r="37" spans="1:8" x14ac:dyDescent="0.3">
      <c r="A37" s="87"/>
      <c r="B37" s="12" t="s">
        <v>102</v>
      </c>
      <c r="C37" s="12">
        <v>2</v>
      </c>
      <c r="D37" s="21">
        <v>0.25</v>
      </c>
      <c r="E37" s="12">
        <v>0</v>
      </c>
      <c r="F37" s="21">
        <v>0</v>
      </c>
      <c r="G37" s="12">
        <v>1</v>
      </c>
      <c r="H37" s="21">
        <v>0.1</v>
      </c>
    </row>
    <row r="38" spans="1:8" x14ac:dyDescent="0.3">
      <c r="A38" s="87"/>
      <c r="B38" s="12" t="s">
        <v>103</v>
      </c>
      <c r="C38" s="12">
        <v>0</v>
      </c>
      <c r="D38" s="21">
        <v>0</v>
      </c>
      <c r="E38" s="12">
        <v>1</v>
      </c>
      <c r="F38" s="21">
        <v>7.1428571428571425E-2</v>
      </c>
      <c r="G38" s="12">
        <v>0</v>
      </c>
      <c r="H38" s="21">
        <v>0</v>
      </c>
    </row>
    <row r="39" spans="1:8" x14ac:dyDescent="0.3">
      <c r="A39" s="88"/>
      <c r="B39" s="12" t="s">
        <v>104</v>
      </c>
      <c r="C39" s="12">
        <v>1</v>
      </c>
      <c r="D39" s="21">
        <v>0.125</v>
      </c>
      <c r="E39" s="12">
        <v>2</v>
      </c>
      <c r="F39" s="21">
        <v>0.14285714285714285</v>
      </c>
      <c r="G39" s="12">
        <v>2</v>
      </c>
      <c r="H39" s="21">
        <v>0.2</v>
      </c>
    </row>
    <row r="43" spans="1:8" x14ac:dyDescent="0.3">
      <c r="A43" s="89" t="s">
        <v>197</v>
      </c>
      <c r="B43" s="90"/>
      <c r="C43" s="90"/>
      <c r="D43" s="90"/>
      <c r="E43" s="90"/>
      <c r="F43" s="90"/>
      <c r="G43" s="90"/>
      <c r="H43" s="91"/>
    </row>
    <row r="44" spans="1:8" x14ac:dyDescent="0.3">
      <c r="A44" s="92"/>
      <c r="B44" s="93"/>
      <c r="C44" s="55" t="s">
        <v>10</v>
      </c>
      <c r="D44" s="55"/>
      <c r="E44" s="55" t="s">
        <v>13</v>
      </c>
      <c r="F44" s="55"/>
      <c r="G44" s="55" t="s">
        <v>14</v>
      </c>
      <c r="H44" s="55"/>
    </row>
    <row r="45" spans="1:8" x14ac:dyDescent="0.3">
      <c r="A45" s="94"/>
      <c r="B45" s="95"/>
      <c r="C45" s="4" t="s">
        <v>21</v>
      </c>
      <c r="D45" s="20" t="s">
        <v>91</v>
      </c>
      <c r="E45" s="4" t="s">
        <v>21</v>
      </c>
      <c r="F45" s="20" t="s">
        <v>91</v>
      </c>
      <c r="G45" s="4" t="s">
        <v>21</v>
      </c>
      <c r="H45" s="20" t="s">
        <v>91</v>
      </c>
    </row>
    <row r="46" spans="1:8" x14ac:dyDescent="0.3">
      <c r="A46" s="11" t="s">
        <v>92</v>
      </c>
      <c r="B46" s="12" t="s">
        <v>105</v>
      </c>
      <c r="C46" s="12">
        <v>13</v>
      </c>
      <c r="D46" s="21">
        <v>1</v>
      </c>
      <c r="E46" s="12">
        <v>7</v>
      </c>
      <c r="F46" s="21">
        <v>1</v>
      </c>
      <c r="G46" s="12">
        <v>11</v>
      </c>
      <c r="H46" s="21">
        <v>1</v>
      </c>
    </row>
    <row r="47" spans="1:8" x14ac:dyDescent="0.3">
      <c r="A47" s="86" t="s">
        <v>93</v>
      </c>
      <c r="B47" s="12" t="s">
        <v>105</v>
      </c>
      <c r="C47" s="12">
        <v>1</v>
      </c>
      <c r="D47" s="21">
        <v>7.6923076923076927E-2</v>
      </c>
      <c r="E47" s="12">
        <v>1</v>
      </c>
      <c r="F47" s="21">
        <v>0.14285714285714285</v>
      </c>
      <c r="G47" s="12">
        <v>1</v>
      </c>
      <c r="H47" s="21">
        <v>9.0909090909090912E-2</v>
      </c>
    </row>
    <row r="48" spans="1:8" x14ac:dyDescent="0.3">
      <c r="A48" s="87"/>
      <c r="B48" s="12" t="s">
        <v>102</v>
      </c>
      <c r="C48" s="12">
        <v>1</v>
      </c>
      <c r="D48" s="21">
        <v>7.6923076923076927E-2</v>
      </c>
      <c r="E48" s="12">
        <v>0</v>
      </c>
      <c r="F48" s="21">
        <v>0</v>
      </c>
      <c r="G48" s="12">
        <v>0</v>
      </c>
      <c r="H48" s="21">
        <v>0</v>
      </c>
    </row>
    <row r="49" spans="1:8" x14ac:dyDescent="0.3">
      <c r="A49" s="87"/>
      <c r="B49" s="12" t="s">
        <v>103</v>
      </c>
      <c r="C49" s="12">
        <v>0</v>
      </c>
      <c r="D49" s="21">
        <v>0</v>
      </c>
      <c r="E49" s="12">
        <v>1</v>
      </c>
      <c r="F49" s="21">
        <v>0.14285714285714285</v>
      </c>
      <c r="G49" s="12">
        <v>1</v>
      </c>
      <c r="H49" s="21">
        <v>9.0909090909090912E-2</v>
      </c>
    </row>
    <row r="50" spans="1:8" x14ac:dyDescent="0.3">
      <c r="A50" s="88"/>
      <c r="B50" s="12" t="s">
        <v>104</v>
      </c>
      <c r="C50" s="12">
        <v>0</v>
      </c>
      <c r="D50" s="21">
        <v>0</v>
      </c>
      <c r="E50" s="12">
        <v>0</v>
      </c>
      <c r="F50" s="21">
        <v>0</v>
      </c>
      <c r="G50" s="12">
        <v>0</v>
      </c>
      <c r="H50" s="21">
        <v>0</v>
      </c>
    </row>
    <row r="51" spans="1:8" x14ac:dyDescent="0.3">
      <c r="A51" s="86" t="s">
        <v>94</v>
      </c>
      <c r="B51" s="12" t="s">
        <v>95</v>
      </c>
      <c r="C51" s="12">
        <v>12</v>
      </c>
      <c r="D51" s="21">
        <v>0.92307692307692313</v>
      </c>
      <c r="E51" s="12">
        <v>6</v>
      </c>
      <c r="F51" s="21">
        <v>0.8571428571428571</v>
      </c>
      <c r="G51" s="12">
        <v>11</v>
      </c>
      <c r="H51" s="21">
        <v>1</v>
      </c>
    </row>
    <row r="52" spans="1:8" x14ac:dyDescent="0.3">
      <c r="A52" s="87"/>
      <c r="B52" s="12" t="s">
        <v>96</v>
      </c>
      <c r="C52" s="12">
        <v>12</v>
      </c>
      <c r="D52" s="21">
        <v>0.92307692307692313</v>
      </c>
      <c r="E52" s="12">
        <v>6</v>
      </c>
      <c r="F52" s="21">
        <v>0.8571428571428571</v>
      </c>
      <c r="G52" s="12">
        <v>10</v>
      </c>
      <c r="H52" s="21">
        <v>0.90909090909090906</v>
      </c>
    </row>
    <row r="53" spans="1:8" x14ac:dyDescent="0.3">
      <c r="A53" s="87"/>
      <c r="B53" s="12" t="s">
        <v>97</v>
      </c>
      <c r="C53" s="12">
        <v>12</v>
      </c>
      <c r="D53" s="21">
        <v>0.92307692307692313</v>
      </c>
      <c r="E53" s="12">
        <v>6</v>
      </c>
      <c r="F53" s="21">
        <v>0.8571428571428571</v>
      </c>
      <c r="G53" s="12">
        <v>10</v>
      </c>
      <c r="H53" s="21">
        <v>0.90909090909090906</v>
      </c>
    </row>
    <row r="54" spans="1:8" x14ac:dyDescent="0.3">
      <c r="A54" s="87"/>
      <c r="B54" s="12" t="s">
        <v>98</v>
      </c>
      <c r="C54" s="12">
        <v>11</v>
      </c>
      <c r="D54" s="21">
        <v>0.84615384615384615</v>
      </c>
      <c r="E54" s="12">
        <v>5</v>
      </c>
      <c r="F54" s="21">
        <v>0.7142857142857143</v>
      </c>
      <c r="G54" s="12">
        <v>10</v>
      </c>
      <c r="H54" s="21">
        <v>0.90909090909090906</v>
      </c>
    </row>
    <row r="55" spans="1:8" x14ac:dyDescent="0.3">
      <c r="A55" s="87"/>
      <c r="B55" s="12" t="s">
        <v>99</v>
      </c>
      <c r="C55" s="12">
        <v>10</v>
      </c>
      <c r="D55" s="21">
        <v>0.76923076923076927</v>
      </c>
      <c r="E55" s="12">
        <v>4</v>
      </c>
      <c r="F55" s="21">
        <v>0.5714285714285714</v>
      </c>
      <c r="G55" s="12">
        <v>8</v>
      </c>
      <c r="H55" s="21">
        <v>0.72727272727272729</v>
      </c>
    </row>
    <row r="56" spans="1:8" x14ac:dyDescent="0.3">
      <c r="A56" s="88"/>
      <c r="B56" s="12" t="s">
        <v>100</v>
      </c>
      <c r="C56" s="12">
        <v>10</v>
      </c>
      <c r="D56" s="21">
        <v>0.76923076923076927</v>
      </c>
      <c r="E56" s="12">
        <v>4</v>
      </c>
      <c r="F56" s="21">
        <v>0.5714285714285714</v>
      </c>
      <c r="G56" s="12">
        <v>8</v>
      </c>
      <c r="H56" s="21">
        <v>0.72727272727272729</v>
      </c>
    </row>
    <row r="57" spans="1:8" x14ac:dyDescent="0.3">
      <c r="A57" s="86" t="s">
        <v>101</v>
      </c>
      <c r="B57" s="12" t="s">
        <v>105</v>
      </c>
      <c r="C57" s="12">
        <v>2</v>
      </c>
      <c r="D57" s="21">
        <v>0.15384615384615385</v>
      </c>
      <c r="E57" s="12">
        <v>2</v>
      </c>
      <c r="F57" s="21">
        <v>0.2857142857142857</v>
      </c>
      <c r="G57" s="12">
        <v>2</v>
      </c>
      <c r="H57" s="21">
        <v>0.18181818181818182</v>
      </c>
    </row>
    <row r="58" spans="1:8" x14ac:dyDescent="0.3">
      <c r="A58" s="87"/>
      <c r="B58" s="12" t="s">
        <v>102</v>
      </c>
      <c r="C58" s="12">
        <v>0</v>
      </c>
      <c r="D58" s="21">
        <v>0</v>
      </c>
      <c r="E58" s="12">
        <v>0</v>
      </c>
      <c r="F58" s="21">
        <v>0</v>
      </c>
      <c r="G58" s="12">
        <v>1</v>
      </c>
      <c r="H58" s="21">
        <v>9.0909090909090912E-2</v>
      </c>
    </row>
    <row r="59" spans="1:8" x14ac:dyDescent="0.3">
      <c r="A59" s="87"/>
      <c r="B59" s="12" t="s">
        <v>103</v>
      </c>
      <c r="C59" s="12">
        <v>1</v>
      </c>
      <c r="D59" s="21">
        <v>7.6923076923076927E-2</v>
      </c>
      <c r="E59" s="12">
        <v>0</v>
      </c>
      <c r="F59" s="21">
        <v>0</v>
      </c>
      <c r="G59" s="12">
        <v>0</v>
      </c>
      <c r="H59" s="21">
        <v>0</v>
      </c>
    </row>
    <row r="60" spans="1:8" x14ac:dyDescent="0.3">
      <c r="A60" s="88"/>
      <c r="B60" s="12" t="s">
        <v>104</v>
      </c>
      <c r="C60" s="12">
        <v>1</v>
      </c>
      <c r="D60" s="21">
        <v>7.6923076923076927E-2</v>
      </c>
      <c r="E60" s="12">
        <v>2</v>
      </c>
      <c r="F60" s="21">
        <v>0.2857142857142857</v>
      </c>
      <c r="G60" s="12">
        <v>1</v>
      </c>
      <c r="H60" s="21">
        <v>9.0909090909090912E-2</v>
      </c>
    </row>
  </sheetData>
  <mergeCells count="23">
    <mergeCell ref="E1:F1"/>
    <mergeCell ref="G1:H1"/>
    <mergeCell ref="A8:A13"/>
    <mergeCell ref="A14:A17"/>
    <mergeCell ref="A4:A7"/>
    <mergeCell ref="A1:B2"/>
    <mergeCell ref="C1:D1"/>
    <mergeCell ref="G44:H44"/>
    <mergeCell ref="A47:A50"/>
    <mergeCell ref="A51:A56"/>
    <mergeCell ref="A57:A60"/>
    <mergeCell ref="A22:H22"/>
    <mergeCell ref="A43:H43"/>
    <mergeCell ref="A30:A35"/>
    <mergeCell ref="A36:A39"/>
    <mergeCell ref="A44:B45"/>
    <mergeCell ref="C44:D44"/>
    <mergeCell ref="E44:F44"/>
    <mergeCell ref="A23:B24"/>
    <mergeCell ref="C23:D23"/>
    <mergeCell ref="E23:F23"/>
    <mergeCell ref="G23:H23"/>
    <mergeCell ref="A26:A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9"/>
  <sheetViews>
    <sheetView topLeftCell="A49" workbookViewId="0">
      <selection activeCell="B52" sqref="B52"/>
    </sheetView>
  </sheetViews>
  <sheetFormatPr defaultRowHeight="14.4" x14ac:dyDescent="0.3"/>
  <cols>
    <col min="1" max="1" width="16.21875" bestFit="1" customWidth="1"/>
    <col min="2" max="2" width="21.5546875" bestFit="1" customWidth="1"/>
    <col min="5" max="7" width="8.77734375" style="9" bestFit="1" customWidth="1"/>
  </cols>
  <sheetData>
    <row r="1" spans="1:7" x14ac:dyDescent="0.3">
      <c r="A1" s="11" t="s">
        <v>18</v>
      </c>
      <c r="B1" s="11" t="s">
        <v>19</v>
      </c>
      <c r="C1" s="14" t="s">
        <v>20</v>
      </c>
      <c r="D1" s="14" t="s">
        <v>21</v>
      </c>
      <c r="E1" s="15" t="s">
        <v>22</v>
      </c>
      <c r="F1" s="15" t="s">
        <v>24</v>
      </c>
      <c r="G1" s="15" t="s">
        <v>25</v>
      </c>
    </row>
    <row r="2" spans="1:7" x14ac:dyDescent="0.3">
      <c r="A2" s="12" t="s">
        <v>106</v>
      </c>
      <c r="B2" s="12" t="s">
        <v>10</v>
      </c>
      <c r="C2" s="17">
        <v>18</v>
      </c>
      <c r="D2" s="17">
        <v>12</v>
      </c>
      <c r="E2" s="18">
        <v>2.4500000000000001E-2</v>
      </c>
      <c r="F2" s="18">
        <v>0.61096741469425497</v>
      </c>
      <c r="G2" s="18" t="s">
        <v>17</v>
      </c>
    </row>
    <row r="3" spans="1:7" x14ac:dyDescent="0.3">
      <c r="A3" s="12" t="s">
        <v>106</v>
      </c>
      <c r="B3" s="12" t="s">
        <v>11</v>
      </c>
      <c r="C3" s="17">
        <v>18</v>
      </c>
      <c r="D3" s="17">
        <v>10</v>
      </c>
      <c r="E3" s="18">
        <v>-0.40089999999999998</v>
      </c>
      <c r="F3" s="18">
        <v>0.61483971714405194</v>
      </c>
      <c r="G3" s="18">
        <v>6.8107346378289593E-2</v>
      </c>
    </row>
    <row r="4" spans="1:7" x14ac:dyDescent="0.3">
      <c r="A4" s="12" t="s">
        <v>106</v>
      </c>
      <c r="B4" s="12" t="s">
        <v>12</v>
      </c>
      <c r="C4" s="17">
        <v>18</v>
      </c>
      <c r="D4" s="17">
        <v>10</v>
      </c>
      <c r="E4" s="18">
        <v>-2.3099999999999999E-2</v>
      </c>
      <c r="F4" s="18">
        <v>0.22691087334996601</v>
      </c>
      <c r="G4" s="18">
        <v>0.83356255268123902</v>
      </c>
    </row>
    <row r="5" spans="1:7" x14ac:dyDescent="0.3">
      <c r="A5" s="12" t="s">
        <v>106</v>
      </c>
      <c r="B5" s="12" t="s">
        <v>26</v>
      </c>
      <c r="C5" s="17">
        <v>18</v>
      </c>
      <c r="D5" s="17">
        <v>20</v>
      </c>
      <c r="E5" s="18">
        <v>-0.21199999999999999</v>
      </c>
      <c r="F5" s="18">
        <v>0.49093423291988098</v>
      </c>
      <c r="G5" s="18">
        <v>0.23810828968268399</v>
      </c>
    </row>
    <row r="6" spans="1:7" x14ac:dyDescent="0.3">
      <c r="A6" s="12" t="s">
        <v>107</v>
      </c>
      <c r="B6" s="12" t="s">
        <v>10</v>
      </c>
      <c r="C6" s="17">
        <v>18</v>
      </c>
      <c r="D6" s="17">
        <v>12</v>
      </c>
      <c r="E6" s="18">
        <v>-6.1675000000000001E-2</v>
      </c>
      <c r="F6" s="18">
        <v>0.50934890189695703</v>
      </c>
      <c r="G6" s="18" t="s">
        <v>17</v>
      </c>
    </row>
    <row r="7" spans="1:7" x14ac:dyDescent="0.3">
      <c r="A7" s="12" t="s">
        <v>107</v>
      </c>
      <c r="B7" s="12" t="s">
        <v>11</v>
      </c>
      <c r="C7" s="17">
        <v>18</v>
      </c>
      <c r="D7" s="17">
        <v>9</v>
      </c>
      <c r="E7" s="18">
        <v>-0.98027777777777803</v>
      </c>
      <c r="F7" s="18">
        <v>1.46018639886983</v>
      </c>
      <c r="G7" s="18">
        <v>3.2096948435627402E-2</v>
      </c>
    </row>
    <row r="8" spans="1:7" x14ac:dyDescent="0.3">
      <c r="A8" s="12" t="s">
        <v>107</v>
      </c>
      <c r="B8" s="12" t="s">
        <v>12</v>
      </c>
      <c r="C8" s="17">
        <v>18</v>
      </c>
      <c r="D8" s="17">
        <v>8</v>
      </c>
      <c r="E8" s="18">
        <v>-0.50591249999999999</v>
      </c>
      <c r="F8" s="18">
        <v>0.54616253843783302</v>
      </c>
      <c r="G8" s="18">
        <v>0.29974819339384301</v>
      </c>
    </row>
    <row r="9" spans="1:7" x14ac:dyDescent="0.3">
      <c r="A9" s="12" t="s">
        <v>107</v>
      </c>
      <c r="B9" s="12" t="s">
        <v>26</v>
      </c>
      <c r="C9" s="17">
        <v>18</v>
      </c>
      <c r="D9" s="17">
        <v>17</v>
      </c>
      <c r="E9" s="18">
        <v>-0.75704705882352896</v>
      </c>
      <c r="F9" s="18">
        <v>1.1207766643703201</v>
      </c>
      <c r="G9" s="18">
        <v>5.5613221224198102E-2</v>
      </c>
    </row>
    <row r="10" spans="1:7" x14ac:dyDescent="0.3">
      <c r="A10" s="12" t="s">
        <v>108</v>
      </c>
      <c r="B10" s="12" t="s">
        <v>10</v>
      </c>
      <c r="C10" s="12">
        <v>18</v>
      </c>
      <c r="D10" s="12">
        <v>7</v>
      </c>
      <c r="E10" s="13">
        <v>-0.24582857142857101</v>
      </c>
      <c r="F10" s="13">
        <v>0.41980028868612301</v>
      </c>
      <c r="G10" s="13" t="s">
        <v>17</v>
      </c>
    </row>
    <row r="11" spans="1:7" x14ac:dyDescent="0.3">
      <c r="A11" s="12" t="s">
        <v>108</v>
      </c>
      <c r="B11" s="12" t="s">
        <v>11</v>
      </c>
      <c r="C11" s="12">
        <v>18</v>
      </c>
      <c r="D11" s="12">
        <v>5</v>
      </c>
      <c r="E11" s="13">
        <v>0.57811999999999997</v>
      </c>
      <c r="F11" s="13">
        <v>0.44300143002026499</v>
      </c>
      <c r="G11" s="13">
        <v>1.6154970425806901E-3</v>
      </c>
    </row>
    <row r="12" spans="1:7" x14ac:dyDescent="0.3">
      <c r="A12" s="12" t="s">
        <v>108</v>
      </c>
      <c r="B12" s="12" t="s">
        <v>12</v>
      </c>
      <c r="C12" s="12">
        <v>18</v>
      </c>
      <c r="D12" s="12">
        <v>10</v>
      </c>
      <c r="E12" s="13">
        <v>1.8319999999999999E-2</v>
      </c>
      <c r="F12" s="13">
        <v>0.32420797097610699</v>
      </c>
      <c r="G12" s="13">
        <v>0.17787365225968099</v>
      </c>
    </row>
    <row r="13" spans="1:7" x14ac:dyDescent="0.3">
      <c r="A13" s="12" t="s">
        <v>108</v>
      </c>
      <c r="B13" s="12" t="s">
        <v>26</v>
      </c>
      <c r="C13" s="12">
        <v>18</v>
      </c>
      <c r="D13" s="12">
        <v>15</v>
      </c>
      <c r="E13" s="13">
        <v>0.20491999999999999</v>
      </c>
      <c r="F13" s="13">
        <v>0.44525956667351402</v>
      </c>
      <c r="G13" s="13">
        <v>3.5909324945521501E-2</v>
      </c>
    </row>
    <row r="14" spans="1:7" x14ac:dyDescent="0.3">
      <c r="A14" s="12" t="s">
        <v>109</v>
      </c>
      <c r="B14" s="12" t="s">
        <v>10</v>
      </c>
      <c r="C14" s="12">
        <v>18</v>
      </c>
      <c r="D14" s="12">
        <v>7</v>
      </c>
      <c r="E14" s="13">
        <v>-9.3571428571428594</v>
      </c>
      <c r="F14" s="13">
        <v>16.5419524384575</v>
      </c>
      <c r="G14" s="13" t="s">
        <v>17</v>
      </c>
    </row>
    <row r="15" spans="1:7" x14ac:dyDescent="0.3">
      <c r="A15" s="12" t="s">
        <v>109</v>
      </c>
      <c r="B15" s="12" t="s">
        <v>11</v>
      </c>
      <c r="C15" s="12">
        <v>18</v>
      </c>
      <c r="D15" s="12">
        <v>5</v>
      </c>
      <c r="E15" s="13">
        <v>8.4</v>
      </c>
      <c r="F15" s="13">
        <v>9.6153523076380303</v>
      </c>
      <c r="G15" s="13">
        <v>1.90723713402088E-2</v>
      </c>
    </row>
    <row r="16" spans="1:7" x14ac:dyDescent="0.3">
      <c r="A16" s="12" t="s">
        <v>109</v>
      </c>
      <c r="B16" s="12" t="s">
        <v>12</v>
      </c>
      <c r="C16" s="12">
        <v>18</v>
      </c>
      <c r="D16" s="12">
        <v>7</v>
      </c>
      <c r="E16" s="13">
        <v>-3.78571428571429</v>
      </c>
      <c r="F16" s="13">
        <v>5.06011481142097</v>
      </c>
      <c r="G16" s="13">
        <v>0.38353869900120102</v>
      </c>
    </row>
    <row r="17" spans="1:7" x14ac:dyDescent="0.3">
      <c r="A17" s="12" t="s">
        <v>109</v>
      </c>
      <c r="B17" s="12" t="s">
        <v>26</v>
      </c>
      <c r="C17" s="12">
        <v>18</v>
      </c>
      <c r="D17" s="12">
        <v>12</v>
      </c>
      <c r="E17" s="13">
        <v>1.2916666666666701</v>
      </c>
      <c r="F17" s="13">
        <v>9.3251817757894209</v>
      </c>
      <c r="G17" s="13">
        <v>8.7835439433471399E-2</v>
      </c>
    </row>
    <row r="18" spans="1:7" x14ac:dyDescent="0.3">
      <c r="A18" s="12" t="s">
        <v>179</v>
      </c>
      <c r="B18" s="12" t="s">
        <v>10</v>
      </c>
      <c r="C18" s="12">
        <v>18</v>
      </c>
      <c r="D18" s="12">
        <v>7</v>
      </c>
      <c r="E18" s="13">
        <v>0.34115714285714299</v>
      </c>
      <c r="F18" s="13">
        <v>0.81364820993093201</v>
      </c>
      <c r="G18" s="13" t="s">
        <v>17</v>
      </c>
    </row>
    <row r="19" spans="1:7" x14ac:dyDescent="0.3">
      <c r="A19" s="12" t="s">
        <v>179</v>
      </c>
      <c r="B19" s="12" t="s">
        <v>11</v>
      </c>
      <c r="C19" s="12">
        <v>18</v>
      </c>
      <c r="D19" s="12">
        <v>8</v>
      </c>
      <c r="E19" s="13">
        <v>-0.1138125</v>
      </c>
      <c r="F19" s="13">
        <v>0.46315085921636501</v>
      </c>
      <c r="G19" s="13">
        <v>0.10149063720097</v>
      </c>
    </row>
    <row r="20" spans="1:7" x14ac:dyDescent="0.3">
      <c r="A20" s="12" t="s">
        <v>179</v>
      </c>
      <c r="B20" s="12" t="s">
        <v>12</v>
      </c>
      <c r="C20" s="12">
        <v>18</v>
      </c>
      <c r="D20" s="12">
        <v>12</v>
      </c>
      <c r="E20" s="13">
        <v>-0.25609166666666699</v>
      </c>
      <c r="F20" s="13">
        <v>0.28943879069780198</v>
      </c>
      <c r="G20" s="13">
        <v>2.28099128244032E-2</v>
      </c>
    </row>
    <row r="21" spans="1:7" x14ac:dyDescent="0.3">
      <c r="A21" s="12" t="s">
        <v>179</v>
      </c>
      <c r="B21" s="12" t="s">
        <v>26</v>
      </c>
      <c r="C21" s="12">
        <v>18</v>
      </c>
      <c r="D21" s="12">
        <v>20</v>
      </c>
      <c r="E21" s="13">
        <v>-0.19918</v>
      </c>
      <c r="F21" s="13">
        <v>0.36420440414690203</v>
      </c>
      <c r="G21" s="13">
        <v>2.3407872250297099E-2</v>
      </c>
    </row>
    <row r="22" spans="1:7" x14ac:dyDescent="0.3">
      <c r="A22" s="12" t="s">
        <v>180</v>
      </c>
      <c r="B22" s="12" t="s">
        <v>10</v>
      </c>
      <c r="C22" s="12">
        <v>18</v>
      </c>
      <c r="D22" s="12">
        <v>16</v>
      </c>
      <c r="E22" s="13">
        <v>58.749375000000001</v>
      </c>
      <c r="F22" s="13">
        <v>105.40962868535</v>
      </c>
      <c r="G22" s="13" t="s">
        <v>17</v>
      </c>
    </row>
    <row r="23" spans="1:7" x14ac:dyDescent="0.3">
      <c r="A23" s="12" t="s">
        <v>180</v>
      </c>
      <c r="B23" s="12" t="s">
        <v>11</v>
      </c>
      <c r="C23" s="12">
        <v>18</v>
      </c>
      <c r="D23" s="12">
        <v>17</v>
      </c>
      <c r="E23" s="13">
        <v>-49.05</v>
      </c>
      <c r="F23" s="13">
        <v>120.907249834325</v>
      </c>
      <c r="G23" s="13">
        <v>2.87479946049541E-3</v>
      </c>
    </row>
    <row r="24" spans="1:7" x14ac:dyDescent="0.3">
      <c r="A24" s="12" t="s">
        <v>180</v>
      </c>
      <c r="B24" s="12" t="s">
        <v>12</v>
      </c>
      <c r="C24" s="12">
        <v>18</v>
      </c>
      <c r="D24" s="12">
        <v>16</v>
      </c>
      <c r="E24" s="13">
        <v>-44.245624999999997</v>
      </c>
      <c r="F24" s="13">
        <v>53.978970098702902</v>
      </c>
      <c r="G24" s="13">
        <v>4.7940444853876796E-3</v>
      </c>
    </row>
    <row r="25" spans="1:7" x14ac:dyDescent="0.3">
      <c r="A25" s="12" t="s">
        <v>180</v>
      </c>
      <c r="B25" s="12" t="s">
        <v>26</v>
      </c>
      <c r="C25" s="12">
        <v>18</v>
      </c>
      <c r="D25" s="12">
        <v>33</v>
      </c>
      <c r="E25" s="13">
        <v>-46.720606060606102</v>
      </c>
      <c r="F25" s="13">
        <v>93.172085242153997</v>
      </c>
      <c r="G25" s="13">
        <v>8.6054380367887699E-4</v>
      </c>
    </row>
    <row r="26" spans="1:7" x14ac:dyDescent="0.3">
      <c r="A26" s="12" t="s">
        <v>106</v>
      </c>
      <c r="B26" s="12" t="s">
        <v>10</v>
      </c>
      <c r="C26" s="12">
        <v>30</v>
      </c>
      <c r="D26" s="12">
        <v>8</v>
      </c>
      <c r="E26" s="13">
        <v>0.106625</v>
      </c>
      <c r="F26" s="13">
        <v>0.42877897653019997</v>
      </c>
      <c r="G26" s="13" t="s">
        <v>17</v>
      </c>
    </row>
    <row r="27" spans="1:7" x14ac:dyDescent="0.3">
      <c r="A27" s="12" t="s">
        <v>106</v>
      </c>
      <c r="B27" s="12" t="s">
        <v>11</v>
      </c>
      <c r="C27" s="12">
        <v>30</v>
      </c>
      <c r="D27" s="12">
        <v>9</v>
      </c>
      <c r="E27" s="13">
        <v>-0.33911111111111097</v>
      </c>
      <c r="F27" s="13">
        <v>0.49926281767332797</v>
      </c>
      <c r="G27" s="13">
        <v>4.6052052301287297E-2</v>
      </c>
    </row>
    <row r="28" spans="1:7" x14ac:dyDescent="0.3">
      <c r="A28" s="12" t="s">
        <v>106</v>
      </c>
      <c r="B28" s="12" t="s">
        <v>12</v>
      </c>
      <c r="C28" s="12">
        <v>30</v>
      </c>
      <c r="D28" s="12">
        <v>9</v>
      </c>
      <c r="E28" s="13">
        <v>0.27211111111111103</v>
      </c>
      <c r="F28" s="13">
        <v>0.36584608937517898</v>
      </c>
      <c r="G28" s="13">
        <v>0.441646144401805</v>
      </c>
    </row>
    <row r="29" spans="1:7" x14ac:dyDescent="0.3">
      <c r="A29" s="12" t="s">
        <v>106</v>
      </c>
      <c r="B29" s="12" t="s">
        <v>26</v>
      </c>
      <c r="C29" s="12">
        <v>30</v>
      </c>
      <c r="D29" s="12">
        <v>18</v>
      </c>
      <c r="E29" s="13">
        <v>-3.3500000000000002E-2</v>
      </c>
      <c r="F29" s="13">
        <v>0.52837266817142303</v>
      </c>
      <c r="G29" s="13">
        <v>0.51696895374371798</v>
      </c>
    </row>
    <row r="30" spans="1:7" x14ac:dyDescent="0.3">
      <c r="A30" s="12" t="s">
        <v>107</v>
      </c>
      <c r="B30" s="12" t="s">
        <v>10</v>
      </c>
      <c r="C30" s="12">
        <v>30</v>
      </c>
      <c r="D30" s="12">
        <v>8</v>
      </c>
      <c r="E30" s="13">
        <v>0.47612500000000002</v>
      </c>
      <c r="F30" s="13">
        <v>1.9201062796105799</v>
      </c>
      <c r="G30" s="13" t="s">
        <v>17</v>
      </c>
    </row>
    <row r="31" spans="1:7" x14ac:dyDescent="0.3">
      <c r="A31" s="12" t="s">
        <v>107</v>
      </c>
      <c r="B31" s="12" t="s">
        <v>11</v>
      </c>
      <c r="C31" s="12">
        <v>30</v>
      </c>
      <c r="D31" s="12">
        <v>9</v>
      </c>
      <c r="E31" s="13">
        <v>-0.41104444444444399</v>
      </c>
      <c r="F31" s="13">
        <v>1.6230317827380301</v>
      </c>
      <c r="G31" s="13">
        <v>0.23536699555566001</v>
      </c>
    </row>
    <row r="32" spans="1:7" x14ac:dyDescent="0.3">
      <c r="A32" s="12" t="s">
        <v>107</v>
      </c>
      <c r="B32" s="12" t="s">
        <v>12</v>
      </c>
      <c r="C32" s="12">
        <v>30</v>
      </c>
      <c r="D32" s="12">
        <v>8</v>
      </c>
      <c r="E32" s="13">
        <v>0.170125</v>
      </c>
      <c r="F32" s="13">
        <v>0.58396977355730595</v>
      </c>
      <c r="G32" s="13">
        <v>0.68652522654682102</v>
      </c>
    </row>
    <row r="33" spans="1:7" x14ac:dyDescent="0.3">
      <c r="A33" s="12" t="s">
        <v>107</v>
      </c>
      <c r="B33" s="12" t="s">
        <v>26</v>
      </c>
      <c r="C33" s="12">
        <v>30</v>
      </c>
      <c r="D33" s="12">
        <v>17</v>
      </c>
      <c r="E33" s="13">
        <v>-0.13755294117647099</v>
      </c>
      <c r="F33" s="13">
        <v>1.24728470993878</v>
      </c>
      <c r="G33" s="13">
        <v>0.34504406561029399</v>
      </c>
    </row>
    <row r="34" spans="1:7" x14ac:dyDescent="0.3">
      <c r="A34" s="12" t="s">
        <v>108</v>
      </c>
      <c r="B34" s="12" t="s">
        <v>10</v>
      </c>
      <c r="C34" s="12">
        <v>30</v>
      </c>
      <c r="D34" s="12">
        <v>6</v>
      </c>
      <c r="E34" s="13">
        <v>-0.16250000000000001</v>
      </c>
      <c r="F34" s="13">
        <v>0.28049272361328698</v>
      </c>
      <c r="G34" s="13" t="s">
        <v>17</v>
      </c>
    </row>
    <row r="35" spans="1:7" x14ac:dyDescent="0.3">
      <c r="A35" s="12" t="s">
        <v>108</v>
      </c>
      <c r="B35" s="12" t="s">
        <v>11</v>
      </c>
      <c r="C35" s="12">
        <v>30</v>
      </c>
      <c r="D35" s="12">
        <v>5</v>
      </c>
      <c r="E35" s="13">
        <v>0.27688000000000001</v>
      </c>
      <c r="F35" s="13">
        <v>0.233862987665855</v>
      </c>
      <c r="G35" s="13">
        <v>4.1754569213317003E-3</v>
      </c>
    </row>
    <row r="36" spans="1:7" x14ac:dyDescent="0.3">
      <c r="A36" s="12" t="s">
        <v>108</v>
      </c>
      <c r="B36" s="12" t="s">
        <v>12</v>
      </c>
      <c r="C36" s="12">
        <v>30</v>
      </c>
      <c r="D36" s="12">
        <v>8</v>
      </c>
      <c r="E36" s="13">
        <v>-0.09</v>
      </c>
      <c r="F36" s="13">
        <v>0.14348490214255</v>
      </c>
      <c r="G36" s="13">
        <v>0.54561122172854504</v>
      </c>
    </row>
    <row r="37" spans="1:7" x14ac:dyDescent="0.3">
      <c r="A37" s="12" t="s">
        <v>108</v>
      </c>
      <c r="B37" s="12" t="s">
        <v>26</v>
      </c>
      <c r="C37" s="12">
        <v>30</v>
      </c>
      <c r="D37" s="12">
        <v>13</v>
      </c>
      <c r="E37" s="13">
        <v>5.1107692307692298E-2</v>
      </c>
      <c r="F37" s="13">
        <v>0.25446671839207302</v>
      </c>
      <c r="G37" s="13">
        <v>0.1174081270724</v>
      </c>
    </row>
    <row r="38" spans="1:7" x14ac:dyDescent="0.3">
      <c r="A38" s="12" t="s">
        <v>109</v>
      </c>
      <c r="B38" s="12" t="s">
        <v>10</v>
      </c>
      <c r="C38" s="12">
        <v>30</v>
      </c>
      <c r="D38" s="12">
        <v>6</v>
      </c>
      <c r="E38" s="13">
        <v>2.15</v>
      </c>
      <c r="F38" s="13">
        <v>6.3279538557103896</v>
      </c>
      <c r="G38" s="13" t="s">
        <v>17</v>
      </c>
    </row>
    <row r="39" spans="1:7" x14ac:dyDescent="0.3">
      <c r="A39" s="12" t="s">
        <v>109</v>
      </c>
      <c r="B39" s="12" t="s">
        <v>11</v>
      </c>
      <c r="C39" s="12">
        <v>30</v>
      </c>
      <c r="D39" s="12">
        <v>5</v>
      </c>
      <c r="E39" s="13">
        <v>5.52</v>
      </c>
      <c r="F39" s="13">
        <v>8.4230042146493105</v>
      </c>
      <c r="G39" s="13">
        <v>0.403840439346347</v>
      </c>
    </row>
    <row r="40" spans="1:7" x14ac:dyDescent="0.3">
      <c r="A40" s="12" t="s">
        <v>109</v>
      </c>
      <c r="B40" s="12" t="s">
        <v>12</v>
      </c>
      <c r="C40" s="12">
        <v>30</v>
      </c>
      <c r="D40" s="12">
        <v>8</v>
      </c>
      <c r="E40" s="13">
        <v>-2.625</v>
      </c>
      <c r="F40" s="13">
        <v>5.2098121710041401</v>
      </c>
      <c r="G40" s="13">
        <v>0.19198592160153299</v>
      </c>
    </row>
    <row r="41" spans="1:7" x14ac:dyDescent="0.3">
      <c r="A41" s="12" t="s">
        <v>109</v>
      </c>
      <c r="B41" s="12" t="s">
        <v>26</v>
      </c>
      <c r="C41" s="12">
        <v>30</v>
      </c>
      <c r="D41" s="12">
        <v>13</v>
      </c>
      <c r="E41" s="13">
        <v>0.507692307692306</v>
      </c>
      <c r="F41" s="13">
        <v>7.5161450157268703</v>
      </c>
      <c r="G41" s="13">
        <v>0.64924334651638005</v>
      </c>
    </row>
    <row r="42" spans="1:7" x14ac:dyDescent="0.3">
      <c r="A42" s="12" t="s">
        <v>179</v>
      </c>
      <c r="B42" s="12" t="s">
        <v>10</v>
      </c>
      <c r="C42" s="12">
        <v>30</v>
      </c>
      <c r="D42" s="12">
        <v>6</v>
      </c>
      <c r="E42" s="13">
        <v>0.61176666666666701</v>
      </c>
      <c r="F42" s="13">
        <v>1.19179271128274</v>
      </c>
      <c r="G42" s="13" t="s">
        <v>17</v>
      </c>
    </row>
    <row r="43" spans="1:7" x14ac:dyDescent="0.3">
      <c r="A43" s="12" t="s">
        <v>179</v>
      </c>
      <c r="B43" s="12" t="s">
        <v>11</v>
      </c>
      <c r="C43" s="12">
        <v>30</v>
      </c>
      <c r="D43" s="12">
        <v>6</v>
      </c>
      <c r="E43" s="13">
        <v>-0.21263333333333301</v>
      </c>
      <c r="F43" s="13">
        <v>0.30038075615236498</v>
      </c>
      <c r="G43" s="13">
        <v>6.2211180078092197E-2</v>
      </c>
    </row>
    <row r="44" spans="1:7" x14ac:dyDescent="0.3">
      <c r="A44" s="12" t="s">
        <v>179</v>
      </c>
      <c r="B44" s="12" t="s">
        <v>12</v>
      </c>
      <c r="C44" s="12">
        <v>30</v>
      </c>
      <c r="D44" s="12">
        <v>8</v>
      </c>
      <c r="E44" s="13">
        <v>0.12912499999999999</v>
      </c>
      <c r="F44" s="13">
        <v>0.404832959379545</v>
      </c>
      <c r="G44" s="13">
        <v>0.22851035645229101</v>
      </c>
    </row>
    <row r="45" spans="1:7" x14ac:dyDescent="0.3">
      <c r="A45" s="12" t="s">
        <v>179</v>
      </c>
      <c r="B45" s="12" t="s">
        <v>26</v>
      </c>
      <c r="C45" s="12">
        <v>30</v>
      </c>
      <c r="D45" s="12">
        <v>14</v>
      </c>
      <c r="E45" s="13">
        <v>-1.7342857142857101E-2</v>
      </c>
      <c r="F45" s="13">
        <v>0.39211693254845398</v>
      </c>
      <c r="G45" s="13">
        <v>8.6508197763422098E-2</v>
      </c>
    </row>
    <row r="46" spans="1:7" x14ac:dyDescent="0.3">
      <c r="A46" s="12" t="s">
        <v>180</v>
      </c>
      <c r="B46" s="12" t="s">
        <v>10</v>
      </c>
      <c r="C46" s="12">
        <v>30</v>
      </c>
      <c r="D46" s="12">
        <v>12</v>
      </c>
      <c r="E46" s="13">
        <v>5.41</v>
      </c>
      <c r="F46" s="13">
        <v>93.327177664971202</v>
      </c>
      <c r="G46" s="13" t="s">
        <v>17</v>
      </c>
    </row>
    <row r="47" spans="1:7" x14ac:dyDescent="0.3">
      <c r="A47" s="12" t="s">
        <v>180</v>
      </c>
      <c r="B47" s="12" t="s">
        <v>11</v>
      </c>
      <c r="C47" s="12">
        <v>30</v>
      </c>
      <c r="D47" s="12">
        <v>14</v>
      </c>
      <c r="E47" s="13">
        <v>-8.4171428571428706</v>
      </c>
      <c r="F47" s="13">
        <v>102.439634038677</v>
      </c>
      <c r="G47" s="13">
        <v>0.69191396706278796</v>
      </c>
    </row>
    <row r="48" spans="1:7" x14ac:dyDescent="0.3">
      <c r="A48" s="12" t="s">
        <v>180</v>
      </c>
      <c r="B48" s="12" t="s">
        <v>12</v>
      </c>
      <c r="C48" s="12">
        <v>30</v>
      </c>
      <c r="D48" s="12">
        <v>13</v>
      </c>
      <c r="E48" s="13">
        <v>-4.12846153846154</v>
      </c>
      <c r="F48" s="13">
        <v>62.237365497766397</v>
      </c>
      <c r="G48" s="13">
        <v>0.78809365759391703</v>
      </c>
    </row>
    <row r="49" spans="1:7" x14ac:dyDescent="0.3">
      <c r="A49" s="12" t="s">
        <v>180</v>
      </c>
      <c r="B49" s="12" t="s">
        <v>26</v>
      </c>
      <c r="C49" s="12">
        <v>30</v>
      </c>
      <c r="D49" s="12">
        <v>27</v>
      </c>
      <c r="E49" s="13">
        <v>-6.3522222222222302</v>
      </c>
      <c r="F49" s="13">
        <v>83.901562987794605</v>
      </c>
      <c r="G49" s="13">
        <v>0.69838304690764996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5"/>
  <sheetViews>
    <sheetView workbookViewId="0">
      <selection activeCell="C1" sqref="C1:T1"/>
    </sheetView>
  </sheetViews>
  <sheetFormatPr defaultRowHeight="14.4" x14ac:dyDescent="0.3"/>
  <cols>
    <col min="1" max="1" width="19.21875" customWidth="1"/>
    <col min="2" max="2" width="21.5546875" bestFit="1" customWidth="1"/>
    <col min="3" max="3" width="9.77734375" customWidth="1"/>
  </cols>
  <sheetData>
    <row r="1" spans="1:20" x14ac:dyDescent="0.3">
      <c r="A1" s="65" t="s">
        <v>18</v>
      </c>
      <c r="B1" s="65" t="s">
        <v>19</v>
      </c>
      <c r="C1" s="72" t="s">
        <v>193</v>
      </c>
      <c r="D1" s="72"/>
      <c r="E1" s="72"/>
      <c r="F1" s="72"/>
      <c r="G1" s="72"/>
      <c r="H1" s="72"/>
      <c r="I1" s="72"/>
      <c r="J1" s="72"/>
      <c r="K1" s="72"/>
      <c r="L1" s="72" t="s">
        <v>194</v>
      </c>
      <c r="M1" s="72"/>
      <c r="N1" s="72"/>
      <c r="O1" s="72"/>
      <c r="P1" s="72"/>
      <c r="Q1" s="72"/>
      <c r="R1" s="72"/>
      <c r="S1" s="72"/>
      <c r="T1" s="72"/>
    </row>
    <row r="2" spans="1:20" x14ac:dyDescent="0.3">
      <c r="A2" s="66"/>
      <c r="B2" s="66"/>
      <c r="C2" s="14" t="s">
        <v>110</v>
      </c>
      <c r="D2" s="14" t="s">
        <v>111</v>
      </c>
      <c r="E2" s="15" t="s">
        <v>112</v>
      </c>
      <c r="F2" s="15" t="s">
        <v>113</v>
      </c>
      <c r="G2" s="15" t="s">
        <v>114</v>
      </c>
      <c r="H2" s="16" t="s">
        <v>115</v>
      </c>
      <c r="I2" s="16" t="s">
        <v>116</v>
      </c>
      <c r="J2" s="15" t="s">
        <v>117</v>
      </c>
      <c r="K2" s="15" t="s">
        <v>118</v>
      </c>
      <c r="L2" s="14" t="s">
        <v>110</v>
      </c>
      <c r="M2" s="14" t="s">
        <v>111</v>
      </c>
      <c r="N2" s="15" t="s">
        <v>112</v>
      </c>
      <c r="O2" s="15" t="s">
        <v>113</v>
      </c>
      <c r="P2" s="15" t="s">
        <v>114</v>
      </c>
      <c r="Q2" s="16" t="s">
        <v>115</v>
      </c>
      <c r="R2" s="16" t="s">
        <v>116</v>
      </c>
      <c r="S2" s="15" t="s">
        <v>117</v>
      </c>
      <c r="T2" s="15" t="s">
        <v>118</v>
      </c>
    </row>
    <row r="3" spans="1:20" x14ac:dyDescent="0.3">
      <c r="A3" s="8" t="s">
        <v>181</v>
      </c>
      <c r="B3" s="12" t="s">
        <v>10</v>
      </c>
      <c r="C3" s="18">
        <v>38.809523809523803</v>
      </c>
      <c r="D3" s="18">
        <v>38.619047619047599</v>
      </c>
      <c r="E3" s="18">
        <v>37.049999999999997</v>
      </c>
      <c r="F3" s="18">
        <v>35.9</v>
      </c>
      <c r="G3" s="18">
        <v>34.9</v>
      </c>
      <c r="H3" s="18">
        <v>32.65</v>
      </c>
      <c r="I3" s="18">
        <v>29.2222222222222</v>
      </c>
      <c r="J3" s="18">
        <v>26.5625</v>
      </c>
      <c r="K3" s="13">
        <v>23.5</v>
      </c>
      <c r="L3" s="24">
        <v>21</v>
      </c>
      <c r="M3" s="24">
        <v>21</v>
      </c>
      <c r="N3" s="24">
        <v>20</v>
      </c>
      <c r="O3" s="24">
        <v>20</v>
      </c>
      <c r="P3" s="24">
        <v>20</v>
      </c>
      <c r="Q3" s="24">
        <v>20</v>
      </c>
      <c r="R3" s="24">
        <v>18</v>
      </c>
      <c r="S3" s="24">
        <v>16</v>
      </c>
      <c r="T3" s="25">
        <v>14</v>
      </c>
    </row>
    <row r="4" spans="1:20" x14ac:dyDescent="0.3">
      <c r="A4" s="8" t="s">
        <v>181</v>
      </c>
      <c r="B4" s="12" t="s">
        <v>11</v>
      </c>
      <c r="C4" s="18">
        <v>38.095238095238102</v>
      </c>
      <c r="D4" s="18">
        <v>38.285714285714299</v>
      </c>
      <c r="E4" s="18">
        <v>37.190476190476197</v>
      </c>
      <c r="F4" s="18">
        <v>35.65</v>
      </c>
      <c r="G4" s="18">
        <v>36</v>
      </c>
      <c r="H4" s="18">
        <v>34.6111111111111</v>
      </c>
      <c r="I4" s="18">
        <v>32.6875</v>
      </c>
      <c r="J4" s="18">
        <v>29.533333333333299</v>
      </c>
      <c r="K4" s="13">
        <v>27.615384615384599</v>
      </c>
      <c r="L4" s="24">
        <v>21</v>
      </c>
      <c r="M4" s="24">
        <v>21</v>
      </c>
      <c r="N4" s="24">
        <v>21</v>
      </c>
      <c r="O4" s="24">
        <v>20</v>
      </c>
      <c r="P4" s="24">
        <v>19</v>
      </c>
      <c r="Q4" s="24">
        <v>18</v>
      </c>
      <c r="R4" s="24">
        <v>16</v>
      </c>
      <c r="S4" s="24">
        <v>15</v>
      </c>
      <c r="T4" s="25">
        <v>13</v>
      </c>
    </row>
    <row r="5" spans="1:20" x14ac:dyDescent="0.3">
      <c r="A5" s="8" t="s">
        <v>181</v>
      </c>
      <c r="B5" s="12" t="s">
        <v>12</v>
      </c>
      <c r="C5" s="18">
        <v>39.285714285714299</v>
      </c>
      <c r="D5" s="18">
        <v>39.047619047619101</v>
      </c>
      <c r="E5" s="18">
        <v>38.047619047619101</v>
      </c>
      <c r="F5" s="18">
        <v>35.85</v>
      </c>
      <c r="G5" s="18">
        <v>34.5</v>
      </c>
      <c r="H5" s="18">
        <v>33.2777777777778</v>
      </c>
      <c r="I5" s="18">
        <v>32.066666666666698</v>
      </c>
      <c r="J5" s="18">
        <v>29.846153846153801</v>
      </c>
      <c r="K5" s="13">
        <v>26.307692307692299</v>
      </c>
      <c r="L5" s="24">
        <v>21</v>
      </c>
      <c r="M5" s="24">
        <v>21</v>
      </c>
      <c r="N5" s="24">
        <v>21</v>
      </c>
      <c r="O5" s="24">
        <v>20</v>
      </c>
      <c r="P5" s="24">
        <v>18</v>
      </c>
      <c r="Q5" s="24">
        <v>18</v>
      </c>
      <c r="R5" s="24">
        <v>15</v>
      </c>
      <c r="S5" s="24">
        <v>13</v>
      </c>
      <c r="T5" s="25">
        <v>13</v>
      </c>
    </row>
  </sheetData>
  <mergeCells count="4">
    <mergeCell ref="C1:K1"/>
    <mergeCell ref="A1:A2"/>
    <mergeCell ref="B1:B2"/>
    <mergeCell ref="L1:T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"/>
  <sheetViews>
    <sheetView tabSelected="1" workbookViewId="0">
      <selection activeCell="F11" sqref="F11"/>
    </sheetView>
  </sheetViews>
  <sheetFormatPr defaultRowHeight="14.4" x14ac:dyDescent="0.3"/>
  <cols>
    <col min="1" max="1" width="27.77734375" bestFit="1" customWidth="1"/>
    <col min="2" max="3" width="9.77734375" bestFit="1" customWidth="1"/>
  </cols>
  <sheetData>
    <row r="1" spans="1:4" ht="43.2" x14ac:dyDescent="0.3">
      <c r="A1" s="11" t="s">
        <v>126</v>
      </c>
      <c r="B1" s="11" t="s">
        <v>19</v>
      </c>
      <c r="C1" s="26" t="s">
        <v>130</v>
      </c>
      <c r="D1" s="14" t="s">
        <v>129</v>
      </c>
    </row>
    <row r="2" spans="1:4" x14ac:dyDescent="0.3">
      <c r="A2" s="12" t="s">
        <v>127</v>
      </c>
      <c r="B2" s="12" t="s">
        <v>10</v>
      </c>
      <c r="C2" s="12">
        <v>-0.51019999999999999</v>
      </c>
      <c r="D2" s="12">
        <v>3.6400000000000002E-2</v>
      </c>
    </row>
    <row r="3" spans="1:4" x14ac:dyDescent="0.3">
      <c r="A3" s="12" t="s">
        <v>127</v>
      </c>
      <c r="B3" s="12" t="s">
        <v>26</v>
      </c>
      <c r="C3" s="13">
        <v>-0.08</v>
      </c>
      <c r="D3" s="13">
        <v>0.66900000000000004</v>
      </c>
    </row>
    <row r="4" spans="1:4" x14ac:dyDescent="0.3">
      <c r="A4" s="12" t="s">
        <v>128</v>
      </c>
      <c r="B4" s="12" t="s">
        <v>10</v>
      </c>
      <c r="C4" s="12">
        <v>-0.40510000000000002</v>
      </c>
      <c r="D4" s="12">
        <v>0.1067</v>
      </c>
    </row>
    <row r="5" spans="1:4" x14ac:dyDescent="0.3">
      <c r="A5" s="12" t="s">
        <v>128</v>
      </c>
      <c r="B5" s="12" t="s">
        <v>26</v>
      </c>
      <c r="C5" s="12">
        <v>0.1835</v>
      </c>
      <c r="D5" s="12">
        <v>0.30759999999999998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0"/>
  <sheetViews>
    <sheetView zoomScale="90" zoomScaleNormal="90" workbookViewId="0">
      <selection activeCell="K32" sqref="K32"/>
    </sheetView>
  </sheetViews>
  <sheetFormatPr defaultRowHeight="14.4" x14ac:dyDescent="0.3"/>
  <cols>
    <col min="1" max="1" width="15.21875" bestFit="1" customWidth="1"/>
    <col min="2" max="2" width="21.5546875" bestFit="1" customWidth="1"/>
    <col min="3" max="18" width="9.77734375" customWidth="1"/>
  </cols>
  <sheetData>
    <row r="1" spans="1:18" x14ac:dyDescent="0.3">
      <c r="A1" s="65" t="s">
        <v>18</v>
      </c>
      <c r="B1" s="65" t="s">
        <v>19</v>
      </c>
      <c r="C1" s="73" t="s">
        <v>193</v>
      </c>
      <c r="D1" s="96"/>
      <c r="E1" s="96"/>
      <c r="F1" s="96"/>
      <c r="G1" s="96"/>
      <c r="H1" s="96"/>
      <c r="I1" s="96"/>
      <c r="J1" s="74"/>
      <c r="K1" s="73" t="s">
        <v>194</v>
      </c>
      <c r="L1" s="96"/>
      <c r="M1" s="96"/>
      <c r="N1" s="96"/>
      <c r="O1" s="96"/>
      <c r="P1" s="96"/>
      <c r="Q1" s="96"/>
      <c r="R1" s="74"/>
    </row>
    <row r="2" spans="1:18" x14ac:dyDescent="0.3">
      <c r="A2" s="66"/>
      <c r="B2" s="66"/>
      <c r="C2" s="14" t="s">
        <v>111</v>
      </c>
      <c r="D2" s="15" t="s">
        <v>112</v>
      </c>
      <c r="E2" s="15" t="s">
        <v>113</v>
      </c>
      <c r="F2" s="15" t="s">
        <v>114</v>
      </c>
      <c r="G2" s="16" t="s">
        <v>115</v>
      </c>
      <c r="H2" s="16" t="s">
        <v>116</v>
      </c>
      <c r="I2" s="15" t="s">
        <v>117</v>
      </c>
      <c r="J2" s="15" t="s">
        <v>118</v>
      </c>
      <c r="K2" s="14" t="s">
        <v>111</v>
      </c>
      <c r="L2" s="15" t="s">
        <v>112</v>
      </c>
      <c r="M2" s="15" t="s">
        <v>113</v>
      </c>
      <c r="N2" s="15" t="s">
        <v>114</v>
      </c>
      <c r="O2" s="16" t="s">
        <v>115</v>
      </c>
      <c r="P2" s="16" t="s">
        <v>116</v>
      </c>
      <c r="Q2" s="15" t="s">
        <v>117</v>
      </c>
      <c r="R2" s="15" t="s">
        <v>118</v>
      </c>
    </row>
    <row r="3" spans="1:18" x14ac:dyDescent="0.3">
      <c r="A3" s="8" t="s">
        <v>120</v>
      </c>
      <c r="B3" s="12" t="s">
        <v>10</v>
      </c>
      <c r="C3" s="18">
        <v>36.904761904761898</v>
      </c>
      <c r="D3" s="18">
        <v>41.25</v>
      </c>
      <c r="E3" s="18">
        <v>44.875</v>
      </c>
      <c r="F3" s="18">
        <v>46.875</v>
      </c>
      <c r="G3" s="18">
        <v>53.625</v>
      </c>
      <c r="H3" s="18">
        <v>61.25</v>
      </c>
      <c r="I3" s="18">
        <v>65.8333333333333</v>
      </c>
      <c r="J3" s="13">
        <v>74.7916666666667</v>
      </c>
      <c r="K3" s="24">
        <v>21</v>
      </c>
      <c r="L3" s="24">
        <v>20</v>
      </c>
      <c r="M3" s="24">
        <v>20</v>
      </c>
      <c r="N3" s="24">
        <v>20</v>
      </c>
      <c r="O3" s="24">
        <v>20</v>
      </c>
      <c r="P3" s="24">
        <v>16</v>
      </c>
      <c r="Q3" s="24">
        <v>12</v>
      </c>
      <c r="R3" s="25">
        <v>12</v>
      </c>
    </row>
    <row r="4" spans="1:18" x14ac:dyDescent="0.3">
      <c r="A4" s="8" t="s">
        <v>120</v>
      </c>
      <c r="B4" s="12" t="s">
        <v>11</v>
      </c>
      <c r="C4" s="18">
        <v>41.904761904761898</v>
      </c>
      <c r="D4" s="18">
        <v>39.642857142857103</v>
      </c>
      <c r="E4" s="18">
        <v>41.25</v>
      </c>
      <c r="F4" s="18">
        <v>40.394736842105303</v>
      </c>
      <c r="G4" s="18">
        <v>43.3333333333333</v>
      </c>
      <c r="H4" s="18">
        <v>47.34375</v>
      </c>
      <c r="I4" s="18">
        <v>47</v>
      </c>
      <c r="J4" s="13">
        <v>53.75</v>
      </c>
      <c r="K4" s="24">
        <v>21</v>
      </c>
      <c r="L4" s="24">
        <v>21</v>
      </c>
      <c r="M4" s="24">
        <v>20</v>
      </c>
      <c r="N4" s="24">
        <v>19</v>
      </c>
      <c r="O4" s="24">
        <v>18</v>
      </c>
      <c r="P4" s="24">
        <v>16</v>
      </c>
      <c r="Q4" s="24">
        <v>15</v>
      </c>
      <c r="R4" s="25">
        <v>12</v>
      </c>
    </row>
    <row r="5" spans="1:18" x14ac:dyDescent="0.3">
      <c r="A5" s="8" t="s">
        <v>120</v>
      </c>
      <c r="B5" s="12" t="s">
        <v>12</v>
      </c>
      <c r="C5" s="18">
        <v>37.976190476190503</v>
      </c>
      <c r="D5" s="18">
        <v>40.714285714285701</v>
      </c>
      <c r="E5" s="18">
        <v>45.125</v>
      </c>
      <c r="F5" s="18">
        <v>42.5</v>
      </c>
      <c r="G5" s="18">
        <v>51.617647058823501</v>
      </c>
      <c r="H5" s="18">
        <v>56</v>
      </c>
      <c r="I5" s="18">
        <v>61.538461538461497</v>
      </c>
      <c r="J5" s="13">
        <v>69.615384615384599</v>
      </c>
      <c r="K5" s="24">
        <v>21</v>
      </c>
      <c r="L5" s="24">
        <v>21</v>
      </c>
      <c r="M5" s="24">
        <v>20</v>
      </c>
      <c r="N5" s="24">
        <v>17</v>
      </c>
      <c r="O5" s="24">
        <v>17</v>
      </c>
      <c r="P5" s="24">
        <v>15</v>
      </c>
      <c r="Q5" s="24">
        <v>13</v>
      </c>
      <c r="R5" s="25">
        <v>13</v>
      </c>
    </row>
    <row r="6" spans="1:18" x14ac:dyDescent="0.3">
      <c r="A6" s="8" t="s">
        <v>121</v>
      </c>
      <c r="B6" s="12" t="s">
        <v>10</v>
      </c>
      <c r="C6" s="13">
        <v>45</v>
      </c>
      <c r="D6" s="13">
        <v>46.375</v>
      </c>
      <c r="E6" s="13">
        <v>49.25</v>
      </c>
      <c r="F6" s="13">
        <v>57.5</v>
      </c>
      <c r="G6" s="13">
        <v>60.625</v>
      </c>
      <c r="H6" s="13">
        <v>68.28125</v>
      </c>
      <c r="I6" s="13">
        <v>67.0833333333333</v>
      </c>
      <c r="J6" s="13">
        <v>75.2083333333333</v>
      </c>
      <c r="K6" s="24">
        <v>21</v>
      </c>
      <c r="L6" s="24">
        <v>20</v>
      </c>
      <c r="M6" s="24">
        <v>20</v>
      </c>
      <c r="N6" s="24">
        <v>20</v>
      </c>
      <c r="O6" s="24">
        <v>20</v>
      </c>
      <c r="P6" s="24">
        <v>16</v>
      </c>
      <c r="Q6" s="24">
        <v>12</v>
      </c>
      <c r="R6" s="25">
        <v>12</v>
      </c>
    </row>
    <row r="7" spans="1:18" x14ac:dyDescent="0.3">
      <c r="A7" s="8" t="s">
        <v>121</v>
      </c>
      <c r="B7" s="12" t="s">
        <v>11</v>
      </c>
      <c r="C7" s="13">
        <v>40.714285714285701</v>
      </c>
      <c r="D7" s="13">
        <v>43.452380952380899</v>
      </c>
      <c r="E7" s="13">
        <v>48.5</v>
      </c>
      <c r="F7" s="13">
        <v>49.473684210526301</v>
      </c>
      <c r="G7" s="13">
        <v>52.9166666666667</v>
      </c>
      <c r="H7" s="13">
        <v>57.1875</v>
      </c>
      <c r="I7" s="13">
        <v>60.5</v>
      </c>
      <c r="J7" s="13">
        <v>68.125</v>
      </c>
      <c r="K7" s="24">
        <v>21</v>
      </c>
      <c r="L7" s="24">
        <v>21</v>
      </c>
      <c r="M7" s="24">
        <v>20</v>
      </c>
      <c r="N7" s="24">
        <v>19</v>
      </c>
      <c r="O7" s="24">
        <v>18</v>
      </c>
      <c r="P7" s="24">
        <v>16</v>
      </c>
      <c r="Q7" s="24">
        <v>15</v>
      </c>
      <c r="R7" s="25">
        <v>12</v>
      </c>
    </row>
    <row r="8" spans="1:18" x14ac:dyDescent="0.3">
      <c r="A8" s="8" t="s">
        <v>121</v>
      </c>
      <c r="B8" s="12" t="s">
        <v>12</v>
      </c>
      <c r="C8" s="13">
        <v>46.904761904761898</v>
      </c>
      <c r="D8" s="13">
        <v>51.190476190476197</v>
      </c>
      <c r="E8" s="13">
        <v>56.25</v>
      </c>
      <c r="F8" s="13">
        <v>52.941176470588204</v>
      </c>
      <c r="G8" s="13">
        <v>58.676470588235297</v>
      </c>
      <c r="H8" s="13">
        <v>61.6666666666667</v>
      </c>
      <c r="I8" s="13">
        <v>66.923076923076906</v>
      </c>
      <c r="J8" s="13">
        <v>74.230769230769198</v>
      </c>
      <c r="K8" s="24">
        <v>21</v>
      </c>
      <c r="L8" s="24">
        <v>21</v>
      </c>
      <c r="M8" s="24">
        <v>20</v>
      </c>
      <c r="N8" s="24">
        <v>17</v>
      </c>
      <c r="O8" s="24">
        <v>17</v>
      </c>
      <c r="P8" s="24">
        <v>15</v>
      </c>
      <c r="Q8" s="24">
        <v>13</v>
      </c>
      <c r="R8" s="25">
        <v>13</v>
      </c>
    </row>
    <row r="9" spans="1:18" x14ac:dyDescent="0.3">
      <c r="A9" s="8" t="s">
        <v>122</v>
      </c>
      <c r="B9" s="12" t="s">
        <v>10</v>
      </c>
      <c r="C9" s="13">
        <v>18.650793650904799</v>
      </c>
      <c r="D9" s="13">
        <v>21.666666666600001</v>
      </c>
      <c r="E9" s="13">
        <v>24.58333333345</v>
      </c>
      <c r="F9" s="13">
        <v>25.833333333999999</v>
      </c>
      <c r="G9" s="13">
        <v>30.833333334150002</v>
      </c>
      <c r="H9" s="13">
        <v>28.125</v>
      </c>
      <c r="I9" s="13">
        <v>40.2777777785833</v>
      </c>
      <c r="J9" s="13">
        <v>46.527777777499999</v>
      </c>
      <c r="K9" s="24">
        <v>21</v>
      </c>
      <c r="L9" s="24">
        <v>20</v>
      </c>
      <c r="M9" s="24">
        <v>20</v>
      </c>
      <c r="N9" s="24">
        <v>20</v>
      </c>
      <c r="O9" s="24">
        <v>20</v>
      </c>
      <c r="P9" s="24">
        <v>16</v>
      </c>
      <c r="Q9" s="24">
        <v>12</v>
      </c>
      <c r="R9" s="25">
        <v>12</v>
      </c>
    </row>
    <row r="10" spans="1:18" x14ac:dyDescent="0.3">
      <c r="A10" s="8" t="s">
        <v>122</v>
      </c>
      <c r="B10" s="12" t="s">
        <v>11</v>
      </c>
      <c r="C10" s="13">
        <v>20.238095238381</v>
      </c>
      <c r="D10" s="13">
        <v>19.444444444428601</v>
      </c>
      <c r="E10" s="13">
        <v>22.499999999650001</v>
      </c>
      <c r="F10" s="13">
        <v>22.807017544736802</v>
      </c>
      <c r="G10" s="13">
        <v>25.000000000722199</v>
      </c>
      <c r="H10" s="13">
        <v>29.687500000562501</v>
      </c>
      <c r="I10" s="13">
        <v>34.444444444866697</v>
      </c>
      <c r="J10" s="13">
        <v>41.666666668333299</v>
      </c>
      <c r="K10" s="24">
        <v>21</v>
      </c>
      <c r="L10" s="24">
        <v>21</v>
      </c>
      <c r="M10" s="24">
        <v>20</v>
      </c>
      <c r="N10" s="24">
        <v>19</v>
      </c>
      <c r="O10" s="24">
        <v>18</v>
      </c>
      <c r="P10" s="24">
        <v>16</v>
      </c>
      <c r="Q10" s="24">
        <v>15</v>
      </c>
      <c r="R10" s="25">
        <v>12</v>
      </c>
    </row>
    <row r="11" spans="1:18" x14ac:dyDescent="0.3">
      <c r="A11" s="8" t="s">
        <v>122</v>
      </c>
      <c r="B11" s="12" t="s">
        <v>12</v>
      </c>
      <c r="C11" s="13">
        <v>8.7301587301428594</v>
      </c>
      <c r="D11" s="13">
        <v>12.301587301904799</v>
      </c>
      <c r="E11" s="13">
        <v>16.250000000499998</v>
      </c>
      <c r="F11" s="13">
        <v>12.745098039411801</v>
      </c>
      <c r="G11" s="13">
        <v>24.0196078435294</v>
      </c>
      <c r="H11" s="13">
        <v>16.111111111733301</v>
      </c>
      <c r="I11" s="13">
        <v>26.9230769238462</v>
      </c>
      <c r="J11" s="13">
        <v>32.692307692307701</v>
      </c>
      <c r="K11" s="24">
        <v>21</v>
      </c>
      <c r="L11" s="24">
        <v>21</v>
      </c>
      <c r="M11" s="24">
        <v>20</v>
      </c>
      <c r="N11" s="24">
        <v>17</v>
      </c>
      <c r="O11" s="24">
        <v>17</v>
      </c>
      <c r="P11" s="24">
        <v>15</v>
      </c>
      <c r="Q11" s="24">
        <v>13</v>
      </c>
      <c r="R11" s="25">
        <v>13</v>
      </c>
    </row>
    <row r="12" spans="1:18" x14ac:dyDescent="0.3">
      <c r="A12" s="8" t="s">
        <v>123</v>
      </c>
      <c r="B12" s="12" t="s">
        <v>10</v>
      </c>
      <c r="C12" s="13">
        <v>28.401360543857098</v>
      </c>
      <c r="D12" s="13">
        <v>35.000000000550003</v>
      </c>
      <c r="E12" s="13">
        <v>36.250000000699998</v>
      </c>
      <c r="F12" s="13">
        <v>37.499999999250001</v>
      </c>
      <c r="G12" s="13">
        <v>41.785714285849998</v>
      </c>
      <c r="H12" s="13">
        <v>41.741071428875003</v>
      </c>
      <c r="I12" s="13">
        <v>50.595238095500001</v>
      </c>
      <c r="J12" s="13">
        <v>55.952380952916698</v>
      </c>
      <c r="K12" s="24">
        <v>21</v>
      </c>
      <c r="L12" s="24">
        <v>20</v>
      </c>
      <c r="M12" s="24">
        <v>20</v>
      </c>
      <c r="N12" s="24">
        <v>20</v>
      </c>
      <c r="O12" s="24">
        <v>20</v>
      </c>
      <c r="P12" s="24">
        <v>16</v>
      </c>
      <c r="Q12" s="24">
        <v>12</v>
      </c>
      <c r="R12" s="25">
        <v>12</v>
      </c>
    </row>
    <row r="13" spans="1:18" x14ac:dyDescent="0.3">
      <c r="A13" s="8" t="s">
        <v>123</v>
      </c>
      <c r="B13" s="12" t="s">
        <v>11</v>
      </c>
      <c r="C13" s="13">
        <v>18.707482993428599</v>
      </c>
      <c r="D13" s="13">
        <v>21.768707481904801</v>
      </c>
      <c r="E13" s="13">
        <v>23.928571429200002</v>
      </c>
      <c r="F13" s="13">
        <v>27.2556390975789</v>
      </c>
      <c r="G13" s="13">
        <v>28.968253967611101</v>
      </c>
      <c r="H13" s="13">
        <v>36.607142857124998</v>
      </c>
      <c r="I13" s="13">
        <v>47.380952381066699</v>
      </c>
      <c r="J13" s="13">
        <v>50.892857142499999</v>
      </c>
      <c r="K13" s="24">
        <v>21</v>
      </c>
      <c r="L13" s="24">
        <v>21</v>
      </c>
      <c r="M13" s="24">
        <v>20</v>
      </c>
      <c r="N13" s="24">
        <v>19</v>
      </c>
      <c r="O13" s="24">
        <v>18</v>
      </c>
      <c r="P13" s="24">
        <v>16</v>
      </c>
      <c r="Q13" s="24">
        <v>15</v>
      </c>
      <c r="R13" s="25">
        <v>12</v>
      </c>
    </row>
    <row r="14" spans="1:18" x14ac:dyDescent="0.3">
      <c r="A14" s="8" t="s">
        <v>123</v>
      </c>
      <c r="B14" s="12" t="s">
        <v>12</v>
      </c>
      <c r="C14" s="13">
        <v>26.7006802715714</v>
      </c>
      <c r="D14" s="13">
        <v>26.3605442172381</v>
      </c>
      <c r="E14" s="13">
        <v>28.571428572049999</v>
      </c>
      <c r="F14" s="13">
        <v>31.092436974941201</v>
      </c>
      <c r="G14" s="13">
        <v>34.6638655467059</v>
      </c>
      <c r="H14" s="13">
        <v>26.6666666660667</v>
      </c>
      <c r="I14" s="13">
        <v>31.318681319230802</v>
      </c>
      <c r="J14" s="13">
        <v>43.956043956384597</v>
      </c>
      <c r="K14" s="24">
        <v>21</v>
      </c>
      <c r="L14" s="24">
        <v>21</v>
      </c>
      <c r="M14" s="24">
        <v>20</v>
      </c>
      <c r="N14" s="24">
        <v>17</v>
      </c>
      <c r="O14" s="24">
        <v>17</v>
      </c>
      <c r="P14" s="24">
        <v>15</v>
      </c>
      <c r="Q14" s="24">
        <v>13</v>
      </c>
      <c r="R14" s="25">
        <v>13</v>
      </c>
    </row>
    <row r="15" spans="1:18" x14ac:dyDescent="0.3">
      <c r="A15" s="8" t="s">
        <v>124</v>
      </c>
      <c r="B15" s="12" t="s">
        <v>10</v>
      </c>
      <c r="C15" s="13">
        <v>35.952380952380899</v>
      </c>
      <c r="D15" s="13">
        <v>42.625</v>
      </c>
      <c r="E15" s="13">
        <v>44.875</v>
      </c>
      <c r="F15" s="13">
        <v>43.875</v>
      </c>
      <c r="G15" s="13">
        <v>49.375</v>
      </c>
      <c r="H15" s="13">
        <v>53.125</v>
      </c>
      <c r="I15" s="13">
        <v>57.7083333333333</v>
      </c>
      <c r="J15" s="13">
        <v>56.25</v>
      </c>
      <c r="K15" s="24">
        <v>21</v>
      </c>
      <c r="L15" s="24">
        <v>20</v>
      </c>
      <c r="M15" s="24">
        <v>20</v>
      </c>
      <c r="N15" s="24">
        <v>20</v>
      </c>
      <c r="O15" s="24">
        <v>20</v>
      </c>
      <c r="P15" s="24">
        <v>16</v>
      </c>
      <c r="Q15" s="24">
        <v>12</v>
      </c>
      <c r="R15" s="25">
        <v>12</v>
      </c>
    </row>
    <row r="16" spans="1:18" x14ac:dyDescent="0.3">
      <c r="A16" s="8" t="s">
        <v>124</v>
      </c>
      <c r="B16" s="12" t="s">
        <v>11</v>
      </c>
      <c r="C16" s="13">
        <v>31.785714285714299</v>
      </c>
      <c r="D16" s="13">
        <v>35.595238095238102</v>
      </c>
      <c r="E16" s="13">
        <v>35.875</v>
      </c>
      <c r="F16" s="13">
        <v>38.947368421052602</v>
      </c>
      <c r="G16" s="13">
        <v>39.0277777777778</v>
      </c>
      <c r="H16" s="13">
        <v>40</v>
      </c>
      <c r="I16" s="13">
        <v>41.8333333333333</v>
      </c>
      <c r="J16" s="13">
        <v>36.4583333333333</v>
      </c>
      <c r="K16" s="24">
        <v>21</v>
      </c>
      <c r="L16" s="24">
        <v>21</v>
      </c>
      <c r="M16" s="24">
        <v>20</v>
      </c>
      <c r="N16" s="24">
        <v>19</v>
      </c>
      <c r="O16" s="24">
        <v>18</v>
      </c>
      <c r="P16" s="24">
        <v>16</v>
      </c>
      <c r="Q16" s="24">
        <v>15</v>
      </c>
      <c r="R16" s="25">
        <v>12</v>
      </c>
    </row>
    <row r="17" spans="1:18" x14ac:dyDescent="0.3">
      <c r="A17" s="8" t="s">
        <v>124</v>
      </c>
      <c r="B17" s="12" t="s">
        <v>12</v>
      </c>
      <c r="C17" s="13">
        <v>42.5</v>
      </c>
      <c r="D17" s="13">
        <v>39.1666666666667</v>
      </c>
      <c r="E17" s="13">
        <v>43.25</v>
      </c>
      <c r="F17" s="13">
        <v>39.264705882352899</v>
      </c>
      <c r="G17" s="13">
        <v>42.941176470588204</v>
      </c>
      <c r="H17" s="13">
        <v>38.6666666666667</v>
      </c>
      <c r="I17" s="13">
        <v>36.923076923076898</v>
      </c>
      <c r="J17" s="13">
        <v>45.769230769230802</v>
      </c>
      <c r="K17" s="24">
        <v>21</v>
      </c>
      <c r="L17" s="24">
        <v>21</v>
      </c>
      <c r="M17" s="24">
        <v>20</v>
      </c>
      <c r="N17" s="24">
        <v>17</v>
      </c>
      <c r="O17" s="24">
        <v>17</v>
      </c>
      <c r="P17" s="24">
        <v>15</v>
      </c>
      <c r="Q17" s="24">
        <v>13</v>
      </c>
      <c r="R17" s="25">
        <v>13</v>
      </c>
    </row>
    <row r="18" spans="1:18" x14ac:dyDescent="0.3">
      <c r="A18" s="8" t="s">
        <v>125</v>
      </c>
      <c r="B18" s="12" t="s">
        <v>10</v>
      </c>
      <c r="C18" s="13">
        <v>32.981859410619002</v>
      </c>
      <c r="D18" s="13">
        <v>37.383333332799999</v>
      </c>
      <c r="E18" s="13">
        <v>39.966666666000002</v>
      </c>
      <c r="F18" s="13">
        <v>42.316666665950002</v>
      </c>
      <c r="G18" s="13">
        <v>47.2488095235</v>
      </c>
      <c r="H18" s="13">
        <v>50.504464286249998</v>
      </c>
      <c r="I18" s="13">
        <v>56.299603175000001</v>
      </c>
      <c r="J18" s="13">
        <v>61.746031746666702</v>
      </c>
      <c r="K18" s="24">
        <v>21</v>
      </c>
      <c r="L18" s="24">
        <v>20</v>
      </c>
      <c r="M18" s="24">
        <v>20</v>
      </c>
      <c r="N18" s="24">
        <v>20</v>
      </c>
      <c r="O18" s="24">
        <v>20</v>
      </c>
      <c r="P18" s="24">
        <v>16</v>
      </c>
      <c r="Q18" s="24">
        <v>12</v>
      </c>
      <c r="R18" s="25">
        <v>12</v>
      </c>
    </row>
    <row r="19" spans="1:18" x14ac:dyDescent="0.3">
      <c r="A19" s="8" t="s">
        <v>125</v>
      </c>
      <c r="B19" s="12" t="s">
        <v>11</v>
      </c>
      <c r="C19" s="13">
        <v>30.6700680271429</v>
      </c>
      <c r="D19" s="13">
        <v>31.980725623333299</v>
      </c>
      <c r="E19" s="13">
        <v>34.410714286000001</v>
      </c>
      <c r="F19" s="13">
        <v>35.775689222631598</v>
      </c>
      <c r="G19" s="13">
        <v>37.849206349444401</v>
      </c>
      <c r="H19" s="13">
        <v>42.165178571250003</v>
      </c>
      <c r="I19" s="13">
        <v>46.231746031999997</v>
      </c>
      <c r="J19" s="13">
        <v>50.178571428333299</v>
      </c>
      <c r="K19" s="24">
        <v>21</v>
      </c>
      <c r="L19" s="24">
        <v>21</v>
      </c>
      <c r="M19" s="24">
        <v>20</v>
      </c>
      <c r="N19" s="24">
        <v>19</v>
      </c>
      <c r="O19" s="24">
        <v>18</v>
      </c>
      <c r="P19" s="24">
        <v>16</v>
      </c>
      <c r="Q19" s="24">
        <v>15</v>
      </c>
      <c r="R19" s="25">
        <v>12</v>
      </c>
    </row>
    <row r="20" spans="1:18" x14ac:dyDescent="0.3">
      <c r="A20" s="8" t="s">
        <v>125</v>
      </c>
      <c r="B20" s="12" t="s">
        <v>12</v>
      </c>
      <c r="C20" s="13">
        <v>32.562358277142899</v>
      </c>
      <c r="D20" s="13">
        <v>33.946712018571397</v>
      </c>
      <c r="E20" s="13">
        <v>37.889285713450001</v>
      </c>
      <c r="F20" s="13">
        <v>35.708683473529398</v>
      </c>
      <c r="G20" s="13">
        <v>42.383753501470601</v>
      </c>
      <c r="H20" s="13">
        <v>39.822222221666699</v>
      </c>
      <c r="I20" s="13">
        <v>44.725274723846198</v>
      </c>
      <c r="J20" s="13">
        <v>53.252747253076897</v>
      </c>
      <c r="K20" s="24">
        <v>21</v>
      </c>
      <c r="L20" s="24">
        <v>21</v>
      </c>
      <c r="M20" s="24">
        <v>20</v>
      </c>
      <c r="N20" s="24">
        <v>17</v>
      </c>
      <c r="O20" s="24">
        <v>17</v>
      </c>
      <c r="P20" s="24">
        <v>15</v>
      </c>
      <c r="Q20" s="24">
        <v>13</v>
      </c>
      <c r="R20" s="25">
        <v>13</v>
      </c>
    </row>
  </sheetData>
  <mergeCells count="4">
    <mergeCell ref="A1:A2"/>
    <mergeCell ref="B1:B2"/>
    <mergeCell ref="C1:J1"/>
    <mergeCell ref="K1:R1"/>
  </mergeCells>
  <phoneticPr fontId="1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"/>
  <sheetViews>
    <sheetView workbookViewId="0">
      <selection activeCell="L25" sqref="L25"/>
    </sheetView>
  </sheetViews>
  <sheetFormatPr defaultRowHeight="14.4" x14ac:dyDescent="0.3"/>
  <cols>
    <col min="1" max="1" width="21.77734375" customWidth="1"/>
  </cols>
  <sheetData>
    <row r="1" spans="1:4" x14ac:dyDescent="0.3">
      <c r="A1" s="42" t="s">
        <v>155</v>
      </c>
      <c r="B1" s="43" t="s">
        <v>156</v>
      </c>
      <c r="C1" s="43" t="s">
        <v>157</v>
      </c>
      <c r="D1" s="43" t="s">
        <v>158</v>
      </c>
    </row>
    <row r="2" spans="1:4" x14ac:dyDescent="0.3">
      <c r="A2" s="44" t="s">
        <v>159</v>
      </c>
      <c r="B2" s="2">
        <v>23.43</v>
      </c>
      <c r="C2" s="2">
        <v>17.95</v>
      </c>
      <c r="D2" s="2">
        <v>19.16</v>
      </c>
    </row>
    <row r="3" spans="1:4" x14ac:dyDescent="0.3">
      <c r="A3" s="44" t="s">
        <v>160</v>
      </c>
      <c r="B3" s="2">
        <v>5.0810000000000004</v>
      </c>
      <c r="C3" s="2">
        <v>12.12</v>
      </c>
      <c r="D3" s="2">
        <v>10.46</v>
      </c>
    </row>
    <row r="4" spans="1:4" x14ac:dyDescent="0.3">
      <c r="A4" s="44" t="s">
        <v>161</v>
      </c>
      <c r="B4" s="2">
        <v>2.54</v>
      </c>
      <c r="C4" s="2">
        <v>4.0419999999999998</v>
      </c>
      <c r="D4" s="2">
        <v>3.4870000000000001</v>
      </c>
    </row>
    <row r="6" spans="1:4" x14ac:dyDescent="0.3">
      <c r="A6" s="42" t="s">
        <v>162</v>
      </c>
      <c r="B6" s="43" t="s">
        <v>156</v>
      </c>
      <c r="C6" s="43" t="s">
        <v>157</v>
      </c>
      <c r="D6" s="43" t="s">
        <v>158</v>
      </c>
    </row>
    <row r="7" spans="1:4" x14ac:dyDescent="0.3">
      <c r="A7" s="44" t="s">
        <v>159</v>
      </c>
      <c r="B7" s="2">
        <v>17.55</v>
      </c>
      <c r="C7" s="2">
        <v>17</v>
      </c>
      <c r="D7" s="2">
        <v>12.78</v>
      </c>
    </row>
    <row r="8" spans="1:4" x14ac:dyDescent="0.3">
      <c r="A8" s="44" t="s">
        <v>160</v>
      </c>
      <c r="B8" s="2">
        <v>1.7210000000000001</v>
      </c>
      <c r="C8" s="2">
        <v>11.25</v>
      </c>
      <c r="D8" s="2">
        <v>10.71</v>
      </c>
    </row>
    <row r="9" spans="1:4" x14ac:dyDescent="0.3">
      <c r="A9" s="44" t="s">
        <v>161</v>
      </c>
      <c r="B9" s="2">
        <v>0.86070000000000002</v>
      </c>
      <c r="C9" s="2">
        <v>3.7509999999999999</v>
      </c>
      <c r="D9" s="2">
        <v>3.57</v>
      </c>
    </row>
    <row r="12" spans="1:4" x14ac:dyDescent="0.3">
      <c r="A12" s="42" t="s">
        <v>163</v>
      </c>
      <c r="B12" s="43" t="s">
        <v>156</v>
      </c>
      <c r="C12" s="43" t="s">
        <v>157</v>
      </c>
      <c r="D12" s="43" t="s">
        <v>158</v>
      </c>
    </row>
    <row r="13" spans="1:4" x14ac:dyDescent="0.3">
      <c r="A13" s="44" t="s">
        <v>159</v>
      </c>
      <c r="B13" s="2">
        <v>2.5350000000000001</v>
      </c>
      <c r="C13" s="2">
        <v>2.46</v>
      </c>
      <c r="D13" s="2">
        <v>2.6469999999999998</v>
      </c>
    </row>
    <row r="14" spans="1:4" x14ac:dyDescent="0.3">
      <c r="A14" s="44" t="s">
        <v>160</v>
      </c>
      <c r="B14" s="2">
        <v>2.33</v>
      </c>
      <c r="C14" s="2">
        <v>1.206</v>
      </c>
      <c r="D14" s="2">
        <v>1.339</v>
      </c>
    </row>
    <row r="15" spans="1:4" x14ac:dyDescent="0.3">
      <c r="A15" s="44" t="s">
        <v>161</v>
      </c>
      <c r="B15" s="2">
        <v>1.165</v>
      </c>
      <c r="C15" s="2">
        <v>0.40200000000000002</v>
      </c>
      <c r="D15" s="2">
        <v>0.44640000000000002</v>
      </c>
    </row>
    <row r="18" spans="1:4" x14ac:dyDescent="0.3">
      <c r="A18" s="42" t="s">
        <v>164</v>
      </c>
      <c r="B18" s="43" t="s">
        <v>156</v>
      </c>
      <c r="C18" s="43" t="s">
        <v>157</v>
      </c>
      <c r="D18" s="43" t="s">
        <v>158</v>
      </c>
    </row>
    <row r="19" spans="1:4" x14ac:dyDescent="0.3">
      <c r="A19" s="44" t="s">
        <v>159</v>
      </c>
      <c r="B19" s="2">
        <v>3097</v>
      </c>
      <c r="C19" s="2">
        <v>3177</v>
      </c>
      <c r="D19" s="2">
        <v>2907</v>
      </c>
    </row>
    <row r="20" spans="1:4" x14ac:dyDescent="0.3">
      <c r="A20" s="44" t="s">
        <v>160</v>
      </c>
      <c r="B20" s="2">
        <v>1602</v>
      </c>
      <c r="C20" s="2">
        <v>320.2</v>
      </c>
      <c r="D20" s="2">
        <v>353.9</v>
      </c>
    </row>
    <row r="21" spans="1:4" x14ac:dyDescent="0.3">
      <c r="A21" s="44" t="s">
        <v>161</v>
      </c>
      <c r="B21" s="2">
        <v>800.8</v>
      </c>
      <c r="C21" s="2">
        <v>106.7</v>
      </c>
      <c r="D21" s="2">
        <v>118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1"/>
  <sheetViews>
    <sheetView workbookViewId="0">
      <selection activeCell="H7" sqref="H7"/>
    </sheetView>
  </sheetViews>
  <sheetFormatPr defaultRowHeight="14.4" x14ac:dyDescent="0.3"/>
  <cols>
    <col min="1" max="1" width="20.77734375" customWidth="1"/>
  </cols>
  <sheetData>
    <row r="1" spans="1:4" x14ac:dyDescent="0.3">
      <c r="A1" s="42" t="s">
        <v>165</v>
      </c>
      <c r="B1" s="43" t="s">
        <v>156</v>
      </c>
      <c r="C1" s="43" t="s">
        <v>157</v>
      </c>
      <c r="D1" s="43" t="s">
        <v>158</v>
      </c>
    </row>
    <row r="2" spans="1:4" x14ac:dyDescent="0.3">
      <c r="A2" s="44" t="s">
        <v>159</v>
      </c>
      <c r="B2" s="2">
        <v>2.0630000000000002</v>
      </c>
      <c r="C2" s="2">
        <v>2.4729999999999999</v>
      </c>
      <c r="D2" s="2">
        <v>2.0139999999999998</v>
      </c>
    </row>
    <row r="3" spans="1:4" x14ac:dyDescent="0.3">
      <c r="A3" s="44" t="s">
        <v>160</v>
      </c>
      <c r="B3" s="2">
        <v>0.45090000000000002</v>
      </c>
      <c r="C3" s="2">
        <v>1.4039999999999999</v>
      </c>
      <c r="D3" s="2">
        <v>1.379</v>
      </c>
    </row>
    <row r="4" spans="1:4" x14ac:dyDescent="0.3">
      <c r="A4" s="44" t="s">
        <v>161</v>
      </c>
      <c r="B4" s="2">
        <v>0.22539999999999999</v>
      </c>
      <c r="C4" s="2">
        <v>0.4965</v>
      </c>
      <c r="D4" s="2">
        <v>0.4874</v>
      </c>
    </row>
    <row r="6" spans="1:4" x14ac:dyDescent="0.3">
      <c r="A6" s="42" t="s">
        <v>166</v>
      </c>
      <c r="B6" s="43" t="s">
        <v>156</v>
      </c>
      <c r="C6" s="43" t="s">
        <v>157</v>
      </c>
      <c r="D6" s="43" t="s">
        <v>158</v>
      </c>
    </row>
    <row r="7" spans="1:4" x14ac:dyDescent="0.3">
      <c r="A7" s="44" t="s">
        <v>159</v>
      </c>
      <c r="B7" s="2">
        <v>9.1</v>
      </c>
      <c r="C7" s="2">
        <v>12.03</v>
      </c>
      <c r="D7" s="2">
        <v>9.9960000000000004</v>
      </c>
    </row>
    <row r="8" spans="1:4" x14ac:dyDescent="0.3">
      <c r="A8" s="44" t="s">
        <v>160</v>
      </c>
      <c r="B8" s="2">
        <v>3.2650000000000001</v>
      </c>
      <c r="C8" s="2">
        <v>5.2140000000000004</v>
      </c>
      <c r="D8" s="2">
        <v>5.3440000000000003</v>
      </c>
    </row>
    <row r="9" spans="1:4" x14ac:dyDescent="0.3">
      <c r="A9" s="44" t="s">
        <v>161</v>
      </c>
      <c r="B9" s="2">
        <v>1.633</v>
      </c>
      <c r="C9" s="2">
        <v>1.843</v>
      </c>
      <c r="D9" s="2">
        <v>1.889</v>
      </c>
    </row>
    <row r="11" spans="1:4" x14ac:dyDescent="0.3">
      <c r="A11" s="42" t="s">
        <v>167</v>
      </c>
      <c r="B11" s="43" t="s">
        <v>156</v>
      </c>
      <c r="C11" s="43" t="s">
        <v>157</v>
      </c>
      <c r="D11" s="43" t="s">
        <v>158</v>
      </c>
    </row>
    <row r="12" spans="1:4" x14ac:dyDescent="0.3">
      <c r="A12" s="44" t="s">
        <v>159</v>
      </c>
      <c r="B12" s="2">
        <v>6.8280000000000003</v>
      </c>
      <c r="C12" s="2">
        <v>14.35</v>
      </c>
      <c r="D12" s="2">
        <v>12.84</v>
      </c>
    </row>
    <row r="13" spans="1:4" x14ac:dyDescent="0.3">
      <c r="A13" s="44" t="s">
        <v>160</v>
      </c>
      <c r="B13" s="2">
        <v>1.2050000000000001</v>
      </c>
      <c r="C13" s="2">
        <v>14.06</v>
      </c>
      <c r="D13" s="2">
        <v>6.3390000000000004</v>
      </c>
    </row>
    <row r="14" spans="1:4" x14ac:dyDescent="0.3">
      <c r="A14" s="44" t="s">
        <v>161</v>
      </c>
      <c r="B14" s="2">
        <v>0.60250000000000004</v>
      </c>
      <c r="C14" s="2">
        <v>4.9710000000000001</v>
      </c>
      <c r="D14" s="2">
        <v>2.2410000000000001</v>
      </c>
    </row>
    <row r="16" spans="1:4" x14ac:dyDescent="0.3">
      <c r="A16" s="42" t="s">
        <v>168</v>
      </c>
      <c r="B16" s="43" t="s">
        <v>156</v>
      </c>
      <c r="C16" s="43" t="s">
        <v>157</v>
      </c>
      <c r="D16" s="43" t="s">
        <v>158</v>
      </c>
    </row>
    <row r="17" spans="1:4" x14ac:dyDescent="0.3">
      <c r="A17" s="44" t="s">
        <v>159</v>
      </c>
      <c r="B17" s="2">
        <v>9.9250000000000007</v>
      </c>
      <c r="C17" s="2">
        <v>10.07</v>
      </c>
      <c r="D17" s="2">
        <v>10.74</v>
      </c>
    </row>
    <row r="18" spans="1:4" x14ac:dyDescent="0.3">
      <c r="A18" s="44" t="s">
        <v>160</v>
      </c>
      <c r="B18" s="2">
        <v>2.8039999999999998</v>
      </c>
      <c r="C18" s="2">
        <v>5.0970000000000004</v>
      </c>
      <c r="D18" s="2">
        <v>4.83</v>
      </c>
    </row>
    <row r="19" spans="1:4" x14ac:dyDescent="0.3">
      <c r="A19" s="44" t="s">
        <v>161</v>
      </c>
      <c r="B19" s="2">
        <v>1.4019999999999999</v>
      </c>
      <c r="C19" s="2">
        <v>1.802</v>
      </c>
      <c r="D19" s="2">
        <v>1.708</v>
      </c>
    </row>
    <row r="22" spans="1:4" x14ac:dyDescent="0.3">
      <c r="A22" s="42" t="s">
        <v>169</v>
      </c>
      <c r="B22" s="43" t="s">
        <v>156</v>
      </c>
      <c r="C22" s="43" t="s">
        <v>157</v>
      </c>
      <c r="D22" s="43" t="s">
        <v>158</v>
      </c>
    </row>
    <row r="23" spans="1:4" x14ac:dyDescent="0.3">
      <c r="A23" s="44" t="s">
        <v>159</v>
      </c>
      <c r="B23" s="2">
        <v>6.67</v>
      </c>
      <c r="C23" s="2">
        <v>6.6449999999999996</v>
      </c>
      <c r="D23" s="2">
        <v>7.359</v>
      </c>
    </row>
    <row r="24" spans="1:4" x14ac:dyDescent="0.3">
      <c r="A24" s="44" t="s">
        <v>160</v>
      </c>
      <c r="B24" s="2">
        <v>2.1219999999999999</v>
      </c>
      <c r="C24" s="2">
        <v>2.891</v>
      </c>
      <c r="D24" s="2">
        <v>1.8919999999999999</v>
      </c>
    </row>
    <row r="25" spans="1:4" x14ac:dyDescent="0.3">
      <c r="A25" s="44" t="s">
        <v>161</v>
      </c>
      <c r="B25" s="2">
        <v>1.0609999999999999</v>
      </c>
      <c r="C25" s="2">
        <v>1.022</v>
      </c>
      <c r="D25" s="2">
        <v>0.66900000000000004</v>
      </c>
    </row>
    <row r="28" spans="1:4" x14ac:dyDescent="0.3">
      <c r="A28" s="42" t="s">
        <v>170</v>
      </c>
      <c r="B28" s="43" t="s">
        <v>156</v>
      </c>
      <c r="C28" s="43" t="s">
        <v>157</v>
      </c>
      <c r="D28" s="43" t="s">
        <v>158</v>
      </c>
    </row>
    <row r="29" spans="1:4" x14ac:dyDescent="0.3">
      <c r="A29" s="44" t="s">
        <v>159</v>
      </c>
      <c r="B29" s="2">
        <v>11.09</v>
      </c>
      <c r="C29" s="2">
        <v>12.13</v>
      </c>
      <c r="D29" s="2">
        <v>14.59</v>
      </c>
    </row>
    <row r="30" spans="1:4" x14ac:dyDescent="0.3">
      <c r="A30" s="44" t="s">
        <v>160</v>
      </c>
      <c r="B30" s="2">
        <v>4.6399999999999997</v>
      </c>
      <c r="C30" s="2">
        <v>4.5570000000000004</v>
      </c>
      <c r="D30" s="2">
        <v>5.6379999999999999</v>
      </c>
    </row>
    <row r="31" spans="1:4" x14ac:dyDescent="0.3">
      <c r="A31" s="44" t="s">
        <v>161</v>
      </c>
      <c r="B31" s="2">
        <v>2.3199999999999998</v>
      </c>
      <c r="C31" s="2">
        <v>1.611</v>
      </c>
      <c r="D31" s="2">
        <v>1.9930000000000001</v>
      </c>
    </row>
    <row r="33" spans="1:4" x14ac:dyDescent="0.3">
      <c r="A33" s="42" t="s">
        <v>171</v>
      </c>
      <c r="B33" s="43" t="s">
        <v>156</v>
      </c>
      <c r="C33" s="43" t="s">
        <v>157</v>
      </c>
      <c r="D33" s="43" t="s">
        <v>158</v>
      </c>
    </row>
    <row r="34" spans="1:4" x14ac:dyDescent="0.3">
      <c r="A34" s="44" t="s">
        <v>159</v>
      </c>
      <c r="B34" s="2">
        <v>21.33</v>
      </c>
      <c r="C34" s="2">
        <v>20.81</v>
      </c>
      <c r="D34" s="2">
        <v>21.2</v>
      </c>
    </row>
    <row r="35" spans="1:4" x14ac:dyDescent="0.3">
      <c r="A35" s="44" t="s">
        <v>160</v>
      </c>
      <c r="B35" s="2">
        <v>3.0390000000000001</v>
      </c>
      <c r="C35" s="2">
        <v>8.2929999999999993</v>
      </c>
      <c r="D35" s="2">
        <v>7.9189999999999996</v>
      </c>
    </row>
    <row r="36" spans="1:4" x14ac:dyDescent="0.3">
      <c r="A36" s="44" t="s">
        <v>161</v>
      </c>
      <c r="B36" s="2">
        <v>1.52</v>
      </c>
      <c r="C36" s="2">
        <v>2.9319999999999999</v>
      </c>
      <c r="D36" s="2">
        <v>2.8</v>
      </c>
    </row>
    <row r="38" spans="1:4" x14ac:dyDescent="0.3">
      <c r="A38" s="42" t="s">
        <v>172</v>
      </c>
      <c r="B38" s="43" t="s">
        <v>156</v>
      </c>
      <c r="C38" s="43" t="s">
        <v>157</v>
      </c>
      <c r="D38" s="43" t="s">
        <v>158</v>
      </c>
    </row>
    <row r="39" spans="1:4" x14ac:dyDescent="0.3">
      <c r="A39" s="44" t="s">
        <v>159</v>
      </c>
      <c r="B39" s="2">
        <v>20.100000000000001</v>
      </c>
      <c r="C39" s="2">
        <v>17.260000000000002</v>
      </c>
      <c r="D39" s="2">
        <v>18.63</v>
      </c>
    </row>
    <row r="40" spans="1:4" x14ac:dyDescent="0.3">
      <c r="A40" s="44" t="s">
        <v>160</v>
      </c>
      <c r="B40" s="2">
        <v>7.7610000000000001</v>
      </c>
      <c r="C40" s="2">
        <v>6.0259999999999998</v>
      </c>
      <c r="D40" s="2">
        <v>7.4649999999999999</v>
      </c>
    </row>
    <row r="41" spans="1:4" x14ac:dyDescent="0.3">
      <c r="A41" s="44" t="s">
        <v>161</v>
      </c>
      <c r="B41" s="2">
        <v>3.8809999999999998</v>
      </c>
      <c r="C41" s="2">
        <v>2.1309999999999998</v>
      </c>
      <c r="D41" s="2">
        <v>2.6389999999999998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6"/>
  <sheetViews>
    <sheetView workbookViewId="0"/>
  </sheetViews>
  <sheetFormatPr defaultRowHeight="14.4" x14ac:dyDescent="0.3"/>
  <cols>
    <col min="1" max="1" width="10.21875" bestFit="1" customWidth="1"/>
    <col min="2" max="2" width="21.5546875" bestFit="1" customWidth="1"/>
    <col min="3" max="3" width="11.77734375" style="40" bestFit="1" customWidth="1"/>
    <col min="4" max="5" width="8.77734375" style="37"/>
    <col min="6" max="6" width="8.77734375" style="40"/>
  </cols>
  <sheetData>
    <row r="1" spans="1:6" x14ac:dyDescent="0.3">
      <c r="A1" s="12" t="s">
        <v>18</v>
      </c>
      <c r="B1" s="12" t="s">
        <v>19</v>
      </c>
      <c r="C1" s="18" t="s">
        <v>152</v>
      </c>
      <c r="D1" s="17" t="s">
        <v>119</v>
      </c>
      <c r="E1" s="17" t="s">
        <v>153</v>
      </c>
      <c r="F1" s="18" t="s">
        <v>154</v>
      </c>
    </row>
    <row r="2" spans="1:6" x14ac:dyDescent="0.3">
      <c r="A2" s="12" t="s">
        <v>151</v>
      </c>
      <c r="B2" s="12" t="s">
        <v>10</v>
      </c>
      <c r="C2" s="18">
        <v>0.64613278576317601</v>
      </c>
      <c r="D2" s="17">
        <v>20</v>
      </c>
      <c r="E2" s="17">
        <v>1</v>
      </c>
      <c r="F2" s="18">
        <v>0.95</v>
      </c>
    </row>
    <row r="3" spans="1:6" x14ac:dyDescent="0.3">
      <c r="A3" s="12" t="s">
        <v>151</v>
      </c>
      <c r="B3" s="12" t="s">
        <v>10</v>
      </c>
      <c r="C3" s="18">
        <v>0.91991786447638602</v>
      </c>
      <c r="D3" s="17">
        <v>19</v>
      </c>
      <c r="E3" s="17">
        <v>1</v>
      </c>
      <c r="F3" s="18">
        <v>0.9</v>
      </c>
    </row>
    <row r="4" spans="1:6" x14ac:dyDescent="0.3">
      <c r="A4" s="12" t="s">
        <v>151</v>
      </c>
      <c r="B4" s="12" t="s">
        <v>10</v>
      </c>
      <c r="C4" s="18">
        <v>0.95277207392197105</v>
      </c>
      <c r="D4" s="17">
        <v>18</v>
      </c>
      <c r="E4" s="17">
        <v>1</v>
      </c>
      <c r="F4" s="18">
        <v>0.85</v>
      </c>
    </row>
    <row r="5" spans="1:6" x14ac:dyDescent="0.3">
      <c r="A5" s="12" t="s">
        <v>151</v>
      </c>
      <c r="B5" s="12" t="s">
        <v>10</v>
      </c>
      <c r="C5" s="18">
        <v>1.11978097193703</v>
      </c>
      <c r="D5" s="17">
        <v>17</v>
      </c>
      <c r="E5" s="17">
        <v>1</v>
      </c>
      <c r="F5" s="18">
        <v>0.8</v>
      </c>
    </row>
    <row r="6" spans="1:6" x14ac:dyDescent="0.3">
      <c r="A6" s="12" t="s">
        <v>151</v>
      </c>
      <c r="B6" s="12" t="s">
        <v>10</v>
      </c>
      <c r="C6" s="18">
        <v>1.17453798767967</v>
      </c>
      <c r="D6" s="17">
        <v>16</v>
      </c>
      <c r="E6" s="17">
        <v>1</v>
      </c>
      <c r="F6" s="18">
        <v>0.75</v>
      </c>
    </row>
    <row r="7" spans="1:6" x14ac:dyDescent="0.3">
      <c r="A7" s="12" t="s">
        <v>151</v>
      </c>
      <c r="B7" s="12" t="s">
        <v>10</v>
      </c>
      <c r="C7" s="18">
        <v>1.2594113620807701</v>
      </c>
      <c r="D7" s="17">
        <v>15</v>
      </c>
      <c r="E7" s="17">
        <v>1</v>
      </c>
      <c r="F7" s="18">
        <v>0.7</v>
      </c>
    </row>
    <row r="8" spans="1:6" x14ac:dyDescent="0.3">
      <c r="A8" s="12" t="s">
        <v>151</v>
      </c>
      <c r="B8" s="12" t="s">
        <v>10</v>
      </c>
      <c r="C8" s="18">
        <v>1.3935660506502401</v>
      </c>
      <c r="D8" s="17">
        <v>14</v>
      </c>
      <c r="E8" s="17">
        <v>1</v>
      </c>
      <c r="F8" s="18">
        <v>0.65</v>
      </c>
    </row>
    <row r="9" spans="1:6" x14ac:dyDescent="0.3">
      <c r="A9" s="12" t="s">
        <v>151</v>
      </c>
      <c r="B9" s="12" t="s">
        <v>10</v>
      </c>
      <c r="C9" s="18">
        <v>1.50855578370979</v>
      </c>
      <c r="D9" s="17">
        <v>13</v>
      </c>
      <c r="E9" s="17">
        <v>1</v>
      </c>
      <c r="F9" s="18">
        <v>0.6</v>
      </c>
    </row>
    <row r="10" spans="1:6" x14ac:dyDescent="0.3">
      <c r="A10" s="12" t="s">
        <v>151</v>
      </c>
      <c r="B10" s="12" t="s">
        <v>10</v>
      </c>
      <c r="C10" s="18">
        <v>1.71115674195756</v>
      </c>
      <c r="D10" s="17">
        <v>12</v>
      </c>
      <c r="E10" s="17">
        <v>1</v>
      </c>
      <c r="F10" s="18">
        <v>0.55000000000000004</v>
      </c>
    </row>
    <row r="11" spans="1:6" x14ac:dyDescent="0.3">
      <c r="A11" s="12" t="s">
        <v>151</v>
      </c>
      <c r="B11" s="12" t="s">
        <v>10</v>
      </c>
      <c r="C11" s="18">
        <v>1.80424366872005</v>
      </c>
      <c r="D11" s="17">
        <v>11</v>
      </c>
      <c r="E11" s="17">
        <v>1</v>
      </c>
      <c r="F11" s="18">
        <v>0.5</v>
      </c>
    </row>
    <row r="12" spans="1:6" x14ac:dyDescent="0.3">
      <c r="A12" s="12" t="s">
        <v>151</v>
      </c>
      <c r="B12" s="12" t="s">
        <v>10</v>
      </c>
      <c r="C12" s="18">
        <v>1.9219712525667401</v>
      </c>
      <c r="D12" s="17">
        <v>10</v>
      </c>
      <c r="E12" s="17">
        <v>1</v>
      </c>
      <c r="F12" s="18">
        <v>0.45</v>
      </c>
    </row>
    <row r="13" spans="1:6" x14ac:dyDescent="0.3">
      <c r="A13" s="12" t="s">
        <v>151</v>
      </c>
      <c r="B13" s="12" t="s">
        <v>10</v>
      </c>
      <c r="C13" s="18">
        <v>2.12457221081451</v>
      </c>
      <c r="D13" s="17">
        <v>7</v>
      </c>
      <c r="E13" s="17">
        <v>1</v>
      </c>
      <c r="F13" s="18">
        <v>0.38571428571428601</v>
      </c>
    </row>
    <row r="14" spans="1:6" x14ac:dyDescent="0.3">
      <c r="A14" s="12" t="s">
        <v>151</v>
      </c>
      <c r="B14" s="12" t="s">
        <v>10</v>
      </c>
      <c r="C14" s="18">
        <v>2.25872689938398</v>
      </c>
      <c r="D14" s="17">
        <v>5</v>
      </c>
      <c r="E14" s="17">
        <v>1</v>
      </c>
      <c r="F14" s="18">
        <v>0.308571428571429</v>
      </c>
    </row>
    <row r="15" spans="1:6" x14ac:dyDescent="0.3">
      <c r="A15" s="12" t="s">
        <v>151</v>
      </c>
      <c r="B15" s="12" t="s">
        <v>11</v>
      </c>
      <c r="C15" s="18">
        <v>9.8562628336755706E-2</v>
      </c>
      <c r="D15" s="17">
        <v>21</v>
      </c>
      <c r="E15" s="17">
        <v>1</v>
      </c>
      <c r="F15" s="18">
        <v>0.952380952380952</v>
      </c>
    </row>
    <row r="16" spans="1:6" x14ac:dyDescent="0.3">
      <c r="A16" s="12" t="s">
        <v>151</v>
      </c>
      <c r="B16" s="12" t="s">
        <v>11</v>
      </c>
      <c r="C16" s="18">
        <v>0.83504449007529102</v>
      </c>
      <c r="D16" s="17">
        <v>19</v>
      </c>
      <c r="E16" s="17">
        <v>1</v>
      </c>
      <c r="F16" s="18">
        <v>0.90225563909774398</v>
      </c>
    </row>
    <row r="17" spans="1:6" x14ac:dyDescent="0.3">
      <c r="A17" s="12" t="s">
        <v>151</v>
      </c>
      <c r="B17" s="12" t="s">
        <v>11</v>
      </c>
      <c r="C17" s="18">
        <v>0.97193702943189597</v>
      </c>
      <c r="D17" s="17">
        <v>18</v>
      </c>
      <c r="E17" s="17">
        <v>1</v>
      </c>
      <c r="F17" s="18">
        <v>0.85213032581453596</v>
      </c>
    </row>
    <row r="18" spans="1:6" x14ac:dyDescent="0.3">
      <c r="A18" s="12" t="s">
        <v>151</v>
      </c>
      <c r="B18" s="12" t="s">
        <v>11</v>
      </c>
      <c r="C18" s="18">
        <v>0.99931553730321698</v>
      </c>
      <c r="D18" s="17">
        <v>17</v>
      </c>
      <c r="E18" s="17">
        <v>1</v>
      </c>
      <c r="F18" s="18">
        <v>0.80200501253132805</v>
      </c>
    </row>
    <row r="19" spans="1:6" x14ac:dyDescent="0.3">
      <c r="A19" s="12" t="s">
        <v>151</v>
      </c>
      <c r="B19" s="12" t="s">
        <v>11</v>
      </c>
      <c r="C19" s="18">
        <v>1.13073237508556</v>
      </c>
      <c r="D19" s="17">
        <v>16</v>
      </c>
      <c r="E19" s="17">
        <v>1</v>
      </c>
      <c r="F19" s="18">
        <v>0.75187969924812004</v>
      </c>
    </row>
    <row r="20" spans="1:6" x14ac:dyDescent="0.3">
      <c r="A20" s="12" t="s">
        <v>151</v>
      </c>
      <c r="B20" s="12" t="s">
        <v>11</v>
      </c>
      <c r="C20" s="18">
        <v>1.37166324435318</v>
      </c>
      <c r="D20" s="17">
        <v>15</v>
      </c>
      <c r="E20" s="17">
        <v>1</v>
      </c>
      <c r="F20" s="18">
        <v>0.70175438596491202</v>
      </c>
    </row>
    <row r="21" spans="1:6" x14ac:dyDescent="0.3">
      <c r="A21" s="12" t="s">
        <v>151</v>
      </c>
      <c r="B21" s="12" t="s">
        <v>11</v>
      </c>
      <c r="C21" s="18">
        <v>1.3990417522245</v>
      </c>
      <c r="D21" s="17">
        <v>14</v>
      </c>
      <c r="E21" s="17">
        <v>1</v>
      </c>
      <c r="F21" s="18">
        <v>0.651629072681704</v>
      </c>
    </row>
    <row r="22" spans="1:6" x14ac:dyDescent="0.3">
      <c r="A22" s="12" t="s">
        <v>151</v>
      </c>
      <c r="B22" s="12" t="s">
        <v>11</v>
      </c>
      <c r="C22" s="18">
        <v>1.90828199863107</v>
      </c>
      <c r="D22" s="17">
        <v>13</v>
      </c>
      <c r="E22" s="17">
        <v>1</v>
      </c>
      <c r="F22" s="18">
        <v>0.60150375939849599</v>
      </c>
    </row>
    <row r="23" spans="1:6" x14ac:dyDescent="0.3">
      <c r="A23" s="12" t="s">
        <v>151</v>
      </c>
      <c r="B23" s="12" t="s">
        <v>11</v>
      </c>
      <c r="C23" s="18">
        <v>2.0205338809034901</v>
      </c>
      <c r="D23" s="17">
        <v>12</v>
      </c>
      <c r="E23" s="17">
        <v>1</v>
      </c>
      <c r="F23" s="18">
        <v>0.55137844611528797</v>
      </c>
    </row>
    <row r="24" spans="1:6" x14ac:dyDescent="0.3">
      <c r="A24" s="12" t="s">
        <v>151</v>
      </c>
      <c r="B24" s="12" t="s">
        <v>11</v>
      </c>
      <c r="C24" s="18">
        <v>2.8199863107460601</v>
      </c>
      <c r="D24" s="17">
        <v>2</v>
      </c>
      <c r="E24" s="17">
        <v>1</v>
      </c>
      <c r="F24" s="18">
        <v>0.27568922305764398</v>
      </c>
    </row>
    <row r="25" spans="1:6" x14ac:dyDescent="0.3">
      <c r="A25" s="12" t="s">
        <v>151</v>
      </c>
      <c r="B25" s="12" t="s">
        <v>12</v>
      </c>
      <c r="C25" s="18">
        <v>0.2217659137577</v>
      </c>
      <c r="D25" s="17">
        <v>21</v>
      </c>
      <c r="E25" s="17">
        <v>1</v>
      </c>
      <c r="F25" s="18">
        <v>0.952380952380952</v>
      </c>
    </row>
    <row r="26" spans="1:6" x14ac:dyDescent="0.3">
      <c r="A26" s="12" t="s">
        <v>151</v>
      </c>
      <c r="B26" s="12" t="s">
        <v>12</v>
      </c>
      <c r="C26" s="18">
        <v>0.27104722792607799</v>
      </c>
      <c r="D26" s="17">
        <v>20</v>
      </c>
      <c r="E26" s="17">
        <v>1</v>
      </c>
      <c r="F26" s="18">
        <v>0.90476190476190499</v>
      </c>
    </row>
    <row r="27" spans="1:6" x14ac:dyDescent="0.3">
      <c r="A27" s="12" t="s">
        <v>151</v>
      </c>
      <c r="B27" s="12" t="s">
        <v>12</v>
      </c>
      <c r="C27" s="18">
        <v>0.58863791923340203</v>
      </c>
      <c r="D27" s="17">
        <v>19</v>
      </c>
      <c r="E27" s="17">
        <v>1</v>
      </c>
      <c r="F27" s="18">
        <v>0.85714285714285698</v>
      </c>
    </row>
    <row r="28" spans="1:6" x14ac:dyDescent="0.3">
      <c r="A28" s="12" t="s">
        <v>151</v>
      </c>
      <c r="B28" s="12" t="s">
        <v>12</v>
      </c>
      <c r="C28" s="18">
        <v>0.95550992470910301</v>
      </c>
      <c r="D28" s="17">
        <v>18</v>
      </c>
      <c r="E28" s="17">
        <v>1</v>
      </c>
      <c r="F28" s="18">
        <v>0.80952380952380998</v>
      </c>
    </row>
    <row r="29" spans="1:6" x14ac:dyDescent="0.3">
      <c r="A29" s="12" t="s">
        <v>151</v>
      </c>
      <c r="B29" s="12" t="s">
        <v>12</v>
      </c>
      <c r="C29" s="18">
        <v>1.1718001368925399</v>
      </c>
      <c r="D29" s="17">
        <v>17</v>
      </c>
      <c r="E29" s="17">
        <v>1</v>
      </c>
      <c r="F29" s="18">
        <v>0.76190476190476197</v>
      </c>
    </row>
    <row r="30" spans="1:6" x14ac:dyDescent="0.3">
      <c r="A30" s="12" t="s">
        <v>151</v>
      </c>
      <c r="B30" s="12" t="s">
        <v>12</v>
      </c>
      <c r="C30" s="18">
        <v>1.3059548254620099</v>
      </c>
      <c r="D30" s="17">
        <v>16</v>
      </c>
      <c r="E30" s="17">
        <v>1</v>
      </c>
      <c r="F30" s="18">
        <v>0.71428571428571397</v>
      </c>
    </row>
    <row r="31" spans="1:6" x14ac:dyDescent="0.3">
      <c r="A31" s="12" t="s">
        <v>151</v>
      </c>
      <c r="B31" s="12" t="s">
        <v>12</v>
      </c>
      <c r="C31" s="18">
        <v>1.31143052703628</v>
      </c>
      <c r="D31" s="17">
        <v>15</v>
      </c>
      <c r="E31" s="17">
        <v>1</v>
      </c>
      <c r="F31" s="18">
        <v>0.66666666666666696</v>
      </c>
    </row>
    <row r="32" spans="1:6" x14ac:dyDescent="0.3">
      <c r="A32" s="12" t="s">
        <v>151</v>
      </c>
      <c r="B32" s="12" t="s">
        <v>12</v>
      </c>
      <c r="C32" s="18">
        <v>1.6344969199178601</v>
      </c>
      <c r="D32" s="17">
        <v>14</v>
      </c>
      <c r="E32" s="17">
        <v>1</v>
      </c>
      <c r="F32" s="18">
        <v>0.61904761904761896</v>
      </c>
    </row>
    <row r="33" spans="1:6" x14ac:dyDescent="0.3">
      <c r="A33" s="12" t="s">
        <v>151</v>
      </c>
      <c r="B33" s="12" t="s">
        <v>12</v>
      </c>
      <c r="C33" s="18">
        <v>1.93018480492813</v>
      </c>
      <c r="D33" s="17">
        <v>13</v>
      </c>
      <c r="E33" s="17">
        <v>1</v>
      </c>
      <c r="F33" s="18">
        <v>0.57142857142857095</v>
      </c>
    </row>
    <row r="34" spans="1:6" x14ac:dyDescent="0.3">
      <c r="A34" s="12" t="s">
        <v>151</v>
      </c>
      <c r="B34" s="12" t="s">
        <v>12</v>
      </c>
      <c r="C34" s="18">
        <v>2.0643394934976</v>
      </c>
      <c r="D34" s="17">
        <v>11</v>
      </c>
      <c r="E34" s="17">
        <v>1</v>
      </c>
      <c r="F34" s="18">
        <v>0.51948051948051899</v>
      </c>
    </row>
    <row r="35" spans="1:6" x14ac:dyDescent="0.3">
      <c r="A35" s="12" t="s">
        <v>151</v>
      </c>
      <c r="B35" s="12" t="s">
        <v>12</v>
      </c>
      <c r="C35" s="18">
        <v>2.1984941820670798</v>
      </c>
      <c r="D35" s="17">
        <v>8</v>
      </c>
      <c r="E35" s="17">
        <v>1</v>
      </c>
      <c r="F35" s="18">
        <v>0.45454545454545497</v>
      </c>
    </row>
    <row r="36" spans="1:6" x14ac:dyDescent="0.3">
      <c r="A36" s="12" t="s">
        <v>151</v>
      </c>
      <c r="B36" s="12" t="s">
        <v>12</v>
      </c>
      <c r="C36" s="18">
        <v>4.0739219712525703</v>
      </c>
      <c r="D36" s="17">
        <v>1</v>
      </c>
      <c r="E36" s="17">
        <v>1</v>
      </c>
      <c r="F36" s="1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5"/>
  <sheetViews>
    <sheetView workbookViewId="0">
      <selection activeCell="O11" sqref="O11"/>
    </sheetView>
  </sheetViews>
  <sheetFormatPr defaultRowHeight="14.4" x14ac:dyDescent="0.3"/>
  <cols>
    <col min="1" max="1" width="16.21875" bestFit="1" customWidth="1"/>
    <col min="2" max="2" width="21.5546875" bestFit="1" customWidth="1"/>
    <col min="3" max="3" width="9.77734375" customWidth="1"/>
  </cols>
  <sheetData>
    <row r="1" spans="1:20" x14ac:dyDescent="0.3">
      <c r="A1" s="85" t="s">
        <v>18</v>
      </c>
      <c r="B1" s="85" t="s">
        <v>19</v>
      </c>
      <c r="C1" s="72" t="s">
        <v>195</v>
      </c>
      <c r="D1" s="72"/>
      <c r="E1" s="72"/>
      <c r="F1" s="72"/>
      <c r="G1" s="72"/>
      <c r="H1" s="72"/>
      <c r="I1" s="72"/>
      <c r="J1" s="72"/>
      <c r="K1" s="72"/>
      <c r="L1" s="72" t="s">
        <v>194</v>
      </c>
      <c r="M1" s="72"/>
      <c r="N1" s="72"/>
      <c r="O1" s="72"/>
      <c r="P1" s="72"/>
      <c r="Q1" s="72"/>
      <c r="R1" s="72"/>
      <c r="S1" s="72"/>
      <c r="T1" s="72"/>
    </row>
    <row r="2" spans="1:20" x14ac:dyDescent="0.3">
      <c r="A2" s="85"/>
      <c r="B2" s="85"/>
      <c r="C2" s="14" t="s">
        <v>110</v>
      </c>
      <c r="D2" s="14" t="s">
        <v>111</v>
      </c>
      <c r="E2" s="15" t="s">
        <v>112</v>
      </c>
      <c r="F2" s="15" t="s">
        <v>113</v>
      </c>
      <c r="G2" s="15" t="s">
        <v>114</v>
      </c>
      <c r="H2" s="16" t="s">
        <v>115</v>
      </c>
      <c r="I2" s="16" t="s">
        <v>116</v>
      </c>
      <c r="J2" s="15" t="s">
        <v>117</v>
      </c>
      <c r="K2" s="15" t="s">
        <v>118</v>
      </c>
      <c r="L2" s="14" t="s">
        <v>110</v>
      </c>
      <c r="M2" s="14" t="s">
        <v>111</v>
      </c>
      <c r="N2" s="15" t="s">
        <v>112</v>
      </c>
      <c r="O2" s="15" t="s">
        <v>113</v>
      </c>
      <c r="P2" s="15" t="s">
        <v>114</v>
      </c>
      <c r="Q2" s="16" t="s">
        <v>115</v>
      </c>
      <c r="R2" s="16" t="s">
        <v>116</v>
      </c>
      <c r="S2" s="15" t="s">
        <v>117</v>
      </c>
      <c r="T2" s="15" t="s">
        <v>118</v>
      </c>
    </row>
    <row r="3" spans="1:20" x14ac:dyDescent="0.3">
      <c r="A3" s="8" t="s">
        <v>3</v>
      </c>
      <c r="B3" s="12" t="s">
        <v>10</v>
      </c>
      <c r="C3" s="18">
        <v>99.004761904761907</v>
      </c>
      <c r="D3" s="18">
        <v>95.042857142857102</v>
      </c>
      <c r="E3" s="18">
        <v>96.83</v>
      </c>
      <c r="F3" s="18">
        <v>93.525000000000006</v>
      </c>
      <c r="G3" s="18">
        <v>88.81</v>
      </c>
      <c r="H3" s="18">
        <v>90.1666666666667</v>
      </c>
      <c r="I3" s="18">
        <v>85.733333333333306</v>
      </c>
      <c r="J3" s="18">
        <v>70.4166666666667</v>
      </c>
      <c r="K3" s="13">
        <v>78.233333333333306</v>
      </c>
      <c r="L3" s="24">
        <v>21</v>
      </c>
      <c r="M3" s="24">
        <v>21</v>
      </c>
      <c r="N3" s="24">
        <v>20</v>
      </c>
      <c r="O3" s="24">
        <v>20</v>
      </c>
      <c r="P3" s="24">
        <v>20</v>
      </c>
      <c r="Q3" s="24">
        <v>18</v>
      </c>
      <c r="R3" s="24">
        <v>12</v>
      </c>
      <c r="S3" s="24">
        <v>12</v>
      </c>
      <c r="T3" s="25">
        <v>9</v>
      </c>
    </row>
    <row r="4" spans="1:20" x14ac:dyDescent="0.3">
      <c r="A4" s="8" t="s">
        <v>3</v>
      </c>
      <c r="B4" s="12" t="s">
        <v>11</v>
      </c>
      <c r="C4" s="18">
        <v>97.390476190476207</v>
      </c>
      <c r="D4" s="18">
        <v>94.857142857142904</v>
      </c>
      <c r="E4" s="18">
        <v>88.947619047619</v>
      </c>
      <c r="F4" s="18">
        <v>87.605000000000004</v>
      </c>
      <c r="G4" s="18">
        <v>88.022222222222197</v>
      </c>
      <c r="H4" s="18">
        <v>92.424999999999997</v>
      </c>
      <c r="I4" s="18">
        <v>83.6875</v>
      </c>
      <c r="J4" s="18">
        <v>78.7</v>
      </c>
      <c r="K4" s="13">
        <v>63.5555555555556</v>
      </c>
      <c r="L4" s="24">
        <v>21</v>
      </c>
      <c r="M4" s="24">
        <v>21</v>
      </c>
      <c r="N4" s="24">
        <v>21</v>
      </c>
      <c r="O4" s="24">
        <v>20</v>
      </c>
      <c r="P4" s="24">
        <v>18</v>
      </c>
      <c r="Q4" s="24">
        <v>16</v>
      </c>
      <c r="R4" s="24">
        <v>16</v>
      </c>
      <c r="S4" s="24">
        <v>10</v>
      </c>
      <c r="T4" s="25">
        <v>9</v>
      </c>
    </row>
    <row r="5" spans="1:20" x14ac:dyDescent="0.3">
      <c r="A5" s="8" t="s">
        <v>3</v>
      </c>
      <c r="B5" s="12" t="s">
        <v>12</v>
      </c>
      <c r="C5" s="18">
        <v>97.742857142857105</v>
      </c>
      <c r="D5" s="18">
        <v>95.466666666666697</v>
      </c>
      <c r="E5" s="18">
        <v>95.290476190476198</v>
      </c>
      <c r="F5" s="18">
        <v>89.15</v>
      </c>
      <c r="G5" s="18">
        <v>92.783333333333303</v>
      </c>
      <c r="H5" s="18">
        <v>85.34375</v>
      </c>
      <c r="I5" s="18">
        <v>79.664285714285697</v>
      </c>
      <c r="J5" s="18">
        <v>76.25</v>
      </c>
      <c r="K5" s="13">
        <v>67.783333333333303</v>
      </c>
      <c r="L5" s="24">
        <v>21</v>
      </c>
      <c r="M5" s="24">
        <v>21</v>
      </c>
      <c r="N5" s="24">
        <v>21</v>
      </c>
      <c r="O5" s="24">
        <v>20</v>
      </c>
      <c r="P5" s="24">
        <v>18</v>
      </c>
      <c r="Q5" s="24">
        <v>16</v>
      </c>
      <c r="R5" s="24">
        <v>14</v>
      </c>
      <c r="S5" s="24">
        <v>12</v>
      </c>
      <c r="T5" s="25">
        <v>12</v>
      </c>
    </row>
  </sheetData>
  <mergeCells count="4">
    <mergeCell ref="A1:A2"/>
    <mergeCell ref="B1:B2"/>
    <mergeCell ref="C1:K1"/>
    <mergeCell ref="L1:T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3"/>
  <sheetViews>
    <sheetView workbookViewId="0">
      <selection activeCell="A18" sqref="A18:G33"/>
    </sheetView>
  </sheetViews>
  <sheetFormatPr defaultRowHeight="14.4" x14ac:dyDescent="0.3"/>
  <cols>
    <col min="1" max="1" width="21.5546875" bestFit="1" customWidth="1"/>
    <col min="2" max="2" width="8.77734375" style="39"/>
    <col min="3" max="7" width="8.77734375" style="37"/>
  </cols>
  <sheetData>
    <row r="1" spans="1:7" x14ac:dyDescent="0.3">
      <c r="A1" s="10" t="s">
        <v>19</v>
      </c>
      <c r="B1" s="23" t="s">
        <v>20</v>
      </c>
      <c r="C1" s="17" t="s">
        <v>144</v>
      </c>
      <c r="D1" s="17" t="s">
        <v>145</v>
      </c>
      <c r="E1" s="17" t="s">
        <v>146</v>
      </c>
      <c r="F1" s="17" t="s">
        <v>147</v>
      </c>
      <c r="G1" s="17" t="s">
        <v>148</v>
      </c>
    </row>
    <row r="2" spans="1:7" x14ac:dyDescent="0.3">
      <c r="A2" s="12" t="s">
        <v>10</v>
      </c>
      <c r="B2" s="23">
        <v>2</v>
      </c>
      <c r="C2" s="38">
        <v>0</v>
      </c>
      <c r="D2" s="38">
        <v>0</v>
      </c>
      <c r="E2" s="38">
        <v>0</v>
      </c>
      <c r="F2" s="38">
        <v>2.5000000000000001E-2</v>
      </c>
      <c r="G2" s="38">
        <v>1</v>
      </c>
    </row>
    <row r="3" spans="1:7" x14ac:dyDescent="0.3">
      <c r="A3" s="12" t="s">
        <v>10</v>
      </c>
      <c r="B3" s="23">
        <v>4</v>
      </c>
      <c r="C3" s="38">
        <v>0</v>
      </c>
      <c r="D3" s="38">
        <v>0</v>
      </c>
      <c r="E3" s="38">
        <v>0</v>
      </c>
      <c r="F3" s="38">
        <v>0</v>
      </c>
      <c r="G3" s="38">
        <v>0.5</v>
      </c>
    </row>
    <row r="4" spans="1:7" x14ac:dyDescent="0.3">
      <c r="A4" s="12" t="s">
        <v>10</v>
      </c>
      <c r="B4" s="23">
        <v>6</v>
      </c>
      <c r="C4" s="38">
        <v>0</v>
      </c>
      <c r="D4" s="38">
        <v>0</v>
      </c>
      <c r="E4" s="38">
        <v>0</v>
      </c>
      <c r="F4" s="38">
        <v>2.5000000000000001E-2</v>
      </c>
      <c r="G4" s="38">
        <v>1</v>
      </c>
    </row>
    <row r="5" spans="1:7" x14ac:dyDescent="0.3">
      <c r="A5" s="12" t="s">
        <v>10</v>
      </c>
      <c r="B5" s="23">
        <v>8</v>
      </c>
      <c r="C5" s="38">
        <v>0</v>
      </c>
      <c r="D5" s="38">
        <v>0</v>
      </c>
      <c r="E5" s="38">
        <v>0</v>
      </c>
      <c r="F5" s="38">
        <v>0</v>
      </c>
      <c r="G5" s="38">
        <v>0.5</v>
      </c>
    </row>
    <row r="6" spans="1:7" x14ac:dyDescent="0.3">
      <c r="A6" s="12" t="s">
        <v>10</v>
      </c>
      <c r="B6" s="23">
        <v>12</v>
      </c>
      <c r="C6" s="38">
        <v>0</v>
      </c>
      <c r="D6" s="38">
        <v>0</v>
      </c>
      <c r="E6" s="38">
        <v>0</v>
      </c>
      <c r="F6" s="38">
        <v>0</v>
      </c>
      <c r="G6" s="38">
        <v>0.5</v>
      </c>
    </row>
    <row r="7" spans="1:7" x14ac:dyDescent="0.3">
      <c r="A7" s="12" t="s">
        <v>11</v>
      </c>
      <c r="B7" s="23">
        <v>2</v>
      </c>
      <c r="C7" s="38">
        <v>0.5</v>
      </c>
      <c r="D7" s="38">
        <v>3.51</v>
      </c>
      <c r="E7" s="38">
        <v>5.46</v>
      </c>
      <c r="F7" s="38">
        <v>8.75</v>
      </c>
      <c r="G7" s="38">
        <v>14.1</v>
      </c>
    </row>
    <row r="8" spans="1:7" x14ac:dyDescent="0.3">
      <c r="A8" s="12" t="s">
        <v>11</v>
      </c>
      <c r="B8" s="23">
        <v>4</v>
      </c>
      <c r="C8" s="38">
        <v>0</v>
      </c>
      <c r="D8" s="38">
        <v>3.75</v>
      </c>
      <c r="E8" s="38">
        <v>7.08</v>
      </c>
      <c r="F8" s="38">
        <v>9.5</v>
      </c>
      <c r="G8" s="38">
        <v>13.46</v>
      </c>
    </row>
    <row r="9" spans="1:7" x14ac:dyDescent="0.3">
      <c r="A9" s="12" t="s">
        <v>11</v>
      </c>
      <c r="B9" s="23">
        <v>6</v>
      </c>
      <c r="C9" s="38">
        <v>1</v>
      </c>
      <c r="D9" s="38">
        <v>3.3624999999999998</v>
      </c>
      <c r="E9" s="38">
        <v>6.0449999999999999</v>
      </c>
      <c r="F9" s="38">
        <v>7.9249999999999998</v>
      </c>
      <c r="G9" s="38">
        <v>10.97</v>
      </c>
    </row>
    <row r="10" spans="1:7" x14ac:dyDescent="0.3">
      <c r="A10" s="12" t="s">
        <v>11</v>
      </c>
      <c r="B10" s="23">
        <v>8</v>
      </c>
      <c r="C10" s="38">
        <v>0</v>
      </c>
      <c r="D10" s="38">
        <v>2.9125000000000001</v>
      </c>
      <c r="E10" s="38">
        <v>5.915</v>
      </c>
      <c r="F10" s="38">
        <v>6.88</v>
      </c>
      <c r="G10" s="38">
        <v>11.69</v>
      </c>
    </row>
    <row r="11" spans="1:7" x14ac:dyDescent="0.3">
      <c r="A11" s="12" t="s">
        <v>11</v>
      </c>
      <c r="B11" s="23">
        <v>12</v>
      </c>
      <c r="C11" s="38">
        <v>1.49</v>
      </c>
      <c r="D11" s="38">
        <v>3.66</v>
      </c>
      <c r="E11" s="38">
        <v>5.81</v>
      </c>
      <c r="F11" s="38">
        <v>7.41</v>
      </c>
      <c r="G11" s="38">
        <v>9.98</v>
      </c>
    </row>
    <row r="12" spans="1:7" x14ac:dyDescent="0.3">
      <c r="A12" s="12" t="s">
        <v>12</v>
      </c>
      <c r="B12" s="23">
        <v>2</v>
      </c>
      <c r="C12" s="38">
        <v>4.3</v>
      </c>
      <c r="D12" s="38">
        <v>8.0399999999999991</v>
      </c>
      <c r="E12" s="38">
        <v>10.91</v>
      </c>
      <c r="F12" s="38">
        <v>12.03</v>
      </c>
      <c r="G12" s="38">
        <v>16.12</v>
      </c>
    </row>
    <row r="13" spans="1:7" x14ac:dyDescent="0.3">
      <c r="A13" s="12" t="s">
        <v>12</v>
      </c>
      <c r="B13" s="23">
        <v>4</v>
      </c>
      <c r="C13" s="38">
        <v>3.7</v>
      </c>
      <c r="D13" s="38">
        <v>7.04</v>
      </c>
      <c r="E13" s="38">
        <v>8.4</v>
      </c>
      <c r="F13" s="38">
        <v>11.38</v>
      </c>
      <c r="G13" s="38">
        <v>29.45</v>
      </c>
    </row>
    <row r="14" spans="1:7" x14ac:dyDescent="0.3">
      <c r="A14" s="12" t="s">
        <v>12</v>
      </c>
      <c r="B14" s="23">
        <v>6</v>
      </c>
      <c r="C14" s="38">
        <v>0</v>
      </c>
      <c r="D14" s="38">
        <v>5.35</v>
      </c>
      <c r="E14" s="38">
        <v>8.0399999999999991</v>
      </c>
      <c r="F14" s="38">
        <v>11.1</v>
      </c>
      <c r="G14" s="38">
        <v>14.68</v>
      </c>
    </row>
    <row r="15" spans="1:7" x14ac:dyDescent="0.3">
      <c r="A15" s="12" t="s">
        <v>12</v>
      </c>
      <c r="B15" s="23">
        <v>8</v>
      </c>
      <c r="C15" s="38">
        <v>2.66</v>
      </c>
      <c r="D15" s="38">
        <v>5.0475000000000003</v>
      </c>
      <c r="E15" s="38">
        <v>6.71</v>
      </c>
      <c r="F15" s="38">
        <v>8.7025000000000006</v>
      </c>
      <c r="G15" s="38">
        <v>13.56</v>
      </c>
    </row>
    <row r="16" spans="1:7" x14ac:dyDescent="0.3">
      <c r="A16" s="12" t="s">
        <v>12</v>
      </c>
      <c r="B16" s="23">
        <v>12</v>
      </c>
      <c r="C16" s="38">
        <v>3</v>
      </c>
      <c r="D16" s="38">
        <v>4.91</v>
      </c>
      <c r="E16" s="38">
        <v>7.36</v>
      </c>
      <c r="F16" s="38">
        <v>8.8699999999999992</v>
      </c>
      <c r="G16" s="38">
        <v>15.35</v>
      </c>
    </row>
    <row r="18" spans="1:7" x14ac:dyDescent="0.3">
      <c r="A18" s="11" t="s">
        <v>150</v>
      </c>
      <c r="B18" s="23" t="s">
        <v>20</v>
      </c>
      <c r="C18" s="17" t="s">
        <v>144</v>
      </c>
      <c r="D18" s="17" t="s">
        <v>145</v>
      </c>
      <c r="E18" s="17" t="s">
        <v>146</v>
      </c>
      <c r="F18" s="17" t="s">
        <v>147</v>
      </c>
      <c r="G18" s="17" t="s">
        <v>148</v>
      </c>
    </row>
    <row r="19" spans="1:7" x14ac:dyDescent="0.3">
      <c r="A19" s="12" t="s">
        <v>149</v>
      </c>
      <c r="B19" s="23">
        <v>2</v>
      </c>
      <c r="C19" s="38">
        <v>4.3</v>
      </c>
      <c r="D19" s="38">
        <v>6.52</v>
      </c>
      <c r="E19" s="38">
        <v>10.199999999999999</v>
      </c>
      <c r="F19" s="38">
        <v>11.79</v>
      </c>
      <c r="G19" s="38">
        <v>12.8</v>
      </c>
    </row>
    <row r="20" spans="1:7" x14ac:dyDescent="0.3">
      <c r="A20" s="12" t="s">
        <v>149</v>
      </c>
      <c r="B20" s="23">
        <v>4</v>
      </c>
      <c r="C20" s="38">
        <v>3.7</v>
      </c>
      <c r="D20" s="38">
        <v>7.56</v>
      </c>
      <c r="E20" s="38">
        <v>10.61</v>
      </c>
      <c r="F20" s="38">
        <v>11.635</v>
      </c>
      <c r="G20" s="38">
        <v>29.45</v>
      </c>
    </row>
    <row r="21" spans="1:7" x14ac:dyDescent="0.3">
      <c r="A21" s="12" t="s">
        <v>149</v>
      </c>
      <c r="B21" s="23">
        <v>6</v>
      </c>
      <c r="C21" s="38">
        <v>3.5</v>
      </c>
      <c r="D21" s="38">
        <v>8.8650000000000002</v>
      </c>
      <c r="E21" s="38">
        <v>11.1</v>
      </c>
      <c r="F21" s="38">
        <v>12.13</v>
      </c>
      <c r="G21" s="38">
        <v>14.68</v>
      </c>
    </row>
    <row r="22" spans="1:7" x14ac:dyDescent="0.3">
      <c r="A22" s="12" t="s">
        <v>149</v>
      </c>
      <c r="B22" s="23">
        <v>8</v>
      </c>
      <c r="C22" s="38">
        <v>2.66</v>
      </c>
      <c r="D22" s="38">
        <v>3.29</v>
      </c>
      <c r="E22" s="38">
        <v>5.85</v>
      </c>
      <c r="F22" s="38">
        <v>9.5399999999999991</v>
      </c>
      <c r="G22" s="38">
        <v>13.56</v>
      </c>
    </row>
    <row r="23" spans="1:7" x14ac:dyDescent="0.3">
      <c r="A23" s="12" t="s">
        <v>149</v>
      </c>
      <c r="B23" s="23">
        <v>12</v>
      </c>
      <c r="C23" s="38">
        <v>3</v>
      </c>
      <c r="D23" s="38">
        <v>3.5</v>
      </c>
      <c r="E23" s="38">
        <v>4</v>
      </c>
      <c r="F23" s="38">
        <v>7.05</v>
      </c>
      <c r="G23" s="38">
        <v>10.1</v>
      </c>
    </row>
    <row r="24" spans="1:7" x14ac:dyDescent="0.3">
      <c r="A24" s="12" t="s">
        <v>11</v>
      </c>
      <c r="B24" s="23">
        <v>2</v>
      </c>
      <c r="C24" s="38">
        <v>0.5</v>
      </c>
      <c r="D24" s="38">
        <v>3.83</v>
      </c>
      <c r="E24" s="38">
        <v>6.72</v>
      </c>
      <c r="F24" s="38">
        <v>10.91</v>
      </c>
      <c r="G24" s="38">
        <v>16.12</v>
      </c>
    </row>
    <row r="25" spans="1:7" x14ac:dyDescent="0.3">
      <c r="A25" s="12" t="s">
        <v>11</v>
      </c>
      <c r="B25" s="23">
        <v>4</v>
      </c>
      <c r="C25" s="38">
        <v>0</v>
      </c>
      <c r="D25" s="38">
        <v>4.99</v>
      </c>
      <c r="E25" s="38">
        <v>7.08</v>
      </c>
      <c r="F25" s="38">
        <v>9.8049999999999997</v>
      </c>
      <c r="G25" s="38">
        <v>13.46</v>
      </c>
    </row>
    <row r="26" spans="1:7" x14ac:dyDescent="0.3">
      <c r="A26" s="12" t="s">
        <v>11</v>
      </c>
      <c r="B26" s="23">
        <v>6</v>
      </c>
      <c r="C26" s="38">
        <v>0</v>
      </c>
      <c r="D26" s="38">
        <v>3.65</v>
      </c>
      <c r="E26" s="38">
        <v>6.1</v>
      </c>
      <c r="F26" s="38">
        <v>8.4</v>
      </c>
      <c r="G26" s="38">
        <v>11.94</v>
      </c>
    </row>
    <row r="27" spans="1:7" x14ac:dyDescent="0.3">
      <c r="A27" s="12" t="s">
        <v>11</v>
      </c>
      <c r="B27" s="23">
        <v>8</v>
      </c>
      <c r="C27" s="38">
        <v>0</v>
      </c>
      <c r="D27" s="38">
        <v>4.5575000000000001</v>
      </c>
      <c r="E27" s="38">
        <v>6.085</v>
      </c>
      <c r="F27" s="38">
        <v>7.3724999999999996</v>
      </c>
      <c r="G27" s="38">
        <v>11.69</v>
      </c>
    </row>
    <row r="28" spans="1:7" x14ac:dyDescent="0.3">
      <c r="A28" s="12" t="s">
        <v>11</v>
      </c>
      <c r="B28" s="23">
        <v>12</v>
      </c>
      <c r="C28" s="38">
        <v>1.49</v>
      </c>
      <c r="D28" s="38">
        <v>4.4850000000000003</v>
      </c>
      <c r="E28" s="38">
        <v>7.23</v>
      </c>
      <c r="F28" s="38">
        <v>8.5500000000000007</v>
      </c>
      <c r="G28" s="38">
        <v>15.35</v>
      </c>
    </row>
    <row r="29" spans="1:7" x14ac:dyDescent="0.3">
      <c r="A29" s="12" t="s">
        <v>12</v>
      </c>
      <c r="B29" s="23">
        <v>2</v>
      </c>
      <c r="C29" s="38">
        <v>8.4</v>
      </c>
      <c r="D29" s="38">
        <v>8.7449999999999992</v>
      </c>
      <c r="E29" s="38">
        <v>9.09</v>
      </c>
      <c r="F29" s="38">
        <v>9.4350000000000005</v>
      </c>
      <c r="G29" s="38">
        <v>9.7799999999999994</v>
      </c>
    </row>
    <row r="30" spans="1:7" x14ac:dyDescent="0.3">
      <c r="A30" s="12" t="s">
        <v>12</v>
      </c>
      <c r="B30" s="23">
        <v>4</v>
      </c>
      <c r="C30" s="38">
        <v>5.62</v>
      </c>
      <c r="D30" s="38">
        <v>7.5</v>
      </c>
      <c r="E30" s="38">
        <v>7.96</v>
      </c>
      <c r="F30" s="38">
        <v>9.5</v>
      </c>
      <c r="G30" s="38">
        <v>9.73</v>
      </c>
    </row>
    <row r="31" spans="1:7" x14ac:dyDescent="0.3">
      <c r="A31" s="12" t="s">
        <v>12</v>
      </c>
      <c r="B31" s="23">
        <v>6</v>
      </c>
      <c r="C31" s="38">
        <v>1</v>
      </c>
      <c r="D31" s="38">
        <v>5.99</v>
      </c>
      <c r="E31" s="38">
        <v>6.7</v>
      </c>
      <c r="F31" s="38">
        <v>8.0399999999999991</v>
      </c>
      <c r="G31" s="38">
        <v>8.8000000000000007</v>
      </c>
    </row>
    <row r="32" spans="1:7" x14ac:dyDescent="0.3">
      <c r="A32" s="12" t="s">
        <v>12</v>
      </c>
      <c r="B32" s="23">
        <v>8</v>
      </c>
      <c r="C32" s="38">
        <v>1.97</v>
      </c>
      <c r="D32" s="38">
        <v>3.66</v>
      </c>
      <c r="E32" s="38">
        <v>6.415</v>
      </c>
      <c r="F32" s="38">
        <v>7.4850000000000003</v>
      </c>
      <c r="G32" s="38">
        <v>9.6999999999999993</v>
      </c>
    </row>
    <row r="33" spans="1:7" x14ac:dyDescent="0.3">
      <c r="A33" s="12" t="s">
        <v>12</v>
      </c>
      <c r="B33" s="23">
        <v>12</v>
      </c>
      <c r="C33" s="38">
        <v>2.2000000000000002</v>
      </c>
      <c r="D33" s="38">
        <v>3</v>
      </c>
      <c r="E33" s="38">
        <v>6.2</v>
      </c>
      <c r="F33" s="38">
        <v>6.87</v>
      </c>
      <c r="G33" s="38">
        <v>8.6999999999999993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Table1</vt:lpstr>
      <vt:lpstr>Table2</vt:lpstr>
      <vt:lpstr>Table3</vt:lpstr>
      <vt:lpstr>Table4</vt:lpstr>
      <vt:lpstr>Table5</vt:lpstr>
      <vt:lpstr>Figure1</vt:lpstr>
      <vt:lpstr>Figure2</vt:lpstr>
      <vt:lpstr>Figure3</vt:lpstr>
      <vt:lpstr>Figure4</vt:lpstr>
      <vt:lpstr>Figure5</vt:lpstr>
      <vt:lpstr>Figure S1</vt:lpstr>
      <vt:lpstr>Figure S2</vt:lpstr>
      <vt:lpstr>FigureS4</vt:lpstr>
      <vt:lpstr>FigureS5</vt:lpstr>
      <vt:lpstr>FigureS6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Mandrioli</dc:creator>
  <cp:lastModifiedBy>Jessica</cp:lastModifiedBy>
  <dcterms:created xsi:type="dcterms:W3CDTF">2023-06-03T13:54:04Z</dcterms:created>
  <dcterms:modified xsi:type="dcterms:W3CDTF">2023-07-22T07:47:52Z</dcterms:modified>
</cp:coreProperties>
</file>