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E:\Lab\GlyT\Substrate\Manuscript\Figure_manuscript\20230531_NC_1\"/>
    </mc:Choice>
  </mc:AlternateContent>
  <xr:revisionPtr revIDLastSave="0" documentId="13_ncr:1_{49A9FF4E-42B9-4697-BBFA-248B4A6F6C45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Fig. 2c" sheetId="2" r:id="rId1"/>
    <sheet name="Fig. 3c" sheetId="8" r:id="rId2"/>
    <sheet name="Fig. 5c" sheetId="5" r:id="rId3"/>
    <sheet name="Fig. S3f" sheetId="14" r:id="rId4"/>
    <sheet name="Fig. S6b" sheetId="11" r:id="rId5"/>
    <sheet name="Fig. S6c" sheetId="13" r:id="rId6"/>
    <sheet name="Fig. S12c" sheetId="12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P4" i="13" l="1"/>
  <c r="AQ4" i="13"/>
  <c r="AP5" i="13"/>
  <c r="AQ5" i="13"/>
  <c r="AP6" i="13"/>
  <c r="AQ6" i="13"/>
  <c r="AP7" i="13"/>
  <c r="AQ7" i="13"/>
  <c r="AP8" i="13"/>
  <c r="AQ8" i="13"/>
  <c r="AQ3" i="13"/>
  <c r="AP3" i="13"/>
  <c r="U4" i="13"/>
  <c r="U5" i="13"/>
  <c r="U6" i="13"/>
  <c r="U7" i="13"/>
  <c r="U8" i="13"/>
  <c r="U3" i="13"/>
  <c r="T4" i="13"/>
  <c r="T5" i="13"/>
  <c r="T6" i="13"/>
  <c r="T7" i="13"/>
  <c r="T8" i="13"/>
  <c r="T3" i="13"/>
  <c r="AN4" i="13"/>
  <c r="AN5" i="13"/>
  <c r="AN6" i="13"/>
  <c r="AN7" i="13"/>
  <c r="AN8" i="13"/>
  <c r="AN3" i="13"/>
  <c r="AH4" i="13"/>
  <c r="AH5" i="13"/>
  <c r="AH6" i="13"/>
  <c r="AH7" i="13"/>
  <c r="AH8" i="13"/>
  <c r="AH3" i="13"/>
  <c r="AB4" i="13"/>
  <c r="AB5" i="13"/>
  <c r="AB6" i="13"/>
  <c r="AB7" i="13"/>
  <c r="AB8" i="13"/>
  <c r="AB3" i="13"/>
  <c r="R4" i="13"/>
  <c r="R5" i="13"/>
  <c r="R6" i="13"/>
  <c r="R7" i="13"/>
  <c r="R8" i="13"/>
  <c r="R3" i="13"/>
  <c r="L4" i="13"/>
  <c r="L5" i="13"/>
  <c r="L6" i="13"/>
  <c r="L7" i="13"/>
  <c r="L8" i="13"/>
  <c r="L3" i="13"/>
  <c r="F4" i="13"/>
  <c r="F5" i="13"/>
  <c r="F6" i="13"/>
  <c r="F7" i="13"/>
  <c r="F8" i="13"/>
  <c r="F3" i="13"/>
  <c r="F4" i="12"/>
  <c r="F5" i="12"/>
  <c r="F6" i="12"/>
  <c r="F7" i="12"/>
  <c r="F8" i="12"/>
  <c r="F9" i="12"/>
  <c r="F10" i="12"/>
  <c r="F11" i="12"/>
  <c r="F12" i="12"/>
  <c r="F13" i="12"/>
  <c r="F14" i="12"/>
  <c r="F15" i="12"/>
  <c r="F16" i="12"/>
  <c r="F17" i="12"/>
  <c r="F19" i="12"/>
  <c r="F18" i="12"/>
  <c r="F20" i="12"/>
  <c r="F21" i="12"/>
  <c r="F22" i="12"/>
  <c r="F3" i="12"/>
  <c r="F4" i="11"/>
  <c r="F5" i="11"/>
  <c r="F6" i="11"/>
  <c r="F7" i="11"/>
  <c r="F8" i="11"/>
  <c r="F9" i="11"/>
  <c r="F10" i="11"/>
  <c r="F11" i="11"/>
  <c r="F12" i="11"/>
  <c r="F13" i="11"/>
  <c r="F14" i="11"/>
  <c r="F15" i="11"/>
  <c r="F16" i="11"/>
  <c r="F17" i="11"/>
  <c r="F18" i="11"/>
  <c r="F19" i="11"/>
  <c r="F20" i="11"/>
  <c r="F3" i="11"/>
  <c r="AQ3" i="8"/>
  <c r="AP3" i="8"/>
  <c r="U3" i="8"/>
  <c r="T3" i="8"/>
  <c r="R3" i="8"/>
  <c r="L3" i="8"/>
  <c r="F3" i="8"/>
  <c r="AN3" i="8"/>
  <c r="AH3" i="8"/>
  <c r="AB3" i="8"/>
  <c r="AQ4" i="5"/>
  <c r="AQ5" i="5"/>
  <c r="AQ6" i="5"/>
  <c r="AQ7" i="5"/>
  <c r="AQ8" i="5"/>
  <c r="AQ9" i="5"/>
  <c r="AQ10" i="5"/>
  <c r="AQ11" i="5"/>
  <c r="AP4" i="5"/>
  <c r="AP5" i="5"/>
  <c r="AP6" i="5"/>
  <c r="AP7" i="5"/>
  <c r="AP8" i="5"/>
  <c r="AP9" i="5"/>
  <c r="AP10" i="5"/>
  <c r="AP11" i="5"/>
  <c r="AQ3" i="5"/>
  <c r="AP3" i="5"/>
  <c r="AN4" i="5"/>
  <c r="AN5" i="5"/>
  <c r="AN6" i="5"/>
  <c r="AN7" i="5"/>
  <c r="AN8" i="5"/>
  <c r="AN9" i="5"/>
  <c r="AN10" i="5"/>
  <c r="AN11" i="5"/>
  <c r="AN3" i="5"/>
  <c r="AH4" i="5"/>
  <c r="AH5" i="5"/>
  <c r="AH6" i="5"/>
  <c r="AH7" i="5"/>
  <c r="AH8" i="5"/>
  <c r="AH9" i="5"/>
  <c r="AH10" i="5"/>
  <c r="AH11" i="5"/>
  <c r="AH3" i="5"/>
  <c r="T7" i="5"/>
  <c r="U7" i="5"/>
  <c r="U8" i="5"/>
  <c r="U9" i="5"/>
  <c r="AP5" i="2"/>
  <c r="AP13" i="2"/>
  <c r="AQ13" i="2"/>
  <c r="AP14" i="2"/>
  <c r="AB3" i="5"/>
  <c r="AB4" i="5"/>
  <c r="AB7" i="5"/>
  <c r="AB5" i="5"/>
  <c r="AB6" i="5"/>
  <c r="AB8" i="5"/>
  <c r="AB11" i="5"/>
  <c r="AB9" i="5"/>
  <c r="AB10" i="5"/>
  <c r="R4" i="5"/>
  <c r="R7" i="5"/>
  <c r="R5" i="5"/>
  <c r="R6" i="5"/>
  <c r="R8" i="5"/>
  <c r="R11" i="5"/>
  <c r="R9" i="5"/>
  <c r="R10" i="5"/>
  <c r="R3" i="5"/>
  <c r="L4" i="5"/>
  <c r="T4" i="5" s="1"/>
  <c r="L7" i="5"/>
  <c r="L5" i="5"/>
  <c r="T5" i="5" s="1"/>
  <c r="L6" i="5"/>
  <c r="U6" i="5" s="1"/>
  <c r="L8" i="5"/>
  <c r="T8" i="5" s="1"/>
  <c r="L11" i="5"/>
  <c r="L9" i="5"/>
  <c r="T9" i="5" s="1"/>
  <c r="L10" i="5"/>
  <c r="L3" i="5"/>
  <c r="F4" i="5"/>
  <c r="F7" i="5"/>
  <c r="F5" i="5"/>
  <c r="F6" i="5"/>
  <c r="F8" i="5"/>
  <c r="F11" i="5"/>
  <c r="T11" i="5" s="1"/>
  <c r="F9" i="5"/>
  <c r="F10" i="5"/>
  <c r="T10" i="5" s="1"/>
  <c r="F3" i="5"/>
  <c r="T3" i="5" s="1"/>
  <c r="AN4" i="2"/>
  <c r="AN5" i="2"/>
  <c r="AN6" i="2"/>
  <c r="AN7" i="2"/>
  <c r="AN8" i="2"/>
  <c r="AN9" i="2"/>
  <c r="AN10" i="2"/>
  <c r="AN11" i="2"/>
  <c r="AN12" i="2"/>
  <c r="AN13" i="2"/>
  <c r="AN14" i="2"/>
  <c r="AN3" i="2"/>
  <c r="AH4" i="2"/>
  <c r="AH5" i="2"/>
  <c r="AH6" i="2"/>
  <c r="AH7" i="2"/>
  <c r="AH8" i="2"/>
  <c r="AH9" i="2"/>
  <c r="AH10" i="2"/>
  <c r="AQ10" i="2" s="1"/>
  <c r="AH11" i="2"/>
  <c r="AH12" i="2"/>
  <c r="AH13" i="2"/>
  <c r="AH14" i="2"/>
  <c r="AH3" i="2"/>
  <c r="AB4" i="2"/>
  <c r="AB5" i="2"/>
  <c r="AB6" i="2"/>
  <c r="AB7" i="2"/>
  <c r="AB8" i="2"/>
  <c r="AB9" i="2"/>
  <c r="AB10" i="2"/>
  <c r="AB11" i="2"/>
  <c r="AB12" i="2"/>
  <c r="AB13" i="2"/>
  <c r="AB14" i="2"/>
  <c r="AQ14" i="2" s="1"/>
  <c r="AB3" i="2"/>
  <c r="AP3" i="2" s="1"/>
  <c r="R4" i="2"/>
  <c r="R5" i="2"/>
  <c r="T5" i="2" s="1"/>
  <c r="R6" i="2"/>
  <c r="T6" i="2" s="1"/>
  <c r="R7" i="2"/>
  <c r="R8" i="2"/>
  <c r="R9" i="2"/>
  <c r="R10" i="2"/>
  <c r="R11" i="2"/>
  <c r="R12" i="2"/>
  <c r="R13" i="2"/>
  <c r="R14" i="2"/>
  <c r="R3" i="2"/>
  <c r="L14" i="2"/>
  <c r="L4" i="2"/>
  <c r="L5" i="2"/>
  <c r="L6" i="2"/>
  <c r="L7" i="2"/>
  <c r="L8" i="2"/>
  <c r="L9" i="2"/>
  <c r="L10" i="2"/>
  <c r="L11" i="2"/>
  <c r="L12" i="2"/>
  <c r="L13" i="2"/>
  <c r="L3" i="2"/>
  <c r="F4" i="2"/>
  <c r="F5" i="2"/>
  <c r="F6" i="2"/>
  <c r="F7" i="2"/>
  <c r="F8" i="2"/>
  <c r="F9" i="2"/>
  <c r="T9" i="2" s="1"/>
  <c r="F10" i="2"/>
  <c r="T10" i="2" s="1"/>
  <c r="F11" i="2"/>
  <c r="F12" i="2"/>
  <c r="F13" i="2"/>
  <c r="F14" i="2"/>
  <c r="T14" i="2" s="1"/>
  <c r="F3" i="2"/>
  <c r="T3" i="2" s="1"/>
  <c r="AP9" i="2" l="1"/>
  <c r="AQ3" i="2"/>
  <c r="AP10" i="2"/>
  <c r="T13" i="2"/>
  <c r="AP7" i="2"/>
  <c r="AP6" i="2"/>
  <c r="AQ5" i="2"/>
  <c r="U5" i="2"/>
  <c r="AP4" i="2"/>
  <c r="U12" i="2"/>
  <c r="AP8" i="2"/>
  <c r="U11" i="2"/>
  <c r="U10" i="2"/>
  <c r="U9" i="2"/>
  <c r="U8" i="2"/>
  <c r="U7" i="2"/>
  <c r="T12" i="2"/>
  <c r="U6" i="2"/>
  <c r="T11" i="2"/>
  <c r="U4" i="2"/>
  <c r="T8" i="2"/>
  <c r="AP12" i="2"/>
  <c r="T7" i="2"/>
  <c r="AP11" i="2"/>
  <c r="AQ4" i="2"/>
  <c r="AQ12" i="2"/>
  <c r="AQ11" i="2"/>
  <c r="T4" i="2"/>
  <c r="U3" i="2"/>
  <c r="U14" i="2"/>
  <c r="U13" i="2"/>
  <c r="AQ9" i="2"/>
  <c r="AQ8" i="2"/>
  <c r="AQ7" i="2"/>
  <c r="AQ6" i="2"/>
  <c r="T6" i="5"/>
  <c r="U4" i="5"/>
  <c r="U3" i="5"/>
  <c r="U5" i="5"/>
  <c r="U11" i="5"/>
  <c r="U10" i="5"/>
</calcChain>
</file>

<file path=xl/sharedStrings.xml><?xml version="1.0" encoding="utf-8"?>
<sst xmlns="http://schemas.openxmlformats.org/spreadsheetml/2006/main" count="270" uniqueCount="79">
  <si>
    <t>Average</t>
    <phoneticPr fontId="1" type="noConversion"/>
  </si>
  <si>
    <t>SEM</t>
    <phoneticPr fontId="1" type="noConversion"/>
  </si>
  <si>
    <t>C530Y</t>
    <phoneticPr fontId="1" type="noConversion"/>
  </si>
  <si>
    <t>C530W</t>
    <phoneticPr fontId="1" type="noConversion"/>
  </si>
  <si>
    <t>A537L</t>
  </si>
  <si>
    <t>A537F</t>
    <phoneticPr fontId="1" type="noConversion"/>
  </si>
  <si>
    <t>A537W</t>
    <phoneticPr fontId="1" type="noConversion"/>
  </si>
  <si>
    <t>G541W</t>
    <phoneticPr fontId="1" type="noConversion"/>
  </si>
  <si>
    <t>S542V</t>
  </si>
  <si>
    <t>N545A</t>
  </si>
  <si>
    <t>N545D</t>
    <phoneticPr fontId="1" type="noConversion"/>
  </si>
  <si>
    <t>R549L</t>
  </si>
  <si>
    <t>R549K</t>
    <phoneticPr fontId="1" type="noConversion"/>
  </si>
  <si>
    <t xml:space="preserve"> R549E</t>
    <phoneticPr fontId="1" type="noConversion"/>
  </si>
  <si>
    <t>GFP fluorescence (% of the total cells)</t>
    <phoneticPr fontId="1" type="noConversion"/>
  </si>
  <si>
    <t>CD59 fluorescence (% of the GFP-positive cells)</t>
    <phoneticPr fontId="1" type="noConversion"/>
  </si>
  <si>
    <t>Activity (CD59 fluorescence, % of the WT)</t>
    <phoneticPr fontId="1" type="noConversion"/>
  </si>
  <si>
    <t>WT</t>
    <phoneticPr fontId="1" type="noConversion"/>
  </si>
  <si>
    <t>mutant</t>
    <phoneticPr fontId="1" type="noConversion"/>
  </si>
  <si>
    <t>Prion fluorescence (% of the GFP-positive cells)</t>
    <phoneticPr fontId="1" type="noConversion"/>
  </si>
  <si>
    <t>Activity (Prion fluorescence, % of the WT)</t>
    <phoneticPr fontId="1" type="noConversion"/>
  </si>
  <si>
    <t>S232A</t>
  </si>
  <si>
    <t>S232T</t>
  </si>
  <si>
    <t>S232L</t>
  </si>
  <si>
    <t>S232V</t>
    <phoneticPr fontId="1" type="noConversion"/>
  </si>
  <si>
    <t>S232N</t>
  </si>
  <si>
    <t>S234A</t>
  </si>
  <si>
    <t>S234Y</t>
  </si>
  <si>
    <t>S234V</t>
  </si>
  <si>
    <t>S234L</t>
  </si>
  <si>
    <t>PIGT</t>
    <phoneticPr fontId="1" type="noConversion"/>
  </si>
  <si>
    <t>PIGK</t>
    <phoneticPr fontId="1" type="noConversion"/>
  </si>
  <si>
    <t>GPAA1</t>
    <phoneticPr fontId="1" type="noConversion"/>
  </si>
  <si>
    <t>Q355P</t>
    <phoneticPr fontId="1" type="noConversion"/>
  </si>
  <si>
    <t>G31A</t>
  </si>
  <si>
    <t>G31L</t>
  </si>
  <si>
    <t>P33A</t>
  </si>
  <si>
    <t>W35A</t>
  </si>
  <si>
    <t>W36A</t>
  </si>
  <si>
    <t>K37A</t>
  </si>
  <si>
    <t>H509A</t>
  </si>
  <si>
    <t>H509G</t>
  </si>
  <si>
    <t>L510A</t>
  </si>
  <si>
    <t>L510G</t>
  </si>
  <si>
    <t>L511A</t>
  </si>
  <si>
    <t>Y512A</t>
  </si>
  <si>
    <t>Y512G</t>
  </si>
  <si>
    <t>Y512P</t>
  </si>
  <si>
    <t>F513A</t>
  </si>
  <si>
    <t>F513P</t>
  </si>
  <si>
    <t>F513G</t>
  </si>
  <si>
    <t>P514A</t>
  </si>
  <si>
    <t>D515A</t>
  </si>
  <si>
    <t>Q517A</t>
  </si>
  <si>
    <t>K518A</t>
  </si>
  <si>
    <t>F519A</t>
  </si>
  <si>
    <t>A520L</t>
  </si>
  <si>
    <t>I521A</t>
  </si>
  <si>
    <t>Y522A</t>
    <phoneticPr fontId="1" type="noConversion"/>
  </si>
  <si>
    <t>I523A</t>
  </si>
  <si>
    <t>P524A</t>
  </si>
  <si>
    <t>P524F</t>
  </si>
  <si>
    <t>L525A</t>
  </si>
  <si>
    <t>F526A</t>
  </si>
  <si>
    <t>L527A</t>
  </si>
  <si>
    <t>P528A</t>
  </si>
  <si>
    <t>P528F</t>
  </si>
  <si>
    <t>M529A</t>
  </si>
  <si>
    <t>A530L</t>
  </si>
  <si>
    <t>V531A</t>
  </si>
  <si>
    <t>P532A</t>
  </si>
  <si>
    <t>P532F</t>
  </si>
  <si>
    <t>PIGS</t>
    <phoneticPr fontId="1" type="noConversion"/>
  </si>
  <si>
    <t>Y49A</t>
    <phoneticPr fontId="1" type="noConversion"/>
  </si>
  <si>
    <t>S51D</t>
    <phoneticPr fontId="1" type="noConversion"/>
  </si>
  <si>
    <t>N53A</t>
    <phoneticPr fontId="1" type="noConversion"/>
  </si>
  <si>
    <t>N53D</t>
    <phoneticPr fontId="1" type="noConversion"/>
  </si>
  <si>
    <t>N53Q</t>
    <phoneticPr fontId="1" type="noConversion"/>
  </si>
  <si>
    <t>N53L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</si>
</sst>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);[Red]\(0.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DashDot">
        <color indexed="64"/>
      </left>
      <right/>
      <top/>
      <bottom/>
      <diagonal/>
    </border>
    <border>
      <left/>
      <right style="mediumDashDot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176" fontId="2" fillId="0" borderId="0" xfId="0" applyNumberFormat="1" applyFont="1" applyAlignment="1">
      <alignment horizontal="left"/>
    </xf>
    <xf numFmtId="176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readingOrder="1"/>
    </xf>
    <xf numFmtId="0" fontId="3" fillId="0" borderId="1" xfId="0" applyFont="1" applyBorder="1" applyAlignment="1">
      <alignment horizontal="left"/>
    </xf>
    <xf numFmtId="0" fontId="3" fillId="0" borderId="2" xfId="0" applyFont="1" applyBorder="1"/>
    <xf numFmtId="176" fontId="3" fillId="0" borderId="1" xfId="0" applyNumberFormat="1" applyFont="1" applyBorder="1" applyAlignment="1">
      <alignment horizontal="left"/>
    </xf>
    <xf numFmtId="176" fontId="3" fillId="0" borderId="2" xfId="0" applyNumberFormat="1" applyFont="1" applyBorder="1" applyAlignment="1">
      <alignment horizontal="left"/>
    </xf>
    <xf numFmtId="0" fontId="5" fillId="0" borderId="0" xfId="0" applyFont="1" applyAlignment="1">
      <alignment horizontal="left"/>
    </xf>
    <xf numFmtId="176" fontId="5" fillId="0" borderId="0" xfId="0" applyNumberFormat="1" applyFont="1" applyAlignment="1">
      <alignment horizontal="left"/>
    </xf>
    <xf numFmtId="176" fontId="2" fillId="0" borderId="0" xfId="0" applyNumberFormat="1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254142</xdr:colOff>
      <xdr:row>2</xdr:row>
      <xdr:rowOff>142374</xdr:rowOff>
    </xdr:from>
    <xdr:to>
      <xdr:col>13</xdr:col>
      <xdr:colOff>133351</xdr:colOff>
      <xdr:row>32</xdr:row>
      <xdr:rowOff>121134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34D3D777-D51E-D958-148C-2010999AD2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1367" y="504324"/>
          <a:ext cx="7765909" cy="5408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5EDCC7-25CB-4FEF-9C00-56575FDCE431}">
  <dimension ref="A1:AQ14"/>
  <sheetViews>
    <sheetView tabSelected="1" workbookViewId="0">
      <selection activeCell="O21" sqref="O21"/>
    </sheetView>
  </sheetViews>
  <sheetFormatPr defaultRowHeight="14" x14ac:dyDescent="0.3"/>
  <cols>
    <col min="1" max="16384" width="8.6640625" style="3"/>
  </cols>
  <sheetData>
    <row r="1" spans="1:43" s="4" customFormat="1" x14ac:dyDescent="0.3">
      <c r="A1" s="4" t="s">
        <v>30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3" t="s">
        <v>14</v>
      </c>
      <c r="I1" s="13"/>
      <c r="J1" s="13" t="s">
        <v>15</v>
      </c>
      <c r="K1" s="13"/>
      <c r="L1" s="1" t="s">
        <v>16</v>
      </c>
      <c r="M1" s="1"/>
      <c r="N1" s="13" t="s">
        <v>14</v>
      </c>
      <c r="O1" s="13"/>
      <c r="P1" s="13" t="s">
        <v>15</v>
      </c>
      <c r="Q1" s="13"/>
      <c r="R1" s="1" t="s">
        <v>16</v>
      </c>
      <c r="S1" s="1"/>
      <c r="T1" s="1" t="s">
        <v>0</v>
      </c>
      <c r="U1" s="1" t="s">
        <v>1</v>
      </c>
      <c r="V1" s="3"/>
      <c r="W1" s="7"/>
      <c r="X1" s="13" t="s">
        <v>14</v>
      </c>
      <c r="Y1" s="13"/>
      <c r="Z1" s="13" t="s">
        <v>19</v>
      </c>
      <c r="AA1" s="13"/>
      <c r="AB1" s="1" t="s">
        <v>20</v>
      </c>
      <c r="AC1" s="1"/>
      <c r="AD1" s="13" t="s">
        <v>14</v>
      </c>
      <c r="AE1" s="13"/>
      <c r="AF1" s="13" t="s">
        <v>19</v>
      </c>
      <c r="AG1" s="13"/>
      <c r="AH1" s="1" t="s">
        <v>20</v>
      </c>
      <c r="AI1" s="1"/>
      <c r="AJ1" s="13" t="s">
        <v>14</v>
      </c>
      <c r="AK1" s="13"/>
      <c r="AL1" s="13" t="s">
        <v>19</v>
      </c>
      <c r="AM1" s="13"/>
      <c r="AN1" s="1" t="s">
        <v>20</v>
      </c>
      <c r="AO1" s="1"/>
      <c r="AP1" s="1" t="s">
        <v>0</v>
      </c>
      <c r="AQ1" s="1" t="s">
        <v>1</v>
      </c>
    </row>
    <row r="2" spans="1:43" s="4" customFormat="1" x14ac:dyDescent="0.3"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 t="s">
        <v>17</v>
      </c>
      <c r="I2" s="2" t="s">
        <v>18</v>
      </c>
      <c r="J2" s="2" t="s">
        <v>17</v>
      </c>
      <c r="K2" s="2" t="s">
        <v>18</v>
      </c>
      <c r="L2" s="2"/>
      <c r="M2" s="1"/>
      <c r="N2" s="2" t="s">
        <v>17</v>
      </c>
      <c r="O2" s="2" t="s">
        <v>18</v>
      </c>
      <c r="P2" s="2" t="s">
        <v>17</v>
      </c>
      <c r="Q2" s="2" t="s">
        <v>18</v>
      </c>
      <c r="R2" s="2"/>
      <c r="S2" s="2"/>
      <c r="T2" s="2"/>
      <c r="U2" s="2"/>
      <c r="V2" s="3"/>
      <c r="W2" s="7"/>
      <c r="X2" s="2" t="s">
        <v>17</v>
      </c>
      <c r="Y2" s="2" t="s">
        <v>18</v>
      </c>
      <c r="Z2" s="2" t="s">
        <v>17</v>
      </c>
      <c r="AA2" s="2" t="s">
        <v>18</v>
      </c>
      <c r="AB2" s="2"/>
      <c r="AC2" s="1"/>
      <c r="AD2" s="2" t="s">
        <v>17</v>
      </c>
      <c r="AE2" s="2" t="s">
        <v>18</v>
      </c>
      <c r="AF2" s="2" t="s">
        <v>17</v>
      </c>
      <c r="AG2" s="2" t="s">
        <v>18</v>
      </c>
      <c r="AH2" s="2"/>
      <c r="AI2" s="1"/>
      <c r="AJ2" s="2" t="s">
        <v>17</v>
      </c>
      <c r="AK2" s="2" t="s">
        <v>18</v>
      </c>
      <c r="AL2" s="2" t="s">
        <v>17</v>
      </c>
      <c r="AM2" s="2" t="s">
        <v>18</v>
      </c>
      <c r="AN2" s="2"/>
      <c r="AO2" s="2"/>
      <c r="AP2" s="2"/>
      <c r="AQ2" s="2"/>
    </row>
    <row r="3" spans="1:43" s="4" customFormat="1" x14ac:dyDescent="0.3">
      <c r="A3" s="5" t="s">
        <v>2</v>
      </c>
      <c r="B3" s="2">
        <v>5.16</v>
      </c>
      <c r="C3" s="2">
        <v>4.63</v>
      </c>
      <c r="D3" s="2">
        <v>94.1</v>
      </c>
      <c r="E3" s="2">
        <v>60.7</v>
      </c>
      <c r="F3" s="2">
        <f>E3/D3*100</f>
        <v>64.505844845908612</v>
      </c>
      <c r="G3" s="2"/>
      <c r="H3" s="2">
        <v>1.6</v>
      </c>
      <c r="I3" s="2">
        <v>4.42</v>
      </c>
      <c r="J3" s="2">
        <v>94</v>
      </c>
      <c r="K3" s="2">
        <v>69.3</v>
      </c>
      <c r="L3" s="2">
        <f>K3/J3*100</f>
        <v>73.723404255319153</v>
      </c>
      <c r="M3" s="2"/>
      <c r="N3" s="2">
        <v>3.89</v>
      </c>
      <c r="O3" s="2">
        <v>3.74</v>
      </c>
      <c r="P3" s="2">
        <v>95.9</v>
      </c>
      <c r="Q3" s="2">
        <v>65.400000000000006</v>
      </c>
      <c r="R3" s="2">
        <f>Q3/P3*100</f>
        <v>68.196037539103244</v>
      </c>
      <c r="S3" s="2"/>
      <c r="T3" s="2">
        <f>AVERAGE(F3,L3,R3)</f>
        <v>68.808428880110341</v>
      </c>
      <c r="U3" s="2">
        <f>STDEV(F3,L3,R3)/SQRT(COUNT(F3,L3,R3))</f>
        <v>2.6784397032855121</v>
      </c>
      <c r="V3" s="8"/>
      <c r="W3" s="2"/>
      <c r="X3" s="2">
        <v>4.1399999999999997</v>
      </c>
      <c r="Y3" s="2">
        <v>2.6</v>
      </c>
      <c r="Z3" s="2">
        <v>95.1</v>
      </c>
      <c r="AA3" s="2">
        <v>69.2</v>
      </c>
      <c r="AB3" s="2">
        <f>AA3/Z3*100</f>
        <v>72.765509989484755</v>
      </c>
      <c r="AC3" s="2"/>
      <c r="AD3" s="2">
        <v>3.05</v>
      </c>
      <c r="AE3" s="2">
        <v>4.1500000000000004</v>
      </c>
      <c r="AF3" s="2">
        <v>94.4</v>
      </c>
      <c r="AG3" s="2">
        <v>73.599999999999994</v>
      </c>
      <c r="AH3" s="2">
        <f>AG3/AF3*100</f>
        <v>77.966101694915253</v>
      </c>
      <c r="AI3" s="2"/>
      <c r="AJ3" s="2">
        <v>11.1</v>
      </c>
      <c r="AK3" s="2">
        <v>6.06</v>
      </c>
      <c r="AL3" s="2">
        <v>92.2</v>
      </c>
      <c r="AM3" s="2">
        <v>67.8</v>
      </c>
      <c r="AN3" s="2">
        <f>AM3/AL3*100</f>
        <v>73.535791757049878</v>
      </c>
      <c r="AO3" s="2"/>
      <c r="AP3" s="2">
        <f>AVERAGE(AB3,AH3,AN3)</f>
        <v>74.755801147149967</v>
      </c>
      <c r="AQ3" s="2">
        <f>STDEV(AB3,AH3,AN3)/SQRT(COUNT(AB3,AH3,AN3))</f>
        <v>1.6204789112684566</v>
      </c>
    </row>
    <row r="4" spans="1:43" s="4" customFormat="1" x14ac:dyDescent="0.3">
      <c r="A4" s="5" t="s">
        <v>3</v>
      </c>
      <c r="B4" s="2">
        <v>5.16</v>
      </c>
      <c r="C4" s="2">
        <v>4.7699999999999996</v>
      </c>
      <c r="D4" s="2">
        <v>94.1</v>
      </c>
      <c r="E4" s="2">
        <v>65.5</v>
      </c>
      <c r="F4" s="2">
        <f t="shared" ref="F4:F14" si="0">E4/D4*100</f>
        <v>69.606801275239121</v>
      </c>
      <c r="G4" s="2"/>
      <c r="H4" s="2">
        <v>1.6</v>
      </c>
      <c r="I4" s="2">
        <v>2.52</v>
      </c>
      <c r="J4" s="2">
        <v>94</v>
      </c>
      <c r="K4" s="2">
        <v>72.900000000000006</v>
      </c>
      <c r="L4" s="2">
        <f t="shared" ref="L4:L13" si="1">K4/J4*100</f>
        <v>77.553191489361708</v>
      </c>
      <c r="M4" s="2"/>
      <c r="N4" s="2">
        <v>6.32</v>
      </c>
      <c r="O4" s="2">
        <v>11.4</v>
      </c>
      <c r="P4" s="2">
        <v>97</v>
      </c>
      <c r="Q4" s="2">
        <v>83</v>
      </c>
      <c r="R4" s="2">
        <f t="shared" ref="R4:R14" si="2">Q4/P4*100</f>
        <v>85.567010309278345</v>
      </c>
      <c r="S4" s="2"/>
      <c r="T4" s="2">
        <f t="shared" ref="T4:T14" si="3">AVERAGE(F4,L4,R4)</f>
        <v>77.575667691293049</v>
      </c>
      <c r="U4" s="2">
        <f t="shared" ref="U4:U14" si="4">STDEV(F4,L4,R4)/SQRT(COUNT(F4,L4,R4))</f>
        <v>4.607329196953363</v>
      </c>
      <c r="V4" s="8"/>
      <c r="W4" s="2"/>
      <c r="X4" s="2">
        <v>4.1399999999999997</v>
      </c>
      <c r="Y4" s="2">
        <v>2.79</v>
      </c>
      <c r="Z4" s="2">
        <v>95.1</v>
      </c>
      <c r="AA4" s="2">
        <v>80</v>
      </c>
      <c r="AB4" s="2">
        <f t="shared" ref="AB4:AB14" si="5">AA4/Z4*100</f>
        <v>84.121976866456379</v>
      </c>
      <c r="AC4" s="2"/>
      <c r="AD4" s="2">
        <v>3.05</v>
      </c>
      <c r="AE4" s="2">
        <v>5</v>
      </c>
      <c r="AF4" s="2">
        <v>94.4</v>
      </c>
      <c r="AG4" s="2">
        <v>77.900000000000006</v>
      </c>
      <c r="AH4" s="2">
        <f t="shared" ref="AH4:AH14" si="6">AG4/AF4*100</f>
        <v>82.521186440677965</v>
      </c>
      <c r="AI4" s="2"/>
      <c r="AJ4" s="2">
        <v>11.1</v>
      </c>
      <c r="AK4" s="2">
        <v>6.39</v>
      </c>
      <c r="AL4" s="2">
        <v>92.2</v>
      </c>
      <c r="AM4" s="2">
        <v>78.900000000000006</v>
      </c>
      <c r="AN4" s="2">
        <f t="shared" ref="AN4:AN14" si="7">AM4/AL4*100</f>
        <v>85.574837310195235</v>
      </c>
      <c r="AO4" s="2"/>
      <c r="AP4" s="2">
        <f t="shared" ref="AP4:AP14" si="8">AVERAGE(AB4,AH4,AN4)</f>
        <v>84.072666872443179</v>
      </c>
      <c r="AQ4" s="2">
        <f t="shared" ref="AQ4:AQ14" si="9">STDEV(AB4,AH4,AN4)/SQRT(COUNT(AB4,AH4,AN4))</f>
        <v>0.88185779557667909</v>
      </c>
    </row>
    <row r="5" spans="1:43" s="4" customFormat="1" x14ac:dyDescent="0.3">
      <c r="A5" s="5" t="s">
        <v>4</v>
      </c>
      <c r="B5" s="2">
        <v>5.16</v>
      </c>
      <c r="C5" s="2">
        <v>9.36</v>
      </c>
      <c r="D5" s="2">
        <v>91.2</v>
      </c>
      <c r="E5" s="2">
        <v>85.4</v>
      </c>
      <c r="F5" s="2">
        <f t="shared" si="0"/>
        <v>93.640350877192986</v>
      </c>
      <c r="G5" s="2"/>
      <c r="H5" s="2">
        <v>1.6</v>
      </c>
      <c r="I5" s="2">
        <v>2.52</v>
      </c>
      <c r="J5" s="2">
        <v>94</v>
      </c>
      <c r="K5" s="2">
        <v>93.6</v>
      </c>
      <c r="L5" s="2">
        <f t="shared" si="1"/>
        <v>99.574468085106389</v>
      </c>
      <c r="M5" s="2"/>
      <c r="N5" s="2">
        <v>3.89</v>
      </c>
      <c r="O5" s="2">
        <v>5.9</v>
      </c>
      <c r="P5" s="2">
        <v>95.9</v>
      </c>
      <c r="Q5" s="2">
        <v>94.7</v>
      </c>
      <c r="R5" s="2">
        <f t="shared" si="2"/>
        <v>98.74869655891554</v>
      </c>
      <c r="S5" s="2"/>
      <c r="T5" s="2">
        <f t="shared" si="3"/>
        <v>97.321171840404972</v>
      </c>
      <c r="U5" s="2">
        <f t="shared" si="4"/>
        <v>1.8557843692791556</v>
      </c>
      <c r="V5" s="3"/>
      <c r="W5" s="9"/>
      <c r="X5" s="2">
        <v>4.1399999999999997</v>
      </c>
      <c r="Y5" s="2">
        <v>4.0199999999999996</v>
      </c>
      <c r="Z5" s="2">
        <v>95.1</v>
      </c>
      <c r="AA5" s="2">
        <v>82.6</v>
      </c>
      <c r="AB5" s="2">
        <f t="shared" si="5"/>
        <v>86.855941114616201</v>
      </c>
      <c r="AC5" s="2"/>
      <c r="AD5" s="2">
        <v>3.05</v>
      </c>
      <c r="AE5" s="2">
        <v>8.31</v>
      </c>
      <c r="AF5" s="2">
        <v>94.4</v>
      </c>
      <c r="AG5" s="2">
        <v>84.7</v>
      </c>
      <c r="AH5" s="2">
        <f t="shared" si="6"/>
        <v>89.724576271186436</v>
      </c>
      <c r="AI5" s="2"/>
      <c r="AJ5" s="2">
        <v>11.1</v>
      </c>
      <c r="AK5" s="2">
        <v>6.85</v>
      </c>
      <c r="AL5" s="2">
        <v>92.2</v>
      </c>
      <c r="AM5" s="2">
        <v>80.099999999999994</v>
      </c>
      <c r="AN5" s="2">
        <f t="shared" si="7"/>
        <v>86.876355748373086</v>
      </c>
      <c r="AO5" s="2"/>
      <c r="AP5" s="2">
        <f t="shared" si="8"/>
        <v>87.818957711391917</v>
      </c>
      <c r="AQ5" s="2">
        <f t="shared" si="9"/>
        <v>0.95282750465704014</v>
      </c>
    </row>
    <row r="6" spans="1:43" s="4" customFormat="1" x14ac:dyDescent="0.3">
      <c r="A6" s="5" t="s">
        <v>5</v>
      </c>
      <c r="B6" s="2">
        <v>5.16</v>
      </c>
      <c r="C6" s="2">
        <v>7.2</v>
      </c>
      <c r="D6" s="2">
        <v>94.1</v>
      </c>
      <c r="E6" s="2">
        <v>81.3</v>
      </c>
      <c r="F6" s="2">
        <f t="shared" si="0"/>
        <v>86.397449521785347</v>
      </c>
      <c r="G6" s="2"/>
      <c r="H6" s="2">
        <v>1.6</v>
      </c>
      <c r="I6" s="2">
        <v>4.28</v>
      </c>
      <c r="J6" s="2">
        <v>94</v>
      </c>
      <c r="K6" s="2">
        <v>85.5</v>
      </c>
      <c r="L6" s="2">
        <f t="shared" si="1"/>
        <v>90.957446808510639</v>
      </c>
      <c r="M6" s="2"/>
      <c r="N6" s="2">
        <v>3.89</v>
      </c>
      <c r="O6" s="2">
        <v>4.92</v>
      </c>
      <c r="P6" s="2">
        <v>95.9</v>
      </c>
      <c r="Q6" s="2">
        <v>89</v>
      </c>
      <c r="R6" s="2">
        <f t="shared" si="2"/>
        <v>92.805005213764332</v>
      </c>
      <c r="S6" s="2"/>
      <c r="T6" s="2">
        <f t="shared" si="3"/>
        <v>90.053300514686768</v>
      </c>
      <c r="U6" s="2">
        <f t="shared" si="4"/>
        <v>1.9041448541650439</v>
      </c>
      <c r="V6" s="3"/>
      <c r="W6" s="9"/>
      <c r="X6" s="2">
        <v>4.1399999999999997</v>
      </c>
      <c r="Y6" s="2">
        <v>5.4</v>
      </c>
      <c r="Z6" s="2">
        <v>95.1</v>
      </c>
      <c r="AA6" s="2">
        <v>85.5</v>
      </c>
      <c r="AB6" s="2">
        <f t="shared" si="5"/>
        <v>89.905362776025243</v>
      </c>
      <c r="AC6" s="2"/>
      <c r="AD6" s="2">
        <v>3.05</v>
      </c>
      <c r="AE6" s="2">
        <v>8.42</v>
      </c>
      <c r="AF6" s="2">
        <v>94.4</v>
      </c>
      <c r="AG6" s="2">
        <v>86.4</v>
      </c>
      <c r="AH6" s="2">
        <f t="shared" si="6"/>
        <v>91.525423728813564</v>
      </c>
      <c r="AI6" s="2"/>
      <c r="AJ6" s="2">
        <v>11.1</v>
      </c>
      <c r="AK6" s="2">
        <v>11.6</v>
      </c>
      <c r="AL6" s="2">
        <v>92.2</v>
      </c>
      <c r="AM6" s="2">
        <v>88.6</v>
      </c>
      <c r="AN6" s="2">
        <f t="shared" si="7"/>
        <v>96.095444685466376</v>
      </c>
      <c r="AO6" s="2"/>
      <c r="AP6" s="2">
        <f t="shared" si="8"/>
        <v>92.508743730101727</v>
      </c>
      <c r="AQ6" s="2">
        <f t="shared" si="9"/>
        <v>1.8533273842917961</v>
      </c>
    </row>
    <row r="7" spans="1:43" s="4" customFormat="1" x14ac:dyDescent="0.3">
      <c r="A7" s="5" t="s">
        <v>6</v>
      </c>
      <c r="B7" s="2">
        <v>5.16</v>
      </c>
      <c r="C7" s="2">
        <v>4.1900000000000004</v>
      </c>
      <c r="D7" s="2">
        <v>94.1</v>
      </c>
      <c r="E7" s="2">
        <v>60.3</v>
      </c>
      <c r="F7" s="2">
        <f t="shared" si="0"/>
        <v>64.080765143464404</v>
      </c>
      <c r="G7" s="2"/>
      <c r="H7" s="2">
        <v>6.32</v>
      </c>
      <c r="I7" s="2">
        <v>8.65</v>
      </c>
      <c r="J7" s="2">
        <v>97</v>
      </c>
      <c r="K7" s="2">
        <v>71.900000000000006</v>
      </c>
      <c r="L7" s="2">
        <f t="shared" si="1"/>
        <v>74.123711340206185</v>
      </c>
      <c r="M7" s="2"/>
      <c r="N7" s="2">
        <v>3.89</v>
      </c>
      <c r="O7" s="2">
        <v>3.17</v>
      </c>
      <c r="P7" s="2">
        <v>95.9</v>
      </c>
      <c r="Q7" s="2">
        <v>56.2</v>
      </c>
      <c r="R7" s="2">
        <f t="shared" si="2"/>
        <v>58.60271115745568</v>
      </c>
      <c r="S7" s="2"/>
      <c r="T7" s="2">
        <f t="shared" si="3"/>
        <v>65.602395880375425</v>
      </c>
      <c r="U7" s="2">
        <f t="shared" si="4"/>
        <v>4.5446628676895857</v>
      </c>
      <c r="V7" s="8"/>
      <c r="W7" s="2"/>
      <c r="X7" s="2">
        <v>4.1399999999999997</v>
      </c>
      <c r="Y7" s="2">
        <v>5.76</v>
      </c>
      <c r="Z7" s="2">
        <v>95.1</v>
      </c>
      <c r="AA7" s="2">
        <v>76.3</v>
      </c>
      <c r="AB7" s="2">
        <f t="shared" si="5"/>
        <v>80.23133543638275</v>
      </c>
      <c r="AC7" s="2"/>
      <c r="AD7" s="2">
        <v>3.05</v>
      </c>
      <c r="AE7" s="2">
        <v>5.41</v>
      </c>
      <c r="AF7" s="2">
        <v>94.4</v>
      </c>
      <c r="AG7" s="2">
        <v>73.400000000000006</v>
      </c>
      <c r="AH7" s="2">
        <f t="shared" si="6"/>
        <v>77.754237288135599</v>
      </c>
      <c r="AI7" s="2"/>
      <c r="AJ7" s="2">
        <v>11.1</v>
      </c>
      <c r="AK7" s="2">
        <v>8.7799999999999994</v>
      </c>
      <c r="AL7" s="2">
        <v>92.2</v>
      </c>
      <c r="AM7" s="2">
        <v>76</v>
      </c>
      <c r="AN7" s="2">
        <f t="shared" si="7"/>
        <v>82.429501084598698</v>
      </c>
      <c r="AO7" s="2"/>
      <c r="AP7" s="2">
        <f t="shared" si="8"/>
        <v>80.138357936372358</v>
      </c>
      <c r="AQ7" s="2">
        <f t="shared" si="9"/>
        <v>1.3504328322505563</v>
      </c>
    </row>
    <row r="8" spans="1:43" s="4" customFormat="1" x14ac:dyDescent="0.3">
      <c r="A8" s="5" t="s">
        <v>7</v>
      </c>
      <c r="B8" s="2">
        <v>5.16</v>
      </c>
      <c r="C8" s="2">
        <v>8.42</v>
      </c>
      <c r="D8" s="2">
        <v>94.1</v>
      </c>
      <c r="E8" s="2">
        <v>77.8</v>
      </c>
      <c r="F8" s="2">
        <f t="shared" si="0"/>
        <v>82.678002125398507</v>
      </c>
      <c r="G8" s="2"/>
      <c r="H8" s="2">
        <v>1.6</v>
      </c>
      <c r="I8" s="2">
        <v>5.76</v>
      </c>
      <c r="J8" s="2">
        <v>94</v>
      </c>
      <c r="K8" s="2">
        <v>85.5</v>
      </c>
      <c r="L8" s="2">
        <f t="shared" si="1"/>
        <v>90.957446808510639</v>
      </c>
      <c r="M8" s="2"/>
      <c r="N8" s="2">
        <v>3.89</v>
      </c>
      <c r="O8" s="2">
        <v>7.92</v>
      </c>
      <c r="P8" s="2">
        <v>95.9</v>
      </c>
      <c r="Q8" s="2">
        <v>86.8</v>
      </c>
      <c r="R8" s="2">
        <f t="shared" si="2"/>
        <v>90.510948905109473</v>
      </c>
      <c r="S8" s="2"/>
      <c r="T8" s="2">
        <f t="shared" si="3"/>
        <v>88.048799279672878</v>
      </c>
      <c r="U8" s="2">
        <f t="shared" si="4"/>
        <v>2.6884900749123499</v>
      </c>
      <c r="V8" s="8"/>
      <c r="W8" s="2"/>
      <c r="X8" s="2">
        <v>4.1399999999999997</v>
      </c>
      <c r="Y8" s="2">
        <v>9.64</v>
      </c>
      <c r="Z8" s="2">
        <v>95.1</v>
      </c>
      <c r="AA8" s="2">
        <v>91.2</v>
      </c>
      <c r="AB8" s="2">
        <f t="shared" si="5"/>
        <v>95.899053627760253</v>
      </c>
      <c r="AC8" s="2"/>
      <c r="AD8" s="2">
        <v>3.05</v>
      </c>
      <c r="AE8" s="2">
        <v>6.29</v>
      </c>
      <c r="AF8" s="2">
        <v>94.4</v>
      </c>
      <c r="AG8" s="2">
        <v>89.7</v>
      </c>
      <c r="AH8" s="2">
        <f t="shared" si="6"/>
        <v>95.021186440677965</v>
      </c>
      <c r="AI8" s="2"/>
      <c r="AJ8" s="2">
        <v>11.1</v>
      </c>
      <c r="AK8" s="2">
        <v>13.8</v>
      </c>
      <c r="AL8" s="2">
        <v>92.2</v>
      </c>
      <c r="AM8" s="2">
        <v>93.7</v>
      </c>
      <c r="AN8" s="2">
        <f t="shared" si="7"/>
        <v>101.62689804772234</v>
      </c>
      <c r="AO8" s="2"/>
      <c r="AP8" s="2">
        <f t="shared" si="8"/>
        <v>97.515712705386861</v>
      </c>
      <c r="AQ8" s="2">
        <f t="shared" si="9"/>
        <v>2.0711547816628402</v>
      </c>
    </row>
    <row r="9" spans="1:43" s="4" customFormat="1" x14ac:dyDescent="0.3">
      <c r="A9" s="5" t="s">
        <v>8</v>
      </c>
      <c r="B9" s="2">
        <v>6.32</v>
      </c>
      <c r="C9" s="2">
        <v>8.2200000000000006</v>
      </c>
      <c r="D9" s="2">
        <v>97</v>
      </c>
      <c r="E9" s="2">
        <v>93.3</v>
      </c>
      <c r="F9" s="2">
        <f t="shared" si="0"/>
        <v>96.185567010309285</v>
      </c>
      <c r="G9" s="2"/>
      <c r="H9" s="2">
        <v>1.6</v>
      </c>
      <c r="I9" s="2">
        <v>4.97</v>
      </c>
      <c r="J9" s="2">
        <v>94</v>
      </c>
      <c r="K9" s="2">
        <v>86.2</v>
      </c>
      <c r="L9" s="2">
        <f t="shared" si="1"/>
        <v>91.702127659574472</v>
      </c>
      <c r="M9" s="2"/>
      <c r="N9" s="2">
        <v>3.89</v>
      </c>
      <c r="O9" s="2">
        <v>5.68</v>
      </c>
      <c r="P9" s="2">
        <v>95.9</v>
      </c>
      <c r="Q9" s="2">
        <v>89.5</v>
      </c>
      <c r="R9" s="2">
        <f t="shared" si="2"/>
        <v>93.326381647549525</v>
      </c>
      <c r="S9" s="2"/>
      <c r="T9" s="2">
        <f t="shared" si="3"/>
        <v>93.738025439144437</v>
      </c>
      <c r="U9" s="2">
        <f t="shared" si="4"/>
        <v>1.3105208966028639</v>
      </c>
      <c r="V9" s="8"/>
      <c r="W9" s="2"/>
      <c r="X9" s="2">
        <v>4.1399999999999997</v>
      </c>
      <c r="Y9" s="2">
        <v>2.64</v>
      </c>
      <c r="Z9" s="2">
        <v>95.1</v>
      </c>
      <c r="AA9" s="2">
        <v>90.4</v>
      </c>
      <c r="AB9" s="2">
        <f t="shared" si="5"/>
        <v>95.057833859095695</v>
      </c>
      <c r="AC9" s="2"/>
      <c r="AD9" s="2">
        <v>3.05</v>
      </c>
      <c r="AE9" s="2">
        <v>5.9</v>
      </c>
      <c r="AF9" s="2">
        <v>94.4</v>
      </c>
      <c r="AG9" s="2">
        <v>89.9</v>
      </c>
      <c r="AH9" s="2">
        <f t="shared" si="6"/>
        <v>95.233050847457619</v>
      </c>
      <c r="AI9" s="2"/>
      <c r="AJ9" s="2">
        <v>11.1</v>
      </c>
      <c r="AK9" s="2">
        <v>4.26</v>
      </c>
      <c r="AL9" s="2">
        <v>92.2</v>
      </c>
      <c r="AM9" s="2">
        <v>86</v>
      </c>
      <c r="AN9" s="2">
        <f t="shared" si="7"/>
        <v>93.275488069414308</v>
      </c>
      <c r="AO9" s="2"/>
      <c r="AP9" s="2">
        <f t="shared" si="8"/>
        <v>94.522124258655865</v>
      </c>
      <c r="AQ9" s="2">
        <f t="shared" si="9"/>
        <v>0.62536698279162595</v>
      </c>
    </row>
    <row r="10" spans="1:43" s="4" customFormat="1" x14ac:dyDescent="0.3">
      <c r="A10" s="5" t="s">
        <v>9</v>
      </c>
      <c r="B10" s="2">
        <v>5.21</v>
      </c>
      <c r="C10" s="2">
        <v>9.31</v>
      </c>
      <c r="D10" s="2">
        <v>91.2</v>
      </c>
      <c r="E10" s="2">
        <v>83</v>
      </c>
      <c r="F10" s="2">
        <f t="shared" si="0"/>
        <v>91.008771929824562</v>
      </c>
      <c r="G10" s="2"/>
      <c r="H10" s="2">
        <v>1.6</v>
      </c>
      <c r="I10" s="2">
        <v>4.87</v>
      </c>
      <c r="J10" s="2">
        <v>94</v>
      </c>
      <c r="K10" s="2">
        <v>93.1</v>
      </c>
      <c r="L10" s="2">
        <f t="shared" si="1"/>
        <v>99.042553191489361</v>
      </c>
      <c r="M10" s="2"/>
      <c r="N10" s="2">
        <v>3.89</v>
      </c>
      <c r="O10" s="2">
        <v>4.6500000000000004</v>
      </c>
      <c r="P10" s="2">
        <v>95.9</v>
      </c>
      <c r="Q10" s="2">
        <v>91.8</v>
      </c>
      <c r="R10" s="2">
        <f t="shared" si="2"/>
        <v>95.724713242961414</v>
      </c>
      <c r="S10" s="2"/>
      <c r="T10" s="2">
        <f t="shared" si="3"/>
        <v>95.25867945475845</v>
      </c>
      <c r="U10" s="2">
        <f t="shared" si="4"/>
        <v>2.3308296776669617</v>
      </c>
      <c r="V10" s="8"/>
      <c r="W10" s="2"/>
      <c r="X10" s="2">
        <v>4.1399999999999997</v>
      </c>
      <c r="Y10" s="2">
        <v>2.25</v>
      </c>
      <c r="Z10" s="2">
        <v>95.1</v>
      </c>
      <c r="AA10" s="2">
        <v>86.4</v>
      </c>
      <c r="AB10" s="2">
        <f t="shared" si="5"/>
        <v>90.851735015772888</v>
      </c>
      <c r="AC10" s="2"/>
      <c r="AD10" s="2">
        <v>3.05</v>
      </c>
      <c r="AE10" s="2">
        <v>4.95</v>
      </c>
      <c r="AF10" s="2">
        <v>94.4</v>
      </c>
      <c r="AG10" s="2">
        <v>89</v>
      </c>
      <c r="AH10" s="2">
        <f t="shared" si="6"/>
        <v>94.279661016949149</v>
      </c>
      <c r="AI10" s="2"/>
      <c r="AJ10" s="2">
        <v>11.1</v>
      </c>
      <c r="AK10" s="2">
        <v>5.05</v>
      </c>
      <c r="AL10" s="2">
        <v>92.2</v>
      </c>
      <c r="AM10" s="2">
        <v>91.9</v>
      </c>
      <c r="AN10" s="2">
        <f t="shared" si="7"/>
        <v>99.674620390455544</v>
      </c>
      <c r="AO10" s="2"/>
      <c r="AP10" s="2">
        <f t="shared" si="8"/>
        <v>94.935338807725842</v>
      </c>
      <c r="AQ10" s="2">
        <f t="shared" si="9"/>
        <v>2.5679603844092331</v>
      </c>
    </row>
    <row r="11" spans="1:43" s="4" customFormat="1" x14ac:dyDescent="0.3">
      <c r="A11" s="5" t="s">
        <v>10</v>
      </c>
      <c r="B11" s="2">
        <v>5.16</v>
      </c>
      <c r="C11" s="2">
        <v>4.93</v>
      </c>
      <c r="D11" s="2">
        <v>94.1</v>
      </c>
      <c r="E11" s="2">
        <v>41.1</v>
      </c>
      <c r="F11" s="2">
        <f t="shared" si="0"/>
        <v>43.676939426142411</v>
      </c>
      <c r="G11" s="2"/>
      <c r="H11" s="2">
        <v>8.06</v>
      </c>
      <c r="I11" s="2">
        <v>6.88</v>
      </c>
      <c r="J11" s="2">
        <v>96.9</v>
      </c>
      <c r="K11" s="2">
        <v>53.2</v>
      </c>
      <c r="L11" s="2">
        <f t="shared" si="1"/>
        <v>54.901960784313729</v>
      </c>
      <c r="M11" s="2"/>
      <c r="N11" s="2">
        <v>3.89</v>
      </c>
      <c r="O11" s="2">
        <v>2.69</v>
      </c>
      <c r="P11" s="2">
        <v>95.9</v>
      </c>
      <c r="Q11" s="2">
        <v>36.799999999999997</v>
      </c>
      <c r="R11" s="2">
        <f t="shared" si="2"/>
        <v>38.373305526590187</v>
      </c>
      <c r="S11" s="2"/>
      <c r="T11" s="2">
        <f t="shared" si="3"/>
        <v>45.650735245682107</v>
      </c>
      <c r="U11" s="2">
        <f t="shared" si="4"/>
        <v>4.8724057579424924</v>
      </c>
      <c r="V11" s="3"/>
      <c r="W11" s="9"/>
      <c r="X11" s="2">
        <v>4.1399999999999997</v>
      </c>
      <c r="Y11" s="2">
        <v>8.61</v>
      </c>
      <c r="Z11" s="2">
        <v>95.1</v>
      </c>
      <c r="AA11" s="2">
        <v>62.5</v>
      </c>
      <c r="AB11" s="2">
        <f t="shared" si="5"/>
        <v>65.72029442691904</v>
      </c>
      <c r="AC11" s="2"/>
      <c r="AD11" s="2">
        <v>3.05</v>
      </c>
      <c r="AE11" s="2">
        <v>3.14</v>
      </c>
      <c r="AF11" s="2">
        <v>94.4</v>
      </c>
      <c r="AG11" s="2">
        <v>61.1</v>
      </c>
      <c r="AH11" s="2">
        <f t="shared" si="6"/>
        <v>64.724576271186436</v>
      </c>
      <c r="AI11" s="2"/>
      <c r="AJ11" s="2">
        <v>11.1</v>
      </c>
      <c r="AK11" s="2">
        <v>5.85</v>
      </c>
      <c r="AL11" s="2">
        <v>92.2</v>
      </c>
      <c r="AM11" s="2">
        <v>68.7</v>
      </c>
      <c r="AN11" s="2">
        <f t="shared" si="7"/>
        <v>74.511930585683288</v>
      </c>
      <c r="AO11" s="2"/>
      <c r="AP11" s="2">
        <f t="shared" si="8"/>
        <v>68.318933761262926</v>
      </c>
      <c r="AQ11" s="2">
        <f t="shared" si="9"/>
        <v>3.1098108684116923</v>
      </c>
    </row>
    <row r="12" spans="1:43" s="4" customFormat="1" x14ac:dyDescent="0.3">
      <c r="A12" s="5" t="s">
        <v>11</v>
      </c>
      <c r="B12" s="2">
        <v>5.16</v>
      </c>
      <c r="C12" s="2">
        <v>7.82</v>
      </c>
      <c r="D12" s="2">
        <v>91.2</v>
      </c>
      <c r="E12" s="2">
        <v>57.4</v>
      </c>
      <c r="F12" s="2">
        <f t="shared" si="0"/>
        <v>62.938596491228068</v>
      </c>
      <c r="G12" s="2"/>
      <c r="H12" s="2">
        <v>1.6</v>
      </c>
      <c r="I12" s="2">
        <v>3.73</v>
      </c>
      <c r="J12" s="2">
        <v>94</v>
      </c>
      <c r="K12" s="2">
        <v>73.900000000000006</v>
      </c>
      <c r="L12" s="2">
        <f t="shared" si="1"/>
        <v>78.61702127659575</v>
      </c>
      <c r="M12" s="2"/>
      <c r="N12" s="2">
        <v>3.89</v>
      </c>
      <c r="O12" s="2">
        <v>14.1</v>
      </c>
      <c r="P12" s="2">
        <v>95.9</v>
      </c>
      <c r="Q12" s="2">
        <v>83</v>
      </c>
      <c r="R12" s="2">
        <f t="shared" si="2"/>
        <v>86.548488008342019</v>
      </c>
      <c r="S12" s="2"/>
      <c r="T12" s="2">
        <f t="shared" si="3"/>
        <v>76.034701925388617</v>
      </c>
      <c r="U12" s="2">
        <f t="shared" si="4"/>
        <v>6.9368106092590391</v>
      </c>
      <c r="V12" s="3"/>
      <c r="W12" s="9"/>
      <c r="X12" s="2">
        <v>4.1399999999999997</v>
      </c>
      <c r="Y12" s="2">
        <v>2.0099999999999998</v>
      </c>
      <c r="Z12" s="2">
        <v>95.1</v>
      </c>
      <c r="AA12" s="2">
        <v>81.599999999999994</v>
      </c>
      <c r="AB12" s="2">
        <f t="shared" si="5"/>
        <v>85.804416403785496</v>
      </c>
      <c r="AC12" s="2"/>
      <c r="AD12" s="2">
        <v>3.05</v>
      </c>
      <c r="AE12" s="2">
        <v>5.41</v>
      </c>
      <c r="AF12" s="2">
        <v>94.4</v>
      </c>
      <c r="AG12" s="2">
        <v>77.599999999999994</v>
      </c>
      <c r="AH12" s="2">
        <f t="shared" si="6"/>
        <v>82.20338983050847</v>
      </c>
      <c r="AI12" s="2"/>
      <c r="AJ12" s="2">
        <v>11.1</v>
      </c>
      <c r="AK12" s="2">
        <v>6.06</v>
      </c>
      <c r="AL12" s="2">
        <v>92.2</v>
      </c>
      <c r="AM12" s="2">
        <v>81.7</v>
      </c>
      <c r="AN12" s="2">
        <f t="shared" si="7"/>
        <v>88.611713665943597</v>
      </c>
      <c r="AO12" s="2"/>
      <c r="AP12" s="2">
        <f t="shared" si="8"/>
        <v>85.539839966745873</v>
      </c>
      <c r="AQ12" s="2">
        <f t="shared" si="9"/>
        <v>1.8546476856111995</v>
      </c>
    </row>
    <row r="13" spans="1:43" s="4" customFormat="1" x14ac:dyDescent="0.3">
      <c r="A13" s="5" t="s">
        <v>12</v>
      </c>
      <c r="B13" s="2">
        <v>5.16</v>
      </c>
      <c r="C13" s="2">
        <v>6.81</v>
      </c>
      <c r="D13" s="2">
        <v>94.1</v>
      </c>
      <c r="E13" s="2">
        <v>69.8</v>
      </c>
      <c r="F13" s="2">
        <f t="shared" si="0"/>
        <v>74.176408076514349</v>
      </c>
      <c r="G13" s="2"/>
      <c r="H13" s="2">
        <v>1.6</v>
      </c>
      <c r="I13" s="2">
        <v>7.37</v>
      </c>
      <c r="J13" s="2">
        <v>94</v>
      </c>
      <c r="K13" s="2">
        <v>80.8</v>
      </c>
      <c r="L13" s="2">
        <f t="shared" si="1"/>
        <v>85.957446808510639</v>
      </c>
      <c r="M13" s="2"/>
      <c r="N13" s="2">
        <v>3.89</v>
      </c>
      <c r="O13" s="2">
        <v>12.4</v>
      </c>
      <c r="P13" s="2">
        <v>96.9</v>
      </c>
      <c r="Q13" s="2">
        <v>87.1</v>
      </c>
      <c r="R13" s="2">
        <f t="shared" si="2"/>
        <v>89.88648090815272</v>
      </c>
      <c r="S13" s="2"/>
      <c r="T13" s="2">
        <f t="shared" si="3"/>
        <v>83.340111931059241</v>
      </c>
      <c r="U13" s="2">
        <f t="shared" si="4"/>
        <v>4.7201493087044106</v>
      </c>
      <c r="V13" s="3"/>
      <c r="W13" s="9"/>
      <c r="X13" s="2">
        <v>4.1399999999999997</v>
      </c>
      <c r="Y13" s="2">
        <v>10.199999999999999</v>
      </c>
      <c r="Z13" s="2">
        <v>95.1</v>
      </c>
      <c r="AA13" s="2">
        <v>92.8</v>
      </c>
      <c r="AB13" s="2">
        <f t="shared" si="5"/>
        <v>97.581493165089384</v>
      </c>
      <c r="AC13" s="2"/>
      <c r="AD13" s="2">
        <v>3.05</v>
      </c>
      <c r="AE13" s="2">
        <v>5.54</v>
      </c>
      <c r="AF13" s="2">
        <v>94.4</v>
      </c>
      <c r="AG13" s="2">
        <v>86.7</v>
      </c>
      <c r="AH13" s="2">
        <f t="shared" si="6"/>
        <v>91.843220338983045</v>
      </c>
      <c r="AI13" s="2"/>
      <c r="AJ13" s="2">
        <v>11.1</v>
      </c>
      <c r="AK13" s="2">
        <v>9.9499999999999993</v>
      </c>
      <c r="AL13" s="2">
        <v>92.2</v>
      </c>
      <c r="AM13" s="2">
        <v>93.2</v>
      </c>
      <c r="AN13" s="2">
        <f t="shared" si="7"/>
        <v>101.08459869848157</v>
      </c>
      <c r="AO13" s="2"/>
      <c r="AP13" s="2">
        <f t="shared" si="8"/>
        <v>96.836437400851324</v>
      </c>
      <c r="AQ13" s="2">
        <f t="shared" si="9"/>
        <v>2.6936406321012325</v>
      </c>
    </row>
    <row r="14" spans="1:43" s="4" customFormat="1" x14ac:dyDescent="0.3">
      <c r="A14" s="5" t="s">
        <v>13</v>
      </c>
      <c r="B14" s="2">
        <v>5.16</v>
      </c>
      <c r="C14" s="2">
        <v>6.74</v>
      </c>
      <c r="D14" s="2">
        <v>94.1</v>
      </c>
      <c r="E14" s="2">
        <v>68</v>
      </c>
      <c r="F14" s="2">
        <f t="shared" si="0"/>
        <v>72.263549415515413</v>
      </c>
      <c r="G14" s="2"/>
      <c r="H14" s="2">
        <v>6.32</v>
      </c>
      <c r="I14" s="2">
        <v>10.9</v>
      </c>
      <c r="J14" s="2">
        <v>97</v>
      </c>
      <c r="K14" s="2">
        <v>81.900000000000006</v>
      </c>
      <c r="L14" s="2">
        <f>K14/J14*100</f>
        <v>84.432989690721655</v>
      </c>
      <c r="M14" s="2"/>
      <c r="N14" s="2">
        <v>3.89</v>
      </c>
      <c r="O14" s="2">
        <v>5.63</v>
      </c>
      <c r="P14" s="2">
        <v>95.9</v>
      </c>
      <c r="Q14" s="2">
        <v>66</v>
      </c>
      <c r="R14" s="2">
        <f t="shared" si="2"/>
        <v>68.821689259645453</v>
      </c>
      <c r="S14" s="2"/>
      <c r="T14" s="2">
        <f t="shared" si="3"/>
        <v>75.172742788627502</v>
      </c>
      <c r="U14" s="2">
        <f t="shared" si="4"/>
        <v>4.7355298840766666</v>
      </c>
      <c r="V14" s="3"/>
      <c r="W14" s="9"/>
      <c r="X14" s="2">
        <v>4.1399999999999997</v>
      </c>
      <c r="Y14" s="2">
        <v>5.43</v>
      </c>
      <c r="Z14" s="2">
        <v>95.1</v>
      </c>
      <c r="AA14" s="2">
        <v>87.7</v>
      </c>
      <c r="AB14" s="2">
        <f t="shared" si="5"/>
        <v>92.218717139852785</v>
      </c>
      <c r="AC14" s="2"/>
      <c r="AD14" s="2">
        <v>3.05</v>
      </c>
      <c r="AE14" s="2">
        <v>6.32</v>
      </c>
      <c r="AF14" s="2">
        <v>94.4</v>
      </c>
      <c r="AG14" s="2">
        <v>79.400000000000006</v>
      </c>
      <c r="AH14" s="2">
        <f t="shared" si="6"/>
        <v>84.110169491525426</v>
      </c>
      <c r="AI14" s="2"/>
      <c r="AJ14" s="2">
        <v>11.1</v>
      </c>
      <c r="AK14" s="2">
        <v>13.2</v>
      </c>
      <c r="AL14" s="2">
        <v>92.2</v>
      </c>
      <c r="AM14" s="2">
        <v>78.2</v>
      </c>
      <c r="AN14" s="2">
        <f t="shared" si="7"/>
        <v>84.815618221258134</v>
      </c>
      <c r="AO14" s="2"/>
      <c r="AP14" s="2">
        <f t="shared" si="8"/>
        <v>87.048168284212124</v>
      </c>
      <c r="AQ14" s="2">
        <f t="shared" si="9"/>
        <v>2.5932827380880048</v>
      </c>
    </row>
  </sheetData>
  <mergeCells count="12">
    <mergeCell ref="AL1:AM1"/>
    <mergeCell ref="B1:C1"/>
    <mergeCell ref="D1:E1"/>
    <mergeCell ref="H1:I1"/>
    <mergeCell ref="J1:K1"/>
    <mergeCell ref="N1:O1"/>
    <mergeCell ref="P1:Q1"/>
    <mergeCell ref="X1:Y1"/>
    <mergeCell ref="Z1:AA1"/>
    <mergeCell ref="AD1:AE1"/>
    <mergeCell ref="AF1:AG1"/>
    <mergeCell ref="AJ1:AK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4C3076-098B-424B-9F5B-3AD99CAC7CB6}">
  <dimension ref="A1:AQ6"/>
  <sheetViews>
    <sheetView workbookViewId="0">
      <selection activeCell="D35" sqref="D35"/>
    </sheetView>
  </sheetViews>
  <sheetFormatPr defaultRowHeight="14" x14ac:dyDescent="0.3"/>
  <cols>
    <col min="1" max="16384" width="8.6640625" style="4"/>
  </cols>
  <sheetData>
    <row r="1" spans="1:43" x14ac:dyDescent="0.3">
      <c r="A1" s="4" t="s">
        <v>32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3" t="s">
        <v>14</v>
      </c>
      <c r="I1" s="13"/>
      <c r="J1" s="13" t="s">
        <v>15</v>
      </c>
      <c r="K1" s="13"/>
      <c r="L1" s="1" t="s">
        <v>16</v>
      </c>
      <c r="M1" s="1"/>
      <c r="N1" s="13" t="s">
        <v>14</v>
      </c>
      <c r="O1" s="13"/>
      <c r="P1" s="13" t="s">
        <v>15</v>
      </c>
      <c r="Q1" s="13"/>
      <c r="R1" s="1" t="s">
        <v>16</v>
      </c>
      <c r="S1" s="1"/>
      <c r="T1" s="1" t="s">
        <v>0</v>
      </c>
      <c r="U1" s="1" t="s">
        <v>1</v>
      </c>
      <c r="W1" s="7"/>
      <c r="X1" s="13" t="s">
        <v>14</v>
      </c>
      <c r="Y1" s="13"/>
      <c r="Z1" s="13" t="s">
        <v>19</v>
      </c>
      <c r="AA1" s="13"/>
      <c r="AB1" s="1" t="s">
        <v>20</v>
      </c>
      <c r="AC1" s="1"/>
      <c r="AD1" s="13" t="s">
        <v>14</v>
      </c>
      <c r="AE1" s="13"/>
      <c r="AF1" s="13" t="s">
        <v>19</v>
      </c>
      <c r="AG1" s="13"/>
      <c r="AH1" s="1" t="s">
        <v>20</v>
      </c>
      <c r="AI1" s="1"/>
      <c r="AJ1" s="13" t="s">
        <v>14</v>
      </c>
      <c r="AK1" s="13"/>
      <c r="AL1" s="13" t="s">
        <v>19</v>
      </c>
      <c r="AM1" s="13"/>
      <c r="AN1" s="1" t="s">
        <v>20</v>
      </c>
      <c r="AO1" s="1"/>
      <c r="AP1" s="1" t="s">
        <v>0</v>
      </c>
      <c r="AQ1" s="1" t="s">
        <v>1</v>
      </c>
    </row>
    <row r="2" spans="1:43" x14ac:dyDescent="0.3"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 t="s">
        <v>17</v>
      </c>
      <c r="I2" s="2" t="s">
        <v>18</v>
      </c>
      <c r="J2" s="2" t="s">
        <v>17</v>
      </c>
      <c r="K2" s="2" t="s">
        <v>18</v>
      </c>
      <c r="L2" s="2"/>
      <c r="M2" s="1"/>
      <c r="N2" s="2" t="s">
        <v>17</v>
      </c>
      <c r="O2" s="2" t="s">
        <v>18</v>
      </c>
      <c r="P2" s="2" t="s">
        <v>17</v>
      </c>
      <c r="Q2" s="2" t="s">
        <v>18</v>
      </c>
      <c r="R2" s="2"/>
      <c r="S2" s="2"/>
      <c r="T2" s="2"/>
      <c r="U2" s="2"/>
      <c r="W2" s="7"/>
      <c r="X2" s="2" t="s">
        <v>17</v>
      </c>
      <c r="Y2" s="2" t="s">
        <v>18</v>
      </c>
      <c r="Z2" s="2" t="s">
        <v>17</v>
      </c>
      <c r="AA2" s="2" t="s">
        <v>18</v>
      </c>
      <c r="AB2" s="2"/>
      <c r="AC2" s="1"/>
      <c r="AD2" s="2" t="s">
        <v>17</v>
      </c>
      <c r="AE2" s="2" t="s">
        <v>18</v>
      </c>
      <c r="AF2" s="2" t="s">
        <v>17</v>
      </c>
      <c r="AG2" s="2" t="s">
        <v>18</v>
      </c>
      <c r="AH2" s="2"/>
      <c r="AI2" s="1"/>
      <c r="AJ2" s="2" t="s">
        <v>17</v>
      </c>
      <c r="AK2" s="2" t="s">
        <v>18</v>
      </c>
      <c r="AL2" s="2" t="s">
        <v>17</v>
      </c>
      <c r="AM2" s="2" t="s">
        <v>18</v>
      </c>
      <c r="AN2" s="2"/>
      <c r="AO2" s="2"/>
      <c r="AP2" s="2"/>
      <c r="AQ2" s="2"/>
    </row>
    <row r="3" spans="1:43" x14ac:dyDescent="0.3">
      <c r="A3" s="4" t="s">
        <v>33</v>
      </c>
      <c r="B3" s="2">
        <v>4.13</v>
      </c>
      <c r="C3" s="2">
        <v>4.8</v>
      </c>
      <c r="D3" s="2">
        <v>96.6</v>
      </c>
      <c r="E3" s="2">
        <v>37.200000000000003</v>
      </c>
      <c r="F3" s="2">
        <f>E3/D3*100</f>
        <v>38.509316770186345</v>
      </c>
      <c r="G3" s="2"/>
      <c r="H3" s="2">
        <v>1.35</v>
      </c>
      <c r="I3" s="2">
        <v>2.7</v>
      </c>
      <c r="J3" s="2">
        <v>97.4</v>
      </c>
      <c r="K3" s="2">
        <v>28.5</v>
      </c>
      <c r="L3" s="2">
        <f>K3/J3*100</f>
        <v>29.260780287474329</v>
      </c>
      <c r="M3" s="2"/>
      <c r="N3" s="2">
        <v>15</v>
      </c>
      <c r="O3" s="2">
        <v>15.9</v>
      </c>
      <c r="P3" s="2">
        <v>98.7</v>
      </c>
      <c r="Q3" s="2">
        <v>32.700000000000003</v>
      </c>
      <c r="R3" s="2">
        <f>Q3/P3*100</f>
        <v>33.130699088145896</v>
      </c>
      <c r="S3" s="2"/>
      <c r="T3" s="2">
        <f>AVERAGE(F3,L3,R3)</f>
        <v>33.633598715268853</v>
      </c>
      <c r="U3" s="2">
        <f>STDEV(F3,L3,R3)/SQRT(COUNT(F3,L3,R3))</f>
        <v>2.6816374223121091</v>
      </c>
      <c r="V3" s="10"/>
      <c r="W3" s="2"/>
      <c r="X3" s="2">
        <v>1.72</v>
      </c>
      <c r="Y3" s="2">
        <v>16</v>
      </c>
      <c r="Z3" s="2">
        <v>83.9</v>
      </c>
      <c r="AA3" s="2">
        <v>0.56999999999999995</v>
      </c>
      <c r="AB3" s="2">
        <f>AA3/Z3*100</f>
        <v>0.6793802145411203</v>
      </c>
      <c r="AC3" s="2"/>
      <c r="AD3" s="2">
        <v>2.0099999999999998</v>
      </c>
      <c r="AE3" s="2">
        <v>10.9</v>
      </c>
      <c r="AF3" s="2">
        <v>83.9</v>
      </c>
      <c r="AG3" s="2">
        <v>2.5</v>
      </c>
      <c r="AH3" s="2">
        <f>AG3/AF3*100</f>
        <v>2.9797377830750893</v>
      </c>
      <c r="AI3" s="2"/>
      <c r="AJ3" s="2">
        <v>3.85</v>
      </c>
      <c r="AK3" s="2">
        <v>9.8800000000000008</v>
      </c>
      <c r="AL3" s="2">
        <v>82.3</v>
      </c>
      <c r="AM3" s="2">
        <v>0.52</v>
      </c>
      <c r="AN3" s="2">
        <f>AM3/AL3*100</f>
        <v>0.63183475091130015</v>
      </c>
      <c r="AO3" s="2"/>
      <c r="AP3" s="2">
        <f>AVERAGE(AB3,AH3,AN3)</f>
        <v>1.430317582842503</v>
      </c>
      <c r="AQ3" s="2">
        <f>STDEV(AB3,AH3,AN3)/SQRT(COUNT(AB3,AH3,AN3))</f>
        <v>0.77483167213800574</v>
      </c>
    </row>
    <row r="4" spans="1:43" x14ac:dyDescent="0.3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</row>
    <row r="5" spans="1:43" x14ac:dyDescent="0.3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</row>
    <row r="6" spans="1:43" x14ac:dyDescent="0.3"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</row>
  </sheetData>
  <mergeCells count="12">
    <mergeCell ref="AL1:AM1"/>
    <mergeCell ref="B1:C1"/>
    <mergeCell ref="D1:E1"/>
    <mergeCell ref="H1:I1"/>
    <mergeCell ref="J1:K1"/>
    <mergeCell ref="N1:O1"/>
    <mergeCell ref="P1:Q1"/>
    <mergeCell ref="X1:Y1"/>
    <mergeCell ref="Z1:AA1"/>
    <mergeCell ref="AD1:AE1"/>
    <mergeCell ref="AF1:AG1"/>
    <mergeCell ref="AJ1:AK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D73E6-6B4E-408E-B34D-866FFA36BD0E}">
  <dimension ref="A1:AR13"/>
  <sheetViews>
    <sheetView workbookViewId="0">
      <selection activeCell="E35" sqref="E35"/>
    </sheetView>
  </sheetViews>
  <sheetFormatPr defaultRowHeight="14" x14ac:dyDescent="0.3"/>
  <cols>
    <col min="1" max="16384" width="8.6640625" style="4"/>
  </cols>
  <sheetData>
    <row r="1" spans="1:44" x14ac:dyDescent="0.3">
      <c r="A1" s="4" t="s">
        <v>31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3" t="s">
        <v>14</v>
      </c>
      <c r="I1" s="13"/>
      <c r="J1" s="13" t="s">
        <v>15</v>
      </c>
      <c r="K1" s="13"/>
      <c r="L1" s="1" t="s">
        <v>16</v>
      </c>
      <c r="M1" s="1"/>
      <c r="N1" s="13" t="s">
        <v>14</v>
      </c>
      <c r="O1" s="13"/>
      <c r="P1" s="13" t="s">
        <v>15</v>
      </c>
      <c r="Q1" s="13"/>
      <c r="R1" s="1" t="s">
        <v>16</v>
      </c>
      <c r="S1" s="1"/>
      <c r="T1" s="1" t="s">
        <v>0</v>
      </c>
      <c r="U1" s="1" t="s">
        <v>1</v>
      </c>
      <c r="W1" s="7"/>
      <c r="X1" s="13" t="s">
        <v>14</v>
      </c>
      <c r="Y1" s="13"/>
      <c r="Z1" s="13" t="s">
        <v>19</v>
      </c>
      <c r="AA1" s="13"/>
      <c r="AB1" s="1" t="s">
        <v>20</v>
      </c>
      <c r="AC1" s="1"/>
      <c r="AD1" s="13" t="s">
        <v>14</v>
      </c>
      <c r="AE1" s="13"/>
      <c r="AF1" s="13" t="s">
        <v>19</v>
      </c>
      <c r="AG1" s="13"/>
      <c r="AH1" s="1" t="s">
        <v>20</v>
      </c>
      <c r="AI1" s="1"/>
      <c r="AJ1" s="13" t="s">
        <v>14</v>
      </c>
      <c r="AK1" s="13"/>
      <c r="AL1" s="13" t="s">
        <v>19</v>
      </c>
      <c r="AM1" s="13"/>
      <c r="AN1" s="1" t="s">
        <v>20</v>
      </c>
      <c r="AO1" s="1"/>
      <c r="AP1" s="1" t="s">
        <v>0</v>
      </c>
      <c r="AQ1" s="1" t="s">
        <v>1</v>
      </c>
    </row>
    <row r="2" spans="1:44" x14ac:dyDescent="0.3"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 t="s">
        <v>17</v>
      </c>
      <c r="I2" s="2" t="s">
        <v>18</v>
      </c>
      <c r="J2" s="2" t="s">
        <v>17</v>
      </c>
      <c r="K2" s="2" t="s">
        <v>18</v>
      </c>
      <c r="L2" s="2"/>
      <c r="M2" s="1"/>
      <c r="N2" s="2" t="s">
        <v>17</v>
      </c>
      <c r="O2" s="2" t="s">
        <v>18</v>
      </c>
      <c r="P2" s="2" t="s">
        <v>17</v>
      </c>
      <c r="Q2" s="2" t="s">
        <v>18</v>
      </c>
      <c r="R2" s="2"/>
      <c r="S2" s="2"/>
      <c r="T2" s="2"/>
      <c r="U2" s="2"/>
      <c r="W2" s="7"/>
      <c r="X2" s="2" t="s">
        <v>17</v>
      </c>
      <c r="Y2" s="2" t="s">
        <v>18</v>
      </c>
      <c r="Z2" s="2" t="s">
        <v>17</v>
      </c>
      <c r="AA2" s="2" t="s">
        <v>18</v>
      </c>
      <c r="AB2" s="2"/>
      <c r="AC2" s="1"/>
      <c r="AD2" s="2" t="s">
        <v>17</v>
      </c>
      <c r="AE2" s="2" t="s">
        <v>18</v>
      </c>
      <c r="AF2" s="2" t="s">
        <v>17</v>
      </c>
      <c r="AG2" s="2" t="s">
        <v>18</v>
      </c>
      <c r="AH2" s="2"/>
      <c r="AI2" s="1"/>
      <c r="AJ2" s="2" t="s">
        <v>17</v>
      </c>
      <c r="AK2" s="2" t="s">
        <v>18</v>
      </c>
      <c r="AL2" s="2" t="s">
        <v>17</v>
      </c>
      <c r="AM2" s="2" t="s">
        <v>18</v>
      </c>
      <c r="AN2" s="2"/>
      <c r="AO2" s="2"/>
      <c r="AP2" s="2"/>
      <c r="AQ2" s="2"/>
    </row>
    <row r="3" spans="1:44" x14ac:dyDescent="0.3">
      <c r="A3" s="5" t="s">
        <v>21</v>
      </c>
      <c r="B3" s="2">
        <v>3.43</v>
      </c>
      <c r="C3" s="2">
        <v>22.5</v>
      </c>
      <c r="D3" s="2">
        <v>99.4</v>
      </c>
      <c r="E3" s="2">
        <v>99.5</v>
      </c>
      <c r="F3" s="2">
        <f>E3/D3*100</f>
        <v>100.10060362173037</v>
      </c>
      <c r="G3" s="2"/>
      <c r="H3" s="2">
        <v>3.42</v>
      </c>
      <c r="I3" s="2">
        <v>5.46</v>
      </c>
      <c r="J3" s="2">
        <v>98.8</v>
      </c>
      <c r="K3" s="2">
        <v>98.6</v>
      </c>
      <c r="L3" s="2">
        <f>K3/J3*100</f>
        <v>99.797570850202419</v>
      </c>
      <c r="M3" s="2"/>
      <c r="N3" s="2">
        <v>3.71</v>
      </c>
      <c r="O3" s="2">
        <v>3.88</v>
      </c>
      <c r="P3" s="2">
        <v>98.5</v>
      </c>
      <c r="Q3" s="2">
        <v>97.8</v>
      </c>
      <c r="R3" s="2">
        <f>Q3/P3*100</f>
        <v>99.289340101522839</v>
      </c>
      <c r="S3" s="2"/>
      <c r="T3" s="2">
        <f>AVERAGE(F3,L3,R3)</f>
        <v>99.72917152448521</v>
      </c>
      <c r="U3" s="2">
        <f>STDEV(F3,L3,R3)/SQRT(COUNT(F3,L3,R3))</f>
        <v>0.2366755695206739</v>
      </c>
      <c r="V3" s="2"/>
      <c r="W3" s="9"/>
      <c r="X3" s="2">
        <v>2.29</v>
      </c>
      <c r="Y3" s="2">
        <v>2.74</v>
      </c>
      <c r="Z3" s="2">
        <v>87.3</v>
      </c>
      <c r="AA3" s="2">
        <v>85</v>
      </c>
      <c r="AB3" s="2">
        <f t="shared" ref="AB3:AB11" si="0">AA3/Z3*100</f>
        <v>97.365406643757154</v>
      </c>
      <c r="AC3" s="2"/>
      <c r="AD3" s="2">
        <v>3.88</v>
      </c>
      <c r="AE3" s="2">
        <v>3.42</v>
      </c>
      <c r="AF3" s="2">
        <v>97.5</v>
      </c>
      <c r="AG3" s="2">
        <v>95.8</v>
      </c>
      <c r="AH3" s="2">
        <f>AG3/AF3*100</f>
        <v>98.256410256410248</v>
      </c>
      <c r="AI3" s="2"/>
      <c r="AJ3" s="2">
        <v>1.54</v>
      </c>
      <c r="AK3" s="2">
        <v>0.81</v>
      </c>
      <c r="AL3" s="2">
        <v>90.2</v>
      </c>
      <c r="AM3" s="2">
        <v>92.9</v>
      </c>
      <c r="AN3" s="2">
        <f>AM3/AL3*100</f>
        <v>102.99334811529934</v>
      </c>
      <c r="AO3" s="2"/>
      <c r="AP3" s="2">
        <f>AVERAGE(AB3,AH3,AN3)</f>
        <v>99.538388338488915</v>
      </c>
      <c r="AQ3" s="2">
        <f>STDEV(AB3,AH3,AN3)/SQRT(COUNT(AB3,AH3,AN3))</f>
        <v>1.7465234184872989</v>
      </c>
      <c r="AR3" s="2"/>
    </row>
    <row r="4" spans="1:44" x14ac:dyDescent="0.3">
      <c r="A4" s="5" t="s">
        <v>22</v>
      </c>
      <c r="B4" s="2">
        <v>3.43</v>
      </c>
      <c r="C4" s="2">
        <v>10.3</v>
      </c>
      <c r="D4" s="2">
        <v>99.4</v>
      </c>
      <c r="E4" s="2">
        <v>98</v>
      </c>
      <c r="F4" s="2">
        <f t="shared" ref="F4:F10" si="1">E4/D4*100</f>
        <v>98.591549295774641</v>
      </c>
      <c r="G4" s="2"/>
      <c r="H4" s="2">
        <v>3.42</v>
      </c>
      <c r="I4" s="2">
        <v>5.48</v>
      </c>
      <c r="J4" s="2">
        <v>98.8</v>
      </c>
      <c r="K4" s="2">
        <v>98.1</v>
      </c>
      <c r="L4" s="2">
        <f t="shared" ref="L4:L10" si="2">K4/J4*100</f>
        <v>99.291497975708495</v>
      </c>
      <c r="M4" s="2"/>
      <c r="N4" s="2">
        <v>2.63</v>
      </c>
      <c r="O4" s="2">
        <v>25.3</v>
      </c>
      <c r="P4" s="2">
        <v>99</v>
      </c>
      <c r="Q4" s="2">
        <v>98.3</v>
      </c>
      <c r="R4" s="2">
        <f t="shared" ref="R4:R10" si="3">Q4/P4*100</f>
        <v>99.292929292929287</v>
      </c>
      <c r="S4" s="2"/>
      <c r="T4" s="2">
        <f t="shared" ref="T4:T11" si="4">AVERAGE(F4,L4,R4)</f>
        <v>99.058658854804136</v>
      </c>
      <c r="U4" s="2">
        <f t="shared" ref="U4:U11" si="5">STDEV(F4,L4,R4)/SQRT(COUNT(F4,L4,R4))</f>
        <v>0.2335551450013445</v>
      </c>
      <c r="V4" s="10"/>
      <c r="W4" s="2"/>
      <c r="X4" s="2">
        <v>2.29</v>
      </c>
      <c r="Y4" s="2">
        <v>9.1999999999999993</v>
      </c>
      <c r="Z4" s="2">
        <v>87.3</v>
      </c>
      <c r="AA4" s="2">
        <v>87.2</v>
      </c>
      <c r="AB4" s="2">
        <f t="shared" si="0"/>
        <v>99.885452462772065</v>
      </c>
      <c r="AC4" s="2"/>
      <c r="AD4" s="2">
        <v>3.88</v>
      </c>
      <c r="AE4" s="2">
        <v>5.62</v>
      </c>
      <c r="AF4" s="2">
        <v>97.5</v>
      </c>
      <c r="AG4" s="2">
        <v>95.6</v>
      </c>
      <c r="AH4" s="2">
        <f t="shared" ref="AH4:AH11" si="6">AG4/AF4*100</f>
        <v>98.051282051282044</v>
      </c>
      <c r="AI4" s="2"/>
      <c r="AJ4" s="2">
        <v>1.54</v>
      </c>
      <c r="AK4" s="2">
        <v>3.24</v>
      </c>
      <c r="AL4" s="2">
        <v>90.2</v>
      </c>
      <c r="AM4" s="2">
        <v>96.1</v>
      </c>
      <c r="AN4" s="2">
        <f t="shared" ref="AN4:AN11" si="7">AM4/AL4*100</f>
        <v>106.54101995565408</v>
      </c>
      <c r="AO4" s="2"/>
      <c r="AP4" s="2">
        <f t="shared" ref="AP4:AP11" si="8">AVERAGE(AB4,AH4,AN4)</f>
        <v>101.49258482323607</v>
      </c>
      <c r="AQ4" s="2">
        <f t="shared" ref="AQ4:AQ11" si="9">STDEV(AB4,AH4,AN4)/SQRT(COUNT(AB4,AH4,AN4))</f>
        <v>2.5791515555359648</v>
      </c>
      <c r="AR4" s="2"/>
    </row>
    <row r="5" spans="1:44" x14ac:dyDescent="0.3">
      <c r="A5" s="5" t="s">
        <v>24</v>
      </c>
      <c r="B5" s="2">
        <v>6.34</v>
      </c>
      <c r="C5" s="2">
        <v>3.51</v>
      </c>
      <c r="D5" s="2">
        <v>98.9</v>
      </c>
      <c r="E5" s="2">
        <v>39.9</v>
      </c>
      <c r="F5" s="2">
        <f>E5/D5*100</f>
        <v>40.343781597573305</v>
      </c>
      <c r="G5" s="2"/>
      <c r="H5" s="2">
        <v>5.31</v>
      </c>
      <c r="I5" s="2">
        <v>6.89</v>
      </c>
      <c r="J5" s="2">
        <v>98.6</v>
      </c>
      <c r="K5" s="2">
        <v>49</v>
      </c>
      <c r="L5" s="2">
        <f>K5/J5*100</f>
        <v>49.695740365111561</v>
      </c>
      <c r="M5" s="2"/>
      <c r="N5" s="2">
        <v>3.71</v>
      </c>
      <c r="O5" s="2">
        <v>4.24</v>
      </c>
      <c r="P5" s="2">
        <v>98.5</v>
      </c>
      <c r="Q5" s="2">
        <v>47.9</v>
      </c>
      <c r="R5" s="2">
        <f>Q5/P5*100</f>
        <v>48.629441624365484</v>
      </c>
      <c r="S5" s="2"/>
      <c r="T5" s="2">
        <f t="shared" si="4"/>
        <v>46.222987862350116</v>
      </c>
      <c r="U5" s="2">
        <f t="shared" si="5"/>
        <v>2.9556752177786358</v>
      </c>
      <c r="V5" s="2"/>
      <c r="W5" s="9"/>
      <c r="X5" s="2">
        <v>2.29</v>
      </c>
      <c r="Y5" s="2">
        <v>4.42</v>
      </c>
      <c r="Z5" s="2">
        <v>87.3</v>
      </c>
      <c r="AA5" s="2">
        <v>79.900000000000006</v>
      </c>
      <c r="AB5" s="2">
        <f t="shared" si="0"/>
        <v>91.523482245131731</v>
      </c>
      <c r="AC5" s="2"/>
      <c r="AD5" s="2">
        <v>3.88</v>
      </c>
      <c r="AE5" s="2">
        <v>3.83</v>
      </c>
      <c r="AF5" s="2">
        <v>97.5</v>
      </c>
      <c r="AG5" s="2">
        <v>92.7</v>
      </c>
      <c r="AH5" s="2">
        <f t="shared" si="6"/>
        <v>95.07692307692308</v>
      </c>
      <c r="AI5" s="2"/>
      <c r="AJ5" s="2">
        <v>1.54</v>
      </c>
      <c r="AK5" s="2">
        <v>1.52</v>
      </c>
      <c r="AL5" s="2">
        <v>90.2</v>
      </c>
      <c r="AM5" s="2">
        <v>76.5</v>
      </c>
      <c r="AN5" s="2">
        <f t="shared" si="7"/>
        <v>84.811529933481154</v>
      </c>
      <c r="AO5" s="2"/>
      <c r="AP5" s="2">
        <f t="shared" si="8"/>
        <v>90.47064508517866</v>
      </c>
      <c r="AQ5" s="2">
        <f t="shared" si="9"/>
        <v>3.0097576680628668</v>
      </c>
      <c r="AR5" s="2"/>
    </row>
    <row r="6" spans="1:44" x14ac:dyDescent="0.3">
      <c r="A6" s="5" t="s">
        <v>25</v>
      </c>
      <c r="B6" s="2">
        <v>6.34</v>
      </c>
      <c r="C6" s="2">
        <v>3.81</v>
      </c>
      <c r="D6" s="2">
        <v>98.9</v>
      </c>
      <c r="E6" s="2">
        <v>34.700000000000003</v>
      </c>
      <c r="F6" s="2">
        <f>E6/D6*100</f>
        <v>35.085945399393324</v>
      </c>
      <c r="G6" s="2"/>
      <c r="H6" s="2">
        <v>5.33</v>
      </c>
      <c r="I6" s="2">
        <v>6.43</v>
      </c>
      <c r="J6" s="2">
        <v>97.2</v>
      </c>
      <c r="K6" s="2">
        <v>41.3</v>
      </c>
      <c r="L6" s="2">
        <f>K6/J6*100</f>
        <v>42.489711934156375</v>
      </c>
      <c r="M6" s="2"/>
      <c r="N6" s="2">
        <v>3.71</v>
      </c>
      <c r="O6" s="2">
        <v>4.17</v>
      </c>
      <c r="P6" s="2">
        <v>98.5</v>
      </c>
      <c r="Q6" s="2">
        <v>40.1</v>
      </c>
      <c r="R6" s="2">
        <f>Q6/P6*100</f>
        <v>40.710659898477161</v>
      </c>
      <c r="S6" s="2"/>
      <c r="T6" s="2">
        <f t="shared" si="4"/>
        <v>39.42877241067562</v>
      </c>
      <c r="U6" s="2">
        <f t="shared" si="5"/>
        <v>2.2313199661378262</v>
      </c>
      <c r="V6" s="2"/>
      <c r="W6" s="9"/>
      <c r="X6" s="2">
        <v>2.29</v>
      </c>
      <c r="Y6" s="2">
        <v>2.19</v>
      </c>
      <c r="Z6" s="2">
        <v>87.3</v>
      </c>
      <c r="AA6" s="2">
        <v>78.5</v>
      </c>
      <c r="AB6" s="2">
        <f t="shared" si="0"/>
        <v>89.919816723940443</v>
      </c>
      <c r="AC6" s="2"/>
      <c r="AD6" s="2">
        <v>3.88</v>
      </c>
      <c r="AE6" s="2">
        <v>4.74</v>
      </c>
      <c r="AF6" s="2">
        <v>97.5</v>
      </c>
      <c r="AG6" s="2">
        <v>94.6</v>
      </c>
      <c r="AH6" s="2">
        <f t="shared" si="6"/>
        <v>97.025641025641022</v>
      </c>
      <c r="AI6" s="2"/>
      <c r="AJ6" s="2">
        <v>1.54</v>
      </c>
      <c r="AK6" s="2">
        <v>5.08</v>
      </c>
      <c r="AL6" s="2">
        <v>90.2</v>
      </c>
      <c r="AM6" s="2">
        <v>90.5</v>
      </c>
      <c r="AN6" s="2">
        <f t="shared" si="7"/>
        <v>100.33259423503324</v>
      </c>
      <c r="AO6" s="2"/>
      <c r="AP6" s="2">
        <f t="shared" si="8"/>
        <v>95.759350661538235</v>
      </c>
      <c r="AQ6" s="2">
        <f t="shared" si="9"/>
        <v>3.0718670944852988</v>
      </c>
      <c r="AR6" s="2"/>
    </row>
    <row r="7" spans="1:44" x14ac:dyDescent="0.3">
      <c r="A7" s="5" t="s">
        <v>23</v>
      </c>
      <c r="B7" s="2">
        <v>7.05</v>
      </c>
      <c r="C7" s="2">
        <v>9.34</v>
      </c>
      <c r="D7" s="2">
        <v>99.4</v>
      </c>
      <c r="E7" s="2">
        <v>0</v>
      </c>
      <c r="F7" s="2">
        <f t="shared" si="1"/>
        <v>0</v>
      </c>
      <c r="G7" s="2"/>
      <c r="H7" s="2">
        <v>3.42</v>
      </c>
      <c r="I7" s="2">
        <v>1.76</v>
      </c>
      <c r="J7" s="2">
        <v>98.8</v>
      </c>
      <c r="K7" s="2">
        <v>1.63</v>
      </c>
      <c r="L7" s="2">
        <f t="shared" si="2"/>
        <v>1.6497975708502022</v>
      </c>
      <c r="M7" s="2"/>
      <c r="N7" s="2">
        <v>3.71</v>
      </c>
      <c r="O7" s="2">
        <v>4.8499999999999996</v>
      </c>
      <c r="P7" s="2">
        <v>98.5</v>
      </c>
      <c r="Q7" s="2">
        <v>0</v>
      </c>
      <c r="R7" s="2">
        <f t="shared" si="3"/>
        <v>0</v>
      </c>
      <c r="S7" s="2"/>
      <c r="T7" s="2">
        <f t="shared" si="4"/>
        <v>0.54993252361673406</v>
      </c>
      <c r="U7" s="2">
        <f t="shared" si="5"/>
        <v>0.54993252361673406</v>
      </c>
      <c r="V7" s="2"/>
      <c r="W7" s="9"/>
      <c r="X7" s="2">
        <v>2.29</v>
      </c>
      <c r="Y7" s="2">
        <v>4.12</v>
      </c>
      <c r="Z7" s="2">
        <v>87.3</v>
      </c>
      <c r="AA7" s="2">
        <v>0.35</v>
      </c>
      <c r="AB7" s="2">
        <f t="shared" si="0"/>
        <v>0.40091638029782356</v>
      </c>
      <c r="AC7" s="2"/>
      <c r="AD7" s="2">
        <v>3.95</v>
      </c>
      <c r="AE7" s="2">
        <v>14.5</v>
      </c>
      <c r="AF7" s="2">
        <v>90</v>
      </c>
      <c r="AG7" s="2">
        <v>0.39</v>
      </c>
      <c r="AH7" s="2">
        <f t="shared" si="6"/>
        <v>0.43333333333333329</v>
      </c>
      <c r="AI7" s="2"/>
      <c r="AJ7" s="2">
        <v>1.54</v>
      </c>
      <c r="AK7" s="2">
        <v>10.9</v>
      </c>
      <c r="AL7" s="2">
        <v>90.2</v>
      </c>
      <c r="AM7" s="2">
        <v>1.17</v>
      </c>
      <c r="AN7" s="2">
        <f t="shared" si="7"/>
        <v>1.2971175166297115</v>
      </c>
      <c r="AO7" s="2"/>
      <c r="AP7" s="2">
        <f t="shared" si="8"/>
        <v>0.71045574342028939</v>
      </c>
      <c r="AQ7" s="2">
        <f t="shared" si="9"/>
        <v>0.29348011961059317</v>
      </c>
      <c r="AR7" s="2"/>
    </row>
    <row r="8" spans="1:44" x14ac:dyDescent="0.3">
      <c r="A8" s="6" t="s">
        <v>26</v>
      </c>
      <c r="B8" s="2">
        <v>3.43</v>
      </c>
      <c r="C8" s="2">
        <v>5.9</v>
      </c>
      <c r="D8" s="2">
        <v>99.4</v>
      </c>
      <c r="E8" s="2">
        <v>98.7</v>
      </c>
      <c r="F8" s="2">
        <f t="shared" si="1"/>
        <v>99.295774647887328</v>
      </c>
      <c r="G8" s="2"/>
      <c r="H8" s="2">
        <v>3.42</v>
      </c>
      <c r="I8" s="2">
        <v>3.09</v>
      </c>
      <c r="J8" s="2">
        <v>98.8</v>
      </c>
      <c r="K8" s="2">
        <v>97.7</v>
      </c>
      <c r="L8" s="2">
        <f t="shared" si="2"/>
        <v>98.886639676113361</v>
      </c>
      <c r="M8" s="2"/>
      <c r="N8" s="2">
        <v>3.71</v>
      </c>
      <c r="O8" s="2">
        <v>3.21</v>
      </c>
      <c r="P8" s="2">
        <v>98.5</v>
      </c>
      <c r="Q8" s="2">
        <v>98.2</v>
      </c>
      <c r="R8" s="2">
        <f t="shared" si="3"/>
        <v>99.695431472081225</v>
      </c>
      <c r="S8" s="2"/>
      <c r="T8" s="2">
        <f t="shared" si="4"/>
        <v>99.292615265360652</v>
      </c>
      <c r="U8" s="2">
        <f t="shared" si="5"/>
        <v>0.23348342452209392</v>
      </c>
      <c r="V8" s="10"/>
      <c r="W8" s="2"/>
      <c r="X8" s="2">
        <v>2.29</v>
      </c>
      <c r="Y8" s="2">
        <v>3.71</v>
      </c>
      <c r="Z8" s="2">
        <v>87.3</v>
      </c>
      <c r="AA8" s="2">
        <v>78.599999999999994</v>
      </c>
      <c r="AB8" s="2">
        <f t="shared" si="0"/>
        <v>90.034364261168378</v>
      </c>
      <c r="AC8" s="2"/>
      <c r="AD8" s="2">
        <v>3.88</v>
      </c>
      <c r="AE8" s="2">
        <v>10.8</v>
      </c>
      <c r="AF8" s="2">
        <v>97.5</v>
      </c>
      <c r="AG8" s="2">
        <v>80.099999999999994</v>
      </c>
      <c r="AH8" s="2">
        <f t="shared" si="6"/>
        <v>82.153846153846146</v>
      </c>
      <c r="AI8" s="2"/>
      <c r="AJ8" s="2">
        <v>1.54</v>
      </c>
      <c r="AK8" s="2">
        <v>7.99</v>
      </c>
      <c r="AL8" s="2">
        <v>90.2</v>
      </c>
      <c r="AM8" s="2">
        <v>75.599999999999994</v>
      </c>
      <c r="AN8" s="2">
        <f t="shared" si="7"/>
        <v>83.813747228381359</v>
      </c>
      <c r="AO8" s="2"/>
      <c r="AP8" s="2">
        <f t="shared" si="8"/>
        <v>85.333985881131966</v>
      </c>
      <c r="AQ8" s="2">
        <f t="shared" si="9"/>
        <v>2.3985402213948186</v>
      </c>
      <c r="AR8" s="2"/>
    </row>
    <row r="9" spans="1:44" x14ac:dyDescent="0.3">
      <c r="A9" s="5" t="s">
        <v>28</v>
      </c>
      <c r="B9" s="2">
        <v>3.43</v>
      </c>
      <c r="C9" s="2">
        <v>17.5</v>
      </c>
      <c r="D9" s="2">
        <v>99.4</v>
      </c>
      <c r="E9" s="2">
        <v>94.4</v>
      </c>
      <c r="F9" s="2">
        <f t="shared" si="1"/>
        <v>94.969818913480879</v>
      </c>
      <c r="G9" s="2"/>
      <c r="H9" s="2">
        <v>3.42</v>
      </c>
      <c r="I9" s="2">
        <v>3.4</v>
      </c>
      <c r="J9" s="2">
        <v>98.8</v>
      </c>
      <c r="K9" s="2">
        <v>97</v>
      </c>
      <c r="L9" s="2">
        <f t="shared" si="2"/>
        <v>98.178137651821856</v>
      </c>
      <c r="M9" s="2"/>
      <c r="N9" s="2">
        <v>3.71</v>
      </c>
      <c r="O9" s="2">
        <v>4.63</v>
      </c>
      <c r="P9" s="2">
        <v>98.5</v>
      </c>
      <c r="Q9" s="2">
        <v>93.3</v>
      </c>
      <c r="R9" s="2">
        <f t="shared" si="3"/>
        <v>94.720812182741113</v>
      </c>
      <c r="S9" s="2"/>
      <c r="T9" s="2">
        <f t="shared" si="4"/>
        <v>95.956256249347959</v>
      </c>
      <c r="U9" s="2">
        <f t="shared" si="5"/>
        <v>1.1132637921868878</v>
      </c>
      <c r="V9" s="2"/>
      <c r="W9" s="9"/>
      <c r="X9" s="2">
        <v>2.29</v>
      </c>
      <c r="Y9" s="2">
        <v>4.41</v>
      </c>
      <c r="Z9" s="2">
        <v>87.3</v>
      </c>
      <c r="AA9" s="2">
        <v>1.33</v>
      </c>
      <c r="AB9" s="2">
        <f t="shared" si="0"/>
        <v>1.5234822451317298</v>
      </c>
      <c r="AC9" s="2"/>
      <c r="AD9" s="2">
        <v>3.88</v>
      </c>
      <c r="AE9" s="2">
        <v>10.6</v>
      </c>
      <c r="AF9" s="2">
        <v>97.5</v>
      </c>
      <c r="AG9" s="2">
        <v>1.1599999999999999</v>
      </c>
      <c r="AH9" s="2">
        <f t="shared" si="6"/>
        <v>1.1897435897435895</v>
      </c>
      <c r="AI9" s="2"/>
      <c r="AJ9" s="2">
        <v>3</v>
      </c>
      <c r="AK9" s="2">
        <v>11.7</v>
      </c>
      <c r="AL9" s="2">
        <v>97.5</v>
      </c>
      <c r="AM9" s="2">
        <v>1.02</v>
      </c>
      <c r="AN9" s="2">
        <f t="shared" si="7"/>
        <v>1.0461538461538462</v>
      </c>
      <c r="AO9" s="2"/>
      <c r="AP9" s="2">
        <f t="shared" si="8"/>
        <v>1.2531265603430553</v>
      </c>
      <c r="AQ9" s="2">
        <f t="shared" si="9"/>
        <v>0.14139030004354</v>
      </c>
      <c r="AR9" s="2"/>
    </row>
    <row r="10" spans="1:44" x14ac:dyDescent="0.3">
      <c r="A10" s="5" t="s">
        <v>29</v>
      </c>
      <c r="B10" s="2">
        <v>3.43</v>
      </c>
      <c r="C10" s="2">
        <v>6.98</v>
      </c>
      <c r="D10" s="2">
        <v>99.4</v>
      </c>
      <c r="E10" s="2">
        <v>17.5</v>
      </c>
      <c r="F10" s="2">
        <f t="shared" si="1"/>
        <v>17.6056338028169</v>
      </c>
      <c r="G10" s="2"/>
      <c r="H10" s="2">
        <v>6.56</v>
      </c>
      <c r="I10" s="2">
        <v>3</v>
      </c>
      <c r="J10" s="2">
        <v>99.5</v>
      </c>
      <c r="K10" s="2">
        <v>20.3</v>
      </c>
      <c r="L10" s="2">
        <f t="shared" si="2"/>
        <v>20.402010050251256</v>
      </c>
      <c r="M10" s="2"/>
      <c r="N10" s="2">
        <v>3.71</v>
      </c>
      <c r="O10" s="2">
        <v>3.71</v>
      </c>
      <c r="P10" s="2">
        <v>98.5</v>
      </c>
      <c r="Q10" s="2">
        <v>12.2</v>
      </c>
      <c r="R10" s="2">
        <f t="shared" si="3"/>
        <v>12.385786802030456</v>
      </c>
      <c r="S10" s="2"/>
      <c r="T10" s="2">
        <f t="shared" si="4"/>
        <v>16.797810218366205</v>
      </c>
      <c r="U10" s="2">
        <f t="shared" si="5"/>
        <v>2.3490702415370657</v>
      </c>
      <c r="V10" s="2"/>
      <c r="W10" s="9"/>
      <c r="X10" s="2">
        <v>2.29</v>
      </c>
      <c r="Y10" s="2">
        <v>3.28</v>
      </c>
      <c r="Z10" s="2">
        <v>87.3</v>
      </c>
      <c r="AA10" s="2">
        <v>1.65</v>
      </c>
      <c r="AB10" s="2">
        <f t="shared" si="0"/>
        <v>1.8900343642611683</v>
      </c>
      <c r="AC10" s="2"/>
      <c r="AD10" s="2">
        <v>3.88</v>
      </c>
      <c r="AE10" s="2">
        <v>2.64</v>
      </c>
      <c r="AF10" s="2">
        <v>97.5</v>
      </c>
      <c r="AG10" s="2">
        <v>0.51</v>
      </c>
      <c r="AH10" s="2">
        <f t="shared" si="6"/>
        <v>0.52307692307692311</v>
      </c>
      <c r="AI10" s="2"/>
      <c r="AJ10" s="2">
        <v>1.54</v>
      </c>
      <c r="AK10" s="2">
        <v>3.45</v>
      </c>
      <c r="AL10" s="2">
        <v>90.2</v>
      </c>
      <c r="AM10" s="2">
        <v>1.21</v>
      </c>
      <c r="AN10" s="2">
        <f t="shared" si="7"/>
        <v>1.3414634146341464</v>
      </c>
      <c r="AO10" s="2"/>
      <c r="AP10" s="2">
        <f t="shared" si="8"/>
        <v>1.2515249006574125</v>
      </c>
      <c r="AQ10" s="2">
        <f t="shared" si="9"/>
        <v>0.39716069951784116</v>
      </c>
      <c r="AR10" s="2"/>
    </row>
    <row r="11" spans="1:44" x14ac:dyDescent="0.3">
      <c r="A11" s="6" t="s">
        <v>27</v>
      </c>
      <c r="B11" s="2">
        <v>3.43</v>
      </c>
      <c r="C11" s="2">
        <v>6.92</v>
      </c>
      <c r="D11" s="2">
        <v>99.4</v>
      </c>
      <c r="E11" s="2">
        <v>3.21</v>
      </c>
      <c r="F11" s="2">
        <f>E11/D11*100</f>
        <v>3.2293762575452716</v>
      </c>
      <c r="G11" s="2"/>
      <c r="H11" s="2">
        <v>3.42</v>
      </c>
      <c r="I11" s="2">
        <v>10.8</v>
      </c>
      <c r="J11" s="2">
        <v>98.8</v>
      </c>
      <c r="K11" s="2">
        <v>5.04</v>
      </c>
      <c r="L11" s="2">
        <f>K11/J11*100</f>
        <v>5.1012145748987852</v>
      </c>
      <c r="M11" s="2"/>
      <c r="N11" s="2">
        <v>3.71</v>
      </c>
      <c r="O11" s="2">
        <v>3.93</v>
      </c>
      <c r="P11" s="2">
        <v>98.5</v>
      </c>
      <c r="Q11" s="2">
        <v>8.26</v>
      </c>
      <c r="R11" s="2">
        <f>Q11/P11*100</f>
        <v>8.3857868020304558</v>
      </c>
      <c r="S11" s="2"/>
      <c r="T11" s="2">
        <f t="shared" si="4"/>
        <v>5.5721258781581708</v>
      </c>
      <c r="U11" s="2">
        <f t="shared" si="5"/>
        <v>1.5070346730663491</v>
      </c>
      <c r="V11" s="2"/>
      <c r="W11" s="9"/>
      <c r="X11" s="2">
        <v>2.29</v>
      </c>
      <c r="Y11" s="2">
        <v>2.76</v>
      </c>
      <c r="Z11" s="2">
        <v>87.3</v>
      </c>
      <c r="AA11" s="2">
        <v>0.53</v>
      </c>
      <c r="AB11" s="2">
        <f t="shared" si="0"/>
        <v>0.60710194730813294</v>
      </c>
      <c r="AC11" s="2"/>
      <c r="AD11" s="2">
        <v>3.88</v>
      </c>
      <c r="AE11" s="2">
        <v>3.25</v>
      </c>
      <c r="AF11" s="2">
        <v>97.5</v>
      </c>
      <c r="AG11" s="2">
        <v>0.7</v>
      </c>
      <c r="AH11" s="2">
        <f t="shared" si="6"/>
        <v>0.71794871794871784</v>
      </c>
      <c r="AI11" s="2"/>
      <c r="AJ11" s="2">
        <v>1.54</v>
      </c>
      <c r="AK11" s="2">
        <v>3.89</v>
      </c>
      <c r="AL11" s="2">
        <v>90.2</v>
      </c>
      <c r="AM11" s="2">
        <v>1.2</v>
      </c>
      <c r="AN11" s="2">
        <f t="shared" si="7"/>
        <v>1.3303769401330374</v>
      </c>
      <c r="AO11" s="2"/>
      <c r="AP11" s="2">
        <f t="shared" si="8"/>
        <v>0.88514253512996266</v>
      </c>
      <c r="AQ11" s="2">
        <f t="shared" si="9"/>
        <v>0.22490517126794679</v>
      </c>
      <c r="AR11" s="2"/>
    </row>
    <row r="12" spans="1:44" x14ac:dyDescent="0.3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x14ac:dyDescent="0.3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</sheetData>
  <mergeCells count="12">
    <mergeCell ref="AL1:AM1"/>
    <mergeCell ref="B1:C1"/>
    <mergeCell ref="D1:E1"/>
    <mergeCell ref="H1:I1"/>
    <mergeCell ref="J1:K1"/>
    <mergeCell ref="N1:O1"/>
    <mergeCell ref="P1:Q1"/>
    <mergeCell ref="X1:Y1"/>
    <mergeCell ref="Z1:AA1"/>
    <mergeCell ref="AD1:AE1"/>
    <mergeCell ref="AF1:AG1"/>
    <mergeCell ref="AJ1:AK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600FC-2EEB-4861-9169-8CC35B23E600}">
  <dimension ref="A1"/>
  <sheetViews>
    <sheetView showGridLines="0" workbookViewId="0">
      <selection activeCell="Q25" sqref="Q25"/>
    </sheetView>
  </sheetViews>
  <sheetFormatPr defaultRowHeight="14" x14ac:dyDescent="0.3"/>
  <sheetData/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18BDB-911D-431B-92C4-FEBD9143DE94}">
  <dimension ref="A1:AE20"/>
  <sheetViews>
    <sheetView workbookViewId="0">
      <selection activeCell="C8" sqref="C8"/>
    </sheetView>
  </sheetViews>
  <sheetFormatPr defaultRowHeight="14" x14ac:dyDescent="0.3"/>
  <sheetData>
    <row r="1" spans="1:31" x14ac:dyDescent="0.3">
      <c r="A1" s="2" t="s">
        <v>72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"/>
      <c r="I1" s="1"/>
      <c r="L1" s="13"/>
      <c r="M1" s="13"/>
      <c r="N1" s="13"/>
      <c r="O1" s="13"/>
      <c r="P1" s="1"/>
      <c r="Q1" s="1"/>
      <c r="R1" s="13"/>
      <c r="S1" s="13"/>
      <c r="T1" s="13"/>
      <c r="U1" s="13"/>
      <c r="V1" s="1"/>
      <c r="W1" s="1"/>
      <c r="X1" s="13"/>
      <c r="Y1" s="13"/>
      <c r="Z1" s="13"/>
      <c r="AA1" s="13"/>
      <c r="AB1" s="1"/>
      <c r="AC1" s="1"/>
      <c r="AD1" s="1"/>
      <c r="AE1" s="1"/>
    </row>
    <row r="2" spans="1:31" x14ac:dyDescent="0.3">
      <c r="A2" s="2"/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/>
      <c r="I2" s="2"/>
      <c r="L2" s="2"/>
      <c r="M2" s="2"/>
      <c r="N2" s="2"/>
      <c r="O2" s="2"/>
      <c r="P2" s="2"/>
      <c r="Q2" s="1"/>
      <c r="R2" s="2"/>
      <c r="S2" s="2"/>
      <c r="T2" s="2"/>
      <c r="U2" s="2"/>
      <c r="V2" s="2"/>
      <c r="W2" s="1"/>
      <c r="X2" s="2"/>
      <c r="Y2" s="2"/>
      <c r="Z2" s="2"/>
      <c r="AA2" s="2"/>
      <c r="AB2" s="2"/>
      <c r="AC2" s="2"/>
      <c r="AD2" s="2"/>
      <c r="AE2" s="2"/>
    </row>
    <row r="3" spans="1:31" x14ac:dyDescent="0.3">
      <c r="A3" s="12" t="s">
        <v>54</v>
      </c>
      <c r="B3" s="2">
        <v>8.09</v>
      </c>
      <c r="C3" s="2">
        <v>15.5</v>
      </c>
      <c r="D3" s="2">
        <v>97.3</v>
      </c>
      <c r="E3" s="2">
        <v>96.4</v>
      </c>
      <c r="F3" s="2">
        <f>E3/D3*100</f>
        <v>99.075025693730737</v>
      </c>
    </row>
    <row r="4" spans="1:31" x14ac:dyDescent="0.3">
      <c r="A4" s="12" t="s">
        <v>55</v>
      </c>
      <c r="B4" s="2">
        <v>8.09</v>
      </c>
      <c r="C4" s="2">
        <v>11.9</v>
      </c>
      <c r="D4" s="2">
        <v>97.3</v>
      </c>
      <c r="E4" s="2">
        <v>96.9</v>
      </c>
      <c r="F4" s="2">
        <f t="shared" ref="F4:F20" si="0">E4/D4*100</f>
        <v>99.588900308324781</v>
      </c>
    </row>
    <row r="5" spans="1:31" x14ac:dyDescent="0.3">
      <c r="A5" s="12" t="s">
        <v>56</v>
      </c>
      <c r="B5" s="2">
        <v>8.09</v>
      </c>
      <c r="C5" s="2">
        <v>11.1</v>
      </c>
      <c r="D5" s="2">
        <v>97.3</v>
      </c>
      <c r="E5" s="2">
        <v>97.7</v>
      </c>
      <c r="F5" s="2">
        <f t="shared" si="0"/>
        <v>100.41109969167523</v>
      </c>
    </row>
    <row r="6" spans="1:31" x14ac:dyDescent="0.3">
      <c r="A6" s="12" t="s">
        <v>57</v>
      </c>
      <c r="B6" s="2">
        <v>8.09</v>
      </c>
      <c r="C6" s="2">
        <v>10.6</v>
      </c>
      <c r="D6" s="2">
        <v>97.3</v>
      </c>
      <c r="E6" s="2">
        <v>97.1</v>
      </c>
      <c r="F6" s="2">
        <f t="shared" si="0"/>
        <v>99.794450154162391</v>
      </c>
    </row>
    <row r="7" spans="1:31" x14ac:dyDescent="0.3">
      <c r="A7" s="12" t="s">
        <v>58</v>
      </c>
      <c r="B7" s="2">
        <v>8.09</v>
      </c>
      <c r="C7" s="2">
        <v>12.4</v>
      </c>
      <c r="D7" s="2">
        <v>97.3</v>
      </c>
      <c r="E7" s="2">
        <v>95.5</v>
      </c>
      <c r="F7" s="2">
        <f t="shared" si="0"/>
        <v>98.150051387461474</v>
      </c>
    </row>
    <row r="8" spans="1:31" x14ac:dyDescent="0.3">
      <c r="A8" s="12" t="s">
        <v>59</v>
      </c>
      <c r="B8" s="2">
        <v>8.09</v>
      </c>
      <c r="C8" s="2">
        <v>10.199999999999999</v>
      </c>
      <c r="D8" s="2">
        <v>97.3</v>
      </c>
      <c r="E8" s="2">
        <v>97.2</v>
      </c>
      <c r="F8" s="2">
        <f t="shared" si="0"/>
        <v>99.897225077081202</v>
      </c>
    </row>
    <row r="9" spans="1:31" x14ac:dyDescent="0.3">
      <c r="A9" s="12" t="s">
        <v>60</v>
      </c>
      <c r="B9" s="2">
        <v>8.09</v>
      </c>
      <c r="C9" s="2">
        <v>12.6</v>
      </c>
      <c r="D9" s="2">
        <v>97.3</v>
      </c>
      <c r="E9" s="2">
        <v>97.1</v>
      </c>
      <c r="F9" s="2">
        <f t="shared" si="0"/>
        <v>99.794450154162391</v>
      </c>
    </row>
    <row r="10" spans="1:31" x14ac:dyDescent="0.3">
      <c r="A10" s="12" t="s">
        <v>61</v>
      </c>
      <c r="B10" s="2">
        <v>8.09</v>
      </c>
      <c r="C10" s="2">
        <v>14.8</v>
      </c>
      <c r="D10" s="2">
        <v>97.3</v>
      </c>
      <c r="E10" s="2">
        <v>93.2</v>
      </c>
      <c r="F10" s="2">
        <f t="shared" si="0"/>
        <v>95.786228160328889</v>
      </c>
    </row>
    <row r="11" spans="1:31" x14ac:dyDescent="0.3">
      <c r="A11" s="12" t="s">
        <v>62</v>
      </c>
      <c r="B11" s="2">
        <v>8.09</v>
      </c>
      <c r="C11" s="2">
        <v>8.5500000000000007</v>
      </c>
      <c r="D11" s="2">
        <v>97.3</v>
      </c>
      <c r="E11" s="2">
        <v>97</v>
      </c>
      <c r="F11" s="2">
        <f t="shared" si="0"/>
        <v>99.691675231243579</v>
      </c>
    </row>
    <row r="12" spans="1:31" x14ac:dyDescent="0.3">
      <c r="A12" s="12" t="s">
        <v>63</v>
      </c>
      <c r="B12" s="2">
        <v>8.09</v>
      </c>
      <c r="C12" s="2">
        <v>10.6</v>
      </c>
      <c r="D12" s="2">
        <v>97.3</v>
      </c>
      <c r="E12" s="2">
        <v>97.5</v>
      </c>
      <c r="F12" s="2">
        <f t="shared" si="0"/>
        <v>100.20554984583762</v>
      </c>
    </row>
    <row r="13" spans="1:31" x14ac:dyDescent="0.3">
      <c r="A13" s="12" t="s">
        <v>64</v>
      </c>
      <c r="B13" s="2">
        <v>8.09</v>
      </c>
      <c r="C13" s="2">
        <v>12.6</v>
      </c>
      <c r="D13" s="2">
        <v>97.3</v>
      </c>
      <c r="E13" s="2">
        <v>96.9</v>
      </c>
      <c r="F13" s="2">
        <f t="shared" si="0"/>
        <v>99.588900308324781</v>
      </c>
    </row>
    <row r="14" spans="1:31" x14ac:dyDescent="0.3">
      <c r="A14" s="12" t="s">
        <v>65</v>
      </c>
      <c r="B14" s="2">
        <v>8.09</v>
      </c>
      <c r="C14" s="2">
        <v>14</v>
      </c>
      <c r="D14" s="2">
        <v>97.3</v>
      </c>
      <c r="E14" s="2">
        <v>97.2</v>
      </c>
      <c r="F14" s="2">
        <f t="shared" si="0"/>
        <v>99.897225077081202</v>
      </c>
    </row>
    <row r="15" spans="1:31" x14ac:dyDescent="0.3">
      <c r="A15" s="12" t="s">
        <v>66</v>
      </c>
      <c r="B15" s="2">
        <v>8.09</v>
      </c>
      <c r="C15" s="2">
        <v>18</v>
      </c>
      <c r="D15" s="2">
        <v>97.3</v>
      </c>
      <c r="E15" s="2">
        <v>94.5</v>
      </c>
      <c r="F15" s="2">
        <f t="shared" si="0"/>
        <v>97.122302158273385</v>
      </c>
    </row>
    <row r="16" spans="1:31" x14ac:dyDescent="0.3">
      <c r="A16" s="12" t="s">
        <v>67</v>
      </c>
      <c r="B16" s="2">
        <v>8.09</v>
      </c>
      <c r="C16" s="2">
        <v>10.3</v>
      </c>
      <c r="D16" s="2">
        <v>97.3</v>
      </c>
      <c r="E16" s="2">
        <v>97.2</v>
      </c>
      <c r="F16" s="2">
        <f t="shared" si="0"/>
        <v>99.897225077081202</v>
      </c>
    </row>
    <row r="17" spans="1:6" x14ac:dyDescent="0.3">
      <c r="A17" s="12" t="s">
        <v>68</v>
      </c>
      <c r="B17" s="2">
        <v>8.09</v>
      </c>
      <c r="C17" s="2">
        <v>8.2799999999999994</v>
      </c>
      <c r="D17" s="2">
        <v>97.3</v>
      </c>
      <c r="E17" s="2">
        <v>97.4</v>
      </c>
      <c r="F17" s="2">
        <f t="shared" si="0"/>
        <v>100.10277492291881</v>
      </c>
    </row>
    <row r="18" spans="1:6" x14ac:dyDescent="0.3">
      <c r="A18" s="12" t="s">
        <v>69</v>
      </c>
      <c r="B18" s="2">
        <v>8.09</v>
      </c>
      <c r="C18" s="2">
        <v>11.4</v>
      </c>
      <c r="D18" s="2">
        <v>97.3</v>
      </c>
      <c r="E18" s="2">
        <v>98.5</v>
      </c>
      <c r="F18" s="2">
        <f t="shared" si="0"/>
        <v>101.2332990750257</v>
      </c>
    </row>
    <row r="19" spans="1:6" x14ac:dyDescent="0.3">
      <c r="A19" s="12" t="s">
        <v>70</v>
      </c>
      <c r="B19" s="2">
        <v>8.09</v>
      </c>
      <c r="C19" s="2">
        <v>9.89</v>
      </c>
      <c r="D19" s="2">
        <v>97.3</v>
      </c>
      <c r="E19" s="2">
        <v>96.3</v>
      </c>
      <c r="F19" s="2">
        <f t="shared" si="0"/>
        <v>98.972250770811925</v>
      </c>
    </row>
    <row r="20" spans="1:6" x14ac:dyDescent="0.3">
      <c r="A20" s="12" t="s">
        <v>71</v>
      </c>
      <c r="B20" s="2">
        <v>8.09</v>
      </c>
      <c r="C20" s="2">
        <v>12.9</v>
      </c>
      <c r="D20" s="2">
        <v>97.3</v>
      </c>
      <c r="E20" s="2">
        <v>95.9</v>
      </c>
      <c r="F20" s="2">
        <f t="shared" si="0"/>
        <v>98.561151079136692</v>
      </c>
    </row>
  </sheetData>
  <mergeCells count="8">
    <mergeCell ref="Z1:AA1"/>
    <mergeCell ref="B1:C1"/>
    <mergeCell ref="D1:E1"/>
    <mergeCell ref="L1:M1"/>
    <mergeCell ref="N1:O1"/>
    <mergeCell ref="R1:S1"/>
    <mergeCell ref="T1:U1"/>
    <mergeCell ref="X1:Y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A7CB7-9A91-4325-B0FA-16C2B3919C70}">
  <dimension ref="A1:AQ8"/>
  <sheetViews>
    <sheetView workbookViewId="0">
      <selection activeCell="L6" sqref="L6"/>
    </sheetView>
  </sheetViews>
  <sheetFormatPr defaultRowHeight="14" x14ac:dyDescent="0.3"/>
  <cols>
    <col min="1" max="16384" width="8.6640625" style="4"/>
  </cols>
  <sheetData>
    <row r="1" spans="1:43" x14ac:dyDescent="0.3">
      <c r="A1" s="4" t="s">
        <v>32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3" t="s">
        <v>14</v>
      </c>
      <c r="I1" s="13"/>
      <c r="J1" s="13" t="s">
        <v>15</v>
      </c>
      <c r="K1" s="13"/>
      <c r="L1" s="1" t="s">
        <v>16</v>
      </c>
      <c r="M1" s="1"/>
      <c r="N1" s="13" t="s">
        <v>14</v>
      </c>
      <c r="O1" s="13"/>
      <c r="P1" s="13" t="s">
        <v>15</v>
      </c>
      <c r="Q1" s="13"/>
      <c r="R1" s="1" t="s">
        <v>16</v>
      </c>
      <c r="S1" s="1"/>
      <c r="T1" s="1" t="s">
        <v>0</v>
      </c>
      <c r="U1" s="1" t="s">
        <v>1</v>
      </c>
      <c r="W1" s="7"/>
      <c r="X1" s="13" t="s">
        <v>14</v>
      </c>
      <c r="Y1" s="13"/>
      <c r="Z1" s="13" t="s">
        <v>19</v>
      </c>
      <c r="AA1" s="13"/>
      <c r="AB1" s="1" t="s">
        <v>20</v>
      </c>
      <c r="AC1" s="1"/>
      <c r="AD1" s="13" t="s">
        <v>14</v>
      </c>
      <c r="AE1" s="13"/>
      <c r="AF1" s="13" t="s">
        <v>19</v>
      </c>
      <c r="AG1" s="13"/>
      <c r="AH1" s="1" t="s">
        <v>20</v>
      </c>
      <c r="AI1" s="1"/>
      <c r="AJ1" s="13" t="s">
        <v>14</v>
      </c>
      <c r="AK1" s="13"/>
      <c r="AL1" s="13" t="s">
        <v>19</v>
      </c>
      <c r="AM1" s="13"/>
      <c r="AN1" s="1" t="s">
        <v>20</v>
      </c>
      <c r="AO1" s="1"/>
      <c r="AP1" s="1" t="s">
        <v>0</v>
      </c>
      <c r="AQ1" s="1" t="s">
        <v>1</v>
      </c>
    </row>
    <row r="2" spans="1:43" x14ac:dyDescent="0.3"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 t="s">
        <v>17</v>
      </c>
      <c r="I2" s="2" t="s">
        <v>18</v>
      </c>
      <c r="J2" s="2" t="s">
        <v>17</v>
      </c>
      <c r="K2" s="2" t="s">
        <v>18</v>
      </c>
      <c r="L2" s="2"/>
      <c r="M2" s="1"/>
      <c r="N2" s="2" t="s">
        <v>17</v>
      </c>
      <c r="O2" s="2" t="s">
        <v>18</v>
      </c>
      <c r="P2" s="2" t="s">
        <v>17</v>
      </c>
      <c r="Q2" s="2" t="s">
        <v>18</v>
      </c>
      <c r="R2" s="2"/>
      <c r="S2" s="2"/>
      <c r="T2" s="2"/>
      <c r="U2" s="2"/>
      <c r="W2" s="7"/>
      <c r="X2" s="2" t="s">
        <v>17</v>
      </c>
      <c r="Y2" s="2" t="s">
        <v>18</v>
      </c>
      <c r="Z2" s="2" t="s">
        <v>17</v>
      </c>
      <c r="AA2" s="2" t="s">
        <v>18</v>
      </c>
      <c r="AB2" s="2"/>
      <c r="AC2" s="1"/>
      <c r="AD2" s="2" t="s">
        <v>17</v>
      </c>
      <c r="AE2" s="2" t="s">
        <v>18</v>
      </c>
      <c r="AF2" s="2" t="s">
        <v>17</v>
      </c>
      <c r="AG2" s="2" t="s">
        <v>18</v>
      </c>
      <c r="AH2" s="2"/>
      <c r="AI2" s="1"/>
      <c r="AJ2" s="2" t="s">
        <v>17</v>
      </c>
      <c r="AK2" s="2" t="s">
        <v>18</v>
      </c>
      <c r="AL2" s="2" t="s">
        <v>17</v>
      </c>
      <c r="AM2" s="2" t="s">
        <v>18</v>
      </c>
      <c r="AN2" s="2"/>
      <c r="AO2" s="2"/>
      <c r="AP2" s="2"/>
      <c r="AQ2" s="2"/>
    </row>
    <row r="3" spans="1:43" x14ac:dyDescent="0.3">
      <c r="A3" s="5" t="s">
        <v>73</v>
      </c>
      <c r="B3" s="2">
        <v>4.13</v>
      </c>
      <c r="C3" s="2">
        <v>7.92</v>
      </c>
      <c r="D3" s="2">
        <v>96.6</v>
      </c>
      <c r="E3" s="2">
        <v>96.2</v>
      </c>
      <c r="F3" s="2">
        <f>E3/D3*100</f>
        <v>99.585921325051771</v>
      </c>
      <c r="G3" s="2"/>
      <c r="H3" s="2">
        <v>6.51</v>
      </c>
      <c r="I3" s="2">
        <v>8.1300000000000008</v>
      </c>
      <c r="J3" s="2">
        <v>98.2</v>
      </c>
      <c r="K3" s="2">
        <v>98.1</v>
      </c>
      <c r="L3" s="2">
        <f>K3/J3*100</f>
        <v>99.898167006109972</v>
      </c>
      <c r="M3" s="2"/>
      <c r="N3" s="2">
        <v>15</v>
      </c>
      <c r="O3" s="2">
        <v>11.8</v>
      </c>
      <c r="P3" s="2">
        <v>98.7</v>
      </c>
      <c r="Q3" s="2">
        <v>98.5</v>
      </c>
      <c r="R3" s="2">
        <f>Q3/P3*100</f>
        <v>99.79736575481256</v>
      </c>
      <c r="S3" s="2"/>
      <c r="T3" s="2">
        <f>AVERAGE(F3,L3,R3)</f>
        <v>99.760484695324763</v>
      </c>
      <c r="U3" s="2">
        <f>STDEV(F3,L3,R3)/SQRT(COUNT(F3,L3,R3))</f>
        <v>9.2004530226472134E-2</v>
      </c>
      <c r="V3" s="2"/>
      <c r="W3" s="9"/>
      <c r="X3" s="2">
        <v>14.6</v>
      </c>
      <c r="Y3" s="2">
        <v>14.2</v>
      </c>
      <c r="Z3" s="2">
        <v>86.4</v>
      </c>
      <c r="AA3" s="2">
        <v>84.5</v>
      </c>
      <c r="AB3" s="2">
        <f>AA3/Z3*100</f>
        <v>97.800925925925924</v>
      </c>
      <c r="AC3" s="2"/>
      <c r="AD3" s="2">
        <v>11.1</v>
      </c>
      <c r="AE3" s="2">
        <v>9.15</v>
      </c>
      <c r="AF3" s="2">
        <v>78.400000000000006</v>
      </c>
      <c r="AG3" s="2">
        <v>75.900000000000006</v>
      </c>
      <c r="AH3" s="2">
        <f>AG3/AF3*100</f>
        <v>96.811224489795919</v>
      </c>
      <c r="AI3" s="2"/>
      <c r="AJ3" s="2">
        <v>3.9</v>
      </c>
      <c r="AK3" s="2">
        <v>3.11</v>
      </c>
      <c r="AL3" s="2">
        <v>82.3</v>
      </c>
      <c r="AM3" s="2">
        <v>61.2</v>
      </c>
      <c r="AN3" s="2">
        <f>AM3/AL3*100</f>
        <v>74.362089914945329</v>
      </c>
      <c r="AO3" s="2"/>
      <c r="AP3" s="2">
        <f>AVERAGE(AB3,AH3,AN3)</f>
        <v>89.658080110222386</v>
      </c>
      <c r="AQ3" s="2">
        <f>STDEV(AB3,AH3,AN3)/SQRT(COUNT(AB3,AH3,AN3))</f>
        <v>7.6533296517197975</v>
      </c>
    </row>
    <row r="4" spans="1:43" x14ac:dyDescent="0.3">
      <c r="A4" s="5" t="s">
        <v>74</v>
      </c>
      <c r="B4" s="2">
        <v>4.13</v>
      </c>
      <c r="C4" s="2">
        <v>6.33</v>
      </c>
      <c r="D4" s="2">
        <v>96.6</v>
      </c>
      <c r="E4" s="2">
        <v>93</v>
      </c>
      <c r="F4" s="2">
        <f t="shared" ref="F4:F8" si="0">E4/D4*100</f>
        <v>96.273291925465841</v>
      </c>
      <c r="G4" s="2"/>
      <c r="H4" s="2">
        <v>6.51</v>
      </c>
      <c r="I4" s="2">
        <v>6.78</v>
      </c>
      <c r="J4" s="2">
        <v>98.2</v>
      </c>
      <c r="K4" s="2">
        <v>96</v>
      </c>
      <c r="L4" s="2">
        <f t="shared" ref="L4:L8" si="1">K4/J4*100</f>
        <v>97.759674134419555</v>
      </c>
      <c r="M4" s="2"/>
      <c r="N4" s="2">
        <v>15</v>
      </c>
      <c r="O4" s="2">
        <v>23.5</v>
      </c>
      <c r="P4" s="2">
        <v>98.7</v>
      </c>
      <c r="Q4" s="2">
        <v>98.3</v>
      </c>
      <c r="R4" s="2">
        <f t="shared" ref="R4:R8" si="2">Q4/P4*100</f>
        <v>99.59473150962512</v>
      </c>
      <c r="S4" s="2"/>
      <c r="T4" s="2">
        <f t="shared" ref="T4:T8" si="3">AVERAGE(F4,L4,R4)</f>
        <v>97.875899189836829</v>
      </c>
      <c r="U4" s="2">
        <f t="shared" ref="U4:U8" si="4">STDEV(F4,L4,R4)/SQRT(COUNT(F4,L4,R4))</f>
        <v>0.96057646328218005</v>
      </c>
      <c r="V4" s="10"/>
      <c r="W4" s="2"/>
      <c r="X4" s="2">
        <v>14.6</v>
      </c>
      <c r="Y4" s="2">
        <v>20</v>
      </c>
      <c r="Z4" s="2">
        <v>86.4</v>
      </c>
      <c r="AA4" s="2">
        <v>82.3</v>
      </c>
      <c r="AB4" s="2">
        <f t="shared" ref="AB4:AB8" si="5">AA4/Z4*100</f>
        <v>95.254629629629619</v>
      </c>
      <c r="AC4" s="2"/>
      <c r="AD4" s="2">
        <v>11.1</v>
      </c>
      <c r="AE4" s="2">
        <v>11.5</v>
      </c>
      <c r="AF4" s="2">
        <v>78.400000000000006</v>
      </c>
      <c r="AG4" s="2">
        <v>69.099999999999994</v>
      </c>
      <c r="AH4" s="2">
        <f t="shared" ref="AH4:AH8" si="6">AG4/AF4*100</f>
        <v>88.137755102040799</v>
      </c>
      <c r="AI4" s="2"/>
      <c r="AJ4" s="2">
        <v>3.9</v>
      </c>
      <c r="AK4" s="2">
        <v>1.23</v>
      </c>
      <c r="AL4" s="2">
        <v>82.3</v>
      </c>
      <c r="AM4" s="2">
        <v>54.4</v>
      </c>
      <c r="AN4" s="2">
        <f t="shared" ref="AN4:AN8" si="7">AM4/AL4*100</f>
        <v>66.099635479951402</v>
      </c>
      <c r="AO4" s="2"/>
      <c r="AP4" s="2">
        <f t="shared" ref="AP4:AP8" si="8">AVERAGE(AB4,AH4,AN4)</f>
        <v>83.164006737207274</v>
      </c>
      <c r="AQ4" s="2">
        <f t="shared" ref="AQ4:AQ8" si="9">STDEV(AB4,AH4,AN4)/SQRT(COUNT(AB4,AH4,AN4))</f>
        <v>8.7760479063652852</v>
      </c>
    </row>
    <row r="5" spans="1:43" x14ac:dyDescent="0.3">
      <c r="A5" s="5" t="s">
        <v>75</v>
      </c>
      <c r="B5" s="2">
        <v>4.13</v>
      </c>
      <c r="C5" s="2">
        <v>9.92</v>
      </c>
      <c r="D5" s="2">
        <v>96.6</v>
      </c>
      <c r="E5" s="2">
        <v>98</v>
      </c>
      <c r="F5" s="2">
        <f t="shared" si="0"/>
        <v>101.44927536231884</v>
      </c>
      <c r="G5" s="2"/>
      <c r="H5" s="2">
        <v>6.51</v>
      </c>
      <c r="I5" s="2">
        <v>7.53</v>
      </c>
      <c r="J5" s="2">
        <v>98.2</v>
      </c>
      <c r="K5" s="2">
        <v>95.3</v>
      </c>
      <c r="L5" s="2">
        <f t="shared" si="1"/>
        <v>97.046843177189402</v>
      </c>
      <c r="M5" s="2"/>
      <c r="N5" s="2">
        <v>15</v>
      </c>
      <c r="O5" s="2">
        <v>21.6</v>
      </c>
      <c r="P5" s="2">
        <v>98.7</v>
      </c>
      <c r="Q5" s="2">
        <v>98.8</v>
      </c>
      <c r="R5" s="2">
        <f t="shared" si="2"/>
        <v>100.10131712259371</v>
      </c>
      <c r="S5" s="2"/>
      <c r="T5" s="2">
        <f t="shared" si="3"/>
        <v>99.532478554033972</v>
      </c>
      <c r="U5" s="2">
        <f t="shared" si="4"/>
        <v>1.3023101619784112</v>
      </c>
      <c r="V5" s="2"/>
      <c r="W5" s="9"/>
      <c r="X5" s="2">
        <v>14.6</v>
      </c>
      <c r="Y5" s="2">
        <v>22.7</v>
      </c>
      <c r="Z5" s="2">
        <v>86.4</v>
      </c>
      <c r="AA5" s="2">
        <v>87.2</v>
      </c>
      <c r="AB5" s="2">
        <f t="shared" si="5"/>
        <v>100.92592592592592</v>
      </c>
      <c r="AC5" s="2"/>
      <c r="AD5" s="2">
        <v>11.1</v>
      </c>
      <c r="AE5" s="2">
        <v>10.7</v>
      </c>
      <c r="AF5" s="2">
        <v>78.400000000000006</v>
      </c>
      <c r="AG5" s="2">
        <v>78</v>
      </c>
      <c r="AH5" s="2">
        <f t="shared" si="6"/>
        <v>99.489795918367335</v>
      </c>
      <c r="AI5" s="2"/>
      <c r="AJ5" s="2">
        <v>3.9</v>
      </c>
      <c r="AK5" s="2">
        <v>1.64</v>
      </c>
      <c r="AL5" s="2">
        <v>82.3</v>
      </c>
      <c r="AM5" s="2">
        <v>66.099999999999994</v>
      </c>
      <c r="AN5" s="2">
        <f t="shared" si="7"/>
        <v>80.315917375455655</v>
      </c>
      <c r="AO5" s="2"/>
      <c r="AP5" s="2">
        <f t="shared" si="8"/>
        <v>93.577213073249638</v>
      </c>
      <c r="AQ5" s="2">
        <f t="shared" si="9"/>
        <v>6.6435956639433211</v>
      </c>
    </row>
    <row r="6" spans="1:43" x14ac:dyDescent="0.3">
      <c r="A6" s="5" t="s">
        <v>76</v>
      </c>
      <c r="B6" s="2">
        <v>4.13</v>
      </c>
      <c r="C6" s="2">
        <v>7.44</v>
      </c>
      <c r="D6" s="2">
        <v>96.6</v>
      </c>
      <c r="E6" s="2">
        <v>95.2</v>
      </c>
      <c r="F6" s="2">
        <f t="shared" si="0"/>
        <v>98.550724637681171</v>
      </c>
      <c r="G6" s="2"/>
      <c r="H6" s="2">
        <v>6.51</v>
      </c>
      <c r="I6" s="2">
        <v>17.5</v>
      </c>
      <c r="J6" s="2">
        <v>98.2</v>
      </c>
      <c r="K6" s="2">
        <v>99.4</v>
      </c>
      <c r="L6" s="2">
        <f t="shared" si="1"/>
        <v>101.22199592668024</v>
      </c>
      <c r="M6" s="2"/>
      <c r="N6" s="2">
        <v>15</v>
      </c>
      <c r="O6" s="2">
        <v>11.6</v>
      </c>
      <c r="P6" s="2">
        <v>98.7</v>
      </c>
      <c r="Q6" s="2">
        <v>97.3</v>
      </c>
      <c r="R6" s="2">
        <f t="shared" si="2"/>
        <v>98.581560283687935</v>
      </c>
      <c r="S6" s="2"/>
      <c r="T6" s="2">
        <f t="shared" si="3"/>
        <v>99.451426949349795</v>
      </c>
      <c r="U6" s="2">
        <f t="shared" si="4"/>
        <v>0.88532923948851283</v>
      </c>
      <c r="V6" s="10"/>
      <c r="W6" s="2"/>
      <c r="X6" s="2">
        <v>14.6</v>
      </c>
      <c r="Y6" s="2">
        <v>19.2</v>
      </c>
      <c r="Z6" s="2">
        <v>86.4</v>
      </c>
      <c r="AA6" s="2">
        <v>88.7</v>
      </c>
      <c r="AB6" s="2">
        <f t="shared" si="5"/>
        <v>102.66203703703702</v>
      </c>
      <c r="AC6" s="2"/>
      <c r="AD6" s="2">
        <v>11.1</v>
      </c>
      <c r="AE6" s="2">
        <v>7.69</v>
      </c>
      <c r="AF6" s="2">
        <v>78.400000000000006</v>
      </c>
      <c r="AG6" s="2">
        <v>72.599999999999994</v>
      </c>
      <c r="AH6" s="2">
        <f t="shared" si="6"/>
        <v>92.602040816326507</v>
      </c>
      <c r="AI6" s="2"/>
      <c r="AJ6" s="2">
        <v>3.9</v>
      </c>
      <c r="AK6" s="2">
        <v>1.47</v>
      </c>
      <c r="AL6" s="2">
        <v>82.3</v>
      </c>
      <c r="AM6" s="2">
        <v>69.2</v>
      </c>
      <c r="AN6" s="2">
        <f t="shared" si="7"/>
        <v>84.082624544349954</v>
      </c>
      <c r="AO6" s="2"/>
      <c r="AP6" s="2">
        <f t="shared" si="8"/>
        <v>93.115567465904476</v>
      </c>
      <c r="AQ6" s="2">
        <f t="shared" si="9"/>
        <v>5.3695569140052326</v>
      </c>
    </row>
    <row r="7" spans="1:43" x14ac:dyDescent="0.3">
      <c r="A7" s="5" t="s">
        <v>77</v>
      </c>
      <c r="B7" s="2">
        <v>4.13</v>
      </c>
      <c r="C7" s="2">
        <v>8.2899999999999991</v>
      </c>
      <c r="D7" s="2">
        <v>96.6</v>
      </c>
      <c r="E7" s="2">
        <v>94.8</v>
      </c>
      <c r="F7" s="2">
        <f t="shared" si="0"/>
        <v>98.136645962732928</v>
      </c>
      <c r="G7" s="2"/>
      <c r="H7" s="2">
        <v>6.51</v>
      </c>
      <c r="I7" s="2">
        <v>13.9</v>
      </c>
      <c r="J7" s="2">
        <v>98.2</v>
      </c>
      <c r="K7" s="2">
        <v>97.8</v>
      </c>
      <c r="L7" s="2">
        <f t="shared" si="1"/>
        <v>99.592668024439917</v>
      </c>
      <c r="M7" s="2"/>
      <c r="N7" s="2">
        <v>15</v>
      </c>
      <c r="O7" s="2">
        <v>16.7</v>
      </c>
      <c r="P7" s="2">
        <v>98.7</v>
      </c>
      <c r="Q7" s="2">
        <v>96.5</v>
      </c>
      <c r="R7" s="2">
        <f t="shared" si="2"/>
        <v>97.771023302938204</v>
      </c>
      <c r="S7" s="2"/>
      <c r="T7" s="2">
        <f t="shared" si="3"/>
        <v>98.500112430037007</v>
      </c>
      <c r="U7" s="2">
        <f t="shared" si="4"/>
        <v>0.55638064832290512</v>
      </c>
      <c r="V7" s="2"/>
      <c r="W7" s="9"/>
      <c r="X7" s="2">
        <v>14.6</v>
      </c>
      <c r="Y7" s="2">
        <v>18.5</v>
      </c>
      <c r="Z7" s="2">
        <v>86.4</v>
      </c>
      <c r="AA7" s="2">
        <v>85.1</v>
      </c>
      <c r="AB7" s="2">
        <f t="shared" si="5"/>
        <v>98.495370370370367</v>
      </c>
      <c r="AC7" s="2"/>
      <c r="AD7" s="2">
        <v>11.1</v>
      </c>
      <c r="AE7" s="2">
        <v>11.8</v>
      </c>
      <c r="AF7" s="2">
        <v>78.400000000000006</v>
      </c>
      <c r="AG7" s="2">
        <v>75.5</v>
      </c>
      <c r="AH7" s="2">
        <f t="shared" si="6"/>
        <v>96.301020408163268</v>
      </c>
      <c r="AI7" s="2"/>
      <c r="AJ7" s="2">
        <v>3.9</v>
      </c>
      <c r="AK7" s="2">
        <v>0.77</v>
      </c>
      <c r="AL7" s="2">
        <v>82.3</v>
      </c>
      <c r="AM7" s="2">
        <v>67.099999999999994</v>
      </c>
      <c r="AN7" s="2">
        <f t="shared" si="7"/>
        <v>81.530984204131215</v>
      </c>
      <c r="AO7" s="2"/>
      <c r="AP7" s="2">
        <f t="shared" si="8"/>
        <v>92.109124994221631</v>
      </c>
      <c r="AQ7" s="2">
        <f t="shared" si="9"/>
        <v>5.3268686821430835</v>
      </c>
    </row>
    <row r="8" spans="1:43" x14ac:dyDescent="0.3">
      <c r="A8" s="5" t="s">
        <v>78</v>
      </c>
      <c r="B8" s="2">
        <v>4.13</v>
      </c>
      <c r="C8" s="2">
        <v>7.17</v>
      </c>
      <c r="D8" s="2">
        <v>96.6</v>
      </c>
      <c r="E8" s="2">
        <v>96.5</v>
      </c>
      <c r="F8" s="2">
        <f t="shared" si="0"/>
        <v>99.89648033126295</v>
      </c>
      <c r="G8" s="2"/>
      <c r="H8" s="2">
        <v>6.51</v>
      </c>
      <c r="I8" s="2">
        <v>8.09</v>
      </c>
      <c r="J8" s="2">
        <v>98.2</v>
      </c>
      <c r="K8" s="2">
        <v>97.3</v>
      </c>
      <c r="L8" s="2">
        <f t="shared" si="1"/>
        <v>99.083503054989805</v>
      </c>
      <c r="M8" s="2"/>
      <c r="N8" s="2">
        <v>15</v>
      </c>
      <c r="O8" s="2">
        <v>15</v>
      </c>
      <c r="P8" s="2">
        <v>98.7</v>
      </c>
      <c r="Q8" s="2">
        <v>98.3</v>
      </c>
      <c r="R8" s="2">
        <f t="shared" si="2"/>
        <v>99.59473150962512</v>
      </c>
      <c r="S8" s="2"/>
      <c r="T8" s="2">
        <f t="shared" si="3"/>
        <v>99.524904965292606</v>
      </c>
      <c r="U8" s="2">
        <f t="shared" si="4"/>
        <v>0.23726906151328764</v>
      </c>
      <c r="V8" s="2"/>
      <c r="W8" s="9"/>
      <c r="X8" s="2">
        <v>14.6</v>
      </c>
      <c r="Y8" s="2">
        <v>14.8</v>
      </c>
      <c r="Z8" s="2">
        <v>86.4</v>
      </c>
      <c r="AA8" s="2">
        <v>85.1</v>
      </c>
      <c r="AB8" s="2">
        <f t="shared" si="5"/>
        <v>98.495370370370367</v>
      </c>
      <c r="AC8" s="2"/>
      <c r="AD8" s="2">
        <v>11.1</v>
      </c>
      <c r="AE8" s="2">
        <v>12.5</v>
      </c>
      <c r="AF8" s="2">
        <v>78.400000000000006</v>
      </c>
      <c r="AG8" s="2">
        <v>75.599999999999994</v>
      </c>
      <c r="AH8" s="2">
        <f t="shared" si="6"/>
        <v>96.428571428571416</v>
      </c>
      <c r="AI8" s="2"/>
      <c r="AJ8" s="2">
        <v>3.9</v>
      </c>
      <c r="AK8" s="2">
        <v>1.66</v>
      </c>
      <c r="AL8" s="2">
        <v>82.3</v>
      </c>
      <c r="AM8" s="2">
        <v>57.4</v>
      </c>
      <c r="AN8" s="2">
        <f t="shared" si="7"/>
        <v>69.744835965978126</v>
      </c>
      <c r="AO8" s="2"/>
      <c r="AP8" s="2">
        <f t="shared" si="8"/>
        <v>88.22292592163997</v>
      </c>
      <c r="AQ8" s="2">
        <f t="shared" si="9"/>
        <v>9.2582894527661228</v>
      </c>
    </row>
  </sheetData>
  <mergeCells count="12">
    <mergeCell ref="AL1:AM1"/>
    <mergeCell ref="B1:C1"/>
    <mergeCell ref="D1:E1"/>
    <mergeCell ref="H1:I1"/>
    <mergeCell ref="J1:K1"/>
    <mergeCell ref="N1:O1"/>
    <mergeCell ref="P1:Q1"/>
    <mergeCell ref="X1:Y1"/>
    <mergeCell ref="Z1:AA1"/>
    <mergeCell ref="AD1:AE1"/>
    <mergeCell ref="AF1:AG1"/>
    <mergeCell ref="AJ1:AK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80CD-A58D-4148-AAB7-905CA416AF6F}">
  <dimension ref="A1:AE22"/>
  <sheetViews>
    <sheetView workbookViewId="0">
      <selection activeCell="F38" sqref="F38"/>
    </sheetView>
  </sheetViews>
  <sheetFormatPr defaultRowHeight="14" x14ac:dyDescent="0.3"/>
  <cols>
    <col min="1" max="16384" width="8.6640625" style="4"/>
  </cols>
  <sheetData>
    <row r="1" spans="1:31" x14ac:dyDescent="0.3">
      <c r="A1" s="4" t="s">
        <v>72</v>
      </c>
      <c r="B1" s="13" t="s">
        <v>14</v>
      </c>
      <c r="C1" s="13"/>
      <c r="D1" s="13" t="s">
        <v>15</v>
      </c>
      <c r="E1" s="13"/>
      <c r="F1" s="1" t="s">
        <v>16</v>
      </c>
      <c r="G1" s="1"/>
      <c r="H1" s="1"/>
      <c r="I1" s="1"/>
      <c r="L1" s="13"/>
      <c r="M1" s="13"/>
      <c r="N1" s="13"/>
      <c r="O1" s="13"/>
      <c r="P1" s="1"/>
      <c r="Q1" s="1"/>
      <c r="R1" s="13"/>
      <c r="S1" s="13"/>
      <c r="T1" s="13"/>
      <c r="U1" s="13"/>
      <c r="V1" s="1"/>
      <c r="W1" s="1"/>
      <c r="X1" s="13"/>
      <c r="Y1" s="13"/>
      <c r="Z1" s="13"/>
      <c r="AA1" s="13"/>
      <c r="AB1" s="1"/>
      <c r="AC1" s="1"/>
      <c r="AD1" s="1"/>
      <c r="AE1" s="1"/>
    </row>
    <row r="2" spans="1:31" x14ac:dyDescent="0.3">
      <c r="B2" s="2" t="s">
        <v>17</v>
      </c>
      <c r="C2" s="2" t="s">
        <v>18</v>
      </c>
      <c r="D2" s="2" t="s">
        <v>17</v>
      </c>
      <c r="E2" s="2" t="s">
        <v>18</v>
      </c>
      <c r="F2" s="2"/>
      <c r="G2" s="1"/>
      <c r="H2" s="2"/>
      <c r="I2" s="2"/>
      <c r="L2" s="2"/>
      <c r="M2" s="2"/>
      <c r="N2" s="2"/>
      <c r="O2" s="2"/>
      <c r="P2" s="2"/>
      <c r="Q2" s="1"/>
      <c r="R2" s="2"/>
      <c r="S2" s="2"/>
      <c r="T2" s="2"/>
      <c r="U2" s="2"/>
      <c r="V2" s="2"/>
      <c r="W2" s="1"/>
      <c r="X2" s="2"/>
      <c r="Y2" s="2"/>
      <c r="Z2" s="2"/>
      <c r="AA2" s="2"/>
      <c r="AB2" s="2"/>
      <c r="AC2" s="2"/>
      <c r="AD2" s="2"/>
      <c r="AE2" s="2"/>
    </row>
    <row r="3" spans="1:31" x14ac:dyDescent="0.3">
      <c r="A3" s="11" t="s">
        <v>34</v>
      </c>
      <c r="B3" s="2">
        <v>8.09</v>
      </c>
      <c r="C3" s="2">
        <v>12.1</v>
      </c>
      <c r="D3" s="2">
        <v>97.3</v>
      </c>
      <c r="E3" s="2">
        <v>97.2</v>
      </c>
      <c r="F3" s="2">
        <f>E3/D3*100</f>
        <v>99.897225077081202</v>
      </c>
    </row>
    <row r="4" spans="1:31" x14ac:dyDescent="0.3">
      <c r="A4" s="11" t="s">
        <v>35</v>
      </c>
      <c r="B4" s="2">
        <v>8.09</v>
      </c>
      <c r="C4" s="2">
        <v>7.79</v>
      </c>
      <c r="D4" s="2">
        <v>97.3</v>
      </c>
      <c r="E4" s="2">
        <v>96.7</v>
      </c>
      <c r="F4" s="2">
        <f t="shared" ref="F4:F22" si="0">E4/D4*100</f>
        <v>99.383350462487158</v>
      </c>
    </row>
    <row r="5" spans="1:31" x14ac:dyDescent="0.3">
      <c r="A5" s="11" t="s">
        <v>36</v>
      </c>
      <c r="B5" s="2">
        <v>8.09</v>
      </c>
      <c r="C5" s="2">
        <v>12.9</v>
      </c>
      <c r="D5" s="2">
        <v>97.3</v>
      </c>
      <c r="E5" s="2">
        <v>97.3</v>
      </c>
      <c r="F5" s="2">
        <f t="shared" si="0"/>
        <v>100</v>
      </c>
    </row>
    <row r="6" spans="1:31" x14ac:dyDescent="0.3">
      <c r="A6" s="11" t="s">
        <v>37</v>
      </c>
      <c r="B6" s="2">
        <v>8.09</v>
      </c>
      <c r="C6" s="2">
        <v>12.2</v>
      </c>
      <c r="D6" s="2">
        <v>97.3</v>
      </c>
      <c r="E6" s="2">
        <v>98.1</v>
      </c>
      <c r="F6" s="2">
        <f t="shared" si="0"/>
        <v>100.82219938335047</v>
      </c>
    </row>
    <row r="7" spans="1:31" x14ac:dyDescent="0.3">
      <c r="A7" s="11" t="s">
        <v>38</v>
      </c>
      <c r="B7" s="2">
        <v>8.09</v>
      </c>
      <c r="C7" s="2">
        <v>10.8</v>
      </c>
      <c r="D7" s="2">
        <v>97.3</v>
      </c>
      <c r="E7" s="2">
        <v>97.5</v>
      </c>
      <c r="F7" s="2">
        <f t="shared" si="0"/>
        <v>100.20554984583762</v>
      </c>
    </row>
    <row r="8" spans="1:31" x14ac:dyDescent="0.3">
      <c r="A8" s="11" t="s">
        <v>39</v>
      </c>
      <c r="B8" s="2">
        <v>8.09</v>
      </c>
      <c r="C8" s="2">
        <v>12.3</v>
      </c>
      <c r="D8" s="2">
        <v>97.3</v>
      </c>
      <c r="E8" s="2">
        <v>97.9</v>
      </c>
      <c r="F8" s="2">
        <f t="shared" si="0"/>
        <v>100.61664953751286</v>
      </c>
    </row>
    <row r="9" spans="1:31" x14ac:dyDescent="0.3">
      <c r="A9" s="11" t="s">
        <v>40</v>
      </c>
      <c r="B9" s="2">
        <v>8.09</v>
      </c>
      <c r="C9" s="2">
        <v>17.3</v>
      </c>
      <c r="D9" s="2">
        <v>97.3</v>
      </c>
      <c r="E9" s="2">
        <v>98</v>
      </c>
      <c r="F9" s="2">
        <f t="shared" si="0"/>
        <v>100.71942446043165</v>
      </c>
    </row>
    <row r="10" spans="1:31" x14ac:dyDescent="0.3">
      <c r="A10" s="11" t="s">
        <v>41</v>
      </c>
      <c r="B10" s="2">
        <v>8.09</v>
      </c>
      <c r="C10" s="2">
        <v>15.1</v>
      </c>
      <c r="D10" s="2">
        <v>97.3</v>
      </c>
      <c r="E10" s="2">
        <v>96.3</v>
      </c>
      <c r="F10" s="2">
        <f t="shared" si="0"/>
        <v>98.972250770811925</v>
      </c>
    </row>
    <row r="11" spans="1:31" x14ac:dyDescent="0.3">
      <c r="A11" s="11" t="s">
        <v>42</v>
      </c>
      <c r="B11" s="2">
        <v>8.09</v>
      </c>
      <c r="C11" s="2">
        <v>12.3</v>
      </c>
      <c r="D11" s="2">
        <v>97.3</v>
      </c>
      <c r="E11" s="2">
        <v>97.6</v>
      </c>
      <c r="F11" s="2">
        <f t="shared" si="0"/>
        <v>100.30832476875642</v>
      </c>
    </row>
    <row r="12" spans="1:31" x14ac:dyDescent="0.3">
      <c r="A12" s="11" t="s">
        <v>43</v>
      </c>
      <c r="B12" s="2">
        <v>8.09</v>
      </c>
      <c r="C12" s="2">
        <v>14.3</v>
      </c>
      <c r="D12" s="2">
        <v>97.3</v>
      </c>
      <c r="E12" s="2">
        <v>96.5</v>
      </c>
      <c r="F12" s="2">
        <f t="shared" si="0"/>
        <v>99.177800616649535</v>
      </c>
    </row>
    <row r="13" spans="1:31" x14ac:dyDescent="0.3">
      <c r="A13" s="11" t="s">
        <v>44</v>
      </c>
      <c r="B13" s="2">
        <v>8.09</v>
      </c>
      <c r="C13" s="2">
        <v>12.3</v>
      </c>
      <c r="D13" s="2">
        <v>97.3</v>
      </c>
      <c r="E13" s="2">
        <v>99.2</v>
      </c>
      <c r="F13" s="2">
        <f t="shared" si="0"/>
        <v>101.95272353545735</v>
      </c>
    </row>
    <row r="14" spans="1:31" x14ac:dyDescent="0.3">
      <c r="A14" s="11" t="s">
        <v>45</v>
      </c>
      <c r="B14" s="2">
        <v>8.09</v>
      </c>
      <c r="C14" s="2">
        <v>8.41</v>
      </c>
      <c r="D14" s="2">
        <v>97.3</v>
      </c>
      <c r="E14" s="2">
        <v>96</v>
      </c>
      <c r="F14" s="2">
        <f t="shared" si="0"/>
        <v>98.663926002055504</v>
      </c>
    </row>
    <row r="15" spans="1:31" x14ac:dyDescent="0.3">
      <c r="A15" s="11" t="s">
        <v>46</v>
      </c>
      <c r="B15" s="2">
        <v>8.09</v>
      </c>
      <c r="C15" s="2">
        <v>17.399999999999999</v>
      </c>
      <c r="D15" s="2">
        <v>97.3</v>
      </c>
      <c r="E15" s="2">
        <v>96.4</v>
      </c>
      <c r="F15" s="2">
        <f t="shared" si="0"/>
        <v>99.075025693730737</v>
      </c>
    </row>
    <row r="16" spans="1:31" x14ac:dyDescent="0.3">
      <c r="A16" s="11" t="s">
        <v>47</v>
      </c>
      <c r="B16" s="2">
        <v>8.09</v>
      </c>
      <c r="C16" s="2">
        <v>16</v>
      </c>
      <c r="D16" s="2">
        <v>97.3</v>
      </c>
      <c r="E16" s="2">
        <v>96.3</v>
      </c>
      <c r="F16" s="2">
        <f t="shared" si="0"/>
        <v>98.972250770811925</v>
      </c>
    </row>
    <row r="17" spans="1:6" x14ac:dyDescent="0.3">
      <c r="A17" s="11" t="s">
        <v>48</v>
      </c>
      <c r="B17" s="2">
        <v>8.09</v>
      </c>
      <c r="C17" s="2">
        <v>12.8</v>
      </c>
      <c r="D17" s="2">
        <v>97.3</v>
      </c>
      <c r="E17" s="2">
        <v>97.4</v>
      </c>
      <c r="F17" s="2">
        <f t="shared" si="0"/>
        <v>100.10277492291881</v>
      </c>
    </row>
    <row r="18" spans="1:6" x14ac:dyDescent="0.3">
      <c r="A18" s="11" t="s">
        <v>50</v>
      </c>
      <c r="B18" s="2">
        <v>8.09</v>
      </c>
      <c r="C18" s="2">
        <v>11.6</v>
      </c>
      <c r="D18" s="2">
        <v>97.3</v>
      </c>
      <c r="E18" s="2">
        <v>97.1</v>
      </c>
      <c r="F18" s="2">
        <f>E18/D18*100</f>
        <v>99.794450154162391</v>
      </c>
    </row>
    <row r="19" spans="1:6" x14ac:dyDescent="0.3">
      <c r="A19" s="11" t="s">
        <v>49</v>
      </c>
      <c r="B19" s="2">
        <v>8.09</v>
      </c>
      <c r="C19" s="2">
        <v>14.6</v>
      </c>
      <c r="D19" s="2">
        <v>97.3</v>
      </c>
      <c r="E19" s="2">
        <v>96.9</v>
      </c>
      <c r="F19" s="2">
        <f t="shared" si="0"/>
        <v>99.588900308324781</v>
      </c>
    </row>
    <row r="20" spans="1:6" x14ac:dyDescent="0.3">
      <c r="A20" s="11" t="s">
        <v>51</v>
      </c>
      <c r="B20" s="2">
        <v>8.09</v>
      </c>
      <c r="C20" s="2">
        <v>12.6</v>
      </c>
      <c r="D20" s="2">
        <v>97.3</v>
      </c>
      <c r="E20" s="2">
        <v>97.9</v>
      </c>
      <c r="F20" s="2">
        <f t="shared" si="0"/>
        <v>100.61664953751286</v>
      </c>
    </row>
    <row r="21" spans="1:6" x14ac:dyDescent="0.3">
      <c r="A21" s="11" t="s">
        <v>52</v>
      </c>
      <c r="B21" s="2">
        <v>8.09</v>
      </c>
      <c r="C21" s="2">
        <v>15.4</v>
      </c>
      <c r="D21" s="2">
        <v>97.3</v>
      </c>
      <c r="E21" s="2">
        <v>97</v>
      </c>
      <c r="F21" s="2">
        <f t="shared" si="0"/>
        <v>99.691675231243579</v>
      </c>
    </row>
    <row r="22" spans="1:6" x14ac:dyDescent="0.3">
      <c r="A22" s="11" t="s">
        <v>53</v>
      </c>
      <c r="B22" s="2">
        <v>8.09</v>
      </c>
      <c r="C22" s="2">
        <v>8.15</v>
      </c>
      <c r="D22" s="2">
        <v>97.3</v>
      </c>
      <c r="E22" s="2">
        <v>96.8</v>
      </c>
      <c r="F22" s="2">
        <f t="shared" si="0"/>
        <v>99.48612538540597</v>
      </c>
    </row>
  </sheetData>
  <mergeCells count="8">
    <mergeCell ref="X1:Y1"/>
    <mergeCell ref="Z1:AA1"/>
    <mergeCell ref="B1:C1"/>
    <mergeCell ref="D1:E1"/>
    <mergeCell ref="L1:M1"/>
    <mergeCell ref="N1:O1"/>
    <mergeCell ref="R1:S1"/>
    <mergeCell ref="T1:U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Fig. 2c</vt:lpstr>
      <vt:lpstr>Fig. 3c</vt:lpstr>
      <vt:lpstr>Fig. 5c</vt:lpstr>
      <vt:lpstr>Fig. S3f</vt:lpstr>
      <vt:lpstr>Fig. S6b</vt:lpstr>
      <vt:lpstr>Fig. S6c</vt:lpstr>
      <vt:lpstr>Fig. S12c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徐乙丹</dc:creator>
  <cp:lastModifiedBy>徐乙丹</cp:lastModifiedBy>
  <dcterms:created xsi:type="dcterms:W3CDTF">2015-06-05T18:19:34Z</dcterms:created>
  <dcterms:modified xsi:type="dcterms:W3CDTF">2023-07-31T01:04:43Z</dcterms:modified>
</cp:coreProperties>
</file>