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uxian1\Desktop\"/>
    </mc:Choice>
  </mc:AlternateContent>
  <xr:revisionPtr revIDLastSave="0" documentId="13_ncr:1_{3F38B7CB-0110-473F-8C02-02F884692DB8}" xr6:coauthVersionLast="45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Fig1c" sheetId="2" r:id="rId1"/>
    <sheet name="Fig2b " sheetId="3" r:id="rId2"/>
    <sheet name="Fig 3b" sheetId="6" r:id="rId3"/>
    <sheet name="Fig 3c" sheetId="7" r:id="rId4"/>
    <sheet name="Fig4c" sheetId="9" r:id="rId5"/>
    <sheet name="Fig4d" sheetId="8" r:id="rId6"/>
    <sheet name="Fig5b" sheetId="11" r:id="rId7"/>
    <sheet name="Fig5c" sheetId="10" r:id="rId8"/>
    <sheet name="Fig6b" sheetId="14" r:id="rId9"/>
    <sheet name="Suppl Fig1" sheetId="4" r:id="rId10"/>
    <sheet name="Suppl Fig4" sheetId="18" r:id="rId11"/>
    <sheet name="Suppl Fig7" sheetId="5" r:id="rId12"/>
    <sheet name="Suppl Fig8" sheetId="12" r:id="rId13"/>
    <sheet name="Suppl Fig9" sheetId="15" r:id="rId14"/>
    <sheet name="Suppl Fig10" sheetId="13" r:id="rId15"/>
    <sheet name="Suppl Fig11" sheetId="1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20" i="3" l="1"/>
  <c r="U20" i="3"/>
  <c r="T20" i="3"/>
  <c r="V20" i="3"/>
  <c r="W20" i="3"/>
  <c r="Y20" i="3"/>
  <c r="H10" i="3" l="1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3" i="10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3" i="11"/>
  <c r="J4" i="8"/>
  <c r="J5" i="8"/>
  <c r="J6" i="8"/>
  <c r="J7" i="8"/>
  <c r="J8" i="8"/>
  <c r="J9" i="8"/>
  <c r="J10" i="8"/>
  <c r="J11" i="8"/>
  <c r="J3" i="8"/>
  <c r="J4" i="3"/>
  <c r="J5" i="3"/>
  <c r="J6" i="3"/>
  <c r="J7" i="3"/>
  <c r="J8" i="3"/>
  <c r="J9" i="3"/>
  <c r="J10" i="3"/>
  <c r="J3" i="3"/>
  <c r="J11" i="2"/>
  <c r="J4" i="2"/>
  <c r="J5" i="2"/>
  <c r="J6" i="2"/>
  <c r="J7" i="2"/>
  <c r="J8" i="2"/>
  <c r="J9" i="2"/>
  <c r="J10" i="2"/>
  <c r="J12" i="2"/>
  <c r="J3" i="2"/>
  <c r="U43" i="2" l="1"/>
  <c r="V43" i="2"/>
  <c r="W43" i="2"/>
  <c r="X43" i="2"/>
  <c r="Y43" i="2"/>
  <c r="T43" i="2"/>
  <c r="Z43" i="2" s="1"/>
  <c r="V74" i="2" s="1"/>
  <c r="Q27" i="11" l="1"/>
  <c r="R27" i="11"/>
  <c r="S27" i="11"/>
  <c r="T27" i="11"/>
  <c r="U27" i="11"/>
  <c r="V27" i="11"/>
  <c r="Q28" i="11"/>
  <c r="R28" i="11"/>
  <c r="S28" i="11"/>
  <c r="T28" i="11"/>
  <c r="U28" i="11"/>
  <c r="V28" i="11"/>
  <c r="W27" i="11" l="1"/>
  <c r="X27" i="11" s="1"/>
  <c r="W28" i="11"/>
  <c r="X28" i="11" s="1"/>
  <c r="T4" i="14"/>
  <c r="T5" i="14"/>
  <c r="T6" i="14"/>
  <c r="T7" i="14"/>
  <c r="T8" i="14"/>
  <c r="T9" i="14"/>
  <c r="T10" i="14"/>
  <c r="T11" i="14"/>
  <c r="T3" i="14"/>
  <c r="J4" i="14" l="1"/>
  <c r="K4" i="14"/>
  <c r="J5" i="14"/>
  <c r="K5" i="14"/>
  <c r="J6" i="14"/>
  <c r="K6" i="14"/>
  <c r="J7" i="14"/>
  <c r="K7" i="14"/>
  <c r="J8" i="14"/>
  <c r="K8" i="14"/>
  <c r="J9" i="14"/>
  <c r="K9" i="14"/>
  <c r="J10" i="14"/>
  <c r="K10" i="14"/>
  <c r="J11" i="14"/>
  <c r="K11" i="14"/>
  <c r="K3" i="14"/>
  <c r="J3" i="14"/>
  <c r="F4" i="14"/>
  <c r="F5" i="14"/>
  <c r="F6" i="14"/>
  <c r="F7" i="14"/>
  <c r="F8" i="14"/>
  <c r="F9" i="14"/>
  <c r="F10" i="14"/>
  <c r="F11" i="14"/>
  <c r="F3" i="14"/>
  <c r="E4" i="14" l="1"/>
  <c r="E5" i="14"/>
  <c r="E6" i="14"/>
  <c r="E7" i="14"/>
  <c r="E8" i="14"/>
  <c r="E9" i="14"/>
  <c r="E10" i="14"/>
  <c r="E11" i="14"/>
  <c r="E3" i="14"/>
  <c r="K29" i="17" l="1"/>
  <c r="E34" i="17" s="1"/>
  <c r="L29" i="17"/>
  <c r="F35" i="17" s="1"/>
  <c r="M29" i="17"/>
  <c r="G35" i="17" s="1"/>
  <c r="N29" i="17"/>
  <c r="H36" i="17" s="1"/>
  <c r="O29" i="17"/>
  <c r="I34" i="17" s="1"/>
  <c r="K30" i="17"/>
  <c r="E45" i="17" s="1"/>
  <c r="L30" i="17"/>
  <c r="F47" i="17" s="1"/>
  <c r="M30" i="17"/>
  <c r="G47" i="17" s="1"/>
  <c r="N30" i="17"/>
  <c r="H46" i="17" s="1"/>
  <c r="O30" i="17"/>
  <c r="I45" i="17" s="1"/>
  <c r="J30" i="17"/>
  <c r="D46" i="17" s="1"/>
  <c r="J29" i="17"/>
  <c r="D36" i="17" s="1"/>
  <c r="E53" i="17" l="1"/>
  <c r="I55" i="17"/>
  <c r="E51" i="17"/>
  <c r="E55" i="17"/>
  <c r="I49" i="17"/>
  <c r="I53" i="17"/>
  <c r="G48" i="17"/>
  <c r="I47" i="17"/>
  <c r="E47" i="17"/>
  <c r="G50" i="17"/>
  <c r="G52" i="17"/>
  <c r="G54" i="17"/>
  <c r="I51" i="17"/>
  <c r="E49" i="17"/>
  <c r="G46" i="17"/>
  <c r="H45" i="17"/>
  <c r="G45" i="17"/>
  <c r="H55" i="17"/>
  <c r="D55" i="17"/>
  <c r="F54" i="17"/>
  <c r="H53" i="17"/>
  <c r="D53" i="17"/>
  <c r="F52" i="17"/>
  <c r="H51" i="17"/>
  <c r="D51" i="17"/>
  <c r="F50" i="17"/>
  <c r="H49" i="17"/>
  <c r="D49" i="17"/>
  <c r="F48" i="17"/>
  <c r="H47" i="17"/>
  <c r="D47" i="17"/>
  <c r="F46" i="17"/>
  <c r="F45" i="17"/>
  <c r="G55" i="17"/>
  <c r="I54" i="17"/>
  <c r="E54" i="17"/>
  <c r="G53" i="17"/>
  <c r="I52" i="17"/>
  <c r="E52" i="17"/>
  <c r="G51" i="17"/>
  <c r="I50" i="17"/>
  <c r="E50" i="17"/>
  <c r="G49" i="17"/>
  <c r="I48" i="17"/>
  <c r="E48" i="17"/>
  <c r="I46" i="17"/>
  <c r="E46" i="17"/>
  <c r="F55" i="17"/>
  <c r="H54" i="17"/>
  <c r="D54" i="17"/>
  <c r="F53" i="17"/>
  <c r="H52" i="17"/>
  <c r="D52" i="17"/>
  <c r="F51" i="17"/>
  <c r="H50" i="17"/>
  <c r="D50" i="17"/>
  <c r="F49" i="17"/>
  <c r="H48" i="17"/>
  <c r="D48" i="17"/>
  <c r="F44" i="17"/>
  <c r="F43" i="17"/>
  <c r="I44" i="17"/>
  <c r="E44" i="17"/>
  <c r="I43" i="17"/>
  <c r="E43" i="17"/>
  <c r="D39" i="17"/>
  <c r="H44" i="17"/>
  <c r="D44" i="17"/>
  <c r="H43" i="17"/>
  <c r="D43" i="17"/>
  <c r="G38" i="17"/>
  <c r="G44" i="17"/>
  <c r="G43" i="17"/>
  <c r="H35" i="17"/>
  <c r="G40" i="17"/>
  <c r="H34" i="17"/>
  <c r="I39" i="17"/>
  <c r="D37" i="17"/>
  <c r="G34" i="17"/>
  <c r="E41" i="17"/>
  <c r="H39" i="17"/>
  <c r="I37" i="17"/>
  <c r="G36" i="17"/>
  <c r="D35" i="17"/>
  <c r="I41" i="17"/>
  <c r="E37" i="17"/>
  <c r="H41" i="17"/>
  <c r="E35" i="17"/>
  <c r="G42" i="17"/>
  <c r="D41" i="17"/>
  <c r="E39" i="17"/>
  <c r="H37" i="17"/>
  <c r="I35" i="17"/>
  <c r="F42" i="17"/>
  <c r="F40" i="17"/>
  <c r="F38" i="17"/>
  <c r="F36" i="17"/>
  <c r="D34" i="17"/>
  <c r="F34" i="17"/>
  <c r="I42" i="17"/>
  <c r="E42" i="17"/>
  <c r="G41" i="17"/>
  <c r="I40" i="17"/>
  <c r="E40" i="17"/>
  <c r="G39" i="17"/>
  <c r="I38" i="17"/>
  <c r="E38" i="17"/>
  <c r="G37" i="17"/>
  <c r="I36" i="17"/>
  <c r="E36" i="17"/>
  <c r="D45" i="17"/>
  <c r="H42" i="17"/>
  <c r="D42" i="17"/>
  <c r="F41" i="17"/>
  <c r="H40" i="17"/>
  <c r="D40" i="17"/>
  <c r="F39" i="17"/>
  <c r="H38" i="17"/>
  <c r="D38" i="17"/>
  <c r="F37" i="17"/>
  <c r="J44" i="17" l="1"/>
  <c r="K44" i="17"/>
  <c r="K43" i="17"/>
  <c r="J43" i="17"/>
  <c r="U11" i="5" l="1"/>
  <c r="V11" i="5"/>
  <c r="W11" i="5"/>
  <c r="Q17" i="5" s="1"/>
  <c r="X11" i="5"/>
  <c r="Y11" i="5"/>
  <c r="S17" i="5" s="1"/>
  <c r="T11" i="5"/>
  <c r="N17" i="5" s="1"/>
  <c r="U10" i="5"/>
  <c r="O16" i="5" s="1"/>
  <c r="V10" i="5"/>
  <c r="P16" i="5" s="1"/>
  <c r="W10" i="5"/>
  <c r="Q16" i="5" s="1"/>
  <c r="X10" i="5"/>
  <c r="Y10" i="5"/>
  <c r="S16" i="5" s="1"/>
  <c r="T10" i="5"/>
  <c r="N16" i="5" s="1"/>
  <c r="Y12" i="5"/>
  <c r="S18" i="5" s="1"/>
  <c r="X12" i="5"/>
  <c r="R18" i="5" s="1"/>
  <c r="W12" i="5"/>
  <c r="Q18" i="5" s="1"/>
  <c r="V12" i="5"/>
  <c r="P18" i="5" s="1"/>
  <c r="U12" i="5"/>
  <c r="O18" i="5" s="1"/>
  <c r="T12" i="5"/>
  <c r="N18" i="5" s="1"/>
  <c r="R17" i="5"/>
  <c r="P17" i="5"/>
  <c r="O17" i="5"/>
  <c r="R16" i="5"/>
  <c r="J55" i="9"/>
  <c r="D68" i="9" s="1"/>
  <c r="K55" i="9"/>
  <c r="E68" i="9" s="1"/>
  <c r="L55" i="9"/>
  <c r="F65" i="9" s="1"/>
  <c r="M55" i="9"/>
  <c r="G65" i="9" s="1"/>
  <c r="N55" i="9"/>
  <c r="H70" i="9" s="1"/>
  <c r="O55" i="9"/>
  <c r="I70" i="9" s="1"/>
  <c r="U17" i="5" l="1"/>
  <c r="T17" i="5"/>
  <c r="U18" i="5"/>
  <c r="U16" i="5"/>
  <c r="T16" i="5"/>
  <c r="T18" i="5"/>
  <c r="H73" i="9"/>
  <c r="I73" i="9"/>
  <c r="I68" i="9"/>
  <c r="H65" i="9"/>
  <c r="I65" i="9"/>
  <c r="F68" i="9"/>
  <c r="G68" i="9"/>
  <c r="H68" i="9"/>
  <c r="E71" i="9"/>
  <c r="F71" i="9"/>
  <c r="G71" i="9"/>
  <c r="H71" i="9"/>
  <c r="D69" i="9"/>
  <c r="G74" i="9"/>
  <c r="I71" i="9"/>
  <c r="E69" i="9"/>
  <c r="G66" i="9"/>
  <c r="D72" i="9"/>
  <c r="H66" i="9"/>
  <c r="I74" i="9"/>
  <c r="I66" i="9"/>
  <c r="F64" i="9"/>
  <c r="E74" i="9"/>
  <c r="D71" i="9"/>
  <c r="D66" i="9"/>
  <c r="D74" i="9"/>
  <c r="E66" i="9"/>
  <c r="F74" i="9"/>
  <c r="F66" i="9"/>
  <c r="H74" i="9"/>
  <c r="F69" i="9"/>
  <c r="D64" i="9"/>
  <c r="E72" i="9"/>
  <c r="G69" i="9"/>
  <c r="E64" i="9"/>
  <c r="I63" i="9"/>
  <c r="F72" i="9"/>
  <c r="H69" i="9"/>
  <c r="D67" i="9"/>
  <c r="H63" i="9"/>
  <c r="G72" i="9"/>
  <c r="I69" i="9"/>
  <c r="E67" i="9"/>
  <c r="G64" i="9"/>
  <c r="G63" i="9"/>
  <c r="H72" i="9"/>
  <c r="D70" i="9"/>
  <c r="F67" i="9"/>
  <c r="H64" i="9"/>
  <c r="F63" i="9"/>
  <c r="I72" i="9"/>
  <c r="E70" i="9"/>
  <c r="G67" i="9"/>
  <c r="I64" i="9"/>
  <c r="E63" i="9"/>
  <c r="D73" i="9"/>
  <c r="F70" i="9"/>
  <c r="H67" i="9"/>
  <c r="D65" i="9"/>
  <c r="D63" i="9"/>
  <c r="E73" i="9"/>
  <c r="G70" i="9"/>
  <c r="I67" i="9"/>
  <c r="E65" i="9"/>
  <c r="F73" i="9"/>
  <c r="G73" i="9"/>
  <c r="K68" i="9" l="1"/>
  <c r="K66" i="9"/>
  <c r="K71" i="9"/>
  <c r="K64" i="9"/>
  <c r="K69" i="9"/>
  <c r="K73" i="9"/>
  <c r="K63" i="9"/>
  <c r="K67" i="9"/>
  <c r="K65" i="9"/>
  <c r="K70" i="9"/>
  <c r="K74" i="9"/>
  <c r="K72" i="9"/>
  <c r="S30" i="3"/>
  <c r="R30" i="3"/>
  <c r="Q30" i="3"/>
  <c r="P30" i="3"/>
  <c r="O30" i="3"/>
  <c r="N30" i="3"/>
  <c r="I9" i="3"/>
  <c r="H9" i="3"/>
  <c r="I8" i="2"/>
  <c r="I9" i="2"/>
  <c r="I10" i="2"/>
  <c r="H8" i="2"/>
  <c r="H9" i="2"/>
  <c r="H10" i="2"/>
  <c r="I7" i="2"/>
  <c r="I6" i="2"/>
  <c r="H7" i="2"/>
  <c r="H6" i="2"/>
  <c r="T27" i="10"/>
  <c r="O89" i="17"/>
  <c r="N89" i="17"/>
  <c r="M89" i="17"/>
  <c r="L89" i="17"/>
  <c r="K89" i="17"/>
  <c r="J89" i="17"/>
  <c r="O88" i="17"/>
  <c r="N88" i="17"/>
  <c r="M88" i="17"/>
  <c r="L88" i="17"/>
  <c r="K88" i="17"/>
  <c r="J88" i="17"/>
  <c r="Q28" i="10"/>
  <c r="R28" i="10"/>
  <c r="S28" i="10"/>
  <c r="T28" i="10"/>
  <c r="U28" i="10"/>
  <c r="V28" i="10"/>
  <c r="R27" i="10"/>
  <c r="S27" i="10"/>
  <c r="U27" i="10"/>
  <c r="V27" i="10"/>
  <c r="Q27" i="10"/>
  <c r="O72" i="2"/>
  <c r="P74" i="2"/>
  <c r="Q74" i="2"/>
  <c r="R73" i="2"/>
  <c r="S72" i="2"/>
  <c r="N73" i="2"/>
  <c r="T37" i="2"/>
  <c r="N55" i="2" s="1"/>
  <c r="U37" i="2"/>
  <c r="O54" i="2" s="1"/>
  <c r="V37" i="2"/>
  <c r="P56" i="2" s="1"/>
  <c r="W37" i="2"/>
  <c r="Q56" i="2" s="1"/>
  <c r="X37" i="2"/>
  <c r="R55" i="2" s="1"/>
  <c r="Y37" i="2"/>
  <c r="S54" i="2" s="1"/>
  <c r="T36" i="2"/>
  <c r="N52" i="2" s="1"/>
  <c r="U36" i="2"/>
  <c r="O51" i="2" s="1"/>
  <c r="V36" i="2"/>
  <c r="P53" i="2" s="1"/>
  <c r="W36" i="2"/>
  <c r="Q53" i="2" s="1"/>
  <c r="X36" i="2"/>
  <c r="R52" i="2" s="1"/>
  <c r="Y36" i="2"/>
  <c r="S51" i="2" s="1"/>
  <c r="T38" i="2"/>
  <c r="N58" i="2" s="1"/>
  <c r="U38" i="2"/>
  <c r="O57" i="2" s="1"/>
  <c r="V38" i="2"/>
  <c r="P59" i="2" s="1"/>
  <c r="W38" i="2"/>
  <c r="Q59" i="2" s="1"/>
  <c r="X38" i="2"/>
  <c r="R58" i="2" s="1"/>
  <c r="Y38" i="2"/>
  <c r="S57" i="2" s="1"/>
  <c r="T39" i="2"/>
  <c r="N61" i="2" s="1"/>
  <c r="U39" i="2"/>
  <c r="O60" i="2" s="1"/>
  <c r="V39" i="2"/>
  <c r="P62" i="2" s="1"/>
  <c r="W39" i="2"/>
  <c r="Q62" i="2" s="1"/>
  <c r="X39" i="2"/>
  <c r="R61" i="2" s="1"/>
  <c r="Y39" i="2"/>
  <c r="S60" i="2" s="1"/>
  <c r="T40" i="2"/>
  <c r="N64" i="2" s="1"/>
  <c r="U40" i="2"/>
  <c r="O63" i="2" s="1"/>
  <c r="V40" i="2"/>
  <c r="P65" i="2" s="1"/>
  <c r="W40" i="2"/>
  <c r="Q65" i="2" s="1"/>
  <c r="X40" i="2"/>
  <c r="R64" i="2" s="1"/>
  <c r="Y40" i="2"/>
  <c r="S63" i="2" s="1"/>
  <c r="T41" i="2"/>
  <c r="N67" i="2" s="1"/>
  <c r="U41" i="2"/>
  <c r="O66" i="2" s="1"/>
  <c r="V41" i="2"/>
  <c r="P68" i="2" s="1"/>
  <c r="W41" i="2"/>
  <c r="Q68" i="2" s="1"/>
  <c r="X41" i="2"/>
  <c r="R67" i="2" s="1"/>
  <c r="Y41" i="2"/>
  <c r="S66" i="2" s="1"/>
  <c r="T42" i="2"/>
  <c r="N70" i="2" s="1"/>
  <c r="U42" i="2"/>
  <c r="O69" i="2" s="1"/>
  <c r="V42" i="2"/>
  <c r="P71" i="2" s="1"/>
  <c r="W42" i="2"/>
  <c r="Q71" i="2" s="1"/>
  <c r="X42" i="2"/>
  <c r="R70" i="2" s="1"/>
  <c r="Y42" i="2"/>
  <c r="S69" i="2" s="1"/>
  <c r="U35" i="2"/>
  <c r="V35" i="2"/>
  <c r="P48" i="2" s="1"/>
  <c r="W35" i="2"/>
  <c r="Q48" i="2" s="1"/>
  <c r="X35" i="2"/>
  <c r="Y35" i="2"/>
  <c r="T15" i="3"/>
  <c r="N25" i="3" s="1"/>
  <c r="U15" i="3"/>
  <c r="O25" i="3" s="1"/>
  <c r="V15" i="3"/>
  <c r="P25" i="3" s="1"/>
  <c r="W15" i="3"/>
  <c r="Q25" i="3" s="1"/>
  <c r="X15" i="3"/>
  <c r="R25" i="3" s="1"/>
  <c r="Y15" i="3"/>
  <c r="S25" i="3" s="1"/>
  <c r="T16" i="3"/>
  <c r="N26" i="3" s="1"/>
  <c r="U16" i="3"/>
  <c r="O26" i="3" s="1"/>
  <c r="V16" i="3"/>
  <c r="P26" i="3" s="1"/>
  <c r="W16" i="3"/>
  <c r="Q26" i="3" s="1"/>
  <c r="X16" i="3"/>
  <c r="R26" i="3" s="1"/>
  <c r="Y16" i="3"/>
  <c r="S26" i="3" s="1"/>
  <c r="T17" i="3"/>
  <c r="N27" i="3" s="1"/>
  <c r="U17" i="3"/>
  <c r="O27" i="3" s="1"/>
  <c r="V17" i="3"/>
  <c r="P27" i="3" s="1"/>
  <c r="W17" i="3"/>
  <c r="Q27" i="3" s="1"/>
  <c r="X17" i="3"/>
  <c r="R27" i="3" s="1"/>
  <c r="Y17" i="3"/>
  <c r="S27" i="3" s="1"/>
  <c r="T18" i="3"/>
  <c r="N28" i="3" s="1"/>
  <c r="U18" i="3"/>
  <c r="O28" i="3" s="1"/>
  <c r="V18" i="3"/>
  <c r="P28" i="3" s="1"/>
  <c r="W18" i="3"/>
  <c r="Q28" i="3" s="1"/>
  <c r="X18" i="3"/>
  <c r="R28" i="3" s="1"/>
  <c r="Y18" i="3"/>
  <c r="S28" i="3" s="1"/>
  <c r="T19" i="3"/>
  <c r="N29" i="3" s="1"/>
  <c r="U19" i="3"/>
  <c r="O29" i="3" s="1"/>
  <c r="V19" i="3"/>
  <c r="P29" i="3" s="1"/>
  <c r="W19" i="3"/>
  <c r="Q29" i="3" s="1"/>
  <c r="X19" i="3"/>
  <c r="R29" i="3" s="1"/>
  <c r="Y19" i="3"/>
  <c r="S29" i="3" s="1"/>
  <c r="U14" i="3"/>
  <c r="O24" i="3" s="1"/>
  <c r="V14" i="3"/>
  <c r="P24" i="3" s="1"/>
  <c r="W14" i="3"/>
  <c r="Q24" i="3" s="1"/>
  <c r="X14" i="3"/>
  <c r="R24" i="3" s="1"/>
  <c r="Y14" i="3"/>
  <c r="S24" i="3" s="1"/>
  <c r="T14" i="3"/>
  <c r="N24" i="3" s="1"/>
  <c r="J167" i="9"/>
  <c r="K167" i="9"/>
  <c r="L167" i="9"/>
  <c r="M167" i="9"/>
  <c r="N167" i="9"/>
  <c r="O167" i="9"/>
  <c r="J168" i="9"/>
  <c r="K168" i="9"/>
  <c r="L168" i="9"/>
  <c r="M168" i="9"/>
  <c r="N168" i="9"/>
  <c r="O168" i="9"/>
  <c r="J169" i="9"/>
  <c r="K169" i="9"/>
  <c r="L169" i="9"/>
  <c r="M169" i="9"/>
  <c r="N169" i="9"/>
  <c r="O169" i="9"/>
  <c r="K166" i="9"/>
  <c r="L166" i="9"/>
  <c r="M166" i="9"/>
  <c r="N166" i="9"/>
  <c r="O166" i="9"/>
  <c r="J166" i="9"/>
  <c r="J64" i="9"/>
  <c r="J66" i="9"/>
  <c r="J68" i="9"/>
  <c r="J74" i="9"/>
  <c r="J56" i="9"/>
  <c r="K56" i="9"/>
  <c r="L56" i="9"/>
  <c r="M56" i="9"/>
  <c r="N56" i="9"/>
  <c r="O56" i="9"/>
  <c r="J57" i="9"/>
  <c r="K57" i="9"/>
  <c r="L57" i="9"/>
  <c r="M57" i="9"/>
  <c r="N57" i="9"/>
  <c r="O57" i="9"/>
  <c r="J58" i="9"/>
  <c r="K58" i="9"/>
  <c r="L58" i="9"/>
  <c r="M58" i="9"/>
  <c r="N58" i="9"/>
  <c r="O58" i="9"/>
  <c r="J39" i="7"/>
  <c r="K39" i="7"/>
  <c r="L39" i="7"/>
  <c r="M39" i="7"/>
  <c r="N39" i="7"/>
  <c r="I39" i="7"/>
  <c r="I38" i="7"/>
  <c r="J38" i="7"/>
  <c r="K38" i="7"/>
  <c r="L38" i="7"/>
  <c r="M38" i="7"/>
  <c r="N38" i="7"/>
  <c r="J37" i="7"/>
  <c r="K37" i="7"/>
  <c r="L37" i="7"/>
  <c r="M37" i="7"/>
  <c r="N37" i="7"/>
  <c r="I37" i="7"/>
  <c r="J39" i="6"/>
  <c r="K39" i="6"/>
  <c r="L39" i="6"/>
  <c r="M39" i="6"/>
  <c r="N39" i="6"/>
  <c r="I39" i="6"/>
  <c r="I38" i="6"/>
  <c r="J38" i="6"/>
  <c r="K38" i="6"/>
  <c r="L38" i="6"/>
  <c r="M38" i="6"/>
  <c r="N38" i="6"/>
  <c r="J37" i="6"/>
  <c r="K37" i="6"/>
  <c r="L37" i="6"/>
  <c r="M37" i="6"/>
  <c r="N37" i="6"/>
  <c r="I37" i="6"/>
  <c r="T35" i="2"/>
  <c r="N48" i="2" s="1"/>
  <c r="J65" i="9"/>
  <c r="J69" i="9"/>
  <c r="J71" i="9"/>
  <c r="J72" i="9"/>
  <c r="J73" i="9"/>
  <c r="M4" i="14"/>
  <c r="N4" i="14"/>
  <c r="M5" i="14"/>
  <c r="N5" i="14"/>
  <c r="M6" i="14"/>
  <c r="N6" i="14"/>
  <c r="M7" i="14"/>
  <c r="N7" i="14"/>
  <c r="M8" i="14"/>
  <c r="N8" i="14"/>
  <c r="M9" i="14"/>
  <c r="N9" i="14"/>
  <c r="M10" i="14"/>
  <c r="N10" i="14"/>
  <c r="M11" i="14"/>
  <c r="N11" i="14"/>
  <c r="N3" i="14"/>
  <c r="F21" i="15"/>
  <c r="E21" i="15"/>
  <c r="F20" i="15"/>
  <c r="E20" i="15"/>
  <c r="F19" i="15"/>
  <c r="E19" i="15"/>
  <c r="F18" i="15"/>
  <c r="E18" i="15"/>
  <c r="F17" i="15"/>
  <c r="E17" i="15"/>
  <c r="F16" i="15"/>
  <c r="E16" i="15"/>
  <c r="F15" i="15"/>
  <c r="E15" i="15"/>
  <c r="K20" i="15" s="1"/>
  <c r="F11" i="15"/>
  <c r="E11" i="15"/>
  <c r="F10" i="15"/>
  <c r="E10" i="15"/>
  <c r="F9" i="15"/>
  <c r="E9" i="15"/>
  <c r="F8" i="15"/>
  <c r="E8" i="15"/>
  <c r="F7" i="15"/>
  <c r="E7" i="15"/>
  <c r="F6" i="15"/>
  <c r="E6" i="15"/>
  <c r="F5" i="15"/>
  <c r="E5" i="15"/>
  <c r="J5" i="15" s="1"/>
  <c r="L4" i="14"/>
  <c r="L5" i="14"/>
  <c r="L6" i="14"/>
  <c r="L7" i="14"/>
  <c r="L8" i="14"/>
  <c r="L9" i="14"/>
  <c r="L10" i="14"/>
  <c r="L11" i="14"/>
  <c r="M3" i="14"/>
  <c r="L3" i="14"/>
  <c r="I3" i="8"/>
  <c r="H3" i="8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F3" i="10"/>
  <c r="E3" i="10"/>
  <c r="B40" i="12"/>
  <c r="B20" i="12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E3" i="11"/>
  <c r="E11" i="11"/>
  <c r="E12" i="11"/>
  <c r="E13" i="11"/>
  <c r="E14" i="11"/>
  <c r="E10" i="11"/>
  <c r="E15" i="11"/>
  <c r="E16" i="11"/>
  <c r="E7" i="11"/>
  <c r="E8" i="11"/>
  <c r="E9" i="11"/>
  <c r="E5" i="11"/>
  <c r="E6" i="11"/>
  <c r="E4" i="11"/>
  <c r="I4" i="5"/>
  <c r="I5" i="5"/>
  <c r="I6" i="5"/>
  <c r="I3" i="5"/>
  <c r="H4" i="5"/>
  <c r="H5" i="5"/>
  <c r="H6" i="5"/>
  <c r="H3" i="5"/>
  <c r="I11" i="8"/>
  <c r="I10" i="8"/>
  <c r="H11" i="8"/>
  <c r="H10" i="8"/>
  <c r="I9" i="8"/>
  <c r="H9" i="8"/>
  <c r="I8" i="8"/>
  <c r="H8" i="8"/>
  <c r="I7" i="8"/>
  <c r="H7" i="8"/>
  <c r="I6" i="8"/>
  <c r="H6" i="8"/>
  <c r="I5" i="8"/>
  <c r="H5" i="8"/>
  <c r="I4" i="8"/>
  <c r="H4" i="8"/>
  <c r="I4" i="2"/>
  <c r="I5" i="2"/>
  <c r="I11" i="2"/>
  <c r="I12" i="2"/>
  <c r="H4" i="2"/>
  <c r="H5" i="2"/>
  <c r="H11" i="2"/>
  <c r="H12" i="2"/>
  <c r="I3" i="2"/>
  <c r="H3" i="2"/>
  <c r="I4" i="3"/>
  <c r="I5" i="3"/>
  <c r="I6" i="3"/>
  <c r="I7" i="3"/>
  <c r="I8" i="3"/>
  <c r="I10" i="3"/>
  <c r="H4" i="3"/>
  <c r="H5" i="3"/>
  <c r="H6" i="3"/>
  <c r="H7" i="3"/>
  <c r="H8" i="3"/>
  <c r="I3" i="3"/>
  <c r="H3" i="3"/>
  <c r="P3" i="14" l="1"/>
  <c r="O3" i="14"/>
  <c r="O5" i="14"/>
  <c r="P5" i="14"/>
  <c r="O11" i="14"/>
  <c r="P11" i="14"/>
  <c r="W27" i="10"/>
  <c r="X27" i="10" s="1"/>
  <c r="O10" i="14"/>
  <c r="P10" i="14"/>
  <c r="P89" i="17"/>
  <c r="Q89" i="17" s="1"/>
  <c r="O9" i="14"/>
  <c r="P9" i="14"/>
  <c r="O8" i="14"/>
  <c r="P8" i="14"/>
  <c r="P88" i="17"/>
  <c r="Q88" i="17" s="1"/>
  <c r="O7" i="14"/>
  <c r="P7" i="14"/>
  <c r="P167" i="9"/>
  <c r="Q167" i="9" s="1"/>
  <c r="O4" i="14"/>
  <c r="P4" i="14"/>
  <c r="O6" i="14"/>
  <c r="P6" i="14"/>
  <c r="P166" i="9"/>
  <c r="Q166" i="9" s="1"/>
  <c r="W28" i="10"/>
  <c r="X28" i="10" s="1"/>
  <c r="P168" i="9"/>
  <c r="Q168" i="9" s="1"/>
  <c r="P169" i="9"/>
  <c r="Q169" i="9" s="1"/>
  <c r="J38" i="17"/>
  <c r="J34" i="17"/>
  <c r="O50" i="2"/>
  <c r="O48" i="2"/>
  <c r="R49" i="2"/>
  <c r="R48" i="2"/>
  <c r="S49" i="2"/>
  <c r="S48" i="2"/>
  <c r="K6" i="15"/>
  <c r="U27" i="3"/>
  <c r="U26" i="3"/>
  <c r="U30" i="3"/>
  <c r="T30" i="3"/>
  <c r="J9" i="15"/>
  <c r="T27" i="3"/>
  <c r="D104" i="9"/>
  <c r="D99" i="9"/>
  <c r="D109" i="9"/>
  <c r="D108" i="9"/>
  <c r="D105" i="9"/>
  <c r="D102" i="9"/>
  <c r="D110" i="9"/>
  <c r="D101" i="9"/>
  <c r="D106" i="9"/>
  <c r="D103" i="9"/>
  <c r="D100" i="9"/>
  <c r="D107" i="9"/>
  <c r="E105" i="9"/>
  <c r="E102" i="9"/>
  <c r="E104" i="9"/>
  <c r="E99" i="9"/>
  <c r="E110" i="9"/>
  <c r="E107" i="9"/>
  <c r="E101" i="9"/>
  <c r="E109" i="9"/>
  <c r="E103" i="9"/>
  <c r="E106" i="9"/>
  <c r="E108" i="9"/>
  <c r="E100" i="9"/>
  <c r="F101" i="9"/>
  <c r="F102" i="9"/>
  <c r="F110" i="9"/>
  <c r="F107" i="9"/>
  <c r="F104" i="9"/>
  <c r="F109" i="9"/>
  <c r="F106" i="9"/>
  <c r="F99" i="9"/>
  <c r="F108" i="9"/>
  <c r="F105" i="9"/>
  <c r="F103" i="9"/>
  <c r="F100" i="9"/>
  <c r="G102" i="9"/>
  <c r="G110" i="9"/>
  <c r="G107" i="9"/>
  <c r="G104" i="9"/>
  <c r="G101" i="9"/>
  <c r="G109" i="9"/>
  <c r="G103" i="9"/>
  <c r="G105" i="9"/>
  <c r="G106" i="9"/>
  <c r="G108" i="9"/>
  <c r="G99" i="9"/>
  <c r="G100" i="9"/>
  <c r="H109" i="9"/>
  <c r="H106" i="9"/>
  <c r="H100" i="9"/>
  <c r="H108" i="9"/>
  <c r="H99" i="9"/>
  <c r="H105" i="9"/>
  <c r="H102" i="9"/>
  <c r="H107" i="9"/>
  <c r="H104" i="9"/>
  <c r="H101" i="9"/>
  <c r="H110" i="9"/>
  <c r="H103" i="9"/>
  <c r="I107" i="9"/>
  <c r="I104" i="9"/>
  <c r="I103" i="9"/>
  <c r="I108" i="9"/>
  <c r="I105" i="9"/>
  <c r="I99" i="9"/>
  <c r="I109" i="9"/>
  <c r="I106" i="9"/>
  <c r="I100" i="9"/>
  <c r="I102" i="9"/>
  <c r="I110" i="9"/>
  <c r="I101" i="9"/>
  <c r="D93" i="9"/>
  <c r="D90" i="9"/>
  <c r="D98" i="9"/>
  <c r="D95" i="9"/>
  <c r="D92" i="9"/>
  <c r="D87" i="9"/>
  <c r="D97" i="9"/>
  <c r="D94" i="9"/>
  <c r="D91" i="9"/>
  <c r="D88" i="9"/>
  <c r="D89" i="9"/>
  <c r="D96" i="9"/>
  <c r="E93" i="9"/>
  <c r="E90" i="9"/>
  <c r="E98" i="9"/>
  <c r="E95" i="9"/>
  <c r="E92" i="9"/>
  <c r="E89" i="9"/>
  <c r="E91" i="9"/>
  <c r="E88" i="9"/>
  <c r="E97" i="9"/>
  <c r="E94" i="9"/>
  <c r="E96" i="9"/>
  <c r="E87" i="9"/>
  <c r="F90" i="9"/>
  <c r="F98" i="9"/>
  <c r="F95" i="9"/>
  <c r="F92" i="9"/>
  <c r="F97" i="9"/>
  <c r="F94" i="9"/>
  <c r="F88" i="9"/>
  <c r="F93" i="9"/>
  <c r="F89" i="9"/>
  <c r="F87" i="9"/>
  <c r="F91" i="9"/>
  <c r="F96" i="9"/>
  <c r="G90" i="9"/>
  <c r="G98" i="9"/>
  <c r="G95" i="9"/>
  <c r="G92" i="9"/>
  <c r="G97" i="9"/>
  <c r="G87" i="9"/>
  <c r="G93" i="9"/>
  <c r="G89" i="9"/>
  <c r="G96" i="9"/>
  <c r="G94" i="9"/>
  <c r="G91" i="9"/>
  <c r="G88" i="9"/>
  <c r="H95" i="9"/>
  <c r="H92" i="9"/>
  <c r="H89" i="9"/>
  <c r="H97" i="9"/>
  <c r="H94" i="9"/>
  <c r="H91" i="9"/>
  <c r="H87" i="9"/>
  <c r="H98" i="9"/>
  <c r="H88" i="9"/>
  <c r="H96" i="9"/>
  <c r="H93" i="9"/>
  <c r="H90" i="9"/>
  <c r="I95" i="9"/>
  <c r="I92" i="9"/>
  <c r="I89" i="9"/>
  <c r="I97" i="9"/>
  <c r="I94" i="9"/>
  <c r="I91" i="9"/>
  <c r="I88" i="9"/>
  <c r="I96" i="9"/>
  <c r="I87" i="9"/>
  <c r="I93" i="9"/>
  <c r="I90" i="9"/>
  <c r="I98" i="9"/>
  <c r="D81" i="9"/>
  <c r="D83" i="9"/>
  <c r="D77" i="9"/>
  <c r="D85" i="9"/>
  <c r="D79" i="9"/>
  <c r="D76" i="9"/>
  <c r="D84" i="9"/>
  <c r="D78" i="9"/>
  <c r="D86" i="9"/>
  <c r="D80" i="9"/>
  <c r="D75" i="9"/>
  <c r="D82" i="9"/>
  <c r="E81" i="9"/>
  <c r="E78" i="9"/>
  <c r="E86" i="9"/>
  <c r="E83" i="9"/>
  <c r="E80" i="9"/>
  <c r="E85" i="9"/>
  <c r="E82" i="9"/>
  <c r="E79" i="9"/>
  <c r="E84" i="9"/>
  <c r="E77" i="9"/>
  <c r="E75" i="9"/>
  <c r="E76" i="9"/>
  <c r="F86" i="9"/>
  <c r="F77" i="9"/>
  <c r="F85" i="9"/>
  <c r="F82" i="9"/>
  <c r="F75" i="9"/>
  <c r="F78" i="9"/>
  <c r="F83" i="9"/>
  <c r="F80" i="9"/>
  <c r="F79" i="9"/>
  <c r="F76" i="9"/>
  <c r="F84" i="9"/>
  <c r="F81" i="9"/>
  <c r="G78" i="9"/>
  <c r="G86" i="9"/>
  <c r="G83" i="9"/>
  <c r="G80" i="9"/>
  <c r="G85" i="9"/>
  <c r="G75" i="9"/>
  <c r="G84" i="9"/>
  <c r="G77" i="9"/>
  <c r="G82" i="9"/>
  <c r="G79" i="9"/>
  <c r="G76" i="9"/>
  <c r="G81" i="9"/>
  <c r="H76" i="9"/>
  <c r="H83" i="9"/>
  <c r="H80" i="9"/>
  <c r="H77" i="9"/>
  <c r="H85" i="9"/>
  <c r="H82" i="9"/>
  <c r="H79" i="9"/>
  <c r="H84" i="9"/>
  <c r="H75" i="9"/>
  <c r="H81" i="9"/>
  <c r="H86" i="9"/>
  <c r="H78" i="9"/>
  <c r="I83" i="9"/>
  <c r="I80" i="9"/>
  <c r="I79" i="9"/>
  <c r="I75" i="9"/>
  <c r="I78" i="9"/>
  <c r="I77" i="9"/>
  <c r="I85" i="9"/>
  <c r="I82" i="9"/>
  <c r="I84" i="9"/>
  <c r="I81" i="9"/>
  <c r="I86" i="9"/>
  <c r="I76" i="9"/>
  <c r="J67" i="9"/>
  <c r="D68" i="7"/>
  <c r="D65" i="7"/>
  <c r="D70" i="7"/>
  <c r="D62" i="7"/>
  <c r="D67" i="7"/>
  <c r="D64" i="7"/>
  <c r="D69" i="7"/>
  <c r="D66" i="7"/>
  <c r="D63" i="7"/>
  <c r="D71" i="7"/>
  <c r="E70" i="7"/>
  <c r="E67" i="7"/>
  <c r="E62" i="7"/>
  <c r="E64" i="7"/>
  <c r="E69" i="7"/>
  <c r="E66" i="7"/>
  <c r="E63" i="7"/>
  <c r="E71" i="7"/>
  <c r="E68" i="7"/>
  <c r="E65" i="7"/>
  <c r="F65" i="7"/>
  <c r="F70" i="7"/>
  <c r="F67" i="7"/>
  <c r="F64" i="7"/>
  <c r="F62" i="7"/>
  <c r="F69" i="7"/>
  <c r="F66" i="7"/>
  <c r="F63" i="7"/>
  <c r="F71" i="7"/>
  <c r="F68" i="7"/>
  <c r="G70" i="7"/>
  <c r="G67" i="7"/>
  <c r="G64" i="7"/>
  <c r="G69" i="7"/>
  <c r="G62" i="7"/>
  <c r="G66" i="7"/>
  <c r="G63" i="7"/>
  <c r="G71" i="7"/>
  <c r="G68" i="7"/>
  <c r="G65" i="7"/>
  <c r="H70" i="7"/>
  <c r="H67" i="7"/>
  <c r="H64" i="7"/>
  <c r="H69" i="7"/>
  <c r="H66" i="7"/>
  <c r="H62" i="7"/>
  <c r="H63" i="7"/>
  <c r="H71" i="7"/>
  <c r="H68" i="7"/>
  <c r="H65" i="7"/>
  <c r="C68" i="7"/>
  <c r="C65" i="7"/>
  <c r="C62" i="7"/>
  <c r="C70" i="7"/>
  <c r="C67" i="7"/>
  <c r="C64" i="7"/>
  <c r="C69" i="7"/>
  <c r="C66" i="7"/>
  <c r="C63" i="7"/>
  <c r="C71" i="7"/>
  <c r="C58" i="7"/>
  <c r="C55" i="7"/>
  <c r="C52" i="7"/>
  <c r="C60" i="7"/>
  <c r="C57" i="7"/>
  <c r="C59" i="7"/>
  <c r="C56" i="7"/>
  <c r="C53" i="7"/>
  <c r="C61" i="7"/>
  <c r="C54" i="7"/>
  <c r="D58" i="7"/>
  <c r="D55" i="7"/>
  <c r="D60" i="7"/>
  <c r="D52" i="7"/>
  <c r="D57" i="7"/>
  <c r="D54" i="7"/>
  <c r="D59" i="7"/>
  <c r="D56" i="7"/>
  <c r="D53" i="7"/>
  <c r="D61" i="7"/>
  <c r="E55" i="7"/>
  <c r="E60" i="7"/>
  <c r="E57" i="7"/>
  <c r="E52" i="7"/>
  <c r="E54" i="7"/>
  <c r="E59" i="7"/>
  <c r="E56" i="7"/>
  <c r="E53" i="7"/>
  <c r="E58" i="7"/>
  <c r="E61" i="7"/>
  <c r="F55" i="7"/>
  <c r="F60" i="7"/>
  <c r="F57" i="7"/>
  <c r="F54" i="7"/>
  <c r="F52" i="7"/>
  <c r="F59" i="7"/>
  <c r="F56" i="7"/>
  <c r="F53" i="7"/>
  <c r="F61" i="7"/>
  <c r="F58" i="7"/>
  <c r="G60" i="7"/>
  <c r="G57" i="7"/>
  <c r="G54" i="7"/>
  <c r="G59" i="7"/>
  <c r="G52" i="7"/>
  <c r="G56" i="7"/>
  <c r="G53" i="7"/>
  <c r="G61" i="7"/>
  <c r="G58" i="7"/>
  <c r="G55" i="7"/>
  <c r="H60" i="7"/>
  <c r="H57" i="7"/>
  <c r="H54" i="7"/>
  <c r="H59" i="7"/>
  <c r="H56" i="7"/>
  <c r="H52" i="7"/>
  <c r="H53" i="7"/>
  <c r="H61" i="7"/>
  <c r="H55" i="7"/>
  <c r="H58" i="7"/>
  <c r="D48" i="7"/>
  <c r="D45" i="7"/>
  <c r="D50" i="7"/>
  <c r="D42" i="7"/>
  <c r="D47" i="7"/>
  <c r="D44" i="7"/>
  <c r="D49" i="7"/>
  <c r="D46" i="7"/>
  <c r="D43" i="7"/>
  <c r="D51" i="7"/>
  <c r="E45" i="7"/>
  <c r="E50" i="7"/>
  <c r="E47" i="7"/>
  <c r="E42" i="7"/>
  <c r="E44" i="7"/>
  <c r="E49" i="7"/>
  <c r="E46" i="7"/>
  <c r="E43" i="7"/>
  <c r="E51" i="7"/>
  <c r="E48" i="7"/>
  <c r="F45" i="7"/>
  <c r="F50" i="7"/>
  <c r="F47" i="7"/>
  <c r="F44" i="7"/>
  <c r="F42" i="7"/>
  <c r="F46" i="7"/>
  <c r="F43" i="7"/>
  <c r="F51" i="7"/>
  <c r="F48" i="7"/>
  <c r="F49" i="7"/>
  <c r="G50" i="7"/>
  <c r="G47" i="7"/>
  <c r="G44" i="7"/>
  <c r="G49" i="7"/>
  <c r="G42" i="7"/>
  <c r="G46" i="7"/>
  <c r="G43" i="7"/>
  <c r="G51" i="7"/>
  <c r="G45" i="7"/>
  <c r="G48" i="7"/>
  <c r="H50" i="7"/>
  <c r="H47" i="7"/>
  <c r="H44" i="7"/>
  <c r="H49" i="7"/>
  <c r="H46" i="7"/>
  <c r="H42" i="7"/>
  <c r="H43" i="7"/>
  <c r="H51" i="7"/>
  <c r="H48" i="7"/>
  <c r="H45" i="7"/>
  <c r="C48" i="7"/>
  <c r="C45" i="7"/>
  <c r="C42" i="7"/>
  <c r="C50" i="7"/>
  <c r="C47" i="7"/>
  <c r="C44" i="7"/>
  <c r="C49" i="7"/>
  <c r="C46" i="7"/>
  <c r="C43" i="7"/>
  <c r="C51" i="7"/>
  <c r="H64" i="6"/>
  <c r="H70" i="6"/>
  <c r="H63" i="6"/>
  <c r="H65" i="6"/>
  <c r="H67" i="6"/>
  <c r="H69" i="6"/>
  <c r="H71" i="6"/>
  <c r="H62" i="6"/>
  <c r="H66" i="6"/>
  <c r="H68" i="6"/>
  <c r="D62" i="6"/>
  <c r="D64" i="6"/>
  <c r="D66" i="6"/>
  <c r="D68" i="6"/>
  <c r="D63" i="6"/>
  <c r="D65" i="6"/>
  <c r="D67" i="6"/>
  <c r="D69" i="6"/>
  <c r="D71" i="6"/>
  <c r="D70" i="6"/>
  <c r="E64" i="6"/>
  <c r="E66" i="6"/>
  <c r="E68" i="6"/>
  <c r="E70" i="6"/>
  <c r="E65" i="6"/>
  <c r="E71" i="6"/>
  <c r="E62" i="6"/>
  <c r="E63" i="6"/>
  <c r="E67" i="6"/>
  <c r="E69" i="6"/>
  <c r="G63" i="6"/>
  <c r="G65" i="6"/>
  <c r="G67" i="6"/>
  <c r="G69" i="6"/>
  <c r="G71" i="6"/>
  <c r="G66" i="6"/>
  <c r="G68" i="6"/>
  <c r="G62" i="6"/>
  <c r="G64" i="6"/>
  <c r="G70" i="6"/>
  <c r="C63" i="6"/>
  <c r="C65" i="6"/>
  <c r="C67" i="6"/>
  <c r="C69" i="6"/>
  <c r="C71" i="6"/>
  <c r="C68" i="6"/>
  <c r="C70" i="6"/>
  <c r="C64" i="6"/>
  <c r="C66" i="6"/>
  <c r="C62" i="6"/>
  <c r="F62" i="6"/>
  <c r="F63" i="6"/>
  <c r="F65" i="6"/>
  <c r="F67" i="6"/>
  <c r="F69" i="6"/>
  <c r="F64" i="6"/>
  <c r="F66" i="6"/>
  <c r="F68" i="6"/>
  <c r="F70" i="6"/>
  <c r="F71" i="6"/>
  <c r="E54" i="6"/>
  <c r="E56" i="6"/>
  <c r="E58" i="6"/>
  <c r="E60" i="6"/>
  <c r="E52" i="6"/>
  <c r="E53" i="6"/>
  <c r="E55" i="6"/>
  <c r="E57" i="6"/>
  <c r="E59" i="6"/>
  <c r="E61" i="6"/>
  <c r="F52" i="6"/>
  <c r="F55" i="6"/>
  <c r="F54" i="6"/>
  <c r="F56" i="6"/>
  <c r="F58" i="6"/>
  <c r="F60" i="6"/>
  <c r="F59" i="6"/>
  <c r="F53" i="6"/>
  <c r="F57" i="6"/>
  <c r="F61" i="6"/>
  <c r="H54" i="6"/>
  <c r="H56" i="6"/>
  <c r="H53" i="6"/>
  <c r="H55" i="6"/>
  <c r="H57" i="6"/>
  <c r="H59" i="6"/>
  <c r="H61" i="6"/>
  <c r="H52" i="6"/>
  <c r="H58" i="6"/>
  <c r="H60" i="6"/>
  <c r="D58" i="6"/>
  <c r="D60" i="6"/>
  <c r="D53" i="6"/>
  <c r="D55" i="6"/>
  <c r="D57" i="6"/>
  <c r="D59" i="6"/>
  <c r="D61" i="6"/>
  <c r="D54" i="6"/>
  <c r="D52" i="6"/>
  <c r="D56" i="6"/>
  <c r="G53" i="6"/>
  <c r="G55" i="6"/>
  <c r="G57" i="6"/>
  <c r="G59" i="6"/>
  <c r="G61" i="6"/>
  <c r="G52" i="6"/>
  <c r="G54" i="6"/>
  <c r="G56" i="6"/>
  <c r="G58" i="6"/>
  <c r="G60" i="6"/>
  <c r="C53" i="6"/>
  <c r="C55" i="6"/>
  <c r="C57" i="6"/>
  <c r="C59" i="6"/>
  <c r="C61" i="6"/>
  <c r="C52" i="6"/>
  <c r="C54" i="6"/>
  <c r="C56" i="6"/>
  <c r="C58" i="6"/>
  <c r="C60" i="6"/>
  <c r="H42" i="6"/>
  <c r="H43" i="6"/>
  <c r="H45" i="6"/>
  <c r="H47" i="6"/>
  <c r="H49" i="6"/>
  <c r="H51" i="6"/>
  <c r="H44" i="6"/>
  <c r="H46" i="6"/>
  <c r="H48" i="6"/>
  <c r="H50" i="6"/>
  <c r="D43" i="6"/>
  <c r="D45" i="6"/>
  <c r="D47" i="6"/>
  <c r="D49" i="6"/>
  <c r="D51" i="6"/>
  <c r="D42" i="6"/>
  <c r="D44" i="6"/>
  <c r="D46" i="6"/>
  <c r="D48" i="6"/>
  <c r="D50" i="6"/>
  <c r="G43" i="6"/>
  <c r="G45" i="6"/>
  <c r="G47" i="6"/>
  <c r="G49" i="6"/>
  <c r="G51" i="6"/>
  <c r="G44" i="6"/>
  <c r="G46" i="6"/>
  <c r="G48" i="6"/>
  <c r="G50" i="6"/>
  <c r="G42" i="6"/>
  <c r="F42" i="6"/>
  <c r="F44" i="6"/>
  <c r="F46" i="6"/>
  <c r="F48" i="6"/>
  <c r="F50" i="6"/>
  <c r="F43" i="6"/>
  <c r="F45" i="6"/>
  <c r="F47" i="6"/>
  <c r="F49" i="6"/>
  <c r="F51" i="6"/>
  <c r="C43" i="6"/>
  <c r="C45" i="6"/>
  <c r="C47" i="6"/>
  <c r="C49" i="6"/>
  <c r="C51" i="6"/>
  <c r="C46" i="6"/>
  <c r="C48" i="6"/>
  <c r="C50" i="6"/>
  <c r="C42" i="6"/>
  <c r="C44" i="6"/>
  <c r="E44" i="6"/>
  <c r="E46" i="6"/>
  <c r="E48" i="6"/>
  <c r="E50" i="6"/>
  <c r="E42" i="6"/>
  <c r="E45" i="6"/>
  <c r="E43" i="6"/>
  <c r="E47" i="6"/>
  <c r="E49" i="6"/>
  <c r="E51" i="6"/>
  <c r="P69" i="2"/>
  <c r="N71" i="2"/>
  <c r="P72" i="2"/>
  <c r="S74" i="2"/>
  <c r="O74" i="2"/>
  <c r="Q73" i="2"/>
  <c r="S71" i="2"/>
  <c r="Q70" i="2"/>
  <c r="Q72" i="2"/>
  <c r="R74" i="2"/>
  <c r="N74" i="2"/>
  <c r="P73" i="2"/>
  <c r="P66" i="2"/>
  <c r="R71" i="2"/>
  <c r="N72" i="2"/>
  <c r="R72" i="2"/>
  <c r="S73" i="2"/>
  <c r="O73" i="2"/>
  <c r="Q67" i="2"/>
  <c r="O71" i="2"/>
  <c r="Q69" i="2"/>
  <c r="P70" i="2"/>
  <c r="N69" i="2"/>
  <c r="R69" i="2"/>
  <c r="S70" i="2"/>
  <c r="O70" i="2"/>
  <c r="P63" i="2"/>
  <c r="S68" i="2"/>
  <c r="Q64" i="2"/>
  <c r="Q66" i="2"/>
  <c r="R68" i="2"/>
  <c r="N68" i="2"/>
  <c r="P67" i="2"/>
  <c r="N66" i="2"/>
  <c r="R66" i="2"/>
  <c r="S67" i="2"/>
  <c r="O67" i="2"/>
  <c r="O68" i="2"/>
  <c r="O62" i="2"/>
  <c r="S59" i="2"/>
  <c r="Q61" i="2"/>
  <c r="Q63" i="2"/>
  <c r="R65" i="2"/>
  <c r="N65" i="2"/>
  <c r="P64" i="2"/>
  <c r="O65" i="2"/>
  <c r="P60" i="2"/>
  <c r="N63" i="2"/>
  <c r="R63" i="2"/>
  <c r="S64" i="2"/>
  <c r="O64" i="2"/>
  <c r="S65" i="2"/>
  <c r="S62" i="2"/>
  <c r="O59" i="2"/>
  <c r="Q60" i="2"/>
  <c r="R62" i="2"/>
  <c r="N62" i="2"/>
  <c r="P61" i="2"/>
  <c r="N60" i="2"/>
  <c r="R60" i="2"/>
  <c r="S61" i="2"/>
  <c r="O61" i="2"/>
  <c r="P57" i="2"/>
  <c r="Q52" i="2"/>
  <c r="Q55" i="2"/>
  <c r="Q57" i="2"/>
  <c r="R59" i="2"/>
  <c r="N59" i="2"/>
  <c r="P58" i="2"/>
  <c r="O56" i="2"/>
  <c r="Q58" i="2"/>
  <c r="P54" i="2"/>
  <c r="N57" i="2"/>
  <c r="R57" i="2"/>
  <c r="S58" i="2"/>
  <c r="O58" i="2"/>
  <c r="S56" i="2"/>
  <c r="O49" i="2"/>
  <c r="R50" i="2"/>
  <c r="P52" i="2"/>
  <c r="Q54" i="2"/>
  <c r="R56" i="2"/>
  <c r="N56" i="2"/>
  <c r="P55" i="2"/>
  <c r="R51" i="2"/>
  <c r="N54" i="2"/>
  <c r="R54" i="2"/>
  <c r="S55" i="2"/>
  <c r="O55" i="2"/>
  <c r="P51" i="2"/>
  <c r="O53" i="2"/>
  <c r="N53" i="2"/>
  <c r="N51" i="2"/>
  <c r="Q51" i="2"/>
  <c r="S52" i="2"/>
  <c r="O52" i="2"/>
  <c r="S53" i="2"/>
  <c r="R53" i="2"/>
  <c r="Q49" i="2"/>
  <c r="P50" i="2"/>
  <c r="P49" i="2"/>
  <c r="N49" i="2"/>
  <c r="Q50" i="2"/>
  <c r="S50" i="2"/>
  <c r="N50" i="2"/>
  <c r="U25" i="3"/>
  <c r="T25" i="3"/>
  <c r="T26" i="3"/>
  <c r="T28" i="3"/>
  <c r="U28" i="3"/>
  <c r="T29" i="3"/>
  <c r="U29" i="3"/>
  <c r="J10" i="15"/>
  <c r="K8" i="15"/>
  <c r="J19" i="15"/>
  <c r="I10" i="15"/>
  <c r="I8" i="15"/>
  <c r="J6" i="15"/>
  <c r="J7" i="15"/>
  <c r="J8" i="15"/>
  <c r="U68" i="2"/>
  <c r="K15" i="15"/>
  <c r="J15" i="15"/>
  <c r="J17" i="15"/>
  <c r="K19" i="15"/>
  <c r="I19" i="15"/>
  <c r="K18" i="15"/>
  <c r="I18" i="15"/>
  <c r="K17" i="15"/>
  <c r="I17" i="15"/>
  <c r="K16" i="15"/>
  <c r="I16" i="15"/>
  <c r="J20" i="15"/>
  <c r="I15" i="15"/>
  <c r="J63" i="9"/>
  <c r="U24" i="3"/>
  <c r="T24" i="3"/>
  <c r="I68" i="6"/>
  <c r="J70" i="9"/>
  <c r="I20" i="15"/>
  <c r="J16" i="15"/>
  <c r="J18" i="15"/>
  <c r="I5" i="15"/>
  <c r="K5" i="15"/>
  <c r="I9" i="15"/>
  <c r="K7" i="15"/>
  <c r="I7" i="15"/>
  <c r="K9" i="15"/>
  <c r="I6" i="15"/>
  <c r="K10" i="15"/>
  <c r="U67" i="2" l="1"/>
  <c r="J100" i="9"/>
  <c r="J82" i="9"/>
  <c r="J94" i="9"/>
  <c r="J105" i="9"/>
  <c r="J79" i="9"/>
  <c r="J83" i="9"/>
  <c r="J86" i="9"/>
  <c r="J106" i="9"/>
  <c r="T64" i="2"/>
  <c r="K84" i="9"/>
  <c r="K97" i="9"/>
  <c r="K110" i="9"/>
  <c r="K76" i="9"/>
  <c r="K87" i="9"/>
  <c r="K102" i="9"/>
  <c r="K79" i="9"/>
  <c r="K92" i="9"/>
  <c r="K105" i="9"/>
  <c r="K82" i="9"/>
  <c r="K85" i="9"/>
  <c r="K96" i="9"/>
  <c r="K95" i="9"/>
  <c r="K107" i="9"/>
  <c r="K108" i="9"/>
  <c r="K75" i="9"/>
  <c r="K77" i="9"/>
  <c r="K89" i="9"/>
  <c r="K98" i="9"/>
  <c r="K100" i="9"/>
  <c r="K109" i="9"/>
  <c r="K80" i="9"/>
  <c r="K83" i="9"/>
  <c r="K88" i="9"/>
  <c r="K90" i="9"/>
  <c r="K103" i="9"/>
  <c r="K99" i="9"/>
  <c r="K86" i="9"/>
  <c r="K81" i="9"/>
  <c r="K91" i="9"/>
  <c r="K93" i="9"/>
  <c r="J110" i="9"/>
  <c r="K106" i="9"/>
  <c r="K104" i="9"/>
  <c r="K78" i="9"/>
  <c r="K94" i="9"/>
  <c r="K101" i="9"/>
  <c r="K36" i="17"/>
  <c r="K51" i="17"/>
  <c r="K50" i="17"/>
  <c r="K48" i="17"/>
  <c r="K45" i="17"/>
  <c r="J53" i="17"/>
  <c r="K52" i="17"/>
  <c r="K37" i="17"/>
  <c r="J37" i="17"/>
  <c r="K54" i="17"/>
  <c r="K34" i="17"/>
  <c r="J49" i="17"/>
  <c r="J50" i="17"/>
  <c r="J55" i="17"/>
  <c r="J35" i="17"/>
  <c r="K35" i="17"/>
  <c r="J47" i="17"/>
  <c r="K47" i="17"/>
  <c r="K39" i="17"/>
  <c r="J39" i="17"/>
  <c r="K46" i="17"/>
  <c r="J54" i="17"/>
  <c r="J36" i="17"/>
  <c r="J51" i="17"/>
  <c r="J52" i="17"/>
  <c r="K42" i="17"/>
  <c r="J42" i="17"/>
  <c r="K49" i="17"/>
  <c r="J41" i="17"/>
  <c r="K41" i="17"/>
  <c r="J48" i="17"/>
  <c r="K40" i="17"/>
  <c r="J40" i="17"/>
  <c r="K38" i="17"/>
  <c r="J45" i="17"/>
  <c r="K53" i="17"/>
  <c r="J46" i="17"/>
  <c r="K55" i="17"/>
  <c r="U66" i="2"/>
  <c r="J88" i="9"/>
  <c r="U62" i="2"/>
  <c r="U63" i="2"/>
  <c r="T67" i="2"/>
  <c r="T68" i="2"/>
  <c r="T69" i="2"/>
  <c r="U72" i="2"/>
  <c r="U73" i="2"/>
  <c r="U74" i="2"/>
  <c r="J98" i="9"/>
  <c r="I71" i="6"/>
  <c r="U64" i="2"/>
  <c r="T66" i="2"/>
  <c r="I58" i="6"/>
  <c r="I53" i="6"/>
  <c r="J76" i="9"/>
  <c r="U55" i="2"/>
  <c r="T70" i="2"/>
  <c r="I54" i="6"/>
  <c r="I67" i="6"/>
  <c r="T71" i="2"/>
  <c r="I60" i="6"/>
  <c r="T72" i="2"/>
  <c r="U70" i="2"/>
  <c r="I63" i="6"/>
  <c r="J104" i="9"/>
  <c r="M8" i="15"/>
  <c r="M10" i="15"/>
  <c r="U71" i="2"/>
  <c r="T63" i="2"/>
  <c r="T57" i="2"/>
  <c r="U60" i="2"/>
  <c r="U65" i="2"/>
  <c r="U69" i="2"/>
  <c r="I42" i="7"/>
  <c r="J102" i="9"/>
  <c r="T59" i="2"/>
  <c r="I52" i="6"/>
  <c r="I57" i="6"/>
  <c r="I64" i="6"/>
  <c r="I69" i="6"/>
  <c r="I66" i="6"/>
  <c r="I70" i="6"/>
  <c r="I65" i="6"/>
  <c r="I62" i="6"/>
  <c r="J93" i="9"/>
  <c r="J103" i="9"/>
  <c r="J87" i="9"/>
  <c r="J99" i="9"/>
  <c r="J107" i="9"/>
  <c r="J96" i="9"/>
  <c r="J108" i="9"/>
  <c r="J109" i="9"/>
  <c r="J101" i="9"/>
  <c r="J97" i="9"/>
  <c r="J95" i="9"/>
  <c r="J90" i="9"/>
  <c r="J84" i="9"/>
  <c r="J92" i="9"/>
  <c r="J91" i="9"/>
  <c r="J80" i="9"/>
  <c r="J85" i="9"/>
  <c r="J89" i="9"/>
  <c r="J77" i="9"/>
  <c r="J81" i="9"/>
  <c r="J78" i="9"/>
  <c r="J75" i="9"/>
  <c r="I56" i="6"/>
  <c r="I59" i="6"/>
  <c r="I55" i="6"/>
  <c r="I42" i="6"/>
  <c r="I48" i="6"/>
  <c r="I61" i="6"/>
  <c r="I44" i="6"/>
  <c r="I46" i="6"/>
  <c r="I45" i="6"/>
  <c r="I47" i="6"/>
  <c r="I49" i="6"/>
  <c r="I50" i="6"/>
  <c r="I51" i="6"/>
  <c r="I43" i="6"/>
  <c r="T74" i="2"/>
  <c r="T73" i="2"/>
  <c r="T61" i="2"/>
  <c r="T62" i="2"/>
  <c r="T60" i="2"/>
  <c r="T65" i="2"/>
  <c r="T58" i="2"/>
  <c r="T48" i="2"/>
  <c r="U61" i="2"/>
  <c r="T51" i="2"/>
  <c r="T54" i="2"/>
  <c r="T56" i="2"/>
  <c r="U57" i="2"/>
  <c r="U58" i="2"/>
  <c r="U59" i="2"/>
  <c r="U48" i="2"/>
  <c r="U56" i="2"/>
  <c r="T52" i="2"/>
  <c r="U54" i="2"/>
  <c r="U52" i="2"/>
  <c r="U53" i="2"/>
  <c r="T50" i="2"/>
  <c r="U51" i="2"/>
  <c r="T55" i="2"/>
  <c r="T53" i="2"/>
  <c r="T49" i="2"/>
  <c r="U49" i="2"/>
  <c r="U50" i="2"/>
  <c r="L8" i="15"/>
  <c r="L18" i="15"/>
  <c r="M18" i="15"/>
  <c r="L20" i="15"/>
  <c r="M20" i="15"/>
  <c r="L19" i="15"/>
  <c r="M19" i="15"/>
  <c r="M5" i="15"/>
  <c r="L5" i="15"/>
  <c r="L10" i="15"/>
  <c r="M15" i="15"/>
  <c r="L15" i="15"/>
  <c r="L6" i="15"/>
  <c r="M6" i="15"/>
  <c r="L16" i="15"/>
  <c r="M16" i="15"/>
  <c r="M17" i="15"/>
  <c r="L17" i="15"/>
  <c r="M7" i="15"/>
  <c r="L7" i="15"/>
  <c r="M9" i="15"/>
  <c r="L9" i="15"/>
</calcChain>
</file>

<file path=xl/sharedStrings.xml><?xml version="1.0" encoding="utf-8"?>
<sst xmlns="http://schemas.openxmlformats.org/spreadsheetml/2006/main" count="3366" uniqueCount="2196">
  <si>
    <t>percentage rank (%)</t>
    <phoneticPr fontId="1" type="noConversion"/>
  </si>
  <si>
    <t>Alias</t>
    <phoneticPr fontId="1" type="noConversion"/>
  </si>
  <si>
    <t>Systematic Name</t>
    <phoneticPr fontId="1" type="noConversion"/>
  </si>
  <si>
    <t>UTR5</t>
  </si>
  <si>
    <t>TEN1</t>
  </si>
  <si>
    <t>SPP382,NTR1,CCF8</t>
  </si>
  <si>
    <t>KRE29,NSE6</t>
  </si>
  <si>
    <t>MEC1,RAD31,SAD3,ESR1</t>
  </si>
  <si>
    <t>ECM9,YKR004C-A</t>
  </si>
  <si>
    <t>CTF13,CBF3C</t>
  </si>
  <si>
    <t>SEC59</t>
  </si>
  <si>
    <t>TTI1,FMP47</t>
  </si>
  <si>
    <t>IPL1,PAC15</t>
  </si>
  <si>
    <t>CEP3,CSL1,CBF3B,CBF3</t>
  </si>
  <si>
    <t>STN1</t>
  </si>
  <si>
    <t>CDC13,EST4</t>
  </si>
  <si>
    <t>ESP1</t>
  </si>
  <si>
    <t>NUT2,MED10</t>
  </si>
  <si>
    <t>SSY1,SHR10</t>
  </si>
  <si>
    <t>AAR2</t>
  </si>
  <si>
    <t>RTT105</t>
  </si>
  <si>
    <t>TEL2</t>
  </si>
  <si>
    <t>PRP42,SNU65,MUD16</t>
  </si>
  <si>
    <t>STU1</t>
  </si>
  <si>
    <t>YCG1,YCS5,TIE1</t>
  </si>
  <si>
    <t>AVO1</t>
  </si>
  <si>
    <t>MCM10,DNA43</t>
  </si>
  <si>
    <t>RAD53,SPK1,MEC2,LSD1</t>
  </si>
  <si>
    <t>SCC2</t>
  </si>
  <si>
    <t>MMS21,PSO10,NSE2</t>
  </si>
  <si>
    <t>PGS1,YCL003W,PEL1</t>
  </si>
  <si>
    <t>SPC24</t>
  </si>
  <si>
    <t>LCD1,PIE1,DDC2</t>
  </si>
  <si>
    <t>CDC15,LYT1</t>
  </si>
  <si>
    <t>DNA2,WEB2</t>
  </si>
  <si>
    <t>MPS2,MMC1</t>
  </si>
  <si>
    <t>TFC6,tau 91</t>
  </si>
  <si>
    <t>SPC97</t>
  </si>
  <si>
    <t>MIF2</t>
  </si>
  <si>
    <t>CDC7,SAS1,LSD6</t>
  </si>
  <si>
    <t>PRP4,RNA4</t>
  </si>
  <si>
    <t>VHT1</t>
  </si>
  <si>
    <t>SEC8</t>
  </si>
  <si>
    <t>DOP1</t>
  </si>
  <si>
    <t>TFC4,tau 131,PCF1</t>
  </si>
  <si>
    <t>TFC8,tau 60</t>
  </si>
  <si>
    <t>CWC22</t>
  </si>
  <si>
    <t>PRP28</t>
  </si>
  <si>
    <t>CDC6</t>
  </si>
  <si>
    <t>SFI1</t>
  </si>
  <si>
    <t>SMC5</t>
  </si>
  <si>
    <t>PRP31</t>
  </si>
  <si>
    <t>BRN1</t>
  </si>
  <si>
    <t>MYO1</t>
  </si>
  <si>
    <t>TFC3,tau 138,TSV115,FUN24</t>
  </si>
  <si>
    <t>COG3,SEC34,GRD20</t>
  </si>
  <si>
    <t>GWT1</t>
  </si>
  <si>
    <t>POL12</t>
  </si>
  <si>
    <t>GPI1</t>
  </si>
  <si>
    <t>PRP5,RNA5</t>
  </si>
  <si>
    <t>SYF1,NTC90</t>
  </si>
  <si>
    <t>TAO3,PAG1</t>
  </si>
  <si>
    <t>TSC11,AVO3</t>
  </si>
  <si>
    <t>NSE4,QRI2</t>
  </si>
  <si>
    <t>PRP38</t>
  </si>
  <si>
    <t>SPC105</t>
  </si>
  <si>
    <t>GPI2,GCR4</t>
  </si>
  <si>
    <t>GPI19</t>
  </si>
  <si>
    <t>ECO1,CTF7</t>
  </si>
  <si>
    <t>ORC3,origin recognition complex subunit 3</t>
  </si>
  <si>
    <t>CBF2,CSL5,NDC10,CTF14,CEP2,CBF3A</t>
  </si>
  <si>
    <t>IQG1,CYK1</t>
  </si>
  <si>
    <t>SEC5</t>
  </si>
  <si>
    <t>ALG14</t>
  </si>
  <si>
    <t>USB1</t>
  </si>
  <si>
    <t>SLD7,YOR29-11</t>
  </si>
  <si>
    <t>CTR86</t>
  </si>
  <si>
    <t>NUP192</t>
  </si>
  <si>
    <t>TOR2,DRR2</t>
  </si>
  <si>
    <t>SPC98</t>
  </si>
  <si>
    <t>SMC4,condensin subunit SMC4</t>
  </si>
  <si>
    <t>SNM1</t>
  </si>
  <si>
    <t>IRA1,PPD1,GLC1</t>
  </si>
  <si>
    <t>ALG13</t>
  </si>
  <si>
    <t>RTS2,YOR29-28</t>
  </si>
  <si>
    <t>SCC4</t>
  </si>
  <si>
    <t>TRS130</t>
  </si>
  <si>
    <t>NUF2</t>
  </si>
  <si>
    <t>SPC34</t>
  </si>
  <si>
    <t>SMC3,cohesin subunit SMC3</t>
  </si>
  <si>
    <t>HSH155</t>
  </si>
  <si>
    <t>CFT2,YDH1</t>
  </si>
  <si>
    <t>NBP35</t>
  </si>
  <si>
    <t>YAE1</t>
  </si>
  <si>
    <t>KRE5</t>
  </si>
  <si>
    <t>NBP1</t>
  </si>
  <si>
    <t>SEC39,DSL3</t>
  </si>
  <si>
    <t>YCS4,LOC7</t>
  </si>
  <si>
    <t>CDC45,SLD4</t>
  </si>
  <si>
    <t>TAH18</t>
  </si>
  <si>
    <t>RDS3</t>
  </si>
  <si>
    <t>MTR10,KAP111</t>
  </si>
  <si>
    <t>COG2,SEC35</t>
  </si>
  <si>
    <t>PRP22</t>
  </si>
  <si>
    <t>RRN5</t>
  </si>
  <si>
    <t>DSL1,RNS1</t>
  </si>
  <si>
    <t>PRP2,DEAH-box RNA-dependent ATPase PRP2,RNA2</t>
  </si>
  <si>
    <t>POL2,DUN2</t>
  </si>
  <si>
    <t>HYM1</t>
  </si>
  <si>
    <t>KOG1,LAS24</t>
  </si>
  <si>
    <t>POL3,CDC2,TEX1,HPR6</t>
  </si>
  <si>
    <t>SSU72</t>
  </si>
  <si>
    <t>MPS3,YJL018W,NEP98</t>
  </si>
  <si>
    <t>GPI18,FMP44</t>
  </si>
  <si>
    <t>BET4</t>
  </si>
  <si>
    <t>NTR2</t>
  </si>
  <si>
    <t>YSH1,BRR5</t>
  </si>
  <si>
    <t>PTR3,SSY3</t>
  </si>
  <si>
    <t>ASA1</t>
  </si>
  <si>
    <t>MCM2</t>
  </si>
  <si>
    <t>RPC17,C17</t>
  </si>
  <si>
    <t>DAD1</t>
  </si>
  <si>
    <t>SEC10</t>
  </si>
  <si>
    <t>POP8</t>
  </si>
  <si>
    <t>SMP3,SAP2,LAS2</t>
  </si>
  <si>
    <t>DML1</t>
  </si>
  <si>
    <t>BIR1</t>
  </si>
  <si>
    <t>ABD1</t>
  </si>
  <si>
    <t>TRL1,tRNA ligase,RLG1,LIG1</t>
  </si>
  <si>
    <t>PRP9</t>
  </si>
  <si>
    <t>CEF1,NTC85</t>
  </si>
  <si>
    <t>BIG1</t>
  </si>
  <si>
    <t>HSH49</t>
  </si>
  <si>
    <t>SWI1,[SWI(+)],[SWI+],LPA1,GAM3,ADR6</t>
  </si>
  <si>
    <t>RIB2,bifunctional DRAP deaminase/tRNA pseudouridine synthase RIB2,PUS8</t>
  </si>
  <si>
    <t>SPP2</t>
  </si>
  <si>
    <t>LAS1</t>
  </si>
  <si>
    <t>SMC2,condensin subunit SMC2</t>
  </si>
  <si>
    <t>DPB11</t>
  </si>
  <si>
    <t>IRR1,SCC3</t>
  </si>
  <si>
    <t>PDS5</t>
  </si>
  <si>
    <t>YSF3,RCP10</t>
  </si>
  <si>
    <t>NUD1</t>
  </si>
  <si>
    <t>BRR2,PRP44,SNU246,SLT22,RSS1</t>
  </si>
  <si>
    <t>POL1,HPR3,CRT5,CDC17</t>
  </si>
  <si>
    <t>SNU56,MUD10</t>
  </si>
  <si>
    <t>CUS1</t>
  </si>
  <si>
    <t>EXO70</t>
  </si>
  <si>
    <t>SHQ1</t>
  </si>
  <si>
    <t>PRP6,TSM7269,RNA6</t>
  </si>
  <si>
    <t>EXO84,USA3</t>
  </si>
  <si>
    <t>GRC3</t>
  </si>
  <si>
    <t>PRP39</t>
  </si>
  <si>
    <t>TFC1,tau 95</t>
  </si>
  <si>
    <t>CFD1,DRE3</t>
  </si>
  <si>
    <t>FOL3,dihydrofolate synthase</t>
  </si>
  <si>
    <t>GPI10</t>
  </si>
  <si>
    <t>RRN7</t>
  </si>
  <si>
    <t>POP3</t>
  </si>
  <si>
    <t>CIA1</t>
  </si>
  <si>
    <t>NSE3</t>
  </si>
  <si>
    <t>LUC7,EPE1,EXM2</t>
  </si>
  <si>
    <t>STU2</t>
  </si>
  <si>
    <t>CDC16,anaphase promoting complex subunit CDC16</t>
  </si>
  <si>
    <t>DPB2</t>
  </si>
  <si>
    <t>PSF2,CDC102</t>
  </si>
  <si>
    <t>BET2</t>
  </si>
  <si>
    <t>PRP3,RNA3</t>
  </si>
  <si>
    <t>CCA1,TNT1</t>
  </si>
  <si>
    <t>CWC2,NTC40</t>
  </si>
  <si>
    <t>CYR1,adenylate cyclase,FIL1,TSM0185,SRA4,HSR1,CDC35</t>
  </si>
  <si>
    <t>UFE1,YOR29-26</t>
  </si>
  <si>
    <t>CFT1,YHH1</t>
  </si>
  <si>
    <t>POP7,RPP2</t>
  </si>
  <si>
    <t>SEC15</t>
  </si>
  <si>
    <t>YJU2,CWC16</t>
  </si>
  <si>
    <t>CDC4,SCF ubiquitin ligase complex subunit CDC4</t>
  </si>
  <si>
    <t>COG4,SGF1,SEC38,COD1</t>
  </si>
  <si>
    <t>ALG2</t>
  </si>
  <si>
    <t>ORC5,origin recognition complex subunit 5</t>
  </si>
  <si>
    <t>NSE5</t>
  </si>
  <si>
    <t>ARH1</t>
  </si>
  <si>
    <t>SEC6</t>
  </si>
  <si>
    <t>CDC20,PAC5</t>
  </si>
  <si>
    <t>STT4,1-phosphatidylinositol 4-kinase STT4</t>
  </si>
  <si>
    <t>SNP1,U1 70K,U1-70K</t>
  </si>
  <si>
    <t>TFB1</t>
  </si>
  <si>
    <t>SGT1,YOR29-08</t>
  </si>
  <si>
    <t>LSM8</t>
  </si>
  <si>
    <t>TIP20,TIP1</t>
  </si>
  <si>
    <t>MCM5,CDC46,BOB1</t>
  </si>
  <si>
    <t>CDC9,MMS8</t>
  </si>
  <si>
    <t>RAD3,REM1</t>
  </si>
  <si>
    <t>TRE2</t>
  </si>
  <si>
    <t>SLD5,CDC105</t>
  </si>
  <si>
    <t>RFC4,replication factor C subunit 4</t>
  </si>
  <si>
    <t>SMC1,cohesin subunit SMC1,CHL10</t>
  </si>
  <si>
    <t>NSL1</t>
  </si>
  <si>
    <t>CAK1,CIV1</t>
  </si>
  <si>
    <t>TFB2</t>
  </si>
  <si>
    <t>PRP16,PRP23,RNA16</t>
  </si>
  <si>
    <t>SAD1</t>
  </si>
  <si>
    <t>SOG2</t>
  </si>
  <si>
    <t>MPS1,RPK1</t>
  </si>
  <si>
    <t>PRP24</t>
  </si>
  <si>
    <t>SPP381</t>
  </si>
  <si>
    <t>SLD3</t>
  </si>
  <si>
    <t>AOS1,E1 ubiquitin-activating protein AOS1,RHC31</t>
  </si>
  <si>
    <t>SNU114,GIN10</t>
  </si>
  <si>
    <t>DHR2</t>
  </si>
  <si>
    <t>RPM2</t>
  </si>
  <si>
    <t>GPI11</t>
  </si>
  <si>
    <t>SCM3</t>
  </si>
  <si>
    <t>OKP1</t>
  </si>
  <si>
    <t>ORC1,origin recognition complex subunit 1</t>
  </si>
  <si>
    <t>TAD2</t>
  </si>
  <si>
    <t>SPC110,NUF1,XCM1</t>
  </si>
  <si>
    <t>PRP46,NTC50</t>
  </si>
  <si>
    <t>RPC11,C11</t>
  </si>
  <si>
    <t>MOT1,BTAF1,LPF4,BUR3</t>
  </si>
  <si>
    <t>BRR6</t>
  </si>
  <si>
    <t>MCD4,FSR2,SSU21,ZRG16</t>
  </si>
  <si>
    <t>SPC29,NIP29,LPH3</t>
  </si>
  <si>
    <t>CEG1</t>
  </si>
  <si>
    <t>TID3,HEC1,NDC80</t>
  </si>
  <si>
    <t>USO1,INT1</t>
  </si>
  <si>
    <t>PRI2</t>
  </si>
  <si>
    <t>POP4</t>
  </si>
  <si>
    <t>BPL1,biotin--[acetyl-CoA-carboxylase] ligase BPL1,ACC2</t>
  </si>
  <si>
    <t>KEG1</t>
  </si>
  <si>
    <t>TRZ1</t>
  </si>
  <si>
    <t>RSE1</t>
  </si>
  <si>
    <t>SPT14,GPI3,CWH6</t>
  </si>
  <si>
    <t>APC11,anaphase promoting complex subunit 11</t>
  </si>
  <si>
    <t>KAR1</t>
  </si>
  <si>
    <t>TAF1,KAT4,TafII145,TafII130,TAF145,TAF130</t>
  </si>
  <si>
    <t>TUB4</t>
  </si>
  <si>
    <t>TRS120</t>
  </si>
  <si>
    <t>ULP2,SMT4</t>
  </si>
  <si>
    <t>SNU71</t>
  </si>
  <si>
    <t>DUO1</t>
  </si>
  <si>
    <t>TFC7,tau 55</t>
  </si>
  <si>
    <t>NAR1</t>
  </si>
  <si>
    <t>HEM4,uroporphyrinogen-III synthase HEM4,SLU2</t>
  </si>
  <si>
    <t>PSF3</t>
  </si>
  <si>
    <t>SSY5</t>
  </si>
  <si>
    <t>URB2,NPA2</t>
  </si>
  <si>
    <t>MCM6</t>
  </si>
  <si>
    <t>ESA1,KAT5,TAS1</t>
  </si>
  <si>
    <t>PSF1,CDC101</t>
  </si>
  <si>
    <t>RIM2,PYT1</t>
  </si>
  <si>
    <t>SPC19</t>
  </si>
  <si>
    <t>SEN2,tRNA splicing endonuclease subunit</t>
  </si>
  <si>
    <t>SLD2,DRC1</t>
  </si>
  <si>
    <t>TAF7,TafII67,TAF67</t>
  </si>
  <si>
    <t>PZF1,TFC2</t>
  </si>
  <si>
    <t>KIC1,NRK1</t>
  </si>
  <si>
    <t>PIK1,1-phosphatidylinositol 4-kinase,PIK120,PIK41</t>
  </si>
  <si>
    <t>NUP82,HRB187</t>
  </si>
  <si>
    <t>CWC24</t>
  </si>
  <si>
    <t>RRN6</t>
  </si>
  <si>
    <t>MED4</t>
  </si>
  <si>
    <t>JAC1</t>
  </si>
  <si>
    <t>SDS22,EGP1</t>
  </si>
  <si>
    <t>TIM12,MRS5</t>
  </si>
  <si>
    <t>ULP1,NIB1</t>
  </si>
  <si>
    <t>PRI1</t>
  </si>
  <si>
    <t>CDC123</t>
  </si>
  <si>
    <t>CWC23</t>
  </si>
  <si>
    <t>YIP1</t>
  </si>
  <si>
    <t>RFT1</t>
  </si>
  <si>
    <t>RFA1,RPA1,FUN3,BUF2</t>
  </si>
  <si>
    <t>TAH11,CDT1,SID2</t>
  </si>
  <si>
    <t>GPI15</t>
  </si>
  <si>
    <t>THI80</t>
  </si>
  <si>
    <t>RRN9</t>
  </si>
  <si>
    <t>CAB1</t>
  </si>
  <si>
    <t>SLN1,YPD2</t>
  </si>
  <si>
    <t>TAP42</t>
  </si>
  <si>
    <t>TRS20</t>
  </si>
  <si>
    <t>YTH1</t>
  </si>
  <si>
    <t>SGD1</t>
  </si>
  <si>
    <t>SEC2</t>
  </si>
  <si>
    <t>TAD3</t>
  </si>
  <si>
    <t>SUA5</t>
  </si>
  <si>
    <t>SAM50,TOB55,OMP85</t>
  </si>
  <si>
    <t>CLP1</t>
  </si>
  <si>
    <t>SEN34,tRNA splicing endonuclease subunit,FUN4</t>
  </si>
  <si>
    <t>AFG2,DRG1</t>
  </si>
  <si>
    <t>NUS1</t>
  </si>
  <si>
    <t>SEN1,putative DNA/RNA helicase SEN1,NRD2,CIK3</t>
  </si>
  <si>
    <t>URB1,NPA1</t>
  </si>
  <si>
    <t>SSL1</t>
  </si>
  <si>
    <t>UFD1,polyubiquitin-binding protein UFD1</t>
  </si>
  <si>
    <t>BOS1,SEC32</t>
  </si>
  <si>
    <t>GPI17</t>
  </si>
  <si>
    <t>SRB4,MED17</t>
  </si>
  <si>
    <t>SEC1</t>
  </si>
  <si>
    <t>RNT1</t>
  </si>
  <si>
    <t>BBP1</t>
  </si>
  <si>
    <t>PRP8,USA2,SLT21,RNA8,DNA39,DBF3</t>
  </si>
  <si>
    <t>KIN28</t>
  </si>
  <si>
    <t>RPO31,C160,RPC160,RPC1</t>
  </si>
  <si>
    <t>SWC4,GOD1,EAF2</t>
  </si>
  <si>
    <t>MED6</t>
  </si>
  <si>
    <t>CAB4</t>
  </si>
  <si>
    <t>AME1,ARP100</t>
  </si>
  <si>
    <t>PRP11,RNA11</t>
  </si>
  <si>
    <t>UTP20</t>
  </si>
  <si>
    <t>INN1</t>
  </si>
  <si>
    <t>SNU23</t>
  </si>
  <si>
    <t>CLF1,NTC77,SYF3</t>
  </si>
  <si>
    <t>RMP1</t>
  </si>
  <si>
    <t>BRF1,TFIIIB70,TDS4,PCF4</t>
  </si>
  <si>
    <t>RIB7</t>
  </si>
  <si>
    <t>MCM4,CDC54,HCD21</t>
  </si>
  <si>
    <t>PAP1</t>
  </si>
  <si>
    <t>USE1,SLT1</t>
  </si>
  <si>
    <t>ORC2,origin recognition complex subunit 2,SIR5,RRR1</t>
  </si>
  <si>
    <t>GPI8</t>
  </si>
  <si>
    <t>NSE1</t>
  </si>
  <si>
    <t>EPL1</t>
  </si>
  <si>
    <t>SPC42</t>
  </si>
  <si>
    <t>TFA2</t>
  </si>
  <si>
    <t>BRL1</t>
  </si>
  <si>
    <t>THG1</t>
  </si>
  <si>
    <t>SGV1,BUR1</t>
  </si>
  <si>
    <t>TFB3,RIG2</t>
  </si>
  <si>
    <t>NUP85,RAT9</t>
  </si>
  <si>
    <t>FRQ1</t>
  </si>
  <si>
    <t>CSE4,CSL2</t>
  </si>
  <si>
    <t>SLU7,SLT17</t>
  </si>
  <si>
    <t>KEI1</t>
  </si>
  <si>
    <t>CHS2</t>
  </si>
  <si>
    <t>NUP159,RAT7,NUP158</t>
  </si>
  <si>
    <t>PDC2</t>
  </si>
  <si>
    <t>PRP21,SPP91</t>
  </si>
  <si>
    <t>RSC3</t>
  </si>
  <si>
    <t>RSC9</t>
  </si>
  <si>
    <t>POL31,HYS2,SDP5,HUS2</t>
  </si>
  <si>
    <t>SEC20</t>
  </si>
  <si>
    <t>CDC28,SRM5,HSL5,CDK1</t>
  </si>
  <si>
    <t>TAM41,MMP37</t>
  </si>
  <si>
    <t>CDC8,bifunctional thymidylate/uridylate kinase</t>
  </si>
  <si>
    <t>TFB4</t>
  </si>
  <si>
    <t>PRP40</t>
  </si>
  <si>
    <t>MET30,ZRG11</t>
  </si>
  <si>
    <t>TOP2,DNA topoisomerase 2,TRF3,TOR3</t>
  </si>
  <si>
    <t>SEC3,PSL1</t>
  </si>
  <si>
    <t>CAB5</t>
  </si>
  <si>
    <t>ALG1</t>
  </si>
  <si>
    <t>RIO1,RRP10</t>
  </si>
  <si>
    <t>NUP145,RAT10</t>
  </si>
  <si>
    <t>GAA1,END2</t>
  </si>
  <si>
    <t>GPI13,MPC1</t>
  </si>
  <si>
    <t>MCM7,CDC47</t>
  </si>
  <si>
    <t>RGR1,MED14</t>
  </si>
  <si>
    <t>PGA1</t>
  </si>
  <si>
    <t>MDN1,REA1</t>
  </si>
  <si>
    <t>SSL2,RAD25,LOM3</t>
  </si>
  <si>
    <t>TBF1,LPI16</t>
  </si>
  <si>
    <t>GPI12</t>
  </si>
  <si>
    <t>NOP19,DHI1</t>
  </si>
  <si>
    <t>CET1,CES5</t>
  </si>
  <si>
    <t>GPI14,PMH1</t>
  </si>
  <si>
    <t>PRP45,FUN20</t>
  </si>
  <si>
    <t>FHL1,SPP42</t>
  </si>
  <si>
    <t>LST8</t>
  </si>
  <si>
    <t>ABF1,SBF1,REB2,OBF1,BAF1</t>
  </si>
  <si>
    <t>CDC21,thymidylate synthase,YOR29-25,TMP1,CRT9</t>
  </si>
  <si>
    <t>CDC43,protein geranylgeranyltransferase type I subunit CDC43,CAL1</t>
  </si>
  <si>
    <t>MPE1</t>
  </si>
  <si>
    <t>CBK1</t>
  </si>
  <si>
    <t>RIA1,EFL1</t>
  </si>
  <si>
    <t>FAL1</t>
  </si>
  <si>
    <t>PCF11</t>
  </si>
  <si>
    <t>KAP95,RSL1</t>
  </si>
  <si>
    <t>PCM1,phosphoacetylglucosamine mutase PCM1,AGM1</t>
  </si>
  <si>
    <t>CWC25</t>
  </si>
  <si>
    <t>GAB1,CDC91</t>
  </si>
  <si>
    <t>RIX1,IPI2</t>
  </si>
  <si>
    <t>GCD10,1-methyladenosine tRNA methyltransferase subunit,TRM6</t>
  </si>
  <si>
    <t>FMN1</t>
  </si>
  <si>
    <t>MED8</t>
  </si>
  <si>
    <t>CCL1</t>
  </si>
  <si>
    <t>HSF1,MAS3,EXA3</t>
  </si>
  <si>
    <t>PKC1,STT1,HPO2,CLY15</t>
  </si>
  <si>
    <t>POP6</t>
  </si>
  <si>
    <t>EMW1</t>
  </si>
  <si>
    <t>DAM1</t>
  </si>
  <si>
    <t>NIC96</t>
  </si>
  <si>
    <t>MAS2,mitochondrial processing protease alpha subunit,MIF2</t>
  </si>
  <si>
    <t>SEC16,LPF1</t>
  </si>
  <si>
    <t>DSN1</t>
  </si>
  <si>
    <t>TEM1</t>
  </si>
  <si>
    <t>SPP41</t>
  </si>
  <si>
    <t>QRI1,UAP1</t>
  </si>
  <si>
    <t>NOP9</t>
  </si>
  <si>
    <t>SCD5,FTB1</t>
  </si>
  <si>
    <t>REB1,GRF2</t>
  </si>
  <si>
    <t>TIM22</t>
  </si>
  <si>
    <t>POP5,FUN53</t>
  </si>
  <si>
    <t>RPC25,C25,YKL1</t>
  </si>
  <si>
    <t>SWD2,SAF37,CPS35</t>
  </si>
  <si>
    <t>RIX7,putative AAA family ATPase RIX7</t>
  </si>
  <si>
    <t>ALG7,TUR1</t>
  </si>
  <si>
    <t>INO80,chromatin-remodeling ATPase INO80</t>
  </si>
  <si>
    <t>PTI1</t>
  </si>
  <si>
    <t>SEC12,SED2</t>
  </si>
  <si>
    <t>HEM12,uroporphyrinogen decarboxylase HEM12,HEM6</t>
  </si>
  <si>
    <t>CAB2,phosphopantothenate--cysteine ligase CAB2</t>
  </si>
  <si>
    <t>RNA14</t>
  </si>
  <si>
    <t>RRN11</t>
  </si>
  <si>
    <t>CDC39,CCR4-NOT core subunit CDC39,SMD6,ROS1,NOT1</t>
  </si>
  <si>
    <t>CDC25,CDC25',CTN1</t>
  </si>
  <si>
    <t>MCD1,SCC1,RHC21,PDS3</t>
  </si>
  <si>
    <t>HEM2,porphobilinogen synthase HEM2,OLE4,SLU1</t>
  </si>
  <si>
    <t>CDC5,PKX2,MSD2</t>
  </si>
  <si>
    <t>DIB1,SNU16</t>
  </si>
  <si>
    <t>RFC5,replication factor C subunit 5</t>
  </si>
  <si>
    <t>BET1,SLY12</t>
  </si>
  <si>
    <t>MAS1,mitochondrial processing protease beta subunit,MIF1</t>
  </si>
  <si>
    <t>PBN1</t>
  </si>
  <si>
    <t>CDC1,putative lipid phosphatase CDC1,ESP2,DSR1,DSC1</t>
  </si>
  <si>
    <t>PFS2</t>
  </si>
  <si>
    <t>TRS31</t>
  </si>
  <si>
    <t>RSP5,NEDD4 family E3 ubiquitin-protein ligase,SMM1,UBY1,NPI1,MUT2,MDP1</t>
  </si>
  <si>
    <t>YRB2</t>
  </si>
  <si>
    <t>ZIM17,HEP1,TIM15,FMP28</t>
  </si>
  <si>
    <t>SPC3</t>
  </si>
  <si>
    <t>PTA1,FUN39</t>
  </si>
  <si>
    <t>IPI1</t>
  </si>
  <si>
    <t>RFC1,replication factor C subunit 1,CDC44</t>
  </si>
  <si>
    <t>RPR2</t>
  </si>
  <si>
    <t>RPC82,RPC80,C82,RPC3</t>
  </si>
  <si>
    <t>POL5</t>
  </si>
  <si>
    <t>PDS1</t>
  </si>
  <si>
    <t>SFH1</t>
  </si>
  <si>
    <t>CDC24,CLS4</t>
  </si>
  <si>
    <t>NNF1</t>
  </si>
  <si>
    <t>CDC14,OAF3</t>
  </si>
  <si>
    <t>SRM1,PRP20,MTR1</t>
  </si>
  <si>
    <t>RET1,C128,RPC128,RPC2,PDS2</t>
  </si>
  <si>
    <t>QNS1,glutamine-dependent NAD(+) synthetase</t>
  </si>
  <si>
    <t>RPC34,C34</t>
  </si>
  <si>
    <t>UTP13</t>
  </si>
  <si>
    <t>ATM1,ATP-binding cassette Fe/S cluster precursor transporter ATM1</t>
  </si>
  <si>
    <t>SRP102</t>
  </si>
  <si>
    <t>SPB4</t>
  </si>
  <si>
    <t>YPP1</t>
  </si>
  <si>
    <t>MED7</t>
  </si>
  <si>
    <t>TAF3,TafII47,TAF47</t>
  </si>
  <si>
    <t>UTP10</t>
  </si>
  <si>
    <t>SPC25</t>
  </si>
  <si>
    <t>SRB6,MED22</t>
  </si>
  <si>
    <t>RIB5</t>
  </si>
  <si>
    <t>VTI1</t>
  </si>
  <si>
    <t>NOC3</t>
  </si>
  <si>
    <t>FAD1</t>
  </si>
  <si>
    <t>DAD2,HSK1</t>
  </si>
  <si>
    <t>ERG7,lanosterol synthase ERG7</t>
  </si>
  <si>
    <t>TAF5,TafII90,TAF90</t>
  </si>
  <si>
    <t>RFA3,RPA3</t>
  </si>
  <si>
    <t>GLE1,BRR3,RSS1</t>
  </si>
  <si>
    <t>MIM2</t>
  </si>
  <si>
    <t>BCD1</t>
  </si>
  <si>
    <t>RAP1,TUF1,TBA1,GRF1</t>
  </si>
  <si>
    <t>MSS4,1-phosphatidylinositol-4-phosphate 5-kinase</t>
  </si>
  <si>
    <t>RPP1</t>
  </si>
  <si>
    <t>MCM3</t>
  </si>
  <si>
    <t>NBL1,MCL1</t>
  </si>
  <si>
    <t>RFA2,RPA2,BUF1</t>
  </si>
  <si>
    <t>CSE1,KAP109</t>
  </si>
  <si>
    <t>CDC53</t>
  </si>
  <si>
    <t>RRP36</t>
  </si>
  <si>
    <t>RSC4</t>
  </si>
  <si>
    <t>HIP1</t>
  </si>
  <si>
    <t>ALR1,Mg(2+) transporter ALR1,SWC3</t>
  </si>
  <si>
    <t>TAF11,TafII40,TAF40</t>
  </si>
  <si>
    <t>BDP1,TFC7,TFIIIB90,B",TFC5</t>
  </si>
  <si>
    <t>RSC58</t>
  </si>
  <si>
    <t>NOC4,UTP19</t>
  </si>
  <si>
    <t>RRN3</t>
  </si>
  <si>
    <t>YHC1,U1C,U1-C</t>
  </si>
  <si>
    <t>TAF10,TafII25,TAF25,TAF23</t>
  </si>
  <si>
    <t>SEC9,HSS7</t>
  </si>
  <si>
    <t>ERG8,phosphomevalonate kinase</t>
  </si>
  <si>
    <t>ECM16,DHR1</t>
  </si>
  <si>
    <t>POP1</t>
  </si>
  <si>
    <t>ERV1</t>
  </si>
  <si>
    <t>FAF1</t>
  </si>
  <si>
    <t>TSR4</t>
  </si>
  <si>
    <t>MYO2,CDC66</t>
  </si>
  <si>
    <t>SMD1,Sm D1,SPP92</t>
  </si>
  <si>
    <t>DIP2,UTP12</t>
  </si>
  <si>
    <t>ERG12,mevalonate kinase,RAR1</t>
  </si>
  <si>
    <t>CDC36,CCR4-NOT core subunit CDC36,NOT2,DNA19</t>
  </si>
  <si>
    <t>UTP4</t>
  </si>
  <si>
    <t>TAF8,TafII65,TAF65</t>
  </si>
  <si>
    <t>ROK1,RNA-dependent ATPase ROK1</t>
  </si>
  <si>
    <t>UTP21</t>
  </si>
  <si>
    <t>RRP3,RNA-dependent ATPase RRP3</t>
  </si>
  <si>
    <t>MOB1</t>
  </si>
  <si>
    <t>CDC31,DSK1</t>
  </si>
  <si>
    <t>NFS1,SPL1</t>
  </si>
  <si>
    <t>SEC7</t>
  </si>
  <si>
    <t>RNA15</t>
  </si>
  <si>
    <t>UTP25</t>
  </si>
  <si>
    <t>OST2</t>
  </si>
  <si>
    <t>TAF6,TafII60,TAF60</t>
  </si>
  <si>
    <t>PRP19,E3 ubiquitin-protein ligase PRP19,PSO4</t>
  </si>
  <si>
    <t>FCP1</t>
  </si>
  <si>
    <t>STH1,NPS1</t>
  </si>
  <si>
    <t>PAM18,TIM14</t>
  </si>
  <si>
    <t>SRP101</t>
  </si>
  <si>
    <t>NOP8</t>
  </si>
  <si>
    <t>RRP43</t>
  </si>
  <si>
    <t>SOF1</t>
  </si>
  <si>
    <t>DBP6</t>
  </si>
  <si>
    <t>MED11</t>
  </si>
  <si>
    <t>RSM10,mitochondrial 37S ribosomal protein RSM10</t>
  </si>
  <si>
    <t>MAK5</t>
  </si>
  <si>
    <t>TFG2</t>
  </si>
  <si>
    <t>DCP2,PSU1</t>
  </si>
  <si>
    <t>SDO1</t>
  </si>
  <si>
    <t>ARP4,ACT3</t>
  </si>
  <si>
    <t>UBA2,E1 ubiquitin-activating protein UBA2,UAL1</t>
  </si>
  <si>
    <t>SRB7,MED21</t>
  </si>
  <si>
    <t>GCD6</t>
  </si>
  <si>
    <t>RRP45</t>
  </si>
  <si>
    <t>SFT1</t>
  </si>
  <si>
    <t>DCP1</t>
  </si>
  <si>
    <t>RSA4</t>
  </si>
  <si>
    <t>SEC18,ANU4</t>
  </si>
  <si>
    <t>KAE1</t>
  </si>
  <si>
    <t>NDC1</t>
  </si>
  <si>
    <t>JIP5</t>
  </si>
  <si>
    <t>RFC3,replication factor C subunit 3</t>
  </si>
  <si>
    <t>NMT1,CDC72</t>
  </si>
  <si>
    <t>SMD2,Sm D2</t>
  </si>
  <si>
    <t>IPI3</t>
  </si>
  <si>
    <t>ERG26,sterol-4-alpha-carboxylate 3-dehydrogenase (decarboxylating)</t>
  </si>
  <si>
    <t>TOA2</t>
  </si>
  <si>
    <t>CDS1,CDG1</t>
  </si>
  <si>
    <t>DAD3</t>
  </si>
  <si>
    <t>TFA1</t>
  </si>
  <si>
    <t>TIM54</t>
  </si>
  <si>
    <t>RFC2,replication factor C subunit 2</t>
  </si>
  <si>
    <t>SUA7,TFIIB,SOH4</t>
  </si>
  <si>
    <t>NUP116,NSP116</t>
  </si>
  <si>
    <t>TLG1</t>
  </si>
  <si>
    <t>RRP40,MTR14</t>
  </si>
  <si>
    <t>MAK11</t>
  </si>
  <si>
    <t>ARP9,RSC12,SWP59</t>
  </si>
  <si>
    <t>SMD3,Sm D3,SLT16</t>
  </si>
  <si>
    <t>UTP18</t>
  </si>
  <si>
    <t>KRE33</t>
  </si>
  <si>
    <t>BET5</t>
  </si>
  <si>
    <t>UTP6</t>
  </si>
  <si>
    <t>SEN15,tRNA splicing endonuclease subunit</t>
  </si>
  <si>
    <t>BMS1</t>
  </si>
  <si>
    <t>DIS3,MTR17,RRP44</t>
  </si>
  <si>
    <t>RRP4</t>
  </si>
  <si>
    <t>SKI6,RRP41,ECM20</t>
  </si>
  <si>
    <t>SED5</t>
  </si>
  <si>
    <t>RAT1,XRN2,TAP1,HKE1</t>
  </si>
  <si>
    <t>TRM5</t>
  </si>
  <si>
    <t>DFR1,dihydrofolate reductase</t>
  </si>
  <si>
    <t>RRP9</t>
  </si>
  <si>
    <t>LAS17,BEE1</t>
  </si>
  <si>
    <t>YFH1</t>
  </si>
  <si>
    <t>ENP2</t>
  </si>
  <si>
    <t>TFG1,RAP74,SSU71</t>
  </si>
  <si>
    <t>DBF4,DNA52,LSD7</t>
  </si>
  <si>
    <t>TCP1,CCT1</t>
  </si>
  <si>
    <t>RRP1</t>
  </si>
  <si>
    <t>NSA1</t>
  </si>
  <si>
    <t>MET4</t>
  </si>
  <si>
    <t>RPB7,B16</t>
  </si>
  <si>
    <t>FIP1</t>
  </si>
  <si>
    <t>RAM2,bifunctional protein farnesyltransferase/protein geranylgeranyltransferase</t>
  </si>
  <si>
    <t>RRP5</t>
  </si>
  <si>
    <t>NET1,SRM8,CFI1,ESC5</t>
  </si>
  <si>
    <t>SPN1,IWS1</t>
  </si>
  <si>
    <t>LSG1,KRE35</t>
  </si>
  <si>
    <t>RCL1</t>
  </si>
  <si>
    <t>SEC27</t>
  </si>
  <si>
    <t>ARP7,RSC11,SWP61</t>
  </si>
  <si>
    <t>NIP7</t>
  </si>
  <si>
    <t>SEC17,RNS3</t>
  </si>
  <si>
    <t>RER2</t>
  </si>
  <si>
    <t>MEX67</t>
  </si>
  <si>
    <t>NDD1</t>
  </si>
  <si>
    <t>TRS23</t>
  </si>
  <si>
    <t>RPC37,C37</t>
  </si>
  <si>
    <t>YPI1</t>
  </si>
  <si>
    <t>CDC37,SMO1</t>
  </si>
  <si>
    <t>RIO2</t>
  </si>
  <si>
    <t>DUT1</t>
  </si>
  <si>
    <t>NOP14,UTP2</t>
  </si>
  <si>
    <t>NUP1</t>
  </si>
  <si>
    <t>ASK1</t>
  </si>
  <si>
    <t>DBP10</t>
  </si>
  <si>
    <t>TSR1</t>
  </si>
  <si>
    <t>GCD14,1-methyladenosine tRNA methyltransferase subunit,TRM61</t>
  </si>
  <si>
    <t>MTR3</t>
  </si>
  <si>
    <t>CSL4,SKI4</t>
  </si>
  <si>
    <t>SRP72</t>
  </si>
  <si>
    <t>UTP9</t>
  </si>
  <si>
    <t>RKI1,ribose-5-phosphate isomerase RKI1</t>
  </si>
  <si>
    <t>CRM1,XPO1,KAP124</t>
  </si>
  <si>
    <t>BET3</t>
  </si>
  <si>
    <t>PLP2</t>
  </si>
  <si>
    <t>RRP12</t>
  </si>
  <si>
    <t>SPT6,SSN20,CRE2</t>
  </si>
  <si>
    <t>ERO1</t>
  </si>
  <si>
    <t>NAB3,HMD1</t>
  </si>
  <si>
    <t>SRP68</t>
  </si>
  <si>
    <t>NAT2</t>
  </si>
  <si>
    <t>GCD7</t>
  </si>
  <si>
    <t>RVB2,RuvB family ATP-dependent DNA helicase reptin,TIP48,TIH2,TIP49B</t>
  </si>
  <si>
    <t>NAM9,mitochondrial 37S ribosomal protein NAM9,MNA6</t>
  </si>
  <si>
    <t>UTP22</t>
  </si>
  <si>
    <t>MTR4,DOB1</t>
  </si>
  <si>
    <t>NUP49,NSP49</t>
  </si>
  <si>
    <t>PWP2,UTP1,YCR058C,YCR055C</t>
  </si>
  <si>
    <t>RPT6,proteasome regulatory particle base subunit RPT6,SUG1,SCB68,CRL3,CIM3</t>
  </si>
  <si>
    <t>NCB2,YDR1</t>
  </si>
  <si>
    <t>UTP8</t>
  </si>
  <si>
    <t>TAF13,TafII19,TAF19,FUN81</t>
  </si>
  <si>
    <t>SLY1</t>
  </si>
  <si>
    <t>HRT1,SCF ubiquitin ligase complex subunit HRT1,HRT2,ROC1,RBX1</t>
  </si>
  <si>
    <t>PAN1,DIM2,MIP3,MDP3</t>
  </si>
  <si>
    <t>VRG4,VIG4,LDB3,GOG5,VAN2</t>
  </si>
  <si>
    <t>FAP7</t>
  </si>
  <si>
    <t>RPT5,proteasome regulatory particle base subunit RPT5,YTA1</t>
  </si>
  <si>
    <t>ARP2,actin-related protein 2,ACT2</t>
  </si>
  <si>
    <t>ERD2</t>
  </si>
  <si>
    <t>DBP8,ATP-dependent RNA helicase DBP8</t>
  </si>
  <si>
    <t>POB3</t>
  </si>
  <si>
    <t>KSH1</t>
  </si>
  <si>
    <t>MSL5,BBP</t>
  </si>
  <si>
    <t>SPT16,SSF1,CDC68</t>
  </si>
  <si>
    <t>SQT1</t>
  </si>
  <si>
    <t>NSP1</t>
  </si>
  <si>
    <t>TAF4,TafII48,MPT1,TSG2,TAF48</t>
  </si>
  <si>
    <t>DIM1,CDH1</t>
  </si>
  <si>
    <t>MRPS18,mitochondrial 37S ribosomal protein YmS18,YmS18</t>
  </si>
  <si>
    <t>RPB2,B150,SOH2,SIT2,RPO22,RPB150</t>
  </si>
  <si>
    <t>GNA1,PAT1</t>
  </si>
  <si>
    <t>RPN12,proteasome regulatory particle lid subunit RPN12,NIN1</t>
  </si>
  <si>
    <t>ERB1</t>
  </si>
  <si>
    <t>SDA1</t>
  </si>
  <si>
    <t>MVD1,diphosphomevalonate decarboxylase MVD1,ERG19</t>
  </si>
  <si>
    <t>SHR3,APF1</t>
  </si>
  <si>
    <t>RLI1</t>
  </si>
  <si>
    <t>MNP1,mitochondrial nucleoid protein MNP1</t>
  </si>
  <si>
    <t>BCP1</t>
  </si>
  <si>
    <t>GPI16</t>
  </si>
  <si>
    <t>SEC11</t>
  </si>
  <si>
    <t>MRS6,MSI4</t>
  </si>
  <si>
    <t>NOP53,RRP16</t>
  </si>
  <si>
    <t>UTP15</t>
  </si>
  <si>
    <t>TAF9,TafII17,TAF17</t>
  </si>
  <si>
    <t>SAM35,TOM38,TOB38,FMP20</t>
  </si>
  <si>
    <t>HEM15,ferrochelatase HEM15</t>
  </si>
  <si>
    <t>TSC10,3-dehydrosphinganine reductase</t>
  </si>
  <si>
    <t>UTP14</t>
  </si>
  <si>
    <t>SPB1</t>
  </si>
  <si>
    <t>NOB1,YOR29-07</t>
  </si>
  <si>
    <t>MRD1</t>
  </si>
  <si>
    <t>RPN9,proteasome regulatory particle lid subunit RPN9,NAS7</t>
  </si>
  <si>
    <t>HEM3,OLE2</t>
  </si>
  <si>
    <t>LCB2,serine C-palmitoyltransferase LCB2,TSC1,SCS1</t>
  </si>
  <si>
    <t>YML6,mitochondrial 54S ribosomal protein YmL6,YmL6</t>
  </si>
  <si>
    <t>SME1,Sm E,SmE</t>
  </si>
  <si>
    <t>SEC21</t>
  </si>
  <si>
    <t>NUP57</t>
  </si>
  <si>
    <t>MPP10</t>
  </si>
  <si>
    <t>WBP1</t>
  </si>
  <si>
    <t>IMP4</t>
  </si>
  <si>
    <t>GFA1</t>
  </si>
  <si>
    <t>LIP1,sphingosine N-acyltransferase subunit LIP1</t>
  </si>
  <si>
    <t>YIF1</t>
  </si>
  <si>
    <t>TAF12,TafII61,TafII68,TAF68,TAF61</t>
  </si>
  <si>
    <t>ENP1,MEG1</t>
  </si>
  <si>
    <t>SMX3,Sm F,SmF</t>
  </si>
  <si>
    <t>ESF2,ABT1</t>
  </si>
  <si>
    <t>RPC53,C53,RPC4</t>
  </si>
  <si>
    <t>RPA190,A190,RRN1</t>
  </si>
  <si>
    <t>RRP46</t>
  </si>
  <si>
    <t>ISD11</t>
  </si>
  <si>
    <t>SPT5</t>
  </si>
  <si>
    <t>CDC11,septin CDC11,PSL9</t>
  </si>
  <si>
    <t>SAS10,UTP3</t>
  </si>
  <si>
    <t>PRO3,ORE2</t>
  </si>
  <si>
    <t>UTP7,KRE31</t>
  </si>
  <si>
    <t>POL30,PCNA</t>
  </si>
  <si>
    <t>RSC6</t>
  </si>
  <si>
    <t>TSC13</t>
  </si>
  <si>
    <t>proline--tRNA ligase</t>
  </si>
  <si>
    <t>UBC9,E2 SUMO-conjugating protein UBC9</t>
  </si>
  <si>
    <t>CNS1</t>
  </si>
  <si>
    <t>FOL2,GTP cyclohydrolase I</t>
  </si>
  <si>
    <t>BFR2</t>
  </si>
  <si>
    <t>RPA135,A135,SRP3,RRN2,RPA2</t>
  </si>
  <si>
    <t>RSC8,SWH3</t>
  </si>
  <si>
    <t>CCT7,TCP7</t>
  </si>
  <si>
    <t>ARC40</t>
  </si>
  <si>
    <t>ARP3,actin-related protein 3,ACT4</t>
  </si>
  <si>
    <t>SRP1,SCM1,KAP60</t>
  </si>
  <si>
    <t>DRE2</t>
  </si>
  <si>
    <t>PSE1,KAP121</t>
  </si>
  <si>
    <t>SRF3</t>
  </si>
  <si>
    <t>UBA1,E1 ubiquitin-activating protein UBA1</t>
  </si>
  <si>
    <t>SEC24,ANU1</t>
  </si>
  <si>
    <t>HCA4,RNA-dependent ATPase HCA4,ECM24,DBP4</t>
  </si>
  <si>
    <t>NAN1,UTP17</t>
  </si>
  <si>
    <t>RPN7,proteasome regulatory particle lid subunit RPN7</t>
  </si>
  <si>
    <t>ARC35,END9</t>
  </si>
  <si>
    <t>SEC65</t>
  </si>
  <si>
    <t>RPN8,proteasome regulatory particle lid subunit RPN8</t>
  </si>
  <si>
    <t>GLN4,glutamine--tRNA ligase,glutamyl-tRNA synthetase</t>
  </si>
  <si>
    <t>ACC1,acetyl-CoA carboxylase ACC1,MTR7,FAS3,ABP2</t>
  </si>
  <si>
    <t>TIM17,SMS1,MPI2,MIM17</t>
  </si>
  <si>
    <t>RPT4,proteasome regulatory particle base subunit RPT4,SUG2,PCS1,CRL13</t>
  </si>
  <si>
    <t>DBP5,ATP-dependent RNA helicase DBP5,RAT8</t>
  </si>
  <si>
    <t>CCT6,TCP20,TCP6,HTR3</t>
  </si>
  <si>
    <t>CDC12,septin CDC12,PSL7,CLA10</t>
  </si>
  <si>
    <t>RPC31,C31,RPC8,ACP2</t>
  </si>
  <si>
    <t>MIA40,TIM40,FMP15</t>
  </si>
  <si>
    <t>GCD2,GCD12</t>
  </si>
  <si>
    <t>HTS1,histidine--tRNA ligase,histidyl-tRNA synthetase,TSM4572</t>
  </si>
  <si>
    <t>UTP11</t>
  </si>
  <si>
    <t>PHS1,enoyl-CoA hydratase PHS1</t>
  </si>
  <si>
    <t>HEM1,OLE3,CYD1</t>
  </si>
  <si>
    <t>CCT3,TCP3,BIN2</t>
  </si>
  <si>
    <t>PUP1,proteasome core particle subunit beta 2</t>
  </si>
  <si>
    <t>PGA3,NQR1</t>
  </si>
  <si>
    <t>CCT5,TCP5</t>
  </si>
  <si>
    <t>SEC26</t>
  </si>
  <si>
    <t>TIM44,MPI1,MIM44,ISP45</t>
  </si>
  <si>
    <t>ACS2,acetate--CoA ligase ACS2</t>
  </si>
  <si>
    <t>YPD1</t>
  </si>
  <si>
    <t>MIM1,TOM13</t>
  </si>
  <si>
    <t>URA6,bifunctional uridylate/adenylate kinase,SOC8</t>
  </si>
  <si>
    <t>RPB3,B44</t>
  </si>
  <si>
    <t>UTP23</t>
  </si>
  <si>
    <t>GCD1,TRA3</t>
  </si>
  <si>
    <t>PIS1</t>
  </si>
  <si>
    <t>EMG1,NEP1</t>
  </si>
  <si>
    <t>CCT8</t>
  </si>
  <si>
    <t>NAF1</t>
  </si>
  <si>
    <t>DRS1</t>
  </si>
  <si>
    <t>SEC63,PTL1</t>
  </si>
  <si>
    <t>TOM40,MOM38,ISP42</t>
  </si>
  <si>
    <t>RVB1,RuvB family ATP-dependent DNA helicase pontin,TIP49,TIH1,TIP49A</t>
  </si>
  <si>
    <t>NPA3,GPN1,EPA1</t>
  </si>
  <si>
    <t>ALA1,alanine--tRNA ligase,CDC64</t>
  </si>
  <si>
    <t>SRP54,SRH1</t>
  </si>
  <si>
    <t>LCP5</t>
  </si>
  <si>
    <t>STS1,SSM5,DBF8</t>
  </si>
  <si>
    <t>RPO21,B220,SUA8,RPB220,RPB1</t>
  </si>
  <si>
    <t>RRP42</t>
  </si>
  <si>
    <t>PWP1</t>
  </si>
  <si>
    <t>AUR1,inositol phosphorylceramide synthase</t>
  </si>
  <si>
    <t>RET3</t>
  </si>
  <si>
    <t>RPT2,proteasome regulatory particle base subunit RPT2,YTA5,YHS4</t>
  </si>
  <si>
    <t>UTP5</t>
  </si>
  <si>
    <t>YTM1</t>
  </si>
  <si>
    <t>RBA50</t>
  </si>
  <si>
    <t>RPN11,proteasome regulatory particle lid subunit RPN11,MPR1</t>
  </si>
  <si>
    <t>NOP4,NOP77</t>
  </si>
  <si>
    <t>TOA1</t>
  </si>
  <si>
    <t>PUP2,proteasome core particle subunit alpha 5,DOA5</t>
  </si>
  <si>
    <t>MTR2</t>
  </si>
  <si>
    <t>IFH1</t>
  </si>
  <si>
    <t>DBP9</t>
  </si>
  <si>
    <t>ARC19</t>
  </si>
  <si>
    <t>PRT1,DNA26,CDC63</t>
  </si>
  <si>
    <t>FCF1,UTP24</t>
  </si>
  <si>
    <t>RPN2,proteasome regulatory particle base subunit RPN2,SEN3</t>
  </si>
  <si>
    <t>CDC3,septin CDC3</t>
  </si>
  <si>
    <t>RRP15</t>
  </si>
  <si>
    <t>ERG27,3-keto-steroid reductase</t>
  </si>
  <si>
    <t>DED1,SPP81</t>
  </si>
  <si>
    <t>COP1,SOO1,RET1,SEC33</t>
  </si>
  <si>
    <t>FCF2</t>
  </si>
  <si>
    <t>ERG10,acetyl-CoA C-acetyltransferase,TSM0115,LPB3</t>
  </si>
  <si>
    <t>RPF2</t>
  </si>
  <si>
    <t>RPF1</t>
  </si>
  <si>
    <t>CCT4,ANC2,TCP4</t>
  </si>
  <si>
    <t>HSK3</t>
  </si>
  <si>
    <t>YAH1</t>
  </si>
  <si>
    <t>CKS1</t>
  </si>
  <si>
    <t>TUB1</t>
  </si>
  <si>
    <t>PRP43,JA1</t>
  </si>
  <si>
    <t>ZPR1</t>
  </si>
  <si>
    <t>RET2</t>
  </si>
  <si>
    <t>NCE103,carbonate dehydratase NCE103,NCE3</t>
  </si>
  <si>
    <t>PRE8,proteasome core particle subunit alpha 2</t>
  </si>
  <si>
    <t>NOC2</t>
  </si>
  <si>
    <t>RPN3,proteasome regulatory particle lid subunit RPN3,SUN2</t>
  </si>
  <si>
    <t>ERG9,bifunctional farnesyl-diphosphate farnesyltransferase/squalene synthase</t>
  </si>
  <si>
    <t>MES1,methionine--tRNA ligase MES1,MetRS,methionyl-tRNA synthetase,MESI</t>
  </si>
  <si>
    <t>RNA1</t>
  </si>
  <si>
    <t>UBC1,E2 ubiquitin-conjugating protein UBC1</t>
  </si>
  <si>
    <t>GDI1,SEC19</t>
  </si>
  <si>
    <t>WRS1,tryptophan--tRNA ligase WRS1,tryptophanyl-tRNA synthetase,HRE342</t>
  </si>
  <si>
    <t>RPN6,proteasome regulatory particle lid subunit RPN6,NAS4</t>
  </si>
  <si>
    <t>PAM16,TIM16,MIA1</t>
  </si>
  <si>
    <t>RPA43,A43</t>
  </si>
  <si>
    <t>SEC31,WEB1</t>
  </si>
  <si>
    <t>SMB1,Sm B,SmB</t>
  </si>
  <si>
    <t>HSP60,MNA2,MIF4,CPN60</t>
  </si>
  <si>
    <t>ESF1</t>
  </si>
  <si>
    <t>ROT1</t>
  </si>
  <si>
    <t>STT3</t>
  </si>
  <si>
    <t>SPT15,TBP,TBP1,BTF1</t>
  </si>
  <si>
    <t>RPC40,AC40,RPC5</t>
  </si>
  <si>
    <t>RPT1,proteasome regulatory particle base subunit RPT1,YTA3,CIM5</t>
  </si>
  <si>
    <t>cysteine--tRNA ligase</t>
  </si>
  <si>
    <t>OST1,NLT1</t>
  </si>
  <si>
    <t>RPN5,proteasome regulatory particle lid subunit RPN5,NAS5</t>
  </si>
  <si>
    <t>RLP7,RPL7</t>
  </si>
  <si>
    <t>CDC60,leucine--tRNA ligase CDC60,LeuRS,leucyl-tRNA synthetase</t>
  </si>
  <si>
    <t>PRE5,proteasome core particle subunit alpha 6</t>
  </si>
  <si>
    <t>NUG1</t>
  </si>
  <si>
    <t>RRP17</t>
  </si>
  <si>
    <t>ERG1,squalene monooxygenase</t>
  </si>
  <si>
    <t>TIM50</t>
  </si>
  <si>
    <t>MAK21,NOC1</t>
  </si>
  <si>
    <t>HEM13</t>
  </si>
  <si>
    <t>SEC13,ANU3</t>
  </si>
  <si>
    <t>HSP10,CPN10</t>
  </si>
  <si>
    <t>KRI1</t>
  </si>
  <si>
    <t>CDC34,SCF E2 ubiquitin-protein ligase catalytic subunit CDC34,UBC3,DNA6</t>
  </si>
  <si>
    <t>NIP1</t>
  </si>
  <si>
    <t>SEC23</t>
  </si>
  <si>
    <t>UGP1</t>
  </si>
  <si>
    <t>PMI40,mannose-6-phosphate isomerase PMI40,PMI</t>
  </si>
  <si>
    <t>NOP2,YNA1</t>
  </si>
  <si>
    <t>PRE7,proteasome core particle subunit beta 6,PRS3</t>
  </si>
  <si>
    <t>SEC4,SRO6</t>
  </si>
  <si>
    <t>ERG13,hydroxymethylglutaryl-CoA synthase,HMGS</t>
  </si>
  <si>
    <t>SRP14</t>
  </si>
  <si>
    <t>SAR1</t>
  </si>
  <si>
    <t>KRR1</t>
  </si>
  <si>
    <t>NOG2,NUG2</t>
  </si>
  <si>
    <t>CCT2,TCP2,BIN3</t>
  </si>
  <si>
    <t>SEC14,PIT1</t>
  </si>
  <si>
    <t>FAS2,trifunctional fatty acid synthase subunit FAS2</t>
  </si>
  <si>
    <t>LSM4,USS1,SDB23</t>
  </si>
  <si>
    <t>NRD1</t>
  </si>
  <si>
    <t>CDC48</t>
  </si>
  <si>
    <t>LCB1,serine C-palmitoyltransferase LCB1,TSC2,END8</t>
  </si>
  <si>
    <t>SWP1</t>
  </si>
  <si>
    <t>RRS1</t>
  </si>
  <si>
    <t>DYS1</t>
  </si>
  <si>
    <t>TIM23,MAS6,MPI3,MIM23</t>
  </si>
  <si>
    <t>PRE3,proteasome core particle subunit beta 1,CRL21</t>
  </si>
  <si>
    <t>SCL1,proteasome core particle subunit alpha 1,PRC2</t>
  </si>
  <si>
    <t>RPT3,proteasome regulatory particle base subunit RPT3,YTA2,YNT1</t>
  </si>
  <si>
    <t>HAS1,ATP-dependent RNA helicase HAS1</t>
  </si>
  <si>
    <t>SIS1</t>
  </si>
  <si>
    <t>SDH3,succinate dehydrogenase cytochrome b subunit SDH3,YKL4,CYB3</t>
  </si>
  <si>
    <t>VAS1,valine--tRNA ligase</t>
  </si>
  <si>
    <t>RRB1</t>
  </si>
  <si>
    <t>FAS1,tetrafunctional fatty acid synthase subunit FAS1</t>
  </si>
  <si>
    <t>RPC19,AC19</t>
  </si>
  <si>
    <t>ATP16,F1F0 ATP synthase subunit delta</t>
  </si>
  <si>
    <t>IMP3</t>
  </si>
  <si>
    <t>FUR1</t>
  </si>
  <si>
    <t>RPB5,ABC27</t>
  </si>
  <si>
    <t>ILV2,THI1,SMR1</t>
  </si>
  <si>
    <t>arginine--tRNA ligase,ArgRS,RRS1</t>
  </si>
  <si>
    <t>NAB2</t>
  </si>
  <si>
    <t>IDI1,isopentenyl-diphosphate delta-isomerase IDI1,LPH10,BOT2</t>
  </si>
  <si>
    <t>RNR2,ribonucleotide-diphosphate reductase subunit RNR2,CRT6</t>
  </si>
  <si>
    <t>MGE1,GRPE,YGE1</t>
  </si>
  <si>
    <t>PRE4,proteasome core particle subunit beta 7</t>
  </si>
  <si>
    <t>TOM20,MOM19,MAS20</t>
  </si>
  <si>
    <t>KAR2,BIP,GRP78</t>
  </si>
  <si>
    <t>CDC42</t>
  </si>
  <si>
    <t>NOP15</t>
  </si>
  <si>
    <t>BUR6,NCB1</t>
  </si>
  <si>
    <t>RPG1,TIF32</t>
  </si>
  <si>
    <t>NOG1</t>
  </si>
  <si>
    <t>BRX1</t>
  </si>
  <si>
    <t>ILS1,isoleucine--tRNA ligase ILS1,isoleucyl-tRNA synthetase</t>
  </si>
  <si>
    <t>TUB2,SHE8,ARM10</t>
  </si>
  <si>
    <t>PGA2</t>
  </si>
  <si>
    <t>NSA2</t>
  </si>
  <si>
    <t>KRE9</t>
  </si>
  <si>
    <t>RLP24</t>
  </si>
  <si>
    <t>PXR1,PinX1,GNO1</t>
  </si>
  <si>
    <t>ARC15</t>
  </si>
  <si>
    <t>RRP7</t>
  </si>
  <si>
    <t>RIB3,3,4-dihydroxy-2-butanone-4-phosphate synthase RIB3</t>
  </si>
  <si>
    <t>PRE10,proteasome core particle subunit alpha 7</t>
  </si>
  <si>
    <t>SUP35,eRF3,[PSI(+)],[PSI],SUP36,SUP2,SUF12,SAL3,PNM2,GST1</t>
  </si>
  <si>
    <t>NMD3,SRC5</t>
  </si>
  <si>
    <t>HRR25,KTI14</t>
  </si>
  <si>
    <t>MAK16</t>
  </si>
  <si>
    <t>TIF6,CDC95</t>
  </si>
  <si>
    <t>NOP7,YPH1</t>
  </si>
  <si>
    <t>PRE6,proteasome core particle subunit alpha 4</t>
  </si>
  <si>
    <t>YRA1,SHE11</t>
  </si>
  <si>
    <t>PRE2,proteasome core particle subunit beta 5,SRR2,PRG1,DOA3</t>
  </si>
  <si>
    <t>YKT6</t>
  </si>
  <si>
    <t>DPM1,SED3</t>
  </si>
  <si>
    <t>GUK1,guanylate kinase,PUR5</t>
  </si>
  <si>
    <t>PUP3,proteasome core particle subunit beta 3,SCS32</t>
  </si>
  <si>
    <t>RHO3</t>
  </si>
  <si>
    <t>PET9,OP1,ANC2,AAC2</t>
  </si>
  <si>
    <t>DAD4,HSK2</t>
  </si>
  <si>
    <t>SRP21</t>
  </si>
  <si>
    <t>NCP1,CPR1</t>
  </si>
  <si>
    <t>THS1,threonine--tRNA ligase THS1,threonyl-tRNA synthetase</t>
  </si>
  <si>
    <t>SEC61</t>
  </si>
  <si>
    <t>ESS1,peptidylprolyl isomerase ESS1,PIN1,PTF1</t>
  </si>
  <si>
    <t>LSM2,SNP3,SMX5</t>
  </si>
  <si>
    <t>SUI1,RFR1,MOF2</t>
  </si>
  <si>
    <t>CMD1,CaM</t>
  </si>
  <si>
    <t>YRB1,SFO1,HTN1,CST20</t>
  </si>
  <si>
    <t>RHO1</t>
  </si>
  <si>
    <t>PRE1,proteasome core particle subunit beta 4</t>
  </si>
  <si>
    <t>GAR1</t>
  </si>
  <si>
    <t>TIF5,SUI5</t>
  </si>
  <si>
    <t>TIF35</t>
  </si>
  <si>
    <t>PNO1,RRP20,DIM2</t>
  </si>
  <si>
    <t>TYS1,tyrosine--tRNA ligase TYS1,TyrRS,TTS1</t>
  </si>
  <si>
    <t>SKP1,CBF3D,MGO1</t>
  </si>
  <si>
    <t>SUI2</t>
  </si>
  <si>
    <t>SEC53,phosphomannomutase SEC53,ALG4</t>
  </si>
  <si>
    <t>ERG11,sterol 14-demethylase,CYP51</t>
  </si>
  <si>
    <t>SUI3</t>
  </si>
  <si>
    <t>RRP14</t>
  </si>
  <si>
    <t>RPB11,B12.5</t>
  </si>
  <si>
    <t>SUB2</t>
  </si>
  <si>
    <t>ARB1,ATP-binding cassette family ATPase ARB1</t>
  </si>
  <si>
    <t>ILV3,dihydroxy-acid dehydratase ILV3</t>
  </si>
  <si>
    <t>ERG20,bifunctional (2E,6E)-farnesyl diphosphate synthase/dimethylallyltranstransferase,FPP1,FDS1,BOT3</t>
  </si>
  <si>
    <t>RPB10,ABC10-beta</t>
  </si>
  <si>
    <t>LSM3,USS2,SMX4</t>
  </si>
  <si>
    <t>HRP1,NAB5,NAB4</t>
  </si>
  <si>
    <t>GUS1,glutamate--tRNA ligase GUS1,GluRS,GSN1</t>
  </si>
  <si>
    <t>EBP2</t>
  </si>
  <si>
    <t>TRM112</t>
  </si>
  <si>
    <t>SUP45,eRF1,SUP47,SUP1,SAL4</t>
  </si>
  <si>
    <t>SES1,serine--tRNA ligase SES1,SerRS,seryl-tRNA synthetase</t>
  </si>
  <si>
    <t>GCD11,SUI4</t>
  </si>
  <si>
    <t>GLC7,DIS2S1,PP1,DIS2,CID1</t>
  </si>
  <si>
    <t>RPO26,ABC23,RPB6</t>
  </si>
  <si>
    <t>NOP58,NOP5</t>
  </si>
  <si>
    <t>YOS1</t>
  </si>
  <si>
    <t>TRR1</t>
  </si>
  <si>
    <t>NOP56,SIK1</t>
  </si>
  <si>
    <t>KRS1,lysine--tRNA ligase KRS1,lysyl-tRNA synthetase,GCD5</t>
  </si>
  <si>
    <t>SNU13</t>
  </si>
  <si>
    <t>MCM1,FUN80</t>
  </si>
  <si>
    <t>SSC1,mtHSP70,ENS1</t>
  </si>
  <si>
    <t>TIM10,MRS11</t>
  </si>
  <si>
    <t>DBP2</t>
  </si>
  <si>
    <t>ADE13,adenylosuccinase ADE13,BRA8,BRA1</t>
  </si>
  <si>
    <t>ERG25,methylsterol monooxygenase</t>
  </si>
  <si>
    <t>LSM5</t>
  </si>
  <si>
    <t>TOM22,MOM22,MAS22,MAS17</t>
  </si>
  <si>
    <t>SEC62,LPG14</t>
  </si>
  <si>
    <t>NHP2</t>
  </si>
  <si>
    <t>DPS1,aspartate--tRNA ligase DPS1,AspRS,aspartyl-tRNA synthetase</t>
  </si>
  <si>
    <t>TIF34</t>
  </si>
  <si>
    <t>DED81,asparagine--tRNA ligase DED81,asparaginyl-tRNA synthetase</t>
  </si>
  <si>
    <t>COF1,cofilin</t>
  </si>
  <si>
    <t>RPB8,ABC14.5</t>
  </si>
  <si>
    <t>SAH1</t>
  </si>
  <si>
    <t>PMA1,H(+)-exporting P2-type ATPase PMA1,KTI10</t>
  </si>
  <si>
    <t>YPT1,YP2</t>
  </si>
  <si>
    <t>CBF5,pseudouridine synthase CBF5</t>
  </si>
  <si>
    <t>RPC10,ABC10-alpha,RPB12</t>
  </si>
  <si>
    <t>ACP1</t>
  </si>
  <si>
    <t>HTB1,SPT12</t>
  </si>
  <si>
    <t>SSS1</t>
  </si>
  <si>
    <t>NOP1,LOT3</t>
  </si>
  <si>
    <t>CDC33,eIF4E,TIF45</t>
  </si>
  <si>
    <t>PDI1,protein disulfide isomerase PDI1,TRG1,MFP1</t>
  </si>
  <si>
    <t>TIF11</t>
  </si>
  <si>
    <t>PAB1</t>
  </si>
  <si>
    <t>RPL30,ribosomal 60S subunit protein L30,L30e,rp73,YL38,L32,L30</t>
  </si>
  <si>
    <t>PGI1,glucose-6-phosphate isomerase,CDC30</t>
  </si>
  <si>
    <t>NOP10</t>
  </si>
  <si>
    <t>NTF2</t>
  </si>
  <si>
    <t>PFY1,PRF1</t>
  </si>
  <si>
    <t>PSA1,SRB1,VIG9,MPG1</t>
  </si>
  <si>
    <t>SMT3,SUMO family protein SMT3</t>
  </si>
  <si>
    <t>MMF1,IBM1</t>
  </si>
  <si>
    <t>OLE1,MDM2</t>
  </si>
  <si>
    <t>GLN1,glutamate--ammonia ligase</t>
  </si>
  <si>
    <t>ILV5</t>
  </si>
  <si>
    <t>TPI1,triose-phosphate isomerase TPI1</t>
  </si>
  <si>
    <t>RPS3,ribosomal 40S subunit protein S3,rp13,YS3,S3,SUF14</t>
  </si>
  <si>
    <t>ACT1,actin,actin,ABY1,END7</t>
  </si>
  <si>
    <t>YEF3,eEF1Bgamma,EF-3,eEF3,TEF3</t>
  </si>
  <si>
    <t>HYP2,eIF-5A,eIF5A,TIF51A</t>
  </si>
  <si>
    <t>RPL15A,ribosomal 60S subunit protein L15A,L15e,rp15R,YL10,L15A,L13A,RPL10A</t>
  </si>
  <si>
    <t>GSP1,CST17,CNR1</t>
  </si>
  <si>
    <t>RPL18A,ribosomal 60S subunit protein L18A,L18e,rp28A,L18A,RP28A</t>
  </si>
  <si>
    <t>RPS2,ribosomal 40S subunit protein S2,rp12,Ys5,S5,S4,S2,SUP138,SUP44,SUP38,RPS4</t>
  </si>
  <si>
    <t>EFB1,EF-1beta,eEF1Balpha,TEF5</t>
  </si>
  <si>
    <t>IPP1,PPA1</t>
  </si>
  <si>
    <t>PGK1,phosphoglycerate kinase</t>
  </si>
  <si>
    <t>RPL3,ribosomal 60S subunit protein L3,rp1,YL1,L3,YOR29-14,TCM1,MAK8</t>
  </si>
  <si>
    <t>RPS13,ribosomal 40S subunit protein S13,YS15,S27a,S15,S13,RPS13C,RPS13B</t>
  </si>
  <si>
    <t>RPL25,ribosomal 60S subunit protein L25,L23,rpl6L,YL25,L25</t>
  </si>
  <si>
    <t>RPL10,ribosomal 60S subunit protein L10,L16,L10,QSR1,GRC5</t>
  </si>
  <si>
    <t>RPP0,ribosomal protein P0,P0,L10E,A0,RPL10E</t>
  </si>
  <si>
    <t>RPL17A,ribosomal 60S subunit protein L17A,L22,YL17,L20A,L17A,RPL17</t>
  </si>
  <si>
    <t>RPL32,ribosomal 60S subunit protein L32,L32e,L32</t>
  </si>
  <si>
    <t>RPL28,ribosomal 60S subunit protein L28,L15,rp44,YL24,L29,L28,CYH2</t>
  </si>
  <si>
    <t>RPL5,ribosomal 60S subunit protein L5,L18,YL3,L5,L1a,RPL1,LPI14</t>
  </si>
  <si>
    <t>RPS20,ribosomal 40S subunit protein S20,S10,URP2</t>
  </si>
  <si>
    <t>RPS31,ubiquitin-ribosomal 40S subunit protein S31 fusion protein,S31e,UB13,YS24,S37,S31,UBI3,RPS37</t>
  </si>
  <si>
    <t>RPS5,ribosomal 40S subunit protein S5,S7,rp14,YS8,S5,S2</t>
  </si>
  <si>
    <t>RPS15,ribosomal 40S subunit protein S15,S19,rp52,S21,S15,RIG protein,RPS21</t>
  </si>
  <si>
    <t>RPL33A,ribosomal 60S subunit protein L33A,L33e,rp47,l37A,YL37,L33A,RPL37A</t>
  </si>
  <si>
    <t>GPM1,phosphoglycerate mutase GPM1</t>
  </si>
  <si>
    <t>FBA1,fructose-bisphosphate aldolase FBA1,LOT1</t>
  </si>
  <si>
    <t>CDC19,pyruvate kinase CDC19,PYK1</t>
  </si>
  <si>
    <t>YEL035C</t>
  </si>
  <si>
    <t>YLR010C</t>
  </si>
  <si>
    <t>YBL073W</t>
  </si>
  <si>
    <t>YDR118W</t>
  </si>
  <si>
    <t>YDL196W</t>
  </si>
  <si>
    <t>YLR424W</t>
  </si>
  <si>
    <t>YER038C</t>
  </si>
  <si>
    <t>YBR136W</t>
  </si>
  <si>
    <t>YHR166C</t>
  </si>
  <si>
    <t>YKR004C</t>
  </si>
  <si>
    <t>YMR094W</t>
  </si>
  <si>
    <t>YMR013C</t>
  </si>
  <si>
    <t>YKL033W</t>
  </si>
  <si>
    <t>YNL172W</t>
  </si>
  <si>
    <t>YDL221W</t>
  </si>
  <si>
    <t>YJL086C</t>
  </si>
  <si>
    <t>YPL209C</t>
  </si>
  <si>
    <t>YPR177C</t>
  </si>
  <si>
    <t>YMR168C</t>
  </si>
  <si>
    <t>YOR249C</t>
  </si>
  <si>
    <t>YDR082W</t>
  </si>
  <si>
    <t>YDL220C</t>
  </si>
  <si>
    <t>YGR098C</t>
  </si>
  <si>
    <t>YPR168W</t>
  </si>
  <si>
    <t>YDR160W</t>
  </si>
  <si>
    <t>YBL074C</t>
  </si>
  <si>
    <t>YER104W</t>
  </si>
  <si>
    <t>YGR099W</t>
  </si>
  <si>
    <t>YDR235W</t>
  </si>
  <si>
    <t>YBL034C</t>
  </si>
  <si>
    <t>YDR325W</t>
  </si>
  <si>
    <t>YOL078W</t>
  </si>
  <si>
    <t>YIL150C</t>
  </si>
  <si>
    <t>YPL153C</t>
  </si>
  <si>
    <t>YDR180W</t>
  </si>
  <si>
    <t>YLR383W</t>
  </si>
  <si>
    <t>YEL019C</t>
  </si>
  <si>
    <t>YBL084C</t>
  </si>
  <si>
    <t>YJL032W</t>
  </si>
  <si>
    <t>YCL004W</t>
  </si>
  <si>
    <t>YMR117C</t>
  </si>
  <si>
    <t>YDR499W</t>
  </si>
  <si>
    <t>YAR019C</t>
  </si>
  <si>
    <t>YPL083C</t>
  </si>
  <si>
    <t>YHR164C</t>
  </si>
  <si>
    <t>YGL075C</t>
  </si>
  <si>
    <t>YDR362C</t>
  </si>
  <si>
    <t>YHR172W</t>
  </si>
  <si>
    <t>YKL089W</t>
  </si>
  <si>
    <t>YLR127C</t>
  </si>
  <si>
    <t>YDL017W</t>
  </si>
  <si>
    <t>YPR178W</t>
  </si>
  <si>
    <t>YHR118C</t>
  </si>
  <si>
    <t>YGR065C</t>
  </si>
  <si>
    <t>YPR055W</t>
  </si>
  <si>
    <t>YDR141C</t>
  </si>
  <si>
    <t>YLR458W</t>
  </si>
  <si>
    <t>YGR047C</t>
  </si>
  <si>
    <t>YPL007C</t>
  </si>
  <si>
    <t>YGR278W</t>
  </si>
  <si>
    <t>YDR243C</t>
  </si>
  <si>
    <t>YIL048W</t>
  </si>
  <si>
    <t>YPR162C</t>
  </si>
  <si>
    <t>YJL194W</t>
  </si>
  <si>
    <t>YLL003W</t>
  </si>
  <si>
    <t>YOL034W</t>
  </si>
  <si>
    <t>YGR091W</t>
  </si>
  <si>
    <t>YBL097W</t>
  </si>
  <si>
    <t>YBR124W</t>
  </si>
  <si>
    <t>YHR023W</t>
  </si>
  <si>
    <t>YAL001C</t>
  </si>
  <si>
    <t>YER157W</t>
  </si>
  <si>
    <t>YJL091C</t>
  </si>
  <si>
    <t>YBL035C</t>
  </si>
  <si>
    <t>YGR216C</t>
  </si>
  <si>
    <t>YBR237W</t>
  </si>
  <si>
    <t>YDR416W</t>
  </si>
  <si>
    <t>YIL129C</t>
  </si>
  <si>
    <t>YER093C</t>
  </si>
  <si>
    <t>YDL105W</t>
  </si>
  <si>
    <t>YGR075C</t>
  </si>
  <si>
    <t>YGL093W</t>
  </si>
  <si>
    <t>YPL076W</t>
  </si>
  <si>
    <t>YDR437W</t>
  </si>
  <si>
    <t>YJL195C</t>
  </si>
  <si>
    <t>YFR027W</t>
  </si>
  <si>
    <t>YLL004W</t>
  </si>
  <si>
    <t>YGR140W</t>
  </si>
  <si>
    <t>YPL242C</t>
  </si>
  <si>
    <t>YDR166C</t>
  </si>
  <si>
    <t>YBR070C</t>
  </si>
  <si>
    <t>YLR132C</t>
  </si>
  <si>
    <t>YOR060C</t>
  </si>
  <si>
    <t>YCR054C</t>
  </si>
  <si>
    <t>YJL039C</t>
  </si>
  <si>
    <t>YKL203C</t>
  </si>
  <si>
    <t>YNL126W</t>
  </si>
  <si>
    <t>YLR086W</t>
  </si>
  <si>
    <t>YDR478W</t>
  </si>
  <si>
    <t>YBR140C</t>
  </si>
  <si>
    <t>YGL047W</t>
  </si>
  <si>
    <t>YOR077W</t>
  </si>
  <si>
    <t>YER147C</t>
  </si>
  <si>
    <t>YMR218C</t>
  </si>
  <si>
    <t>YOL069W</t>
  </si>
  <si>
    <t>YKR037C</t>
  </si>
  <si>
    <t>YJL074C</t>
  </si>
  <si>
    <t>YMR288W</t>
  </si>
  <si>
    <t>YLR115W</t>
  </si>
  <si>
    <t>YGL091C</t>
  </si>
  <si>
    <t>YJR067C</t>
  </si>
  <si>
    <t>YOR336W</t>
  </si>
  <si>
    <t>YLR457C</t>
  </si>
  <si>
    <t>YLR440C</t>
  </si>
  <si>
    <t>YLR272C</t>
  </si>
  <si>
    <t>YLR103C</t>
  </si>
  <si>
    <t>YPR048W</t>
  </si>
  <si>
    <t>YPR094W</t>
  </si>
  <si>
    <t>YOR160W</t>
  </si>
  <si>
    <t>YJR141W</t>
  </si>
  <si>
    <t>YGR120C</t>
  </si>
  <si>
    <t>YER013W</t>
  </si>
  <si>
    <t>YLR141W</t>
  </si>
  <si>
    <t>YNL258C</t>
  </si>
  <si>
    <t>YLR140W</t>
  </si>
  <si>
    <t>YNR011C</t>
  </si>
  <si>
    <t>YNL262W</t>
  </si>
  <si>
    <t>YKL189W</t>
  </si>
  <si>
    <t>YHR186C</t>
  </si>
  <si>
    <t>YDL102W</t>
  </si>
  <si>
    <t>YNL222W</t>
  </si>
  <si>
    <t>YJL019W</t>
  </si>
  <si>
    <t>YBR004C</t>
  </si>
  <si>
    <t>YJL031C</t>
  </si>
  <si>
    <t>YKR022C</t>
  </si>
  <si>
    <t>YLR277C</t>
  </si>
  <si>
    <t>YFR029W</t>
  </si>
  <si>
    <t>YPR085C</t>
  </si>
  <si>
    <t>YBL023C</t>
  </si>
  <si>
    <t>YJL011C</t>
  </si>
  <si>
    <t>YDR016C</t>
  </si>
  <si>
    <t>YLR166C</t>
  </si>
  <si>
    <t>YBL018C</t>
  </si>
  <si>
    <t>YOR149C</t>
  </si>
  <si>
    <t>YMR211W</t>
  </si>
  <si>
    <t>YJR089W</t>
  </si>
  <si>
    <t>YBR236C</t>
  </si>
  <si>
    <t>YJL087C</t>
  </si>
  <si>
    <t>YDL030W</t>
  </si>
  <si>
    <t>YMR213W</t>
  </si>
  <si>
    <t>YHR101C</t>
  </si>
  <si>
    <t>YOR319W</t>
  </si>
  <si>
    <t>YPL016W</t>
  </si>
  <si>
    <t>YOL066C</t>
  </si>
  <si>
    <t>YOR148C</t>
  </si>
  <si>
    <t>YKR063C</t>
  </si>
  <si>
    <t>YFR031C</t>
  </si>
  <si>
    <t>YJL090C</t>
  </si>
  <si>
    <t>YIL026C</t>
  </si>
  <si>
    <t>YJR023C</t>
  </si>
  <si>
    <t>YMR076C</t>
  </si>
  <si>
    <t>YNL138W-A</t>
  </si>
  <si>
    <t>YOR373W</t>
  </si>
  <si>
    <t>YER172C</t>
  </si>
  <si>
    <t>YNL102W</t>
  </si>
  <si>
    <t>YDR240C</t>
  </si>
  <si>
    <t>YMR240C</t>
  </si>
  <si>
    <t>YJL085W</t>
  </si>
  <si>
    <t>YIL104C</t>
  </si>
  <si>
    <t>YBR055C</t>
  </si>
  <si>
    <t>YBR102C</t>
  </si>
  <si>
    <t>YLL035W</t>
  </si>
  <si>
    <t>YML046W</t>
  </si>
  <si>
    <t>YBR123C</t>
  </si>
  <si>
    <t>YIL003W</t>
  </si>
  <si>
    <t>YMR113W</t>
  </si>
  <si>
    <t>YGL142C</t>
  </si>
  <si>
    <t>YJL025W</t>
  </si>
  <si>
    <t>YNL282W</t>
  </si>
  <si>
    <t>YDR267C</t>
  </si>
  <si>
    <t>YDR288W</t>
  </si>
  <si>
    <t>YDL087C</t>
  </si>
  <si>
    <t>YLR045C</t>
  </si>
  <si>
    <t>YKL022C</t>
  </si>
  <si>
    <t>YDL163W</t>
  </si>
  <si>
    <t>YPR175W</t>
  </si>
  <si>
    <t>YJL072C</t>
  </si>
  <si>
    <t>YPR176C</t>
  </si>
  <si>
    <t>YDR473C</t>
  </si>
  <si>
    <t>YER168C</t>
  </si>
  <si>
    <t>YDL209C</t>
  </si>
  <si>
    <t>YJL005W</t>
  </si>
  <si>
    <t>YOR075W</t>
  </si>
  <si>
    <t>YDR301W</t>
  </si>
  <si>
    <t>YBR167C</t>
  </si>
  <si>
    <t>YGL233W</t>
  </si>
  <si>
    <t>YKL095W</t>
  </si>
  <si>
    <t>YFL009W</t>
  </si>
  <si>
    <t>YPR105C</t>
  </si>
  <si>
    <t>YGL065C</t>
  </si>
  <si>
    <t>YNL261W</t>
  </si>
  <si>
    <t>YML023C</t>
  </si>
  <si>
    <t>YDR376W</t>
  </si>
  <si>
    <t>YIL068C</t>
  </si>
  <si>
    <t>YGL116W</t>
  </si>
  <si>
    <t>YLR305C</t>
  </si>
  <si>
    <t>YIL061C</t>
  </si>
  <si>
    <t>YDR311W</t>
  </si>
  <si>
    <t>YJL202C</t>
  </si>
  <si>
    <t>YOR057W</t>
  </si>
  <si>
    <t>YJR022W</t>
  </si>
  <si>
    <t>YGL145W</t>
  </si>
  <si>
    <t>YMR134W</t>
  </si>
  <si>
    <t>YLR274W</t>
  </si>
  <si>
    <t>YDL164C</t>
  </si>
  <si>
    <t>YER171W</t>
  </si>
  <si>
    <t>YOR256C</t>
  </si>
  <si>
    <t>YDR489W</t>
  </si>
  <si>
    <t>YOL094C</t>
  </si>
  <si>
    <t>YFL008W</t>
  </si>
  <si>
    <t>YPL233W</t>
  </si>
  <si>
    <t>YFL029C</t>
  </si>
  <si>
    <t>YPL122C</t>
  </si>
  <si>
    <t>YNL260C</t>
  </si>
  <si>
    <t>YKR086W</t>
  </si>
  <si>
    <t>YFR005C</t>
  </si>
  <si>
    <t>YOR353C</t>
  </si>
  <si>
    <t>YDL028C</t>
  </si>
  <si>
    <t>YMR268C</t>
  </si>
  <si>
    <t>YBR152W</t>
  </si>
  <si>
    <t>YGL113W</t>
  </si>
  <si>
    <t>YPR180W</t>
  </si>
  <si>
    <t>YKL173W</t>
  </si>
  <si>
    <t>YKL078W</t>
  </si>
  <si>
    <t>YML091C</t>
  </si>
  <si>
    <t>YDR302W</t>
  </si>
  <si>
    <t>YDL139C</t>
  </si>
  <si>
    <t>YGR179C</t>
  </si>
  <si>
    <t>YML065W</t>
  </si>
  <si>
    <t>YJL035C</t>
  </si>
  <si>
    <t>YDR356W</t>
  </si>
  <si>
    <t>YPL151C</t>
  </si>
  <si>
    <t>YDR045C</t>
  </si>
  <si>
    <t>YPL082C</t>
  </si>
  <si>
    <t>YKL036C</t>
  </si>
  <si>
    <t>YGL247W</t>
  </si>
  <si>
    <t>YKL165C</t>
  </si>
  <si>
    <t>YGR265W</t>
  </si>
  <si>
    <t>YPL124W</t>
  </si>
  <si>
    <t>YGL130W</t>
  </si>
  <si>
    <t>YIL144W</t>
  </si>
  <si>
    <t>YDL058W</t>
  </si>
  <si>
    <t>YKL045W</t>
  </si>
  <si>
    <t>YBR257W</t>
  </si>
  <si>
    <t>YDL141W</t>
  </si>
  <si>
    <t>YFR042W</t>
  </si>
  <si>
    <t>YKR079C</t>
  </si>
  <si>
    <t>YML049C</t>
  </si>
  <si>
    <t>YPL175W</t>
  </si>
  <si>
    <t>YDL008W</t>
  </si>
  <si>
    <t>YNL188W</t>
  </si>
  <si>
    <t>YGR274C</t>
  </si>
  <si>
    <t>YLR212C</t>
  </si>
  <si>
    <t>YDR407C</t>
  </si>
  <si>
    <t>YIL031W</t>
  </si>
  <si>
    <t>YGR013W</t>
  </si>
  <si>
    <t>YGL061C</t>
  </si>
  <si>
    <t>YOR110W</t>
  </si>
  <si>
    <t>YNL240C</t>
  </si>
  <si>
    <t>YOR278W</t>
  </si>
  <si>
    <t>YOL146W</t>
  </si>
  <si>
    <t>YJL156C</t>
  </si>
  <si>
    <t>YJR041C</t>
  </si>
  <si>
    <t>YGL201C</t>
  </si>
  <si>
    <t>YOR244W</t>
  </si>
  <si>
    <t>YDR013W</t>
  </si>
  <si>
    <t>YBR192W</t>
  </si>
  <si>
    <t>YHR122W</t>
  </si>
  <si>
    <t>YNL181W</t>
  </si>
  <si>
    <t>YDR201W</t>
  </si>
  <si>
    <t>YOR262W</t>
  </si>
  <si>
    <t>YLR105C</t>
  </si>
  <si>
    <t>YKL108W</t>
  </si>
  <si>
    <t>YMR227C</t>
  </si>
  <si>
    <t>YPR186C</t>
  </si>
  <si>
    <t>YHR102W</t>
  </si>
  <si>
    <t>YNL267W</t>
  </si>
  <si>
    <t>YJL061W</t>
  </si>
  <si>
    <t>YLR323C</t>
  </si>
  <si>
    <t>YBL014C</t>
  </si>
  <si>
    <t>YOR174W</t>
  </si>
  <si>
    <t>YGL018C</t>
  </si>
  <si>
    <t>YKL193C</t>
  </si>
  <si>
    <t>YBR091C</t>
  </si>
  <si>
    <t>YPL020C</t>
  </si>
  <si>
    <t>YIR008C</t>
  </si>
  <si>
    <t>YLR215C</t>
  </si>
  <si>
    <t>YGL128C</t>
  </si>
  <si>
    <t>YGR172C</t>
  </si>
  <si>
    <t>YBL020W</t>
  </si>
  <si>
    <t>YAR007C</t>
  </si>
  <si>
    <t>YJR046W</t>
  </si>
  <si>
    <t>YNL038W</t>
  </si>
  <si>
    <t>YOR143C</t>
  </si>
  <si>
    <t>YMR270C</t>
  </si>
  <si>
    <t>YDR531W</t>
  </si>
  <si>
    <t>YIL147C</t>
  </si>
  <si>
    <t>YMR028W</t>
  </si>
  <si>
    <t>YBR254C</t>
  </si>
  <si>
    <t>YPR107C</t>
  </si>
  <si>
    <t>YLR336C</t>
  </si>
  <si>
    <t>YNL272C</t>
  </si>
  <si>
    <t>YLR316C</t>
  </si>
  <si>
    <t>YGL169W</t>
  </si>
  <si>
    <t>YNL256W</t>
  </si>
  <si>
    <t>YNL026W</t>
  </si>
  <si>
    <t>YOR250C</t>
  </si>
  <si>
    <t>YAR008W</t>
  </si>
  <si>
    <t>YLR397C</t>
  </si>
  <si>
    <t>YDL193W</t>
  </si>
  <si>
    <t>YLR430W</t>
  </si>
  <si>
    <t>YKL014C</t>
  </si>
  <si>
    <t>YLR005W</t>
  </si>
  <si>
    <t>YGR048W</t>
  </si>
  <si>
    <t>YGL074C</t>
  </si>
  <si>
    <t>YLR078C</t>
  </si>
  <si>
    <t>YDR434W</t>
  </si>
  <si>
    <t>YER022W</t>
  </si>
  <si>
    <t>YDR164C</t>
  </si>
  <si>
    <t>YMR239C</t>
  </si>
  <si>
    <t>YPL255W</t>
  </si>
  <si>
    <t>YHR165C</t>
  </si>
  <si>
    <t>YDL108W</t>
  </si>
  <si>
    <t>YOR116C</t>
  </si>
  <si>
    <t>YGR002C</t>
  </si>
  <si>
    <t>YHR058C</t>
  </si>
  <si>
    <t>YGR277C</t>
  </si>
  <si>
    <t>YBR211C</t>
  </si>
  <si>
    <t>YDL043C</t>
  </si>
  <si>
    <t>YBL004W</t>
  </si>
  <si>
    <t>YNL152W</t>
  </si>
  <si>
    <t>YDL098C</t>
  </si>
  <si>
    <t>YLR117C</t>
  </si>
  <si>
    <t>YLR145W</t>
  </si>
  <si>
    <t>YGR246C</t>
  </si>
  <si>
    <t>YBR153W</t>
  </si>
  <si>
    <t>YPR019W</t>
  </si>
  <si>
    <t>YKR002W</t>
  </si>
  <si>
    <t>YGL098W</t>
  </si>
  <si>
    <t>YBR060C</t>
  </si>
  <si>
    <t>YDR331W</t>
  </si>
  <si>
    <t>YLR007W</t>
  </si>
  <si>
    <t>YFL024C</t>
  </si>
  <si>
    <t>YKL042W</t>
  </si>
  <si>
    <t>YKR062W</t>
  </si>
  <si>
    <t>YHR036W</t>
  </si>
  <si>
    <t>YGR024C</t>
  </si>
  <si>
    <t>YPR161C</t>
  </si>
  <si>
    <t>YDR460W</t>
  </si>
  <si>
    <t>YJR042W</t>
  </si>
  <si>
    <t>YDR373W</t>
  </si>
  <si>
    <t>YKL049C</t>
  </si>
  <si>
    <t>YDR088C</t>
  </si>
  <si>
    <t>YDR367W</t>
  </si>
  <si>
    <t>YBR038W</t>
  </si>
  <si>
    <t>YKL111C</t>
  </si>
  <si>
    <t>YIL115C</t>
  </si>
  <si>
    <t>YDR081C</t>
  </si>
  <si>
    <t>YJL015C</t>
  </si>
  <si>
    <t>YJL203W</t>
  </si>
  <si>
    <t>YDR303C</t>
  </si>
  <si>
    <t>YLR317W</t>
  </si>
  <si>
    <t>YML127W</t>
  </si>
  <si>
    <t>YJR006W</t>
  </si>
  <si>
    <t>YDR498C</t>
  </si>
  <si>
    <t>YBR160W</t>
  </si>
  <si>
    <t>YGR046W</t>
  </si>
  <si>
    <t>YJR057W</t>
  </si>
  <si>
    <t>YPR056W</t>
  </si>
  <si>
    <t>YKL012W</t>
  </si>
  <si>
    <t>YIL046W</t>
  </si>
  <si>
    <t>YNL088W</t>
  </si>
  <si>
    <t>YER008C</t>
  </si>
  <si>
    <t>YKL088W</t>
  </si>
  <si>
    <t>YDR196C</t>
  </si>
  <si>
    <t>YBR110W</t>
  </si>
  <si>
    <t>YOR119C</t>
  </si>
  <si>
    <t>YGL092W</t>
  </si>
  <si>
    <t>YOL102C</t>
  </si>
  <si>
    <t>YLR088W</t>
  </si>
  <si>
    <t>YGL239C</t>
  </si>
  <si>
    <t>YLL031C</t>
  </si>
  <si>
    <t>YBR202W</t>
  </si>
  <si>
    <t>YLR071C</t>
  </si>
  <si>
    <t>YNL158W</t>
  </si>
  <si>
    <t>YLR106C</t>
  </si>
  <si>
    <t>YIL143C</t>
  </si>
  <si>
    <t>YPL128C</t>
  </si>
  <si>
    <t>YMR281W</t>
  </si>
  <si>
    <t>YGR251W</t>
  </si>
  <si>
    <t>YJR012C</t>
  </si>
  <si>
    <t>YPL228W</t>
  </si>
  <si>
    <t>YJR013W</t>
  </si>
  <si>
    <t>YAL032C</t>
  </si>
  <si>
    <t>YPR104C</t>
  </si>
  <si>
    <t>YNL006W</t>
  </si>
  <si>
    <t>YKL112W</t>
  </si>
  <si>
    <t>YOR074C</t>
  </si>
  <si>
    <t>YGL155W</t>
  </si>
  <si>
    <t>YKL059C</t>
  </si>
  <si>
    <t>YNL161W</t>
  </si>
  <si>
    <t>YNL163C</t>
  </si>
  <si>
    <t>YDR021W</t>
  </si>
  <si>
    <t>YDR228C</t>
  </si>
  <si>
    <t>YLR347C</t>
  </si>
  <si>
    <t>YEL058W</t>
  </si>
  <si>
    <t>YNL245C</t>
  </si>
  <si>
    <t>YLR459W</t>
  </si>
  <si>
    <t>YHR197W</t>
  </si>
  <si>
    <t>YNL062C</t>
  </si>
  <si>
    <t>YDR236C</t>
  </si>
  <si>
    <t>YBR193C</t>
  </si>
  <si>
    <t>YPR025C</t>
  </si>
  <si>
    <t>YGL073W</t>
  </si>
  <si>
    <t>YBL105C</t>
  </si>
  <si>
    <t>YGR030C</t>
  </si>
  <si>
    <t>YNL313C</t>
  </si>
  <si>
    <t>YGR113W</t>
  </si>
  <si>
    <t>YFR002W</t>
  </si>
  <si>
    <t>YHR024C</t>
  </si>
  <si>
    <t>YPL085W</t>
  </si>
  <si>
    <t>YIR010W</t>
  </si>
  <si>
    <t>YML064C</t>
  </si>
  <si>
    <t>YDR464W</t>
  </si>
  <si>
    <t>YDL103C</t>
  </si>
  <si>
    <t>YJL010C</t>
  </si>
  <si>
    <t>YOR329C</t>
  </si>
  <si>
    <t>YBR049C</t>
  </si>
  <si>
    <t>YDL217C</t>
  </si>
  <si>
    <t>YAL033W</t>
  </si>
  <si>
    <t>YKL144C</t>
  </si>
  <si>
    <t>YKL018W</t>
  </si>
  <si>
    <t>YLL034C</t>
  </si>
  <si>
    <t>YBR243C</t>
  </si>
  <si>
    <t>YGL150C</t>
  </si>
  <si>
    <t>YGR156W</t>
  </si>
  <si>
    <t>YNR026C</t>
  </si>
  <si>
    <t>YDR047W</t>
  </si>
  <si>
    <t>YIL083C</t>
  </si>
  <si>
    <t>YMR061W</t>
  </si>
  <si>
    <t>YML043C</t>
  </si>
  <si>
    <t>YCR093W</t>
  </si>
  <si>
    <t>YLR310C</t>
  </si>
  <si>
    <t>YDL003W</t>
  </si>
  <si>
    <t>YGL040C</t>
  </si>
  <si>
    <t>YMR001C</t>
  </si>
  <si>
    <t>YJL009W</t>
  </si>
  <si>
    <t>YPR082C</t>
  </si>
  <si>
    <t>YBR087W</t>
  </si>
  <si>
    <t>YIL004C</t>
  </si>
  <si>
    <t>YLR163C</t>
  </si>
  <si>
    <t>YCL052C</t>
  </si>
  <si>
    <t>YDR182W</t>
  </si>
  <si>
    <t>YNL317W</t>
  </si>
  <si>
    <t>YDR472W</t>
  </si>
  <si>
    <t>YER125W</t>
  </si>
  <si>
    <t>YIL063C</t>
  </si>
  <si>
    <t>YNL310C</t>
  </si>
  <si>
    <t>YLR066W</t>
  </si>
  <si>
    <t>YAL043C</t>
  </si>
  <si>
    <t>YHR085W</t>
  </si>
  <si>
    <t>YOR217W</t>
  </si>
  <si>
    <t>YIR015W</t>
  </si>
  <si>
    <t>YPR190C</t>
  </si>
  <si>
    <t>YEL055C</t>
  </si>
  <si>
    <t>YDR113C</t>
  </si>
  <si>
    <t>YLR321C</t>
  </si>
  <si>
    <t>YAL041W</t>
  </si>
  <si>
    <t>YJR112W</t>
  </si>
  <si>
    <t>YFR028C</t>
  </si>
  <si>
    <t>YGL097W</t>
  </si>
  <si>
    <t>YLL037W</t>
  </si>
  <si>
    <t>YOR207C</t>
  </si>
  <si>
    <t>YHR074W</t>
  </si>
  <si>
    <t>YNR003C</t>
  </si>
  <si>
    <t>YLR222C</t>
  </si>
  <si>
    <t>YMR301C</t>
  </si>
  <si>
    <t>YKL154W</t>
  </si>
  <si>
    <t>YFL002C</t>
  </si>
  <si>
    <t>YGR198W</t>
  </si>
  <si>
    <t>YOL135C</t>
  </si>
  <si>
    <t>YPL011C</t>
  </si>
  <si>
    <t>YJL109C</t>
  </si>
  <si>
    <t>YER018C</t>
  </si>
  <si>
    <t>YBR253W</t>
  </si>
  <si>
    <t>YBR256C</t>
  </si>
  <si>
    <t>YMR197C</t>
  </si>
  <si>
    <t>YLR002C</t>
  </si>
  <si>
    <t>YDL045C</t>
  </si>
  <si>
    <t>YKR083C</t>
  </si>
  <si>
    <t>YHR072W</t>
  </si>
  <si>
    <t>YBR198C</t>
  </si>
  <si>
    <t>YJL173C</t>
  </si>
  <si>
    <t>YDL207W</t>
  </si>
  <si>
    <t>YLR099W-A</t>
  </si>
  <si>
    <t>YHR040W</t>
  </si>
  <si>
    <t>YNL216W</t>
  </si>
  <si>
    <t>YDR208W</t>
  </si>
  <si>
    <t>YHR062C</t>
  </si>
  <si>
    <t>YEL032W</t>
  </si>
  <si>
    <t>YHR199C-A</t>
  </si>
  <si>
    <t>YNL312W</t>
  </si>
  <si>
    <t>YGL238W</t>
  </si>
  <si>
    <t>YDL132W</t>
  </si>
  <si>
    <t>YOR287C</t>
  </si>
  <si>
    <t>YKR008W</t>
  </si>
  <si>
    <t>YGR191W</t>
  </si>
  <si>
    <t>YOL130W</t>
  </si>
  <si>
    <t>YML015C</t>
  </si>
  <si>
    <t>YNL039W</t>
  </si>
  <si>
    <t>YLR033W</t>
  </si>
  <si>
    <t>YPR144C</t>
  </si>
  <si>
    <t>YDR355C</t>
  </si>
  <si>
    <t>YKL125W</t>
  </si>
  <si>
    <t>YLR298C</t>
  </si>
  <si>
    <t>YLR243W</t>
  </si>
  <si>
    <t>YDR167W</t>
  </si>
  <si>
    <t>YGR009C</t>
  </si>
  <si>
    <t>YGR073C</t>
  </si>
  <si>
    <t>YDR053W</t>
  </si>
  <si>
    <t>YOL134C</t>
  </si>
  <si>
    <t>YMR220W</t>
  </si>
  <si>
    <t>YMR128W</t>
  </si>
  <si>
    <t>YNL221C</t>
  </si>
  <si>
    <t>YOR169C</t>
  </si>
  <si>
    <t>YGR029W</t>
  </si>
  <si>
    <t>YIL019W</t>
  </si>
  <si>
    <t>YOL022C</t>
  </si>
  <si>
    <t>YOR326W</t>
  </si>
  <si>
    <t>YGR074W</t>
  </si>
  <si>
    <t>YLR129W</t>
  </si>
  <si>
    <t>YMR208W</t>
  </si>
  <si>
    <t>YDL165W</t>
  </si>
  <si>
    <t>YDR324C</t>
  </si>
  <si>
    <t>YML114C</t>
  </si>
  <si>
    <t>YGL171W</t>
  </si>
  <si>
    <t>YLR409C</t>
  </si>
  <si>
    <t>YHR065C</t>
  </si>
  <si>
    <t>YIL106W</t>
  </si>
  <si>
    <t>YOR257W</t>
  </si>
  <si>
    <t>YCL017C</t>
  </si>
  <si>
    <t>YDR170C</t>
  </si>
  <si>
    <t>YGL044C</t>
  </si>
  <si>
    <t>YIL091C</t>
  </si>
  <si>
    <t>YOR103C</t>
  </si>
  <si>
    <t>YGL112C</t>
  </si>
  <si>
    <t>YLL036C</t>
  </si>
  <si>
    <t>YMR277W</t>
  </si>
  <si>
    <t>YIL126W</t>
  </si>
  <si>
    <t>YOR282W</t>
  </si>
  <si>
    <t>YLR008C</t>
  </si>
  <si>
    <t>YDR292C</t>
  </si>
  <si>
    <t>YOL144W</t>
  </si>
  <si>
    <t>YCR035C</t>
  </si>
  <si>
    <t>YMR290W-A</t>
  </si>
  <si>
    <t>YLL011W</t>
  </si>
  <si>
    <t>YNR038W</t>
  </si>
  <si>
    <t>YMR112C</t>
  </si>
  <si>
    <t>YDR041W</t>
  </si>
  <si>
    <t>YBR142W</t>
  </si>
  <si>
    <t>YGR005C</t>
  </si>
  <si>
    <t>YNL118C</t>
  </si>
  <si>
    <t>YLR022C</t>
  </si>
  <si>
    <t>YJL081C</t>
  </si>
  <si>
    <t>YDR390C</t>
  </si>
  <si>
    <t>YDR308C</t>
  </si>
  <si>
    <t>YDR211W</t>
  </si>
  <si>
    <t>YDR280W</t>
  </si>
  <si>
    <t>YKL006C-A</t>
  </si>
  <si>
    <t>YOL149W</t>
  </si>
  <si>
    <t>YCR072C</t>
  </si>
  <si>
    <t>YBR080C</t>
  </si>
  <si>
    <t>YKR038C</t>
  </si>
  <si>
    <t>YML031W</t>
  </si>
  <si>
    <t>YPR169W</t>
  </si>
  <si>
    <t>YNL290W</t>
  </si>
  <si>
    <t>YLR195C</t>
  </si>
  <si>
    <t>YLR275W</t>
  </si>
  <si>
    <t>YNL182C</t>
  </si>
  <si>
    <t>YGL001C</t>
  </si>
  <si>
    <t>YKL058W</t>
  </si>
  <si>
    <t>YBR029C</t>
  </si>
  <si>
    <t>YBR233W-A</t>
  </si>
  <si>
    <t>YKL028W</t>
  </si>
  <si>
    <t>YOR102W</t>
  </si>
  <si>
    <t>YJL054W</t>
  </si>
  <si>
    <t>YJR068W</t>
  </si>
  <si>
    <t>YPR086W</t>
  </si>
  <si>
    <t>YMR047C</t>
  </si>
  <si>
    <t>YDR468C</t>
  </si>
  <si>
    <t>YOL142W</t>
  </si>
  <si>
    <t>YKL021C</t>
  </si>
  <si>
    <t>YMR033W</t>
  </si>
  <si>
    <t>YLR147C</t>
  </si>
  <si>
    <t>YJL069C</t>
  </si>
  <si>
    <t>YNL132W</t>
  </si>
  <si>
    <t>YDR396W</t>
  </si>
  <si>
    <t>YML077W</t>
  </si>
  <si>
    <t>YDR449C</t>
  </si>
  <si>
    <t>YMR059W</t>
  </si>
  <si>
    <t>YPL217C</t>
  </si>
  <si>
    <t>YOL021C</t>
  </si>
  <si>
    <t>YHR069C</t>
  </si>
  <si>
    <t>YGR195W</t>
  </si>
  <si>
    <t>YLR026C</t>
  </si>
  <si>
    <t>YOR048C</t>
  </si>
  <si>
    <t>YHR070W</t>
  </si>
  <si>
    <t>YDR187C</t>
  </si>
  <si>
    <t>YPR136C</t>
  </si>
  <si>
    <t>YOR236W</t>
  </si>
  <si>
    <t>YPR137W</t>
  </si>
  <si>
    <t>YOR181W</t>
  </si>
  <si>
    <t>YDL120W</t>
  </si>
  <si>
    <t>YGR145W</t>
  </si>
  <si>
    <t>YGR186W</t>
  </si>
  <si>
    <t>YDR052C</t>
  </si>
  <si>
    <t>YDL152W</t>
  </si>
  <si>
    <t>YDR212W</t>
  </si>
  <si>
    <t>YDR087C</t>
  </si>
  <si>
    <t>YGL111W</t>
  </si>
  <si>
    <t>YNL103W</t>
  </si>
  <si>
    <t>YDR404C</t>
  </si>
  <si>
    <t>YJR093C</t>
  </si>
  <si>
    <t>YKL019W</t>
  </si>
  <si>
    <t>YMR229C</t>
  </si>
  <si>
    <t>YJL076W</t>
  </si>
  <si>
    <t>YPR133C</t>
  </si>
  <si>
    <t>YGL099W</t>
  </si>
  <si>
    <t>YOL010W</t>
  </si>
  <si>
    <t>YGL137W</t>
  </si>
  <si>
    <t>YPR034W</t>
  </si>
  <si>
    <t>YPL211W</t>
  </si>
  <si>
    <t>YBL050W</t>
  </si>
  <si>
    <t>YBR002C</t>
  </si>
  <si>
    <t>YPL169C</t>
  </si>
  <si>
    <t>YOR372C</t>
  </si>
  <si>
    <t>YDR246W</t>
  </si>
  <si>
    <t>YKR025W</t>
  </si>
  <si>
    <t>YFR003C</t>
  </si>
  <si>
    <t>YDR168W</t>
  </si>
  <si>
    <t>YNL207W</t>
  </si>
  <si>
    <t>YBR252W</t>
  </si>
  <si>
    <t>YDL148C</t>
  </si>
  <si>
    <t>YOR098C</t>
  </si>
  <si>
    <t>YKL052C</t>
  </si>
  <si>
    <t>YDL031W</t>
  </si>
  <si>
    <t>YDL060W</t>
  </si>
  <si>
    <t>YJL125C</t>
  </si>
  <si>
    <t>YGR158C</t>
  </si>
  <si>
    <t>YNL232W</t>
  </si>
  <si>
    <t>YPL210C</t>
  </si>
  <si>
    <t>YHR196W</t>
  </si>
  <si>
    <t>YOR095C</t>
  </si>
  <si>
    <t>YGR218W</t>
  </si>
  <si>
    <t>YKR068C</t>
  </si>
  <si>
    <t>YOR281C</t>
  </si>
  <si>
    <t>YPL012W</t>
  </si>
  <si>
    <t>YGR116W</t>
  </si>
  <si>
    <t>YML130C</t>
  </si>
  <si>
    <t>YPL190C</t>
  </si>
  <si>
    <t>YPL243W</t>
  </si>
  <si>
    <t>YGR147C</t>
  </si>
  <si>
    <t>YLR291C</t>
  </si>
  <si>
    <t>YPL235W</t>
  </si>
  <si>
    <t>YNL137C</t>
  </si>
  <si>
    <t>YGR090W</t>
  </si>
  <si>
    <t>YJL050W</t>
  </si>
  <si>
    <t>YGL172W</t>
  </si>
  <si>
    <t>YCR057C</t>
  </si>
  <si>
    <t>YGL048C</t>
  </si>
  <si>
    <t>YDR397C</t>
  </si>
  <si>
    <t>YGR128C</t>
  </si>
  <si>
    <t>YML098W</t>
  </si>
  <si>
    <t>YDR189W</t>
  </si>
  <si>
    <t>YOL133W</t>
  </si>
  <si>
    <t>YIR006C</t>
  </si>
  <si>
    <t>YOR218C</t>
  </si>
  <si>
    <t>YGL225W</t>
  </si>
  <si>
    <t>YDL166C</t>
  </si>
  <si>
    <t>YOR117W</t>
  </si>
  <si>
    <t>YDL029W</t>
  </si>
  <si>
    <t>YBL040C</t>
  </si>
  <si>
    <t>YHR169W</t>
  </si>
  <si>
    <t>YML069W</t>
  </si>
  <si>
    <t>YNL024C-A</t>
  </si>
  <si>
    <t>YLR116W</t>
  </si>
  <si>
    <t>YGL207W</t>
  </si>
  <si>
    <t>YIR012W</t>
  </si>
  <si>
    <t>YPL251W</t>
  </si>
  <si>
    <t>YJL041W</t>
  </si>
  <si>
    <t>YMR005W</t>
  </si>
  <si>
    <t>YPL266W</t>
  </si>
  <si>
    <t>YNL306W</t>
  </si>
  <si>
    <t>YOR151C</t>
  </si>
  <si>
    <t>YFL017C</t>
  </si>
  <si>
    <t>YDR526C</t>
  </si>
  <si>
    <t>YFR052W</t>
  </si>
  <si>
    <t>YMR049C</t>
  </si>
  <si>
    <t>YGR245C</t>
  </si>
  <si>
    <t>YNR043W</t>
  </si>
  <si>
    <t>YDL212W</t>
  </si>
  <si>
    <t>YDR091C</t>
  </si>
  <si>
    <t>YGL068W</t>
  </si>
  <si>
    <t>YDR361C</t>
  </si>
  <si>
    <t>YHR188C</t>
  </si>
  <si>
    <t>YIR022W</t>
  </si>
  <si>
    <t>YOR370C</t>
  </si>
  <si>
    <t>YPL146C</t>
  </si>
  <si>
    <t>YMR093W</t>
  </si>
  <si>
    <t>YMR236W</t>
  </si>
  <si>
    <t>YHR083W</t>
  </si>
  <si>
    <t>YOR176W</t>
  </si>
  <si>
    <t>YBR265W</t>
  </si>
  <si>
    <t>YML093W</t>
  </si>
  <si>
    <t>YCL054W</t>
  </si>
  <si>
    <t>YOR056C</t>
  </si>
  <si>
    <t>YPR112C</t>
  </si>
  <si>
    <t>YDR427W</t>
  </si>
  <si>
    <t>YDL205C</t>
  </si>
  <si>
    <t>YDR062W</t>
  </si>
  <si>
    <t>YML025C</t>
  </si>
  <si>
    <t>YOR159C</t>
  </si>
  <si>
    <t>YNL287W</t>
  </si>
  <si>
    <t>YGR119C</t>
  </si>
  <si>
    <t>YJR002W</t>
  </si>
  <si>
    <t>YEL002C</t>
  </si>
  <si>
    <t>YNL075W</t>
  </si>
  <si>
    <t>YKL104C</t>
  </si>
  <si>
    <t>YMR298W</t>
  </si>
  <si>
    <t>YNL263C</t>
  </si>
  <si>
    <t>YDR145W</t>
  </si>
  <si>
    <t>YBR247C</t>
  </si>
  <si>
    <t>YPR182W</t>
  </si>
  <si>
    <t>YNR054C</t>
  </si>
  <si>
    <t>YDL150W</t>
  </si>
  <si>
    <t>YOR341W</t>
  </si>
  <si>
    <t>YGR095C</t>
  </si>
  <si>
    <t>YER048W-A</t>
  </si>
  <si>
    <t>YML010W</t>
  </si>
  <si>
    <t>YJR076C</t>
  </si>
  <si>
    <t>YDL153C</t>
  </si>
  <si>
    <t>YER023W</t>
  </si>
  <si>
    <t>YER082C</t>
  </si>
  <si>
    <t>YBR088C</t>
  </si>
  <si>
    <t>YCR052W</t>
  </si>
  <si>
    <t>YDL015C</t>
  </si>
  <si>
    <t>YHR020W</t>
  </si>
  <si>
    <t>YDL064W</t>
  </si>
  <si>
    <t>YBR155W</t>
  </si>
  <si>
    <t>YGR267C</t>
  </si>
  <si>
    <t>YDR299W</t>
  </si>
  <si>
    <t>YPR010C</t>
  </si>
  <si>
    <t>YFR037C</t>
  </si>
  <si>
    <t>YBR190W</t>
  </si>
  <si>
    <t>YJL111W</t>
  </si>
  <si>
    <t>YBR234C</t>
  </si>
  <si>
    <t>YJR065C</t>
  </si>
  <si>
    <t>YNL189W</t>
  </si>
  <si>
    <t>YKR071C</t>
  </si>
  <si>
    <t>YMR308C</t>
  </si>
  <si>
    <t>YGL069C</t>
  </si>
  <si>
    <t>YKL210W</t>
  </si>
  <si>
    <t>YIL109C</t>
  </si>
  <si>
    <t>YJL033W</t>
  </si>
  <si>
    <t>YPL126W</t>
  </si>
  <si>
    <t>YPR108W</t>
  </si>
  <si>
    <t>YNR035C</t>
  </si>
  <si>
    <t>YPR142C</t>
  </si>
  <si>
    <t>YML105C</t>
  </si>
  <si>
    <t>YOR261C</t>
    <phoneticPr fontId="2" type="noConversion"/>
  </si>
  <si>
    <t>YOR168W</t>
  </si>
  <si>
    <t>YNR016C</t>
  </si>
  <si>
    <t>YJL143W</t>
  </si>
  <si>
    <t>YOR259C</t>
    <phoneticPr fontId="2" type="noConversion"/>
  </si>
  <si>
    <t>YOR046C</t>
    <phoneticPr fontId="2" type="noConversion"/>
  </si>
  <si>
    <t>YDR188W</t>
    <phoneticPr fontId="2" type="noConversion"/>
  </si>
  <si>
    <t>YHR107C</t>
    <phoneticPr fontId="2" type="noConversion"/>
  </si>
  <si>
    <t>YNL151C</t>
  </si>
  <si>
    <t>YKL195W</t>
    <phoneticPr fontId="2" type="noConversion"/>
  </si>
  <si>
    <t>YGR083C</t>
  </si>
  <si>
    <t>YPR033C</t>
  </si>
  <si>
    <t>YKL099C</t>
  </si>
  <si>
    <t>YJL097W</t>
  </si>
  <si>
    <t>YDR232W</t>
  </si>
  <si>
    <t>YJL014W</t>
  </si>
  <si>
    <t>YOR157C</t>
  </si>
  <si>
    <t>YML125C</t>
  </si>
  <si>
    <t>YJR064W</t>
  </si>
  <si>
    <t>YDR238C</t>
  </si>
  <si>
    <t>YIL022W</t>
  </si>
  <si>
    <t>YLR153C</t>
  </si>
  <si>
    <t>YDL235C</t>
  </si>
  <si>
    <t>YOL026C</t>
  </si>
  <si>
    <t>YKL024C</t>
  </si>
  <si>
    <t>YIL021W</t>
  </si>
  <si>
    <t>YOR004W</t>
  </si>
  <si>
    <t>YOR260W</t>
  </si>
  <si>
    <t>YPR113W</t>
  </si>
  <si>
    <t>YLR186W</t>
  </si>
  <si>
    <t>YJL008C</t>
  </si>
  <si>
    <t>YNL124W</t>
  </si>
  <si>
    <t>YLL008W</t>
  </si>
  <si>
    <t>YOR254C</t>
  </si>
  <si>
    <t>YMR203W</t>
  </si>
  <si>
    <t>YDR190C</t>
  </si>
  <si>
    <t>YJR072C</t>
  </si>
  <si>
    <t>YOR335C</t>
  </si>
  <si>
    <t>YPR088C</t>
  </si>
  <si>
    <t>YBR089W</t>
  </si>
  <si>
    <t>YER127W</t>
  </si>
  <si>
    <t>YIR011C</t>
  </si>
  <si>
    <t>YDL140C</t>
  </si>
  <si>
    <t>YDL111C</t>
  </si>
  <si>
    <t>YLR196W</t>
  </si>
  <si>
    <t>YKL004W</t>
  </si>
  <si>
    <t>YPL010W</t>
  </si>
  <si>
    <t>YDL007W</t>
  </si>
  <si>
    <t>YDR398W</t>
  </si>
  <si>
    <t>YDR327W</t>
  </si>
  <si>
    <t>YOR272W</t>
  </si>
  <si>
    <t>YDR527W</t>
  </si>
  <si>
    <t>YGR190C</t>
  </si>
  <si>
    <t>YFR004W</t>
  </si>
  <si>
    <t>YPL043W</t>
  </si>
  <si>
    <t>YLR101C</t>
  </si>
  <si>
    <t>YOR194C</t>
  </si>
  <si>
    <t>YGR253C</t>
  </si>
  <si>
    <t>YKL186C</t>
  </si>
  <si>
    <t>YLR223C</t>
  </si>
  <si>
    <t>YLR276C</t>
  </si>
  <si>
    <t>YKL013C</t>
  </si>
  <si>
    <t>YOR361C</t>
  </si>
  <si>
    <t>YDR339C</t>
  </si>
  <si>
    <t>YIL075C</t>
  </si>
  <si>
    <t>YLR314C</t>
  </si>
  <si>
    <t>YPR143W</t>
  </si>
  <si>
    <t>YLR100W</t>
  </si>
  <si>
    <t>YOR204W</t>
  </si>
  <si>
    <t>YDL145C</t>
  </si>
  <si>
    <t>YLR051C</t>
  </si>
  <si>
    <t>YPL028W</t>
  </si>
  <si>
    <t>YKR081C</t>
  </si>
  <si>
    <t>YHR088W</t>
  </si>
  <si>
    <t>YNL150W</t>
  </si>
  <si>
    <t>YDL143W</t>
  </si>
  <si>
    <t>YKL138C-A</t>
  </si>
  <si>
    <t>YGR115C</t>
  </si>
  <si>
    <t>YPL252C</t>
  </si>
  <si>
    <t>YBR135W</t>
  </si>
  <si>
    <t>YML085C</t>
  </si>
  <si>
    <t>YGL120C</t>
  </si>
  <si>
    <t>YGR211W</t>
  </si>
  <si>
    <t>YFR051C</t>
  </si>
  <si>
    <t>YNL036W</t>
  </si>
  <si>
    <t>YML092C</t>
  </si>
  <si>
    <t>YPL044C</t>
  </si>
  <si>
    <t>YOR206W</t>
  </si>
  <si>
    <t>YER021W</t>
  </si>
  <si>
    <t>YHR190W</t>
  </si>
  <si>
    <t>YGR264C</t>
  </si>
  <si>
    <t>YMR235C</t>
  </si>
  <si>
    <t>YDR177W</t>
  </si>
  <si>
    <t>YER136W</t>
    <phoneticPr fontId="2" type="noConversion"/>
  </si>
  <si>
    <t>YOL097C</t>
    <phoneticPr fontId="2" type="noConversion"/>
  </si>
  <si>
    <t>YDL097C</t>
    <phoneticPr fontId="2" type="noConversion"/>
  </si>
  <si>
    <t>YJL104W</t>
  </si>
  <si>
    <t>YOR340C</t>
  </si>
  <si>
    <t>YDL195W</t>
  </si>
  <si>
    <t>YER029C</t>
  </si>
  <si>
    <t>YLR259C</t>
    <phoneticPr fontId="2" type="noConversion"/>
  </si>
  <si>
    <t>YDR365C</t>
    <phoneticPr fontId="2" type="noConversion"/>
  </si>
  <si>
    <t>YMR200W</t>
  </si>
  <si>
    <t>YGL022W</t>
  </si>
  <si>
    <t>YER148W</t>
  </si>
  <si>
    <t>YPR110C</t>
    <phoneticPr fontId="2" type="noConversion"/>
  </si>
  <si>
    <t>YKL145W</t>
  </si>
  <si>
    <t>YDL016C</t>
  </si>
  <si>
    <t>YDR413C</t>
  </si>
  <si>
    <t>YNL247W</t>
  </si>
  <si>
    <t>YJL002C</t>
  </si>
  <si>
    <t>YDL147W</t>
  </si>
  <si>
    <t>YNL002C</t>
  </si>
  <si>
    <t>YPL160W</t>
  </si>
  <si>
    <t>YMR314W</t>
  </si>
  <si>
    <t>YER006W</t>
  </si>
  <si>
    <t>YDR412W</t>
  </si>
  <si>
    <t>YGR114C</t>
  </si>
  <si>
    <t>YGR175C</t>
  </si>
  <si>
    <t>YPL063W</t>
  </si>
  <si>
    <t>YDR060W</t>
  </si>
  <si>
    <t>YDR044W</t>
  </si>
  <si>
    <t>YLR208W</t>
  </si>
  <si>
    <t>YOR020C</t>
  </si>
  <si>
    <t>YNL308C</t>
  </si>
  <si>
    <t>YOR203W</t>
  </si>
  <si>
    <t>YDR054C</t>
  </si>
  <si>
    <t>YMR309C</t>
  </si>
  <si>
    <t>YPR181C</t>
  </si>
  <si>
    <t>YNL114C</t>
  </si>
  <si>
    <t>YKL035W</t>
  </si>
  <si>
    <t>YER003C</t>
  </si>
  <si>
    <t>YNL061W</t>
  </si>
  <si>
    <t>YBL041W</t>
  </si>
  <si>
    <t>YFL005W</t>
  </si>
  <si>
    <t>YML126C</t>
  </si>
  <si>
    <t>YDL092W</t>
  </si>
  <si>
    <t>YPL218W</t>
  </si>
  <si>
    <t>YCL059C</t>
  </si>
  <si>
    <t>YNR053C</t>
  </si>
  <si>
    <t>YIL142W</t>
  </si>
  <si>
    <t>YMR079W</t>
  </si>
  <si>
    <t>YPL231W</t>
  </si>
  <si>
    <t>YER112W</t>
  </si>
  <si>
    <t>YNL251C</t>
  </si>
  <si>
    <t>YDL126C</t>
  </si>
  <si>
    <t>YMR296C</t>
  </si>
  <si>
    <t>YMR149W</t>
  </si>
  <si>
    <t>YOR294W</t>
  </si>
  <si>
    <t>YHR068W</t>
  </si>
  <si>
    <t>YNR017W</t>
  </si>
  <si>
    <t>YJL001W</t>
  </si>
  <si>
    <t>YGL011C</t>
  </si>
  <si>
    <t>YDR394W</t>
  </si>
  <si>
    <t>YMR290C</t>
  </si>
  <si>
    <t>YNL007C</t>
  </si>
  <si>
    <t>YKL141W</t>
  </si>
  <si>
    <t>YGR094W</t>
  </si>
  <si>
    <t>YMR131C</t>
  </si>
  <si>
    <t>YKL182W</t>
  </si>
  <si>
    <t>YNL113W</t>
  </si>
  <si>
    <t>YDL004W</t>
  </si>
  <si>
    <t>YHR148W</t>
  </si>
  <si>
    <t>YHR128W</t>
  </si>
  <si>
    <t>YBR154C</t>
  </si>
  <si>
    <t>YMR108W</t>
  </si>
  <si>
    <t>YDR341C</t>
  </si>
  <si>
    <t>YGL122C</t>
  </si>
  <si>
    <t>YPL117C</t>
  </si>
  <si>
    <t>YJL026W</t>
  </si>
  <si>
    <t>YOR232W</t>
  </si>
  <si>
    <t>YFR050C</t>
  </si>
  <si>
    <t>YGR082W</t>
  </si>
  <si>
    <t>YJL034W</t>
  </si>
  <si>
    <t>YLR229C</t>
  </si>
  <si>
    <t>YFL022C</t>
  </si>
  <si>
    <t>YNL110C</t>
  </si>
  <si>
    <t>YER159C</t>
  </si>
  <si>
    <t>YBR079C</t>
  </si>
  <si>
    <t>YPL093W</t>
  </si>
  <si>
    <t>YOL077C</t>
  </si>
  <si>
    <t>YBL076C</t>
  </si>
  <si>
    <t>YFL037W</t>
  </si>
  <si>
    <t>YNL149C</t>
  </si>
  <si>
    <t>YER126C</t>
  </si>
  <si>
    <t>YJL174W</t>
  </si>
  <si>
    <t>YLR009W</t>
  </si>
  <si>
    <t>YGR280C</t>
  </si>
  <si>
    <t>YLR060W</t>
  </si>
  <si>
    <t>YIL062C</t>
  </si>
  <si>
    <t>YCL031C</t>
  </si>
  <si>
    <t>YDR487C</t>
  </si>
  <si>
    <t>YOR362C</t>
  </si>
  <si>
    <t>YDR172W</t>
  </si>
  <si>
    <t>YHR170W</t>
  </si>
  <si>
    <t>YPL204W</t>
  </si>
  <si>
    <t>YPL204W</t>
    <phoneticPr fontId="2" type="noConversion"/>
  </si>
  <si>
    <t>APC4</t>
    <phoneticPr fontId="1" type="noConversion"/>
  </si>
  <si>
    <t>CDC23</t>
    <phoneticPr fontId="1" type="noConversion"/>
  </si>
  <si>
    <t>APC1</t>
    <phoneticPr fontId="1" type="noConversion"/>
  </si>
  <si>
    <t>APC5,RMC1</t>
    <phoneticPr fontId="1" type="noConversion"/>
  </si>
  <si>
    <t>SMC6,RHC18</t>
    <phoneticPr fontId="1" type="noConversion"/>
  </si>
  <si>
    <t>CDC27,SNB1,APC3</t>
    <phoneticPr fontId="1" type="noConversion"/>
  </si>
  <si>
    <t>SEN54</t>
    <phoneticPr fontId="1" type="noConversion"/>
  </si>
  <si>
    <t>APC2,TID2,RSI1</t>
    <phoneticPr fontId="1" type="noConversion"/>
  </si>
  <si>
    <t>ORC6</t>
    <phoneticPr fontId="1" type="noConversion"/>
  </si>
  <si>
    <t>NEO1</t>
    <phoneticPr fontId="1" type="noConversion"/>
  </si>
  <si>
    <t>ORC4</t>
    <phoneticPr fontId="1" type="noConversion"/>
  </si>
  <si>
    <t>FOL1</t>
    <phoneticPr fontId="1" type="noConversion"/>
  </si>
  <si>
    <t>CAB3</t>
    <phoneticPr fontId="1" type="noConversion"/>
  </si>
  <si>
    <t>TPT1</t>
    <phoneticPr fontId="1" type="noConversion"/>
  </si>
  <si>
    <t>FRS2</t>
    <phoneticPr fontId="1" type="noConversion"/>
  </si>
  <si>
    <t>FRS1</t>
    <phoneticPr fontId="1" type="noConversion"/>
  </si>
  <si>
    <t>pGAL1-RPC11</t>
    <phoneticPr fontId="1" type="noConversion"/>
  </si>
  <si>
    <t>pGAL1-SKP1</t>
  </si>
  <si>
    <t>pGAL1-SKP1</t>
    <phoneticPr fontId="1" type="noConversion"/>
  </si>
  <si>
    <t>pGAL1-RPS3</t>
  </si>
  <si>
    <t>pGAL1-RPS3</t>
    <phoneticPr fontId="1" type="noConversion"/>
  </si>
  <si>
    <t>Mean</t>
    <phoneticPr fontId="1" type="noConversion"/>
  </si>
  <si>
    <t>S.D</t>
    <phoneticPr fontId="1" type="noConversion"/>
  </si>
  <si>
    <t>Doubling time (hours)</t>
    <phoneticPr fontId="1" type="noConversion"/>
  </si>
  <si>
    <t>SEM</t>
    <phoneticPr fontId="1" type="noConversion"/>
  </si>
  <si>
    <t>Day</t>
    <phoneticPr fontId="1" type="noConversion"/>
  </si>
  <si>
    <t>4 Day</t>
  </si>
  <si>
    <t>5 Day</t>
  </si>
  <si>
    <t>6 Day</t>
  </si>
  <si>
    <t>7 Day</t>
  </si>
  <si>
    <t>8 Day</t>
  </si>
  <si>
    <t>9 Day</t>
  </si>
  <si>
    <t>10 Day</t>
  </si>
  <si>
    <t>11 Day</t>
  </si>
  <si>
    <t>12 Day</t>
  </si>
  <si>
    <t>3 Day</t>
  </si>
  <si>
    <t>F4</t>
  </si>
  <si>
    <t>P5</t>
  </si>
  <si>
    <t>L6</t>
  </si>
  <si>
    <t>A7</t>
  </si>
  <si>
    <t>E8</t>
  </si>
  <si>
    <t>F9</t>
  </si>
  <si>
    <t>P10</t>
  </si>
  <si>
    <t>L11</t>
  </si>
  <si>
    <t>R12</t>
  </si>
  <si>
    <t>D13</t>
  </si>
  <si>
    <t>I14</t>
  </si>
  <si>
    <t>P15</t>
  </si>
  <si>
    <t>V16</t>
  </si>
  <si>
    <t>P17</t>
  </si>
  <si>
    <t>Y18</t>
  </si>
  <si>
    <t>S19</t>
  </si>
  <si>
    <t>Y20</t>
  </si>
  <si>
    <t>N4</t>
  </si>
  <si>
    <t>E6</t>
  </si>
  <si>
    <t>L7</t>
  </si>
  <si>
    <t>A8</t>
  </si>
  <si>
    <t>P9</t>
  </si>
  <si>
    <t>F10</t>
  </si>
  <si>
    <t>T11</t>
  </si>
  <si>
    <t>L12</t>
  </si>
  <si>
    <t>S13</t>
  </si>
  <si>
    <t>R14</t>
  </si>
  <si>
    <t>G15</t>
  </si>
  <si>
    <t>I16</t>
  </si>
  <si>
    <t>S18</t>
  </si>
  <si>
    <t>F19</t>
  </si>
  <si>
    <t>D20</t>
  </si>
  <si>
    <t>CDC27</t>
  </si>
  <si>
    <t>CDC4</t>
  </si>
  <si>
    <t>TAG substitution residues</t>
  </si>
  <si>
    <t xml:space="preserve">The percentage of TAG subsitution corresponding to individual amino acid residues at the N-terminus </t>
  </si>
  <si>
    <t>Sum:</t>
  </si>
  <si>
    <t>2mM</t>
  </si>
  <si>
    <t>1mM</t>
  </si>
  <si>
    <t>0.5mM</t>
  </si>
  <si>
    <t>0.2mM</t>
  </si>
  <si>
    <t>0.1mM</t>
  </si>
  <si>
    <t>0.05mM</t>
  </si>
  <si>
    <t>Time (hours)</t>
  </si>
  <si>
    <t>pGAl-RPS3 CDC27-URA3（control）</t>
  </si>
  <si>
    <t>NGcas9</t>
    <phoneticPr fontId="1" type="noConversion"/>
  </si>
  <si>
    <t>time</t>
    <phoneticPr fontId="1" type="noConversion"/>
  </si>
  <si>
    <t>0H</t>
    <phoneticPr fontId="1" type="noConversion"/>
  </si>
  <si>
    <t>6H</t>
    <phoneticPr fontId="1" type="noConversion"/>
  </si>
  <si>
    <t>12H</t>
    <phoneticPr fontId="1" type="noConversion"/>
  </si>
  <si>
    <t>24H</t>
    <phoneticPr fontId="1" type="noConversion"/>
  </si>
  <si>
    <t>48H</t>
    <phoneticPr fontId="1" type="noConversion"/>
  </si>
  <si>
    <t>72H</t>
    <phoneticPr fontId="1" type="noConversion"/>
  </si>
  <si>
    <t>96H</t>
    <phoneticPr fontId="1" type="noConversion"/>
  </si>
  <si>
    <t>120H</t>
    <phoneticPr fontId="1" type="noConversion"/>
  </si>
  <si>
    <t>144H</t>
    <phoneticPr fontId="1" type="noConversion"/>
  </si>
  <si>
    <t>Number of total cells(CFU/ml)</t>
    <phoneticPr fontId="1" type="noConversion"/>
  </si>
  <si>
    <t>Number of safegurad strains(CFU/ml)</t>
    <phoneticPr fontId="1" type="noConversion"/>
  </si>
  <si>
    <t>Proportion (safegurad strains/total cells)</t>
    <phoneticPr fontId="1" type="noConversion"/>
  </si>
  <si>
    <t>Probability (successful recovery)</t>
    <phoneticPr fontId="1" type="noConversion"/>
  </si>
  <si>
    <t>Biological Replicate 1</t>
    <phoneticPr fontId="1" type="noConversion"/>
  </si>
  <si>
    <t>Biological Replicate 2</t>
    <phoneticPr fontId="1" type="noConversion"/>
  </si>
  <si>
    <t>Biological Replicate 3</t>
    <phoneticPr fontId="1" type="noConversion"/>
  </si>
  <si>
    <t>Strain</t>
    <phoneticPr fontId="1" type="noConversion"/>
  </si>
  <si>
    <t>repetition 1</t>
    <phoneticPr fontId="1" type="noConversion"/>
  </si>
  <si>
    <t>repetition 2</t>
    <phoneticPr fontId="1" type="noConversion"/>
  </si>
  <si>
    <t>Escape frequence=number of escapers grown on the non-permissive plates/ total number of viable cells for plating</t>
    <phoneticPr fontId="1" type="noConversion"/>
  </si>
  <si>
    <t>number of escapers grown on the non-permissive plates</t>
    <phoneticPr fontId="1" type="noConversion"/>
  </si>
  <si>
    <t>total number of viable cells for plating</t>
    <phoneticPr fontId="1" type="noConversion"/>
  </si>
  <si>
    <t>repetition 3</t>
    <phoneticPr fontId="1" type="noConversion"/>
  </si>
  <si>
    <t>13 Day</t>
  </si>
  <si>
    <t>14 Day</t>
  </si>
  <si>
    <t>Mean</t>
  </si>
  <si>
    <t>SEM</t>
  </si>
  <si>
    <t>Escape frequence=number of escapers grown on the non-permissive plates/ total number of viable cells for plating</t>
  </si>
  <si>
    <t>0.2ml medium volume</t>
  </si>
  <si>
    <t>80ml medium volume</t>
  </si>
  <si>
    <t xml:space="preserve">Doubling time Fold change </t>
  </si>
  <si>
    <t>pGAl-RPS3（control）</t>
  </si>
  <si>
    <t>Day</t>
  </si>
  <si>
    <t>Biological Replicate 1</t>
  </si>
  <si>
    <t>Biological Replicate 2</t>
  </si>
  <si>
    <t>Biological Replicate 3</t>
  </si>
  <si>
    <t>repetition 1</t>
  </si>
  <si>
    <t>repetition 2</t>
  </si>
  <si>
    <t>obtained CFU from plating 100 uL of the diluted sample (OD600=0.001)</t>
    <phoneticPr fontId="1" type="noConversion"/>
  </si>
  <si>
    <r>
      <t>CDC27</t>
    </r>
    <r>
      <rPr>
        <b/>
        <vertAlign val="subscript"/>
        <sz val="11"/>
        <rFont val="Arial"/>
        <family val="2"/>
      </rPr>
      <t>TAG451</t>
    </r>
  </si>
  <si>
    <r>
      <t>CDC27</t>
    </r>
    <r>
      <rPr>
        <b/>
        <vertAlign val="subscript"/>
        <sz val="11"/>
        <rFont val="Arial"/>
        <family val="2"/>
      </rPr>
      <t>TAG520</t>
    </r>
    <r>
      <rPr>
        <b/>
        <sz val="11"/>
        <rFont val="Arial"/>
        <family val="2"/>
      </rPr>
      <t>CDC4</t>
    </r>
    <r>
      <rPr>
        <b/>
        <vertAlign val="subscript"/>
        <sz val="11"/>
        <rFont val="Arial"/>
        <family val="2"/>
      </rPr>
      <t>TAG9</t>
    </r>
  </si>
  <si>
    <t>condition</t>
    <phoneticPr fontId="1" type="noConversion"/>
  </si>
  <si>
    <t>5mM LEU</t>
    <phoneticPr fontId="1" type="noConversion"/>
  </si>
  <si>
    <t>2.6mM TYR</t>
    <phoneticPr fontId="1" type="noConversion"/>
  </si>
  <si>
    <r>
      <t>CDC27</t>
    </r>
    <r>
      <rPr>
        <b/>
        <vertAlign val="subscript"/>
        <sz val="11"/>
        <rFont val="Arial"/>
        <family val="2"/>
      </rPr>
      <t>TAG5</t>
    </r>
  </si>
  <si>
    <r>
      <t>CDC27</t>
    </r>
    <r>
      <rPr>
        <b/>
        <vertAlign val="subscript"/>
        <sz val="11"/>
        <rFont val="Arial"/>
        <family val="2"/>
      </rPr>
      <t>TAG15</t>
    </r>
  </si>
  <si>
    <r>
      <t>CDC27</t>
    </r>
    <r>
      <rPr>
        <b/>
        <vertAlign val="subscript"/>
        <sz val="11"/>
        <rFont val="Arial"/>
        <family val="2"/>
      </rPr>
      <t>TAG520</t>
    </r>
  </si>
  <si>
    <r>
      <t>CDC4</t>
    </r>
    <r>
      <rPr>
        <b/>
        <vertAlign val="subscript"/>
        <sz val="11"/>
        <rFont val="Arial"/>
        <family val="2"/>
      </rPr>
      <t>TAG9</t>
    </r>
  </si>
  <si>
    <r>
      <t>CDC4</t>
    </r>
    <r>
      <rPr>
        <b/>
        <vertAlign val="subscript"/>
        <sz val="11"/>
        <rFont val="Arial"/>
        <family val="2"/>
      </rPr>
      <t>TAG325</t>
    </r>
  </si>
  <si>
    <r>
      <t>CDC4</t>
    </r>
    <r>
      <rPr>
        <b/>
        <vertAlign val="subscript"/>
        <sz val="11"/>
        <rFont val="Arial"/>
        <family val="2"/>
      </rPr>
      <t>TAG327</t>
    </r>
  </si>
  <si>
    <r>
      <t>CDC4</t>
    </r>
    <r>
      <rPr>
        <b/>
        <vertAlign val="subscript"/>
        <sz val="11"/>
        <rFont val="Arial"/>
        <family val="2"/>
      </rPr>
      <t>TAG345</t>
    </r>
  </si>
  <si>
    <r>
      <t>Transcript lever (log10</t>
    </r>
    <r>
      <rPr>
        <b/>
        <sz val="11"/>
        <rFont val="等线"/>
        <family val="2"/>
      </rPr>
      <t>（</t>
    </r>
    <r>
      <rPr>
        <b/>
        <sz val="11"/>
        <rFont val="Arial"/>
        <family val="2"/>
      </rPr>
      <t>RPKM</t>
    </r>
    <r>
      <rPr>
        <b/>
        <sz val="11"/>
        <rFont val="等线"/>
        <family val="2"/>
      </rPr>
      <t>）</t>
    </r>
    <r>
      <rPr>
        <b/>
        <sz val="11"/>
        <rFont val="Arial"/>
        <family val="2"/>
      </rPr>
      <t>)</t>
    </r>
  </si>
  <si>
    <r>
      <t>Sum</t>
    </r>
    <r>
      <rPr>
        <b/>
        <sz val="11"/>
        <rFont val="等线"/>
        <family val="2"/>
      </rPr>
      <t>：</t>
    </r>
  </si>
  <si>
    <r>
      <t>Control</t>
    </r>
    <r>
      <rPr>
        <sz val="11"/>
        <rFont val="等线"/>
        <family val="2"/>
      </rPr>
      <t>：</t>
    </r>
    <r>
      <rPr>
        <sz val="11"/>
        <rFont val="Arial"/>
        <family val="2"/>
      </rPr>
      <t>empty vector</t>
    </r>
    <phoneticPr fontId="1" type="noConversion"/>
  </si>
  <si>
    <r>
      <t>CDC27</t>
    </r>
    <r>
      <rPr>
        <b/>
        <vertAlign val="subscript"/>
        <sz val="11"/>
        <rFont val="Arial"/>
        <family val="2"/>
      </rPr>
      <t>TAG520</t>
    </r>
    <phoneticPr fontId="1" type="noConversion"/>
  </si>
  <si>
    <r>
      <t>CDC4</t>
    </r>
    <r>
      <rPr>
        <b/>
        <vertAlign val="subscript"/>
        <sz val="11"/>
        <rFont val="Arial"/>
        <family val="2"/>
      </rPr>
      <t>TAG9</t>
    </r>
    <phoneticPr fontId="1" type="noConversion"/>
  </si>
  <si>
    <r>
      <t>ALG1</t>
    </r>
    <r>
      <rPr>
        <b/>
        <vertAlign val="subscript"/>
        <sz val="11"/>
        <rFont val="Arial"/>
        <family val="2"/>
      </rPr>
      <t>TAG250</t>
    </r>
    <phoneticPr fontId="1" type="noConversion"/>
  </si>
  <si>
    <r>
      <t>ERG8</t>
    </r>
    <r>
      <rPr>
        <b/>
        <vertAlign val="subscript"/>
        <sz val="11"/>
        <rFont val="Arial"/>
        <family val="2"/>
      </rPr>
      <t>TAG401</t>
    </r>
    <phoneticPr fontId="1" type="noConversion"/>
  </si>
  <si>
    <r>
      <t>RPN8</t>
    </r>
    <r>
      <rPr>
        <b/>
        <vertAlign val="subscript"/>
        <sz val="11"/>
        <rFont val="Arial"/>
        <family val="2"/>
      </rPr>
      <t>TAG7</t>
    </r>
    <phoneticPr fontId="1" type="noConversion"/>
  </si>
  <si>
    <r>
      <t>GDI1</t>
    </r>
    <r>
      <rPr>
        <b/>
        <vertAlign val="subscript"/>
        <sz val="11"/>
        <rFont val="Arial"/>
        <family val="2"/>
      </rPr>
      <t>TAG5</t>
    </r>
    <phoneticPr fontId="1" type="noConversion"/>
  </si>
  <si>
    <r>
      <t>CDC4</t>
    </r>
    <r>
      <rPr>
        <vertAlign val="subscript"/>
        <sz val="11"/>
        <rFont val="Arial"/>
        <family val="2"/>
      </rPr>
      <t>TAG9</t>
    </r>
    <phoneticPr fontId="1" type="noConversion"/>
  </si>
  <si>
    <r>
      <t>CDC4</t>
    </r>
    <r>
      <rPr>
        <vertAlign val="subscript"/>
        <sz val="11"/>
        <rFont val="Arial"/>
        <family val="2"/>
      </rPr>
      <t>TAG325</t>
    </r>
    <phoneticPr fontId="1" type="noConversion"/>
  </si>
  <si>
    <r>
      <t>CDC27</t>
    </r>
    <r>
      <rPr>
        <vertAlign val="subscript"/>
        <sz val="11"/>
        <rFont val="Arial"/>
        <family val="2"/>
      </rPr>
      <t>TAG5</t>
    </r>
    <phoneticPr fontId="1" type="noConversion"/>
  </si>
  <si>
    <r>
      <t>CDC27</t>
    </r>
    <r>
      <rPr>
        <vertAlign val="subscript"/>
        <sz val="11"/>
        <rFont val="Arial"/>
        <family val="2"/>
      </rPr>
      <t>TAG520</t>
    </r>
    <phoneticPr fontId="1" type="noConversion"/>
  </si>
  <si>
    <r>
      <t>CDC4</t>
    </r>
    <r>
      <rPr>
        <b/>
        <vertAlign val="subscript"/>
        <sz val="11"/>
        <rFont val="Arial"/>
        <family val="2"/>
      </rPr>
      <t xml:space="preserve">TAG9 </t>
    </r>
    <r>
      <rPr>
        <b/>
        <sz val="11"/>
        <rFont val="Arial"/>
        <family val="2"/>
      </rPr>
      <t>-RPS3</t>
    </r>
    <phoneticPr fontId="1" type="noConversion"/>
  </si>
  <si>
    <r>
      <t>CDC4</t>
    </r>
    <r>
      <rPr>
        <b/>
        <vertAlign val="subscript"/>
        <sz val="11"/>
        <rFont val="Arial"/>
        <family val="2"/>
      </rPr>
      <t xml:space="preserve">TAG325 </t>
    </r>
    <r>
      <rPr>
        <b/>
        <sz val="11"/>
        <rFont val="Arial"/>
        <family val="2"/>
      </rPr>
      <t>-RPS3</t>
    </r>
    <phoneticPr fontId="1" type="noConversion"/>
  </si>
  <si>
    <r>
      <t>CDC27</t>
    </r>
    <r>
      <rPr>
        <b/>
        <vertAlign val="subscript"/>
        <sz val="11"/>
        <rFont val="Arial"/>
        <family val="2"/>
      </rPr>
      <t xml:space="preserve">TAG5 </t>
    </r>
    <r>
      <rPr>
        <b/>
        <sz val="11"/>
        <rFont val="Arial"/>
        <family val="2"/>
      </rPr>
      <t>-RPS3</t>
    </r>
    <phoneticPr fontId="1" type="noConversion"/>
  </si>
  <si>
    <r>
      <t>CDC27</t>
    </r>
    <r>
      <rPr>
        <b/>
        <vertAlign val="subscript"/>
        <sz val="11"/>
        <rFont val="Arial"/>
        <family val="2"/>
      </rPr>
      <t xml:space="preserve">TAG520 </t>
    </r>
    <r>
      <rPr>
        <b/>
        <sz val="11"/>
        <rFont val="Arial"/>
        <family val="2"/>
      </rPr>
      <t>-RPS3</t>
    </r>
    <phoneticPr fontId="1" type="noConversion"/>
  </si>
  <si>
    <r>
      <t>CDC4</t>
    </r>
    <r>
      <rPr>
        <vertAlign val="subscript"/>
        <sz val="11"/>
        <rFont val="Arial"/>
        <family val="2"/>
      </rPr>
      <t>TAG9</t>
    </r>
    <r>
      <rPr>
        <sz val="11"/>
        <rFont val="Arial"/>
        <family val="2"/>
      </rPr>
      <t xml:space="preserve"> -RPS3</t>
    </r>
    <phoneticPr fontId="1" type="noConversion"/>
  </si>
  <si>
    <r>
      <t>CDC4</t>
    </r>
    <r>
      <rPr>
        <vertAlign val="subscript"/>
        <sz val="11"/>
        <rFont val="Arial"/>
        <family val="2"/>
      </rPr>
      <t>TAG325</t>
    </r>
    <r>
      <rPr>
        <sz val="11"/>
        <rFont val="Arial"/>
        <family val="2"/>
      </rPr>
      <t xml:space="preserve"> -RPS3</t>
    </r>
    <phoneticPr fontId="1" type="noConversion"/>
  </si>
  <si>
    <r>
      <t>CDC27</t>
    </r>
    <r>
      <rPr>
        <vertAlign val="subscript"/>
        <sz val="11"/>
        <rFont val="Arial"/>
        <family val="2"/>
      </rPr>
      <t xml:space="preserve">TAG5 </t>
    </r>
    <r>
      <rPr>
        <sz val="11"/>
        <rFont val="Arial"/>
        <family val="2"/>
      </rPr>
      <t>-RPS3</t>
    </r>
    <phoneticPr fontId="1" type="noConversion"/>
  </si>
  <si>
    <r>
      <t>CDC27</t>
    </r>
    <r>
      <rPr>
        <vertAlign val="subscript"/>
        <sz val="11"/>
        <rFont val="Arial"/>
        <family val="2"/>
      </rPr>
      <t>TAG520</t>
    </r>
    <r>
      <rPr>
        <sz val="11"/>
        <rFont val="Arial"/>
        <family val="2"/>
      </rPr>
      <t xml:space="preserve"> -RPS3</t>
    </r>
    <phoneticPr fontId="1" type="noConversion"/>
  </si>
  <si>
    <t>control(pGAl-RPS3 CDC4-URA3)</t>
    <phoneticPr fontId="7" type="noConversion"/>
  </si>
  <si>
    <t>S.D</t>
  </si>
  <si>
    <t>control(BY4741[pXF231])</t>
    <phoneticPr fontId="1" type="noConversion"/>
  </si>
  <si>
    <r>
      <t>CDC4</t>
    </r>
    <r>
      <rPr>
        <b/>
        <vertAlign val="subscript"/>
        <sz val="11"/>
        <rFont val="Arial"/>
        <family val="2"/>
      </rPr>
      <t>TAG325</t>
    </r>
    <phoneticPr fontId="1" type="noConversion"/>
  </si>
  <si>
    <r>
      <t>CDC27</t>
    </r>
    <r>
      <rPr>
        <b/>
        <vertAlign val="subscript"/>
        <sz val="11"/>
        <rFont val="Arial"/>
        <family val="2"/>
      </rPr>
      <t>TAG5</t>
    </r>
    <phoneticPr fontId="1" type="noConversion"/>
  </si>
  <si>
    <r>
      <t>NMD3</t>
    </r>
    <r>
      <rPr>
        <b/>
        <vertAlign val="subscript"/>
        <sz val="11"/>
        <rFont val="Arial"/>
        <family val="2"/>
      </rPr>
      <t>TAG13</t>
    </r>
    <phoneticPr fontId="1" type="noConversion"/>
  </si>
  <si>
    <r>
      <t>control</t>
    </r>
    <r>
      <rPr>
        <sz val="11"/>
        <rFont val="等线"/>
        <family val="2"/>
      </rPr>
      <t>：</t>
    </r>
    <r>
      <rPr>
        <sz val="11"/>
        <rFont val="Arial"/>
        <family val="2"/>
      </rPr>
      <t>no-gRNA</t>
    </r>
    <phoneticPr fontId="1" type="noConversion"/>
  </si>
  <si>
    <t>Control(BY4741 expressing pXF231)</t>
    <phoneticPr fontId="1" type="noConversion"/>
  </si>
  <si>
    <r>
      <t>CDC4</t>
    </r>
    <r>
      <rPr>
        <vertAlign val="subscript"/>
        <sz val="11"/>
        <color rgb="FFC00000"/>
        <rFont val="Arial"/>
        <family val="2"/>
      </rPr>
      <t>TAG7</t>
    </r>
    <r>
      <rPr>
        <sz val="11"/>
        <color rgb="FFC00000"/>
        <rFont val="Arial"/>
        <family val="2"/>
      </rPr>
      <t>-RPS3</t>
    </r>
    <phoneticPr fontId="7" type="noConversion"/>
  </si>
  <si>
    <r>
      <t>CDC4</t>
    </r>
    <r>
      <rPr>
        <vertAlign val="subscript"/>
        <sz val="11"/>
        <color rgb="FFC00000"/>
        <rFont val="Arial"/>
        <family val="2"/>
      </rPr>
      <t>TAG12</t>
    </r>
    <r>
      <rPr>
        <sz val="11"/>
        <color rgb="FFC00000"/>
        <rFont val="Arial"/>
        <family val="2"/>
      </rPr>
      <t>-RPS3</t>
    </r>
    <phoneticPr fontId="7" type="noConversion"/>
  </si>
  <si>
    <r>
      <t>CDC27</t>
    </r>
    <r>
      <rPr>
        <vertAlign val="subscript"/>
        <sz val="11"/>
        <color rgb="FFC00000"/>
        <rFont val="Arial"/>
        <family val="2"/>
      </rPr>
      <t>TAG8</t>
    </r>
    <r>
      <rPr>
        <sz val="11"/>
        <color rgb="FFC00000"/>
        <rFont val="Arial"/>
        <family val="2"/>
      </rPr>
      <t>-RPS3</t>
    </r>
    <phoneticPr fontId="1" type="noConversion"/>
  </si>
  <si>
    <r>
      <t>CDC27</t>
    </r>
    <r>
      <rPr>
        <vertAlign val="subscript"/>
        <sz val="11"/>
        <color rgb="FFC00000"/>
        <rFont val="Arial"/>
        <family val="2"/>
      </rPr>
      <t>TAG14</t>
    </r>
    <r>
      <rPr>
        <sz val="11"/>
        <color rgb="FFC00000"/>
        <rFont val="Arial"/>
        <family val="2"/>
      </rPr>
      <t>-RPS3</t>
    </r>
    <phoneticPr fontId="1" type="noConversion"/>
  </si>
  <si>
    <r>
      <t>fluorescence/OD</t>
    </r>
    <r>
      <rPr>
        <b/>
        <vertAlign val="subscript"/>
        <sz val="11"/>
        <color theme="1"/>
        <rFont val="Arial"/>
        <family val="2"/>
      </rPr>
      <t>600</t>
    </r>
    <phoneticPr fontId="1" type="noConversion"/>
  </si>
  <si>
    <t>2 Day</t>
    <phoneticPr fontId="1" type="noConversion"/>
  </si>
  <si>
    <t>mean</t>
    <phoneticPr fontId="1" type="noConversion"/>
  </si>
  <si>
    <t>3 Day</t>
    <phoneticPr fontId="1" type="noConversion"/>
  </si>
  <si>
    <t>Assay limit</t>
  </si>
  <si>
    <t>Assay limit</t>
    <phoneticPr fontId="1" type="noConversion"/>
  </si>
  <si>
    <t>mean</t>
    <phoneticPr fontId="7" type="noConversion"/>
  </si>
  <si>
    <t xml:space="preserve">Assay limit </t>
    <phoneticPr fontId="1" type="noConversion"/>
  </si>
  <si>
    <r>
      <t>Strain</t>
    </r>
    <r>
      <rPr>
        <b/>
        <sz val="12"/>
        <color theme="1"/>
        <rFont val="宋体"/>
        <family val="3"/>
        <charset val="134"/>
      </rPr>
      <t>：</t>
    </r>
    <r>
      <rPr>
        <b/>
        <sz val="12"/>
        <color theme="1"/>
        <rFont val="Arial"/>
        <family val="2"/>
      </rPr>
      <t>CDC4</t>
    </r>
    <r>
      <rPr>
        <b/>
        <vertAlign val="subscript"/>
        <sz val="12"/>
        <color theme="1"/>
        <rFont val="Arial"/>
        <family val="2"/>
      </rPr>
      <t>TAG325</t>
    </r>
    <phoneticPr fontId="1" type="noConversion"/>
  </si>
  <si>
    <r>
      <t>Control</t>
    </r>
    <r>
      <rPr>
        <sz val="12"/>
        <color theme="1"/>
        <rFont val="等线"/>
        <family val="2"/>
      </rPr>
      <t>：</t>
    </r>
    <r>
      <rPr>
        <sz val="12"/>
        <color theme="1"/>
        <rFont val="Arial"/>
        <family val="2"/>
      </rPr>
      <t>empty vector</t>
    </r>
    <phoneticPr fontId="1" type="noConversion"/>
  </si>
  <si>
    <r>
      <t>control</t>
    </r>
    <r>
      <rPr>
        <sz val="12"/>
        <color theme="1"/>
        <rFont val="等线"/>
        <family val="2"/>
      </rPr>
      <t>：</t>
    </r>
    <r>
      <rPr>
        <sz val="12"/>
        <color theme="1"/>
        <rFont val="Arial"/>
        <family val="2"/>
      </rPr>
      <t>no-gRNA</t>
    </r>
    <phoneticPr fontId="1" type="noConversion"/>
  </si>
  <si>
    <t>P-value</t>
    <phoneticPr fontId="1" type="noConversion"/>
  </si>
  <si>
    <r>
      <t>Strain:CDC27</t>
    </r>
    <r>
      <rPr>
        <b/>
        <vertAlign val="subscript"/>
        <sz val="12"/>
        <rFont val="Arial"/>
        <family val="2"/>
      </rPr>
      <t>TAG520</t>
    </r>
    <phoneticPr fontId="1" type="noConversion"/>
  </si>
  <si>
    <t xml:space="preserve">NMD3-GFP </t>
    <phoneticPr fontId="1" type="noConversion"/>
  </si>
  <si>
    <r>
      <t>NMD3</t>
    </r>
    <r>
      <rPr>
        <vertAlign val="subscript"/>
        <sz val="11"/>
        <color theme="1"/>
        <rFont val="Arial"/>
        <family val="2"/>
      </rPr>
      <t>TAG13</t>
    </r>
    <r>
      <rPr>
        <sz val="11"/>
        <color theme="1"/>
        <rFont val="Arial"/>
        <family val="2"/>
      </rPr>
      <t>-GFP</t>
    </r>
    <phoneticPr fontId="1" type="noConversion"/>
  </si>
  <si>
    <r>
      <t>CDC4</t>
    </r>
    <r>
      <rPr>
        <b/>
        <vertAlign val="subscript"/>
        <sz val="11"/>
        <rFont val="Arial"/>
        <family val="2"/>
      </rPr>
      <t>TAG9</t>
    </r>
    <r>
      <rPr>
        <b/>
        <sz val="11"/>
        <rFont val="Arial"/>
        <family val="2"/>
      </rPr>
      <t>-RPS3</t>
    </r>
    <phoneticPr fontId="1" type="noConversion"/>
  </si>
  <si>
    <t>SD</t>
    <phoneticPr fontId="1" type="noConversion"/>
  </si>
  <si>
    <r>
      <t>CDC27</t>
    </r>
    <r>
      <rPr>
        <b/>
        <vertAlign val="subscript"/>
        <sz val="11"/>
        <rFont val="Arial"/>
        <family val="2"/>
      </rPr>
      <t>TAG8</t>
    </r>
    <r>
      <rPr>
        <b/>
        <sz val="11"/>
        <rFont val="Arial"/>
        <family val="2"/>
      </rPr>
      <t>-RPS3</t>
    </r>
    <phoneticPr fontId="1" type="noConversion"/>
  </si>
  <si>
    <r>
      <t>N4</t>
    </r>
    <r>
      <rPr>
        <b/>
        <sz val="11"/>
        <color theme="1"/>
        <rFont val="宋体"/>
        <family val="3"/>
        <charset val="134"/>
      </rPr>
      <t>：</t>
    </r>
    <r>
      <rPr>
        <b/>
        <sz val="11"/>
        <color theme="1"/>
        <rFont val="Arial"/>
        <family val="2"/>
      </rPr>
      <t>CDC27</t>
    </r>
    <r>
      <rPr>
        <b/>
        <vertAlign val="subscript"/>
        <sz val="11"/>
        <color theme="1"/>
        <rFont val="Arial"/>
        <family val="2"/>
      </rPr>
      <t>TAG4</t>
    </r>
    <r>
      <rPr>
        <b/>
        <sz val="11"/>
        <color theme="1"/>
        <rFont val="Arial"/>
        <family val="2"/>
      </rPr>
      <t>-RPS3</t>
    </r>
    <phoneticPr fontId="7" type="noConversion"/>
  </si>
  <si>
    <r>
      <t>A8</t>
    </r>
    <r>
      <rPr>
        <b/>
        <sz val="11"/>
        <color theme="1"/>
        <rFont val="宋体"/>
        <family val="3"/>
        <charset val="134"/>
      </rPr>
      <t>：</t>
    </r>
    <r>
      <rPr>
        <b/>
        <sz val="11"/>
        <color theme="1"/>
        <rFont val="Arial"/>
        <family val="2"/>
      </rPr>
      <t>CDC27</t>
    </r>
    <r>
      <rPr>
        <b/>
        <vertAlign val="subscript"/>
        <sz val="11"/>
        <color theme="1"/>
        <rFont val="Arial"/>
        <family val="2"/>
      </rPr>
      <t>TAG8</t>
    </r>
    <r>
      <rPr>
        <b/>
        <sz val="11"/>
        <color theme="1"/>
        <rFont val="Arial"/>
        <family val="2"/>
      </rPr>
      <t>-RPS3</t>
    </r>
    <phoneticPr fontId="7" type="noConversion"/>
  </si>
  <si>
    <r>
      <t>L12</t>
    </r>
    <r>
      <rPr>
        <b/>
        <sz val="11"/>
        <color theme="1"/>
        <rFont val="宋体"/>
        <family val="3"/>
        <charset val="134"/>
      </rPr>
      <t>：</t>
    </r>
    <r>
      <rPr>
        <b/>
        <sz val="11"/>
        <color theme="1"/>
        <rFont val="Arial"/>
        <family val="2"/>
      </rPr>
      <t>CDC27</t>
    </r>
    <r>
      <rPr>
        <b/>
        <vertAlign val="subscript"/>
        <sz val="11"/>
        <color theme="1"/>
        <rFont val="Arial"/>
        <family val="2"/>
      </rPr>
      <t>TAG12</t>
    </r>
    <r>
      <rPr>
        <b/>
        <sz val="11"/>
        <color theme="1"/>
        <rFont val="Arial"/>
        <family val="2"/>
      </rPr>
      <t>-RPS3</t>
    </r>
    <phoneticPr fontId="7" type="noConversion"/>
  </si>
  <si>
    <r>
      <t>R14</t>
    </r>
    <r>
      <rPr>
        <b/>
        <sz val="11"/>
        <color theme="1"/>
        <rFont val="宋体"/>
        <family val="3"/>
        <charset val="134"/>
      </rPr>
      <t>：</t>
    </r>
    <r>
      <rPr>
        <b/>
        <sz val="11"/>
        <color theme="1"/>
        <rFont val="Arial"/>
        <family val="2"/>
      </rPr>
      <t>CDC27</t>
    </r>
    <r>
      <rPr>
        <b/>
        <vertAlign val="subscript"/>
        <sz val="11"/>
        <color theme="1"/>
        <rFont val="Arial"/>
        <family val="2"/>
      </rPr>
      <t>TAG14</t>
    </r>
    <r>
      <rPr>
        <b/>
        <sz val="11"/>
        <color theme="1"/>
        <rFont val="Arial"/>
        <family val="2"/>
      </rPr>
      <t>-RPS3</t>
    </r>
    <phoneticPr fontId="7" type="noConversion"/>
  </si>
  <si>
    <r>
      <t>G15</t>
    </r>
    <r>
      <rPr>
        <b/>
        <sz val="11"/>
        <color rgb="FF000000"/>
        <rFont val="宋体"/>
        <family val="3"/>
        <charset val="134"/>
      </rPr>
      <t>：</t>
    </r>
    <r>
      <rPr>
        <b/>
        <sz val="11"/>
        <color rgb="FF000000"/>
        <rFont val="Arial"/>
        <family val="2"/>
      </rPr>
      <t>CDC27</t>
    </r>
    <r>
      <rPr>
        <b/>
        <vertAlign val="subscript"/>
        <sz val="11"/>
        <color rgb="FF000000"/>
        <rFont val="Arial"/>
        <family val="2"/>
      </rPr>
      <t>TAG15</t>
    </r>
    <r>
      <rPr>
        <b/>
        <sz val="11"/>
        <color rgb="FF000000"/>
        <rFont val="Arial"/>
        <family val="2"/>
      </rPr>
      <t>-RPS3</t>
    </r>
    <phoneticPr fontId="7" type="noConversion"/>
  </si>
  <si>
    <r>
      <t>S18</t>
    </r>
    <r>
      <rPr>
        <b/>
        <sz val="11"/>
        <color rgb="FF000000"/>
        <rFont val="宋体"/>
        <family val="3"/>
        <charset val="134"/>
      </rPr>
      <t>：</t>
    </r>
    <r>
      <rPr>
        <b/>
        <sz val="11"/>
        <color rgb="FF000000"/>
        <rFont val="Arial"/>
        <family val="2"/>
      </rPr>
      <t>CDC27</t>
    </r>
    <r>
      <rPr>
        <b/>
        <vertAlign val="subscript"/>
        <sz val="11"/>
        <color rgb="FF000000"/>
        <rFont val="Arial"/>
        <family val="2"/>
      </rPr>
      <t>TAG18</t>
    </r>
    <r>
      <rPr>
        <b/>
        <sz val="11"/>
        <color rgb="FF000000"/>
        <rFont val="Arial"/>
        <family val="2"/>
      </rPr>
      <t>-RPS3</t>
    </r>
    <phoneticPr fontId="7" type="noConversion"/>
  </si>
  <si>
    <r>
      <t>CDC27</t>
    </r>
    <r>
      <rPr>
        <b/>
        <vertAlign val="subscript"/>
        <sz val="11"/>
        <rFont val="Arial"/>
        <family val="2"/>
      </rPr>
      <t>TAG520</t>
    </r>
    <r>
      <rPr>
        <b/>
        <sz val="11"/>
        <rFont val="Arial"/>
        <family val="2"/>
      </rPr>
      <t>CDC4</t>
    </r>
    <r>
      <rPr>
        <b/>
        <vertAlign val="subscript"/>
        <sz val="11"/>
        <rFont val="Arial"/>
        <family val="2"/>
      </rPr>
      <t>TAG9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</si>
</sst>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.000%"/>
    <numFmt numFmtId="178" formatCode="0_);[Red]\(0\)"/>
    <numFmt numFmtId="179" formatCode="0.00000E+00"/>
    <numFmt numFmtId="180" formatCode="0.000000E+00"/>
  </numFmts>
  <fonts count="2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8"/>
      <name val="等线"/>
      <family val="2"/>
      <scheme val="minor"/>
    </font>
    <font>
      <sz val="11"/>
      <name val="Arial"/>
      <family val="2"/>
    </font>
    <font>
      <sz val="11"/>
      <color theme="1"/>
      <name val="等线"/>
      <family val="2"/>
      <scheme val="minor"/>
    </font>
    <font>
      <b/>
      <vertAlign val="subscript"/>
      <sz val="11"/>
      <name val="Arial"/>
      <family val="2"/>
    </font>
    <font>
      <sz val="11"/>
      <name val="等线"/>
      <family val="2"/>
    </font>
    <font>
      <b/>
      <sz val="11"/>
      <name val="等线"/>
      <family val="2"/>
    </font>
    <font>
      <vertAlign val="subscript"/>
      <sz val="11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vertAlign val="subscript"/>
      <sz val="11"/>
      <color rgb="FFC00000"/>
      <name val="Arial"/>
      <family val="2"/>
    </font>
    <font>
      <b/>
      <vertAlign val="sub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宋体"/>
      <family val="3"/>
      <charset val="134"/>
    </font>
    <font>
      <b/>
      <vertAlign val="subscript"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等线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vertAlign val="subscript"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>
      <alignment vertical="center"/>
    </xf>
  </cellStyleXfs>
  <cellXfs count="135">
    <xf numFmtId="0" fontId="0" fillId="0" borderId="0" xfId="0"/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readingOrder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readingOrder="1"/>
    </xf>
    <xf numFmtId="11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1" fontId="8" fillId="9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readingOrder="1"/>
    </xf>
    <xf numFmtId="0" fontId="5" fillId="9" borderId="1" xfId="0" applyFont="1" applyFill="1" applyBorder="1" applyAlignment="1">
      <alignment horizontal="center" vertical="center" readingOrder="1"/>
    </xf>
    <xf numFmtId="0" fontId="5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center" vertical="center" readingOrder="1"/>
    </xf>
    <xf numFmtId="0" fontId="8" fillId="0" borderId="1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9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77" fontId="8" fillId="0" borderId="0" xfId="1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5" fillId="9" borderId="0" xfId="0" applyFont="1" applyFill="1" applyAlignment="1">
      <alignment horizontal="center" vertical="center" readingOrder="1"/>
    </xf>
    <xf numFmtId="179" fontId="8" fillId="9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14" fillId="0" borderId="0" xfId="0" applyFont="1" applyAlignment="1">
      <alignment horizontal="center" vertical="center"/>
    </xf>
    <xf numFmtId="0" fontId="4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readingOrder="1"/>
    </xf>
    <xf numFmtId="0" fontId="3" fillId="9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1" fontId="8" fillId="0" borderId="0" xfId="0" applyNumberFormat="1" applyFont="1"/>
    <xf numFmtId="0" fontId="15" fillId="0" borderId="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179" fontId="8" fillId="0" borderId="0" xfId="0" applyNumberFormat="1" applyFont="1" applyAlignment="1">
      <alignment horizontal="center" vertical="center"/>
    </xf>
    <xf numFmtId="180" fontId="8" fillId="0" borderId="0" xfId="0" applyNumberFormat="1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1" fontId="8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readingOrder="1"/>
    </xf>
    <xf numFmtId="0" fontId="5" fillId="9" borderId="1" xfId="0" applyFont="1" applyFill="1" applyBorder="1" applyAlignment="1">
      <alignment horizontal="center" vertical="center" readingOrder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4"/>
  <sheetViews>
    <sheetView topLeftCell="D1" zoomScale="55" zoomScaleNormal="55" workbookViewId="0">
      <selection activeCell="G14" sqref="G14"/>
    </sheetView>
  </sheetViews>
  <sheetFormatPr defaultColWidth="11" defaultRowHeight="14" x14ac:dyDescent="0.3"/>
  <cols>
    <col min="1" max="1" width="22" style="15" customWidth="1"/>
    <col min="2" max="9" width="11" style="15"/>
    <col min="10" max="10" width="13.6640625" style="15" bestFit="1" customWidth="1"/>
    <col min="11" max="11" width="11" style="15"/>
    <col min="12" max="12" width="21" style="15" bestFit="1" customWidth="1"/>
    <col min="13" max="23" width="11.5" style="15" customWidth="1"/>
    <col min="24" max="25" width="11.5" style="29" customWidth="1"/>
    <col min="26" max="16384" width="11" style="29"/>
  </cols>
  <sheetData>
    <row r="1" spans="1:21" x14ac:dyDescent="0.3">
      <c r="A1" s="4"/>
      <c r="B1" s="86" t="s">
        <v>2027</v>
      </c>
      <c r="C1" s="86"/>
      <c r="D1" s="86"/>
      <c r="E1" s="86"/>
      <c r="F1" s="86"/>
      <c r="G1" s="86"/>
      <c r="H1" s="86"/>
      <c r="I1" s="86"/>
      <c r="L1" s="20" t="s">
        <v>2103</v>
      </c>
      <c r="M1" s="20" t="s">
        <v>2029</v>
      </c>
      <c r="N1" s="83" t="s">
        <v>2107</v>
      </c>
      <c r="O1" s="83"/>
      <c r="P1" s="83"/>
      <c r="Q1" s="83"/>
      <c r="R1" s="83"/>
      <c r="S1" s="83"/>
      <c r="T1" s="28"/>
      <c r="U1" s="28"/>
    </row>
    <row r="2" spans="1:21" x14ac:dyDescent="0.3">
      <c r="A2" s="4"/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 t="s">
        <v>2025</v>
      </c>
      <c r="I2" s="4" t="s">
        <v>2026</v>
      </c>
      <c r="J2" s="4" t="s">
        <v>2182</v>
      </c>
      <c r="L2" s="22"/>
      <c r="M2" s="22"/>
      <c r="N2" s="90" t="s">
        <v>2100</v>
      </c>
      <c r="O2" s="90"/>
      <c r="P2" s="90" t="s">
        <v>2101</v>
      </c>
      <c r="Q2" s="90"/>
      <c r="R2" s="90" t="s">
        <v>2102</v>
      </c>
      <c r="S2" s="90"/>
    </row>
    <row r="3" spans="1:21" ht="17" x14ac:dyDescent="0.3">
      <c r="A3" s="30" t="s">
        <v>2131</v>
      </c>
      <c r="B3" s="29">
        <v>2.5434878495051398</v>
      </c>
      <c r="C3" s="29">
        <v>2.4903108579997801</v>
      </c>
      <c r="D3" s="29">
        <v>2.5259304267664024</v>
      </c>
      <c r="E3" s="29">
        <v>2.570401804406917</v>
      </c>
      <c r="F3" s="29">
        <v>2.5374388852352676</v>
      </c>
      <c r="G3" s="29">
        <v>2.5392183588550368</v>
      </c>
      <c r="H3" s="15">
        <f>AVERAGE(B3:G3)</f>
        <v>2.5344646971280906</v>
      </c>
      <c r="I3" s="15">
        <f>STDEV(B3:G3)</f>
        <v>2.6179118906011878E-2</v>
      </c>
      <c r="J3" s="72">
        <f>_xlfn.T.TEST($B$12:$G$12,B3:G3,2,2)</f>
        <v>8.3708452459877715E-8</v>
      </c>
      <c r="L3" s="22"/>
      <c r="M3" s="22"/>
      <c r="N3" s="22" t="s">
        <v>2104</v>
      </c>
      <c r="O3" s="22" t="s">
        <v>2105</v>
      </c>
      <c r="P3" s="22" t="s">
        <v>2104</v>
      </c>
      <c r="Q3" s="22" t="s">
        <v>2105</v>
      </c>
      <c r="R3" s="22" t="s">
        <v>2104</v>
      </c>
      <c r="S3" s="22" t="s">
        <v>2105</v>
      </c>
    </row>
    <row r="4" spans="1:21" ht="17" x14ac:dyDescent="0.3">
      <c r="A4" s="30" t="s">
        <v>2132</v>
      </c>
      <c r="B4" s="29">
        <v>2.8622327305470465</v>
      </c>
      <c r="C4" s="29">
        <v>2.7606634493353908</v>
      </c>
      <c r="D4" s="29">
        <v>2.7766329897557163</v>
      </c>
      <c r="E4" s="29">
        <v>2.8219048642198166</v>
      </c>
      <c r="F4" s="29">
        <v>2.8335732326343028</v>
      </c>
      <c r="G4" s="29">
        <v>2.8742395616045298</v>
      </c>
      <c r="H4" s="15">
        <f t="shared" ref="H4:H12" si="0">AVERAGE(B4:G4)</f>
        <v>2.8215411380161339</v>
      </c>
      <c r="I4" s="15">
        <f t="shared" ref="I4:I12" si="1">STDEV(B4:G4)</f>
        <v>4.538869442569321E-2</v>
      </c>
      <c r="J4" s="72">
        <f t="shared" ref="J4:J12" si="2">_xlfn.T.TEST($B$12:$G$12,B4:G4,2,2)</f>
        <v>1.7119061342132474E-9</v>
      </c>
      <c r="L4" s="84" t="s">
        <v>2131</v>
      </c>
      <c r="M4" s="20">
        <v>2</v>
      </c>
      <c r="N4" s="22">
        <v>4</v>
      </c>
      <c r="O4" s="22">
        <v>5</v>
      </c>
      <c r="P4" s="22">
        <v>5</v>
      </c>
      <c r="Q4" s="22">
        <v>6</v>
      </c>
      <c r="R4" s="22">
        <v>6</v>
      </c>
      <c r="S4" s="22">
        <v>7</v>
      </c>
    </row>
    <row r="5" spans="1:21" ht="17" x14ac:dyDescent="0.3">
      <c r="A5" s="30" t="s">
        <v>2126</v>
      </c>
      <c r="B5" s="29">
        <v>4.1727426633941604</v>
      </c>
      <c r="C5" s="29">
        <v>4.1089916379638725</v>
      </c>
      <c r="D5" s="29">
        <v>4.1629269395024302</v>
      </c>
      <c r="E5" s="29">
        <v>4.1701559124446277</v>
      </c>
      <c r="F5" s="29">
        <v>4.0722908926651424</v>
      </c>
      <c r="G5" s="29">
        <v>4.1374621843233372</v>
      </c>
      <c r="H5" s="15">
        <f t="shared" si="0"/>
        <v>4.1374283717155951</v>
      </c>
      <c r="I5" s="15">
        <f t="shared" si="1"/>
        <v>4.0049739636896675E-2</v>
      </c>
      <c r="J5" s="72">
        <f t="shared" si="2"/>
        <v>4.5048546848117105E-14</v>
      </c>
      <c r="L5" s="84"/>
      <c r="M5" s="20">
        <v>4</v>
      </c>
      <c r="N5" s="22">
        <v>35</v>
      </c>
      <c r="O5" s="22">
        <v>36</v>
      </c>
      <c r="P5" s="22">
        <v>42</v>
      </c>
      <c r="Q5" s="22">
        <v>43</v>
      </c>
      <c r="R5" s="22">
        <v>26</v>
      </c>
      <c r="S5" s="22">
        <v>33</v>
      </c>
    </row>
    <row r="6" spans="1:21" ht="17" x14ac:dyDescent="0.3">
      <c r="A6" s="30" t="s">
        <v>2133</v>
      </c>
      <c r="B6" s="29">
        <v>2.9116812059369099</v>
      </c>
      <c r="C6" s="29">
        <v>2.8011715853058883</v>
      </c>
      <c r="D6" s="29">
        <v>2.8486216501117925</v>
      </c>
      <c r="E6" s="29">
        <v>2.7051498981182589</v>
      </c>
      <c r="F6" s="29">
        <v>2.87464068694067</v>
      </c>
      <c r="G6" s="29">
        <v>2.6993776049493428</v>
      </c>
      <c r="H6" s="15">
        <f>AVERAGE(B6:G6)</f>
        <v>2.8067737718938108</v>
      </c>
      <c r="I6" s="15">
        <f>STDEV(B6:G6)</f>
        <v>8.8606394438450184E-2</v>
      </c>
      <c r="J6" s="72">
        <f t="shared" si="2"/>
        <v>3.289834055977025E-8</v>
      </c>
      <c r="L6" s="84"/>
      <c r="M6" s="20">
        <v>12</v>
      </c>
      <c r="N6" s="22">
        <v>53</v>
      </c>
      <c r="O6" s="22">
        <v>74</v>
      </c>
      <c r="P6" s="22">
        <v>87</v>
      </c>
      <c r="Q6" s="22">
        <v>91</v>
      </c>
      <c r="R6" s="22">
        <v>77</v>
      </c>
      <c r="S6" s="22">
        <v>107</v>
      </c>
    </row>
    <row r="7" spans="1:21" ht="17" x14ac:dyDescent="0.3">
      <c r="A7" s="30" t="s">
        <v>2134</v>
      </c>
      <c r="B7" s="29">
        <v>2.2610478023466287</v>
      </c>
      <c r="C7" s="29">
        <v>2.238288168285762</v>
      </c>
      <c r="D7" s="29">
        <v>2.3004028540632846</v>
      </c>
      <c r="E7" s="29">
        <v>2.2918350633002276</v>
      </c>
      <c r="F7" s="29">
        <v>2.2458497772610575</v>
      </c>
      <c r="G7" s="29">
        <v>2.2654453634461995</v>
      </c>
      <c r="H7" s="15">
        <f t="shared" ref="H7:H10" si="3">AVERAGE(B7:G7)</f>
        <v>2.267144838117193</v>
      </c>
      <c r="I7" s="15">
        <f t="shared" ref="I7:I10" si="4">STDEV(B7:G7)</f>
        <v>2.4665570799116153E-2</v>
      </c>
      <c r="J7" s="72">
        <f t="shared" si="2"/>
        <v>2.9709909507173455E-4</v>
      </c>
      <c r="L7" s="84" t="s">
        <v>2132</v>
      </c>
      <c r="M7" s="20">
        <v>2</v>
      </c>
      <c r="N7" s="22">
        <v>161</v>
      </c>
      <c r="O7" s="22">
        <v>172</v>
      </c>
      <c r="P7" s="22">
        <v>12</v>
      </c>
      <c r="Q7" s="22">
        <v>9</v>
      </c>
      <c r="R7" s="22">
        <v>3</v>
      </c>
      <c r="S7" s="22">
        <v>1</v>
      </c>
    </row>
    <row r="8" spans="1:21" ht="17" x14ac:dyDescent="0.3">
      <c r="A8" s="30" t="s">
        <v>2135</v>
      </c>
      <c r="B8" s="29">
        <v>2.7874938966324945</v>
      </c>
      <c r="C8" s="29">
        <v>2.8406735420363938</v>
      </c>
      <c r="D8" s="29">
        <v>2.8195296532920837</v>
      </c>
      <c r="E8" s="29">
        <v>3.0352600200415236</v>
      </c>
      <c r="F8" s="29">
        <v>2.7878910248079078</v>
      </c>
      <c r="G8" s="29">
        <v>2.9909630855071754</v>
      </c>
      <c r="H8" s="15">
        <f t="shared" si="3"/>
        <v>2.8769685370529299</v>
      </c>
      <c r="I8" s="15">
        <f t="shared" si="4"/>
        <v>0.10826635410974753</v>
      </c>
      <c r="J8" s="72">
        <f t="shared" si="2"/>
        <v>4.5247410012888579E-8</v>
      </c>
      <c r="L8" s="84"/>
      <c r="M8" s="20">
        <v>4</v>
      </c>
      <c r="N8" s="22">
        <v>181</v>
      </c>
      <c r="O8" s="22">
        <v>209</v>
      </c>
      <c r="P8" s="22">
        <v>24</v>
      </c>
      <c r="Q8" s="22">
        <v>23</v>
      </c>
      <c r="R8" s="22">
        <v>15</v>
      </c>
      <c r="S8" s="22">
        <v>7</v>
      </c>
    </row>
    <row r="9" spans="1:21" ht="17" x14ac:dyDescent="0.3">
      <c r="A9" s="30" t="s">
        <v>2136</v>
      </c>
      <c r="B9" s="29">
        <v>3.0072698452975999</v>
      </c>
      <c r="C9" s="29">
        <v>2.8843577177245678</v>
      </c>
      <c r="D9" s="29">
        <v>2.7816085273145665</v>
      </c>
      <c r="E9" s="29">
        <v>2.9067015091914783</v>
      </c>
      <c r="F9" s="29">
        <v>2.8483128464996881</v>
      </c>
      <c r="G9" s="29">
        <v>2.8370231792832099</v>
      </c>
      <c r="H9" s="15">
        <f t="shared" si="3"/>
        <v>2.8775456042185183</v>
      </c>
      <c r="I9" s="15">
        <f t="shared" si="4"/>
        <v>7.6714267486714019E-2</v>
      </c>
      <c r="J9" s="72">
        <f t="shared" si="2"/>
        <v>6.0976519229434079E-9</v>
      </c>
      <c r="L9" s="84"/>
      <c r="M9" s="20">
        <v>12</v>
      </c>
      <c r="N9" s="22">
        <v>202</v>
      </c>
      <c r="O9" s="22">
        <v>224</v>
      </c>
      <c r="P9" s="22">
        <v>41</v>
      </c>
      <c r="Q9" s="22">
        <v>50</v>
      </c>
      <c r="R9" s="22">
        <v>36</v>
      </c>
      <c r="S9" s="22">
        <v>24</v>
      </c>
    </row>
    <row r="10" spans="1:21" ht="17" x14ac:dyDescent="0.3">
      <c r="A10" s="30" t="s">
        <v>2137</v>
      </c>
      <c r="B10" s="29">
        <v>2.6076441363538807</v>
      </c>
      <c r="C10" s="29">
        <v>2.6169601500619679</v>
      </c>
      <c r="D10" s="29">
        <v>2.5545090801171537</v>
      </c>
      <c r="E10" s="29">
        <v>2.6159696615397001</v>
      </c>
      <c r="F10" s="29">
        <v>2.6574490208050818</v>
      </c>
      <c r="G10" s="29">
        <v>2.6413812531646164</v>
      </c>
      <c r="H10" s="15">
        <f t="shared" si="3"/>
        <v>2.6156522170070668</v>
      </c>
      <c r="I10" s="15">
        <f t="shared" si="4"/>
        <v>3.5251610214911439E-2</v>
      </c>
      <c r="J10" s="72">
        <f t="shared" si="2"/>
        <v>2.4953815972730112E-8</v>
      </c>
      <c r="L10" s="84" t="s">
        <v>2126</v>
      </c>
      <c r="M10" s="20">
        <v>2</v>
      </c>
      <c r="N10" s="22">
        <v>4</v>
      </c>
      <c r="O10" s="22">
        <v>3</v>
      </c>
      <c r="P10" s="22">
        <v>3</v>
      </c>
      <c r="Q10" s="22">
        <v>4</v>
      </c>
      <c r="R10" s="22">
        <v>2</v>
      </c>
      <c r="S10" s="22">
        <v>3</v>
      </c>
    </row>
    <row r="11" spans="1:21" ht="17" x14ac:dyDescent="0.3">
      <c r="A11" s="30" t="s">
        <v>2195</v>
      </c>
      <c r="B11" s="29">
        <v>2.2599696203636093</v>
      </c>
      <c r="C11" s="29">
        <v>2.2456690091035987</v>
      </c>
      <c r="D11" s="29">
        <v>2.3025874342785695</v>
      </c>
      <c r="E11" s="29">
        <v>2.3324457956880078</v>
      </c>
      <c r="F11" s="29">
        <v>2.3239701141831204</v>
      </c>
      <c r="G11" s="29">
        <v>2.3140911044026358</v>
      </c>
      <c r="H11" s="15">
        <f t="shared" si="0"/>
        <v>2.2964555130032571</v>
      </c>
      <c r="I11" s="15">
        <f t="shared" si="1"/>
        <v>3.5528742191103795E-2</v>
      </c>
      <c r="J11" s="72">
        <f>_xlfn.T.TEST($B$12:$G$12,B11:G11,2,2)</f>
        <v>1.295450689160386E-4</v>
      </c>
      <c r="L11" s="84"/>
      <c r="M11" s="20">
        <v>4</v>
      </c>
      <c r="N11" s="22">
        <v>23</v>
      </c>
      <c r="O11" s="22">
        <v>23</v>
      </c>
      <c r="P11" s="22">
        <v>18</v>
      </c>
      <c r="Q11" s="22">
        <v>24</v>
      </c>
      <c r="R11" s="22">
        <v>25</v>
      </c>
      <c r="S11" s="22">
        <v>19</v>
      </c>
    </row>
    <row r="12" spans="1:21" x14ac:dyDescent="0.3">
      <c r="A12" s="35" t="s">
        <v>2161</v>
      </c>
      <c r="B12" s="15">
        <v>2.09620893</v>
      </c>
      <c r="C12" s="15">
        <v>1.97040449</v>
      </c>
      <c r="D12" s="15">
        <v>2.19259045</v>
      </c>
      <c r="E12" s="15">
        <v>2.1368037100000001</v>
      </c>
      <c r="F12" s="15">
        <v>2.1019167699999999</v>
      </c>
      <c r="G12" s="15">
        <v>2.0679819199999998</v>
      </c>
      <c r="H12" s="15">
        <f t="shared" si="0"/>
        <v>2.0943177116666662</v>
      </c>
      <c r="I12" s="15">
        <f t="shared" si="1"/>
        <v>7.425897114123263E-2</v>
      </c>
      <c r="J12" s="15">
        <f t="shared" si="2"/>
        <v>1</v>
      </c>
      <c r="L12" s="84"/>
      <c r="M12" s="20">
        <v>12</v>
      </c>
      <c r="N12" s="22">
        <v>32</v>
      </c>
      <c r="O12" s="22">
        <v>48</v>
      </c>
      <c r="P12" s="22">
        <v>42</v>
      </c>
      <c r="Q12" s="22">
        <v>38</v>
      </c>
      <c r="R12" s="22">
        <v>39</v>
      </c>
      <c r="S12" s="22">
        <v>34</v>
      </c>
    </row>
    <row r="13" spans="1:21" x14ac:dyDescent="0.3">
      <c r="L13" s="84" t="s">
        <v>2133</v>
      </c>
      <c r="M13" s="20">
        <v>2</v>
      </c>
      <c r="N13" s="22">
        <v>1</v>
      </c>
      <c r="O13" s="22">
        <v>2</v>
      </c>
      <c r="P13" s="22">
        <v>1</v>
      </c>
      <c r="Q13" s="22">
        <v>0</v>
      </c>
      <c r="R13" s="22">
        <v>5</v>
      </c>
      <c r="S13" s="22">
        <v>0</v>
      </c>
    </row>
    <row r="14" spans="1:21" x14ac:dyDescent="0.3">
      <c r="L14" s="84"/>
      <c r="M14" s="20">
        <v>4</v>
      </c>
      <c r="N14" s="22">
        <v>23</v>
      </c>
      <c r="O14" s="22">
        <v>16</v>
      </c>
      <c r="P14" s="22">
        <v>11</v>
      </c>
      <c r="Q14" s="22">
        <v>14</v>
      </c>
      <c r="R14" s="22">
        <v>17</v>
      </c>
      <c r="S14" s="22">
        <v>10</v>
      </c>
    </row>
    <row r="15" spans="1:21" x14ac:dyDescent="0.3">
      <c r="L15" s="84"/>
      <c r="M15" s="20">
        <v>12</v>
      </c>
      <c r="N15" s="22">
        <v>107</v>
      </c>
      <c r="O15" s="22">
        <v>72</v>
      </c>
      <c r="P15" s="22">
        <v>48</v>
      </c>
      <c r="Q15" s="22">
        <v>47</v>
      </c>
      <c r="R15" s="22">
        <v>53</v>
      </c>
      <c r="S15" s="22">
        <v>53</v>
      </c>
    </row>
    <row r="16" spans="1:21" x14ac:dyDescent="0.3">
      <c r="L16" s="84" t="s">
        <v>2134</v>
      </c>
      <c r="M16" s="20">
        <v>2</v>
      </c>
      <c r="N16" s="22">
        <v>12</v>
      </c>
      <c r="O16" s="22">
        <v>17</v>
      </c>
      <c r="P16" s="22">
        <v>68</v>
      </c>
      <c r="Q16" s="22">
        <v>68</v>
      </c>
      <c r="R16" s="22">
        <v>25</v>
      </c>
      <c r="S16" s="22">
        <v>15</v>
      </c>
    </row>
    <row r="17" spans="12:25" x14ac:dyDescent="0.3">
      <c r="L17" s="84"/>
      <c r="M17" s="20">
        <v>4</v>
      </c>
      <c r="N17" s="22">
        <v>143</v>
      </c>
      <c r="O17" s="22">
        <v>231</v>
      </c>
      <c r="P17" s="22">
        <v>552</v>
      </c>
      <c r="Q17" s="22">
        <v>543</v>
      </c>
      <c r="R17" s="22">
        <v>181</v>
      </c>
      <c r="S17" s="22">
        <v>170</v>
      </c>
    </row>
    <row r="18" spans="12:25" x14ac:dyDescent="0.3">
      <c r="L18" s="84"/>
      <c r="M18" s="20">
        <v>12</v>
      </c>
      <c r="N18" s="22">
        <v>839</v>
      </c>
      <c r="O18" s="22">
        <v>941</v>
      </c>
      <c r="P18" s="22">
        <v>1099</v>
      </c>
      <c r="Q18" s="22">
        <v>1471</v>
      </c>
      <c r="R18" s="22">
        <v>1967</v>
      </c>
      <c r="S18" s="22">
        <v>1097</v>
      </c>
    </row>
    <row r="19" spans="12:25" x14ac:dyDescent="0.3">
      <c r="L19" s="84" t="s">
        <v>2135</v>
      </c>
      <c r="M19" s="20">
        <v>2</v>
      </c>
      <c r="N19" s="22">
        <v>0</v>
      </c>
      <c r="O19" s="22">
        <v>0</v>
      </c>
      <c r="P19" s="22">
        <v>3</v>
      </c>
      <c r="Q19" s="22">
        <v>6</v>
      </c>
      <c r="R19" s="22">
        <v>2</v>
      </c>
      <c r="S19" s="22">
        <v>0</v>
      </c>
    </row>
    <row r="20" spans="12:25" x14ac:dyDescent="0.3">
      <c r="L20" s="84"/>
      <c r="M20" s="20">
        <v>4</v>
      </c>
      <c r="N20" s="22">
        <v>23</v>
      </c>
      <c r="O20" s="22">
        <v>16</v>
      </c>
      <c r="P20" s="22">
        <v>18</v>
      </c>
      <c r="Q20" s="22">
        <v>20</v>
      </c>
      <c r="R20" s="22">
        <v>20</v>
      </c>
      <c r="S20" s="22">
        <v>13</v>
      </c>
    </row>
    <row r="21" spans="12:25" x14ac:dyDescent="0.3">
      <c r="L21" s="84"/>
      <c r="M21" s="20">
        <v>12</v>
      </c>
      <c r="N21" s="22">
        <v>57</v>
      </c>
      <c r="O21" s="22">
        <v>32</v>
      </c>
      <c r="P21" s="22">
        <v>31</v>
      </c>
      <c r="Q21" s="22">
        <v>38</v>
      </c>
      <c r="R21" s="22">
        <v>37</v>
      </c>
      <c r="S21" s="22">
        <v>36</v>
      </c>
    </row>
    <row r="22" spans="12:25" x14ac:dyDescent="0.3">
      <c r="L22" s="84" t="s">
        <v>2136</v>
      </c>
      <c r="M22" s="20">
        <v>2</v>
      </c>
      <c r="N22" s="22">
        <v>19</v>
      </c>
      <c r="O22" s="22">
        <v>12</v>
      </c>
      <c r="P22" s="22">
        <v>6</v>
      </c>
      <c r="Q22" s="22">
        <v>3</v>
      </c>
      <c r="R22" s="22">
        <v>19</v>
      </c>
      <c r="S22" s="22">
        <v>30</v>
      </c>
    </row>
    <row r="23" spans="12:25" x14ac:dyDescent="0.3">
      <c r="L23" s="84"/>
      <c r="M23" s="20">
        <v>4</v>
      </c>
      <c r="N23" s="22">
        <v>39</v>
      </c>
      <c r="O23" s="22">
        <v>26</v>
      </c>
      <c r="P23" s="22">
        <v>26</v>
      </c>
      <c r="Q23" s="22">
        <v>15</v>
      </c>
      <c r="R23" s="22">
        <v>44</v>
      </c>
      <c r="S23" s="22">
        <v>85</v>
      </c>
    </row>
    <row r="24" spans="12:25" x14ac:dyDescent="0.3">
      <c r="L24" s="84"/>
      <c r="M24" s="20">
        <v>12</v>
      </c>
      <c r="N24" s="22">
        <v>60</v>
      </c>
      <c r="O24" s="22">
        <v>39</v>
      </c>
      <c r="P24" s="22">
        <v>44</v>
      </c>
      <c r="Q24" s="22">
        <v>28</v>
      </c>
      <c r="R24" s="22">
        <v>63</v>
      </c>
      <c r="S24" s="22">
        <v>117</v>
      </c>
    </row>
    <row r="25" spans="12:25" x14ac:dyDescent="0.3">
      <c r="L25" s="84" t="s">
        <v>2137</v>
      </c>
      <c r="M25" s="20">
        <v>2</v>
      </c>
      <c r="N25" s="22">
        <v>8</v>
      </c>
      <c r="O25" s="22">
        <v>2</v>
      </c>
      <c r="P25" s="22">
        <v>4</v>
      </c>
      <c r="Q25" s="22">
        <v>2</v>
      </c>
      <c r="R25" s="22">
        <v>0</v>
      </c>
      <c r="S25" s="22">
        <v>2</v>
      </c>
    </row>
    <row r="26" spans="12:25" x14ac:dyDescent="0.3">
      <c r="L26" s="84"/>
      <c r="M26" s="20">
        <v>4</v>
      </c>
      <c r="N26" s="22">
        <v>34</v>
      </c>
      <c r="O26" s="22">
        <v>19</v>
      </c>
      <c r="P26" s="22">
        <v>25</v>
      </c>
      <c r="Q26" s="22">
        <v>32</v>
      </c>
      <c r="R26" s="22">
        <v>18</v>
      </c>
      <c r="S26" s="22">
        <v>8</v>
      </c>
    </row>
    <row r="27" spans="12:25" x14ac:dyDescent="0.3">
      <c r="L27" s="84"/>
      <c r="M27" s="20">
        <v>12</v>
      </c>
      <c r="N27" s="22">
        <v>68</v>
      </c>
      <c r="O27" s="22">
        <v>52</v>
      </c>
      <c r="P27" s="22">
        <v>52</v>
      </c>
      <c r="Q27" s="22">
        <v>51</v>
      </c>
      <c r="R27" s="22">
        <v>75</v>
      </c>
      <c r="S27" s="22">
        <v>71</v>
      </c>
    </row>
    <row r="28" spans="12:25" x14ac:dyDescent="0.3">
      <c r="L28" s="85" t="s">
        <v>2127</v>
      </c>
      <c r="M28" s="21">
        <v>2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2:25" x14ac:dyDescent="0.3">
      <c r="L29" s="85"/>
      <c r="M29" s="21">
        <v>4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</row>
    <row r="30" spans="12:25" x14ac:dyDescent="0.3">
      <c r="L30" s="85"/>
      <c r="M30" s="21">
        <v>12</v>
      </c>
      <c r="N30" s="32">
        <v>7</v>
      </c>
      <c r="O30" s="32">
        <v>5</v>
      </c>
      <c r="P30" s="32">
        <v>0</v>
      </c>
      <c r="Q30" s="32">
        <v>0</v>
      </c>
      <c r="R30" s="32">
        <v>0</v>
      </c>
      <c r="S30" s="32">
        <v>0</v>
      </c>
    </row>
    <row r="32" spans="12:25" x14ac:dyDescent="0.3">
      <c r="L32" s="20" t="s">
        <v>2103</v>
      </c>
      <c r="M32" s="20"/>
      <c r="N32" s="83" t="s">
        <v>2125</v>
      </c>
      <c r="O32" s="83"/>
      <c r="P32" s="83"/>
      <c r="Q32" s="83"/>
      <c r="R32" s="83"/>
      <c r="S32" s="83"/>
      <c r="T32" s="83" t="s">
        <v>2108</v>
      </c>
      <c r="U32" s="83"/>
      <c r="V32" s="83"/>
      <c r="W32" s="83"/>
      <c r="X32" s="83"/>
      <c r="Y32" s="83"/>
    </row>
    <row r="33" spans="12:26" x14ac:dyDescent="0.3">
      <c r="L33" s="22"/>
      <c r="M33" s="22"/>
      <c r="N33" s="90" t="s">
        <v>2100</v>
      </c>
      <c r="O33" s="90"/>
      <c r="P33" s="90" t="s">
        <v>2101</v>
      </c>
      <c r="Q33" s="90"/>
      <c r="R33" s="90" t="s">
        <v>2102</v>
      </c>
      <c r="S33" s="90"/>
      <c r="T33" s="90" t="s">
        <v>2100</v>
      </c>
      <c r="U33" s="90"/>
      <c r="V33" s="90" t="s">
        <v>2101</v>
      </c>
      <c r="W33" s="90"/>
      <c r="X33" s="90" t="s">
        <v>2102</v>
      </c>
      <c r="Y33" s="90"/>
    </row>
    <row r="34" spans="12:26" x14ac:dyDescent="0.3">
      <c r="L34" s="22"/>
      <c r="M34" s="22"/>
      <c r="N34" s="22" t="s">
        <v>2104</v>
      </c>
      <c r="O34" s="22" t="s">
        <v>2105</v>
      </c>
      <c r="P34" s="22" t="s">
        <v>2104</v>
      </c>
      <c r="Q34" s="22" t="s">
        <v>2105</v>
      </c>
      <c r="R34" s="22" t="s">
        <v>2104</v>
      </c>
      <c r="S34" s="22" t="s">
        <v>2105</v>
      </c>
      <c r="T34" s="22" t="s">
        <v>2104</v>
      </c>
      <c r="U34" s="22" t="s">
        <v>2105</v>
      </c>
      <c r="V34" s="22" t="s">
        <v>2104</v>
      </c>
      <c r="W34" s="22" t="s">
        <v>2105</v>
      </c>
      <c r="X34" s="22" t="s">
        <v>2104</v>
      </c>
      <c r="Y34" s="22" t="s">
        <v>2105</v>
      </c>
    </row>
    <row r="35" spans="12:26" ht="18" customHeight="1" x14ac:dyDescent="0.3">
      <c r="L35" s="26" t="s">
        <v>2131</v>
      </c>
      <c r="M35" s="20"/>
      <c r="N35" s="32">
        <v>401</v>
      </c>
      <c r="O35" s="32">
        <v>414</v>
      </c>
      <c r="P35" s="32">
        <v>408</v>
      </c>
      <c r="Q35" s="32">
        <v>432</v>
      </c>
      <c r="R35" s="32">
        <v>406</v>
      </c>
      <c r="S35" s="32">
        <v>404</v>
      </c>
      <c r="T35" s="19">
        <f>N35*100000</f>
        <v>40100000</v>
      </c>
      <c r="U35" s="19">
        <f t="shared" ref="U35:Y35" si="5">O35*100000</f>
        <v>41400000</v>
      </c>
      <c r="V35" s="19">
        <f t="shared" si="5"/>
        <v>40800000</v>
      </c>
      <c r="W35" s="19">
        <f t="shared" si="5"/>
        <v>43200000</v>
      </c>
      <c r="X35" s="19">
        <f t="shared" si="5"/>
        <v>40600000</v>
      </c>
      <c r="Y35" s="19">
        <f t="shared" si="5"/>
        <v>40400000</v>
      </c>
    </row>
    <row r="36" spans="12:26" ht="15" customHeight="1" x14ac:dyDescent="0.3">
      <c r="L36" s="26" t="s">
        <v>2132</v>
      </c>
      <c r="M36" s="20"/>
      <c r="N36" s="33">
        <v>586</v>
      </c>
      <c r="O36" s="33">
        <v>784</v>
      </c>
      <c r="P36" s="33">
        <v>684</v>
      </c>
      <c r="Q36" s="33">
        <v>662</v>
      </c>
      <c r="R36" s="33">
        <v>704</v>
      </c>
      <c r="S36" s="33">
        <v>736</v>
      </c>
      <c r="T36" s="19">
        <f t="shared" ref="T36:T42" si="6">N36*100000</f>
        <v>58600000</v>
      </c>
      <c r="U36" s="19">
        <f t="shared" ref="U36:U42" si="7">O36*100000</f>
        <v>78400000</v>
      </c>
      <c r="V36" s="19">
        <f t="shared" ref="V36:V42" si="8">P36*100000</f>
        <v>68400000</v>
      </c>
      <c r="W36" s="19">
        <f t="shared" ref="W36:W42" si="9">Q36*100000</f>
        <v>66200000</v>
      </c>
      <c r="X36" s="19">
        <f t="shared" ref="X36:X42" si="10">R36*100000</f>
        <v>70400000</v>
      </c>
      <c r="Y36" s="19">
        <f t="shared" ref="Y36:Y42" si="11">S36*100000</f>
        <v>73600000</v>
      </c>
    </row>
    <row r="37" spans="12:26" ht="15" customHeight="1" x14ac:dyDescent="0.3">
      <c r="L37" s="27" t="s">
        <v>2126</v>
      </c>
      <c r="M37" s="21"/>
      <c r="N37" s="22">
        <v>579</v>
      </c>
      <c r="O37" s="22">
        <v>773</v>
      </c>
      <c r="P37" s="22">
        <v>796</v>
      </c>
      <c r="Q37" s="22">
        <v>753</v>
      </c>
      <c r="R37" s="22">
        <v>812</v>
      </c>
      <c r="S37" s="22">
        <v>782</v>
      </c>
      <c r="T37" s="19">
        <f t="shared" si="6"/>
        <v>57900000</v>
      </c>
      <c r="U37" s="19">
        <f t="shared" si="7"/>
        <v>77300000</v>
      </c>
      <c r="V37" s="19">
        <f t="shared" si="8"/>
        <v>79600000</v>
      </c>
      <c r="W37" s="19">
        <f t="shared" si="9"/>
        <v>75300000</v>
      </c>
      <c r="X37" s="19">
        <f t="shared" si="10"/>
        <v>81200000</v>
      </c>
      <c r="Y37" s="19">
        <f t="shared" si="11"/>
        <v>78200000</v>
      </c>
    </row>
    <row r="38" spans="12:26" ht="15" customHeight="1" x14ac:dyDescent="0.3">
      <c r="L38" s="26" t="s">
        <v>2133</v>
      </c>
      <c r="M38" s="20"/>
      <c r="N38" s="33">
        <v>618</v>
      </c>
      <c r="O38" s="33">
        <v>729</v>
      </c>
      <c r="P38" s="33">
        <v>799</v>
      </c>
      <c r="Q38" s="33">
        <v>804</v>
      </c>
      <c r="R38" s="33">
        <v>659</v>
      </c>
      <c r="S38" s="33">
        <v>624</v>
      </c>
      <c r="T38" s="19">
        <f t="shared" si="6"/>
        <v>61800000</v>
      </c>
      <c r="U38" s="19">
        <f t="shared" si="7"/>
        <v>72900000</v>
      </c>
      <c r="V38" s="19">
        <f t="shared" si="8"/>
        <v>79900000</v>
      </c>
      <c r="W38" s="19">
        <f t="shared" si="9"/>
        <v>80400000</v>
      </c>
      <c r="X38" s="19">
        <f t="shared" si="10"/>
        <v>65900000</v>
      </c>
      <c r="Y38" s="19">
        <f t="shared" si="11"/>
        <v>62400000</v>
      </c>
    </row>
    <row r="39" spans="12:26" ht="15" customHeight="1" x14ac:dyDescent="0.3">
      <c r="L39" s="26" t="s">
        <v>2134</v>
      </c>
      <c r="M39" s="20"/>
      <c r="N39" s="33">
        <v>787</v>
      </c>
      <c r="O39" s="33">
        <v>755</v>
      </c>
      <c r="P39" s="33">
        <v>803</v>
      </c>
      <c r="Q39" s="33">
        <v>729</v>
      </c>
      <c r="R39" s="33">
        <v>889</v>
      </c>
      <c r="S39" s="33">
        <v>858</v>
      </c>
      <c r="T39" s="19">
        <f t="shared" si="6"/>
        <v>78700000</v>
      </c>
      <c r="U39" s="19">
        <f t="shared" si="7"/>
        <v>75500000</v>
      </c>
      <c r="V39" s="19">
        <f t="shared" si="8"/>
        <v>80300000</v>
      </c>
      <c r="W39" s="19">
        <f t="shared" si="9"/>
        <v>72900000</v>
      </c>
      <c r="X39" s="19">
        <f t="shared" si="10"/>
        <v>88900000</v>
      </c>
      <c r="Y39" s="19">
        <f t="shared" si="11"/>
        <v>85800000</v>
      </c>
    </row>
    <row r="40" spans="12:26" ht="15" customHeight="1" x14ac:dyDescent="0.3">
      <c r="L40" s="26" t="s">
        <v>2135</v>
      </c>
      <c r="M40" s="20"/>
      <c r="N40" s="33">
        <v>823</v>
      </c>
      <c r="O40" s="33">
        <v>747</v>
      </c>
      <c r="P40" s="33">
        <v>848</v>
      </c>
      <c r="Q40" s="33">
        <v>639</v>
      </c>
      <c r="R40" s="33">
        <v>894</v>
      </c>
      <c r="S40" s="33">
        <v>811</v>
      </c>
      <c r="T40" s="19">
        <f t="shared" si="6"/>
        <v>82300000</v>
      </c>
      <c r="U40" s="19">
        <f t="shared" si="7"/>
        <v>74700000</v>
      </c>
      <c r="V40" s="19">
        <f t="shared" si="8"/>
        <v>84800000</v>
      </c>
      <c r="W40" s="19">
        <f t="shared" si="9"/>
        <v>63900000</v>
      </c>
      <c r="X40" s="19">
        <f t="shared" si="10"/>
        <v>89400000</v>
      </c>
      <c r="Y40" s="19">
        <f t="shared" si="11"/>
        <v>81100000</v>
      </c>
    </row>
    <row r="41" spans="12:26" ht="15" customHeight="1" x14ac:dyDescent="0.3">
      <c r="L41" s="26" t="s">
        <v>2136</v>
      </c>
      <c r="M41" s="20"/>
      <c r="N41" s="33">
        <v>589</v>
      </c>
      <c r="O41" s="33">
        <v>502</v>
      </c>
      <c r="P41" s="33">
        <v>500</v>
      </c>
      <c r="Q41" s="33">
        <v>577</v>
      </c>
      <c r="R41" s="33">
        <v>638</v>
      </c>
      <c r="S41" s="33">
        <v>651</v>
      </c>
      <c r="T41" s="19">
        <f t="shared" si="6"/>
        <v>58900000</v>
      </c>
      <c r="U41" s="19">
        <f t="shared" si="7"/>
        <v>50200000</v>
      </c>
      <c r="V41" s="19">
        <f t="shared" si="8"/>
        <v>50000000</v>
      </c>
      <c r="W41" s="19">
        <f t="shared" si="9"/>
        <v>57700000</v>
      </c>
      <c r="X41" s="19">
        <f t="shared" si="10"/>
        <v>63800000</v>
      </c>
      <c r="Y41" s="19">
        <f t="shared" si="11"/>
        <v>65100000</v>
      </c>
    </row>
    <row r="42" spans="12:26" ht="15" customHeight="1" x14ac:dyDescent="0.3">
      <c r="L42" s="26" t="s">
        <v>2137</v>
      </c>
      <c r="M42" s="20"/>
      <c r="N42" s="33">
        <v>666</v>
      </c>
      <c r="O42" s="33">
        <v>685</v>
      </c>
      <c r="P42" s="33">
        <v>623</v>
      </c>
      <c r="Q42" s="33">
        <v>609</v>
      </c>
      <c r="R42" s="33">
        <v>722</v>
      </c>
      <c r="S42" s="33">
        <v>734</v>
      </c>
      <c r="T42" s="19">
        <f t="shared" si="6"/>
        <v>66600000</v>
      </c>
      <c r="U42" s="19">
        <f t="shared" si="7"/>
        <v>68500000</v>
      </c>
      <c r="V42" s="19">
        <f t="shared" si="8"/>
        <v>62300000</v>
      </c>
      <c r="W42" s="19">
        <f t="shared" si="9"/>
        <v>60900000</v>
      </c>
      <c r="X42" s="19">
        <f t="shared" si="10"/>
        <v>72200000</v>
      </c>
      <c r="Y42" s="19">
        <f t="shared" si="11"/>
        <v>73400000</v>
      </c>
    </row>
    <row r="43" spans="12:26" ht="19.5" customHeight="1" x14ac:dyDescent="0.3">
      <c r="L43" s="26" t="s">
        <v>2127</v>
      </c>
      <c r="M43" s="20"/>
      <c r="N43" s="22">
        <v>602</v>
      </c>
      <c r="O43" s="22">
        <v>528</v>
      </c>
      <c r="P43" s="22">
        <v>633</v>
      </c>
      <c r="Q43" s="22">
        <v>538</v>
      </c>
      <c r="R43" s="22">
        <v>633</v>
      </c>
      <c r="S43" s="22">
        <v>621</v>
      </c>
      <c r="T43" s="19">
        <f>N43*1000000</f>
        <v>602000000</v>
      </c>
      <c r="U43" s="19">
        <f t="shared" ref="U43:Y43" si="12">O43*1000000</f>
        <v>528000000</v>
      </c>
      <c r="V43" s="19">
        <f t="shared" si="12"/>
        <v>633000000</v>
      </c>
      <c r="W43" s="19">
        <f t="shared" si="12"/>
        <v>538000000</v>
      </c>
      <c r="X43" s="19">
        <f t="shared" si="12"/>
        <v>633000000</v>
      </c>
      <c r="Y43" s="19">
        <f t="shared" si="12"/>
        <v>621000000</v>
      </c>
      <c r="Z43" s="66">
        <f>AVERAGE(T43:Y43)</f>
        <v>592500000</v>
      </c>
    </row>
    <row r="45" spans="12:26" ht="39.75" customHeight="1" x14ac:dyDescent="0.3">
      <c r="L45" s="20" t="s">
        <v>2103</v>
      </c>
      <c r="M45" s="20" t="s">
        <v>2029</v>
      </c>
      <c r="N45" s="87" t="s">
        <v>2106</v>
      </c>
      <c r="O45" s="88"/>
      <c r="P45" s="88"/>
      <c r="Q45" s="88"/>
      <c r="R45" s="88"/>
      <c r="S45" s="88"/>
      <c r="T45" s="88"/>
      <c r="U45" s="89"/>
    </row>
    <row r="46" spans="12:26" x14ac:dyDescent="0.3">
      <c r="L46" s="22"/>
      <c r="M46" s="22"/>
      <c r="N46" s="90" t="s">
        <v>2100</v>
      </c>
      <c r="O46" s="90"/>
      <c r="P46" s="90" t="s">
        <v>2101</v>
      </c>
      <c r="Q46" s="90"/>
      <c r="R46" s="90" t="s">
        <v>2102</v>
      </c>
      <c r="S46" s="90"/>
      <c r="T46" s="22"/>
      <c r="U46" s="22"/>
    </row>
    <row r="47" spans="12:26" x14ac:dyDescent="0.3">
      <c r="L47" s="22"/>
      <c r="M47" s="22"/>
      <c r="N47" s="22" t="s">
        <v>2104</v>
      </c>
      <c r="O47" s="22" t="s">
        <v>2105</v>
      </c>
      <c r="P47" s="22" t="s">
        <v>2104</v>
      </c>
      <c r="Q47" s="22" t="s">
        <v>2105</v>
      </c>
      <c r="R47" s="22" t="s">
        <v>2104</v>
      </c>
      <c r="S47" s="22" t="s">
        <v>2105</v>
      </c>
      <c r="T47" s="22" t="s">
        <v>2025</v>
      </c>
      <c r="U47" s="22" t="s">
        <v>2028</v>
      </c>
    </row>
    <row r="48" spans="12:26" x14ac:dyDescent="0.3">
      <c r="L48" s="84" t="s">
        <v>2131</v>
      </c>
      <c r="M48" s="20">
        <v>2</v>
      </c>
      <c r="N48" s="19">
        <f t="shared" ref="N48:S48" si="13">N4/T$35</f>
        <v>9.9750623441396505E-8</v>
      </c>
      <c r="O48" s="19">
        <f t="shared" si="13"/>
        <v>1.2077294685990338E-7</v>
      </c>
      <c r="P48" s="19">
        <f t="shared" si="13"/>
        <v>1.2254901960784314E-7</v>
      </c>
      <c r="Q48" s="19">
        <f t="shared" si="13"/>
        <v>1.3888888888888888E-7</v>
      </c>
      <c r="R48" s="19">
        <f t="shared" si="13"/>
        <v>1.4778325123152709E-7</v>
      </c>
      <c r="S48" s="19">
        <f t="shared" si="13"/>
        <v>1.7326732673267326E-7</v>
      </c>
      <c r="T48" s="19">
        <f>AVERAGE(N48:S48)</f>
        <v>1.338353427937054E-7</v>
      </c>
      <c r="U48" s="19">
        <f>STDEV(N48:S48)/SQRT(6)</f>
        <v>1.0383864417453683E-8</v>
      </c>
    </row>
    <row r="49" spans="12:22" x14ac:dyDescent="0.3">
      <c r="L49" s="84"/>
      <c r="M49" s="20">
        <v>4</v>
      </c>
      <c r="N49" s="19">
        <f t="shared" ref="N49:N50" si="14">N5/T$35</f>
        <v>8.7281795511221942E-7</v>
      </c>
      <c r="O49" s="19">
        <f t="shared" ref="O49:O50" si="15">O5/U$35</f>
        <v>8.6956521739130438E-7</v>
      </c>
      <c r="P49" s="19">
        <f t="shared" ref="P49:P50" si="16">P5/V$35</f>
        <v>1.0294117647058823E-6</v>
      </c>
      <c r="Q49" s="19">
        <f t="shared" ref="Q49:Q50" si="17">Q5/W$35</f>
        <v>9.9537037037037036E-7</v>
      </c>
      <c r="R49" s="19">
        <f t="shared" ref="R49:R50" si="18">R5/X$35</f>
        <v>6.4039408866995074E-7</v>
      </c>
      <c r="S49" s="19">
        <f t="shared" ref="S49:S50" si="19">S5/Y$35</f>
        <v>8.1683168316831678E-7</v>
      </c>
      <c r="T49" s="19">
        <f t="shared" ref="T49:T72" si="20">AVERAGE(N49:S49)</f>
        <v>8.707318465696739E-7</v>
      </c>
      <c r="U49" s="19">
        <f t="shared" ref="U49:U74" si="21">STDEV(N49:S49)/SQRT(6)</f>
        <v>5.6768683043965402E-8</v>
      </c>
    </row>
    <row r="50" spans="12:22" x14ac:dyDescent="0.3">
      <c r="L50" s="84"/>
      <c r="M50" s="20">
        <v>12</v>
      </c>
      <c r="N50" s="19">
        <f t="shared" si="14"/>
        <v>1.3216957605985038E-6</v>
      </c>
      <c r="O50" s="19">
        <f t="shared" si="15"/>
        <v>1.7874396135265702E-6</v>
      </c>
      <c r="P50" s="19">
        <f t="shared" si="16"/>
        <v>2.1323529411764704E-6</v>
      </c>
      <c r="Q50" s="19">
        <f t="shared" si="17"/>
        <v>2.1064814814814816E-6</v>
      </c>
      <c r="R50" s="19">
        <f t="shared" si="18"/>
        <v>1.896551724137931E-6</v>
      </c>
      <c r="S50" s="19">
        <f t="shared" si="19"/>
        <v>2.6485148514851486E-6</v>
      </c>
      <c r="T50" s="19">
        <f t="shared" si="20"/>
        <v>1.9821727287343509E-6</v>
      </c>
      <c r="U50" s="19">
        <f t="shared" si="21"/>
        <v>1.7921126776287389E-7</v>
      </c>
    </row>
    <row r="51" spans="12:22" x14ac:dyDescent="0.3">
      <c r="L51" s="84" t="s">
        <v>2132</v>
      </c>
      <c r="M51" s="20">
        <v>2</v>
      </c>
      <c r="N51" s="19">
        <f t="shared" ref="N51:S51" si="22">N7/T$36</f>
        <v>2.7474402730375426E-6</v>
      </c>
      <c r="O51" s="19">
        <f t="shared" si="22"/>
        <v>2.1938775510204083E-6</v>
      </c>
      <c r="P51" s="19">
        <f t="shared" si="22"/>
        <v>1.7543859649122808E-7</v>
      </c>
      <c r="Q51" s="19">
        <f t="shared" si="22"/>
        <v>1.3595166163141993E-7</v>
      </c>
      <c r="R51" s="19">
        <f t="shared" si="22"/>
        <v>4.2613636363636363E-8</v>
      </c>
      <c r="S51" s="19">
        <f t="shared" si="22"/>
        <v>1.3586956521739131E-8</v>
      </c>
      <c r="T51" s="19">
        <f t="shared" si="20"/>
        <v>8.8481811251099564E-7</v>
      </c>
      <c r="U51" s="19">
        <f t="shared" si="21"/>
        <v>5.0712819852727567E-7</v>
      </c>
    </row>
    <row r="52" spans="12:22" x14ac:dyDescent="0.3">
      <c r="L52" s="84"/>
      <c r="M52" s="20">
        <v>4</v>
      </c>
      <c r="N52" s="19">
        <f t="shared" ref="N52:S52" si="23">N8/T$36</f>
        <v>3.0887372013651876E-6</v>
      </c>
      <c r="O52" s="19">
        <f t="shared" si="23"/>
        <v>2.6658163265306125E-6</v>
      </c>
      <c r="P52" s="19">
        <f t="shared" si="23"/>
        <v>3.5087719298245616E-7</v>
      </c>
      <c r="Q52" s="19">
        <f t="shared" si="23"/>
        <v>3.4743202416918431E-7</v>
      </c>
      <c r="R52" s="19">
        <f t="shared" si="23"/>
        <v>2.1306818181818182E-7</v>
      </c>
      <c r="S52" s="19">
        <f t="shared" si="23"/>
        <v>9.5108695652173918E-8</v>
      </c>
      <c r="T52" s="19">
        <f t="shared" si="20"/>
        <v>1.1268399370862994E-6</v>
      </c>
      <c r="U52" s="19">
        <f t="shared" si="21"/>
        <v>5.5757009284585314E-7</v>
      </c>
    </row>
    <row r="53" spans="12:22" x14ac:dyDescent="0.3">
      <c r="L53" s="84"/>
      <c r="M53" s="20">
        <v>12</v>
      </c>
      <c r="N53" s="19">
        <f t="shared" ref="N53:S53" si="24">N9/T$36</f>
        <v>3.4470989761092148E-6</v>
      </c>
      <c r="O53" s="19">
        <f t="shared" si="24"/>
        <v>2.8571428571428573E-6</v>
      </c>
      <c r="P53" s="19">
        <f t="shared" si="24"/>
        <v>5.9941520467836256E-7</v>
      </c>
      <c r="Q53" s="19">
        <f t="shared" si="24"/>
        <v>7.5528700906344413E-7</v>
      </c>
      <c r="R53" s="19">
        <f t="shared" si="24"/>
        <v>5.1136363636363633E-7</v>
      </c>
      <c r="S53" s="19">
        <f t="shared" si="24"/>
        <v>3.2608695652173915E-7</v>
      </c>
      <c r="T53" s="19">
        <f t="shared" si="20"/>
        <v>1.416065773313209E-6</v>
      </c>
      <c r="U53" s="19">
        <f t="shared" si="21"/>
        <v>5.5713210691268692E-7</v>
      </c>
    </row>
    <row r="54" spans="12:22" x14ac:dyDescent="0.3">
      <c r="L54" s="85" t="s">
        <v>2126</v>
      </c>
      <c r="M54" s="21">
        <v>2</v>
      </c>
      <c r="N54" s="23">
        <f t="shared" ref="N54:S54" si="25">N10/T$37</f>
        <v>6.9084628670120892E-8</v>
      </c>
      <c r="O54" s="23">
        <f t="shared" si="25"/>
        <v>3.8809831824062093E-8</v>
      </c>
      <c r="P54" s="23">
        <f t="shared" si="25"/>
        <v>3.7688442211055274E-8</v>
      </c>
      <c r="Q54" s="23">
        <f t="shared" si="25"/>
        <v>5.3120849933598938E-8</v>
      </c>
      <c r="R54" s="23">
        <f t="shared" si="25"/>
        <v>2.4630541871921181E-8</v>
      </c>
      <c r="S54" s="23">
        <f t="shared" si="25"/>
        <v>3.8363171355498724E-8</v>
      </c>
      <c r="T54" s="23">
        <f t="shared" si="20"/>
        <v>4.3616244311042856E-8</v>
      </c>
      <c r="U54" s="23">
        <f t="shared" si="21"/>
        <v>6.285613842250724E-9</v>
      </c>
      <c r="V54" s="91"/>
    </row>
    <row r="55" spans="12:22" x14ac:dyDescent="0.3">
      <c r="L55" s="85"/>
      <c r="M55" s="21">
        <v>4</v>
      </c>
      <c r="N55" s="23">
        <f t="shared" ref="N55:S55" si="26">N11/T$37</f>
        <v>3.9723661485319514E-7</v>
      </c>
      <c r="O55" s="23">
        <f t="shared" si="26"/>
        <v>2.9754204398447606E-7</v>
      </c>
      <c r="P55" s="23">
        <f t="shared" si="26"/>
        <v>2.2613065326633166E-7</v>
      </c>
      <c r="Q55" s="23">
        <f t="shared" si="26"/>
        <v>3.1872509960159362E-7</v>
      </c>
      <c r="R55" s="23">
        <f t="shared" si="26"/>
        <v>3.0788177339901478E-7</v>
      </c>
      <c r="S55" s="23">
        <f t="shared" si="26"/>
        <v>2.4296675191815855E-7</v>
      </c>
      <c r="T55" s="23">
        <f t="shared" si="20"/>
        <v>2.984138228371283E-7</v>
      </c>
      <c r="U55" s="23">
        <f t="shared" si="21"/>
        <v>2.4878456911256626E-8</v>
      </c>
      <c r="V55" s="91"/>
    </row>
    <row r="56" spans="12:22" x14ac:dyDescent="0.3">
      <c r="L56" s="85"/>
      <c r="M56" s="21">
        <v>12</v>
      </c>
      <c r="N56" s="23">
        <f t="shared" ref="N56:S56" si="27">N12/T$37</f>
        <v>5.5267702936096713E-7</v>
      </c>
      <c r="O56" s="23">
        <f t="shared" si="27"/>
        <v>6.2095730918499348E-7</v>
      </c>
      <c r="P56" s="23">
        <f t="shared" si="27"/>
        <v>5.2763819095477382E-7</v>
      </c>
      <c r="Q56" s="23">
        <f t="shared" si="27"/>
        <v>5.0464807436918991E-7</v>
      </c>
      <c r="R56" s="23">
        <f t="shared" si="27"/>
        <v>4.80295566502463E-7</v>
      </c>
      <c r="S56" s="23">
        <f t="shared" si="27"/>
        <v>4.3478260869565219E-7</v>
      </c>
      <c r="T56" s="23">
        <f t="shared" si="20"/>
        <v>5.2016646317800653E-7</v>
      </c>
      <c r="U56" s="23">
        <f t="shared" si="21"/>
        <v>2.607199625876282E-8</v>
      </c>
      <c r="V56" s="91"/>
    </row>
    <row r="57" spans="12:22" x14ac:dyDescent="0.3">
      <c r="L57" s="84" t="s">
        <v>2133</v>
      </c>
      <c r="M57" s="20">
        <v>2</v>
      </c>
      <c r="N57" s="19">
        <f t="shared" ref="N57:S57" si="28">N13/T$38</f>
        <v>1.6181229773462784E-8</v>
      </c>
      <c r="O57" s="19">
        <f t="shared" si="28"/>
        <v>2.7434842249657065E-8</v>
      </c>
      <c r="P57" s="19">
        <f t="shared" si="28"/>
        <v>1.2515644555694618E-8</v>
      </c>
      <c r="Q57" s="19">
        <f t="shared" si="28"/>
        <v>0</v>
      </c>
      <c r="R57" s="19">
        <f t="shared" si="28"/>
        <v>7.5872534142640359E-8</v>
      </c>
      <c r="S57" s="19">
        <f t="shared" si="28"/>
        <v>0</v>
      </c>
      <c r="T57" s="19">
        <f t="shared" si="20"/>
        <v>2.2000708453575806E-8</v>
      </c>
      <c r="U57" s="19">
        <f t="shared" si="21"/>
        <v>1.1581016834113102E-8</v>
      </c>
    </row>
    <row r="58" spans="12:22" x14ac:dyDescent="0.3">
      <c r="L58" s="84"/>
      <c r="M58" s="20">
        <v>4</v>
      </c>
      <c r="N58" s="19">
        <f t="shared" ref="N58:S58" si="29">N14/T$38</f>
        <v>3.7216828478964403E-7</v>
      </c>
      <c r="O58" s="19">
        <f t="shared" si="29"/>
        <v>2.1947873799725652E-7</v>
      </c>
      <c r="P58" s="19">
        <f t="shared" si="29"/>
        <v>1.376720901126408E-7</v>
      </c>
      <c r="Q58" s="19">
        <f t="shared" si="29"/>
        <v>1.7412935323383085E-7</v>
      </c>
      <c r="R58" s="19">
        <f t="shared" si="29"/>
        <v>2.5796661608497724E-7</v>
      </c>
      <c r="S58" s="19">
        <f t="shared" si="29"/>
        <v>1.6025641025641025E-7</v>
      </c>
      <c r="T58" s="19">
        <f t="shared" si="20"/>
        <v>2.2027858207912662E-7</v>
      </c>
      <c r="U58" s="19">
        <f t="shared" si="21"/>
        <v>3.5141501768142602E-8</v>
      </c>
    </row>
    <row r="59" spans="12:22" x14ac:dyDescent="0.3">
      <c r="L59" s="84"/>
      <c r="M59" s="20">
        <v>12</v>
      </c>
      <c r="N59" s="19">
        <f t="shared" ref="N59:S59" si="30">N15/T$38</f>
        <v>1.7313915857605178E-6</v>
      </c>
      <c r="O59" s="19">
        <f t="shared" si="30"/>
        <v>9.8765432098765437E-7</v>
      </c>
      <c r="P59" s="19">
        <f t="shared" si="30"/>
        <v>6.0075093867334169E-7</v>
      </c>
      <c r="Q59" s="19">
        <f t="shared" si="30"/>
        <v>5.8457711442786066E-7</v>
      </c>
      <c r="R59" s="19">
        <f t="shared" si="30"/>
        <v>8.0424886191198784E-7</v>
      </c>
      <c r="S59" s="19">
        <f t="shared" si="30"/>
        <v>8.4935897435897438E-7</v>
      </c>
      <c r="T59" s="19">
        <f t="shared" si="20"/>
        <v>9.2633029935338949E-7</v>
      </c>
      <c r="U59" s="19">
        <f t="shared" si="21"/>
        <v>1.7277248355835161E-7</v>
      </c>
    </row>
    <row r="60" spans="12:22" x14ac:dyDescent="0.3">
      <c r="L60" s="84" t="s">
        <v>2134</v>
      </c>
      <c r="M60" s="20">
        <v>2</v>
      </c>
      <c r="N60" s="19">
        <f t="shared" ref="N60:S60" si="31">N16/T$39</f>
        <v>1.5247776365946633E-7</v>
      </c>
      <c r="O60" s="19">
        <f t="shared" si="31"/>
        <v>2.2516556291390728E-7</v>
      </c>
      <c r="P60" s="19">
        <f t="shared" si="31"/>
        <v>8.4682440846824406E-7</v>
      </c>
      <c r="Q60" s="19">
        <f t="shared" si="31"/>
        <v>9.3278463648834017E-7</v>
      </c>
      <c r="R60" s="19">
        <f t="shared" si="31"/>
        <v>2.8121484814398202E-7</v>
      </c>
      <c r="S60" s="19">
        <f t="shared" si="31"/>
        <v>1.7482517482517481E-7</v>
      </c>
      <c r="T60" s="19">
        <f t="shared" si="20"/>
        <v>4.3554873241651915E-7</v>
      </c>
      <c r="U60" s="19">
        <f t="shared" si="21"/>
        <v>1.4520987095587794E-7</v>
      </c>
    </row>
    <row r="61" spans="12:22" x14ac:dyDescent="0.3">
      <c r="L61" s="84"/>
      <c r="M61" s="20">
        <v>4</v>
      </c>
      <c r="N61" s="19">
        <f t="shared" ref="N61:S61" si="32">N17/T$39</f>
        <v>1.8170266836086404E-6</v>
      </c>
      <c r="O61" s="19">
        <f t="shared" si="32"/>
        <v>3.0596026490066226E-6</v>
      </c>
      <c r="P61" s="19">
        <f t="shared" si="32"/>
        <v>6.8742216687422164E-6</v>
      </c>
      <c r="Q61" s="19">
        <f t="shared" si="32"/>
        <v>7.4485596707818933E-6</v>
      </c>
      <c r="R61" s="19">
        <f t="shared" si="32"/>
        <v>2.0359955005624297E-6</v>
      </c>
      <c r="S61" s="19">
        <f t="shared" si="32"/>
        <v>1.9813519813519816E-6</v>
      </c>
      <c r="T61" s="19">
        <f t="shared" si="20"/>
        <v>3.8694596923422969E-6</v>
      </c>
      <c r="U61" s="19">
        <f t="shared" si="21"/>
        <v>1.0588270640557103E-6</v>
      </c>
    </row>
    <row r="62" spans="12:22" x14ac:dyDescent="0.3">
      <c r="L62" s="84"/>
      <c r="M62" s="20">
        <v>12</v>
      </c>
      <c r="N62" s="19">
        <f t="shared" ref="N62:S62" si="33">N18/T$39</f>
        <v>1.0660736975857688E-5</v>
      </c>
      <c r="O62" s="19">
        <f t="shared" si="33"/>
        <v>1.2463576158940398E-5</v>
      </c>
      <c r="P62" s="19">
        <f t="shared" si="33"/>
        <v>1.3686176836861768E-5</v>
      </c>
      <c r="Q62" s="19">
        <f t="shared" si="33"/>
        <v>2.017832647462277E-5</v>
      </c>
      <c r="R62" s="19">
        <f t="shared" si="33"/>
        <v>2.2125984251968504E-5</v>
      </c>
      <c r="S62" s="19">
        <f t="shared" si="33"/>
        <v>1.2785547785547786E-5</v>
      </c>
      <c r="T62" s="19">
        <f t="shared" si="20"/>
        <v>1.531672474729982E-5</v>
      </c>
      <c r="U62" s="19">
        <f t="shared" si="21"/>
        <v>1.9051282428578967E-6</v>
      </c>
    </row>
    <row r="63" spans="12:22" x14ac:dyDescent="0.3">
      <c r="L63" s="84" t="s">
        <v>2135</v>
      </c>
      <c r="M63" s="20">
        <v>2</v>
      </c>
      <c r="N63" s="19">
        <f t="shared" ref="N63:S63" si="34">N19/T$40</f>
        <v>0</v>
      </c>
      <c r="O63" s="19">
        <f t="shared" si="34"/>
        <v>0</v>
      </c>
      <c r="P63" s="19">
        <f t="shared" si="34"/>
        <v>3.5377358490566035E-8</v>
      </c>
      <c r="Q63" s="19">
        <f t="shared" si="34"/>
        <v>9.3896713615023478E-8</v>
      </c>
      <c r="R63" s="19">
        <f t="shared" si="34"/>
        <v>2.2371364653243849E-8</v>
      </c>
      <c r="S63" s="19">
        <f t="shared" si="34"/>
        <v>0</v>
      </c>
      <c r="T63" s="19">
        <f t="shared" si="20"/>
        <v>2.5274239459805561E-8</v>
      </c>
      <c r="U63" s="19">
        <f t="shared" si="21"/>
        <v>1.4984330922990428E-8</v>
      </c>
    </row>
    <row r="64" spans="12:22" x14ac:dyDescent="0.3">
      <c r="L64" s="84"/>
      <c r="M64" s="20">
        <v>4</v>
      </c>
      <c r="N64" s="19">
        <f t="shared" ref="N64:S64" si="35">N20/T$40</f>
        <v>2.7946537059538273E-7</v>
      </c>
      <c r="O64" s="19">
        <f t="shared" si="35"/>
        <v>2.1419009370816601E-7</v>
      </c>
      <c r="P64" s="19">
        <f t="shared" si="35"/>
        <v>2.1226415094339622E-7</v>
      </c>
      <c r="Q64" s="19">
        <f t="shared" si="35"/>
        <v>3.1298904538341156E-7</v>
      </c>
      <c r="R64" s="19">
        <f t="shared" si="35"/>
        <v>2.2371364653243848E-7</v>
      </c>
      <c r="S64" s="19">
        <f t="shared" si="35"/>
        <v>1.6029593094944514E-7</v>
      </c>
      <c r="T64" s="19">
        <f t="shared" si="20"/>
        <v>2.3381970635204003E-7</v>
      </c>
      <c r="U64" s="19">
        <f t="shared" si="21"/>
        <v>2.214283372631159E-8</v>
      </c>
    </row>
    <row r="65" spans="12:22" x14ac:dyDescent="0.3">
      <c r="L65" s="84"/>
      <c r="M65" s="20">
        <v>12</v>
      </c>
      <c r="N65" s="19">
        <f t="shared" ref="N65:S65" si="36">N21/T$40</f>
        <v>6.9258809234507894E-7</v>
      </c>
      <c r="O65" s="19">
        <f t="shared" si="36"/>
        <v>4.2838018741633201E-7</v>
      </c>
      <c r="P65" s="19">
        <f t="shared" si="36"/>
        <v>3.6556603773584905E-7</v>
      </c>
      <c r="Q65" s="19">
        <f t="shared" si="36"/>
        <v>5.9467918622848204E-7</v>
      </c>
      <c r="R65" s="19">
        <f t="shared" si="36"/>
        <v>4.1387024608501117E-7</v>
      </c>
      <c r="S65" s="19">
        <f t="shared" si="36"/>
        <v>4.438964241676942E-7</v>
      </c>
      <c r="T65" s="19">
        <f t="shared" si="20"/>
        <v>4.8983002899640788E-7</v>
      </c>
      <c r="U65" s="19">
        <f t="shared" si="21"/>
        <v>5.1381444527477537E-8</v>
      </c>
    </row>
    <row r="66" spans="12:22" x14ac:dyDescent="0.3">
      <c r="L66" s="84" t="s">
        <v>2136</v>
      </c>
      <c r="M66" s="20">
        <v>2</v>
      </c>
      <c r="N66" s="19">
        <f t="shared" ref="N66:S66" si="37">N22/T$41</f>
        <v>3.225806451612903E-7</v>
      </c>
      <c r="O66" s="19">
        <f t="shared" si="37"/>
        <v>2.3904382470119521E-7</v>
      </c>
      <c r="P66" s="19">
        <f t="shared" si="37"/>
        <v>1.1999999999999999E-7</v>
      </c>
      <c r="Q66" s="19">
        <f t="shared" si="37"/>
        <v>5.199306759098787E-8</v>
      </c>
      <c r="R66" s="19">
        <f t="shared" si="37"/>
        <v>2.9780564263322882E-7</v>
      </c>
      <c r="S66" s="19">
        <f t="shared" si="37"/>
        <v>4.6082949308755763E-7</v>
      </c>
      <c r="T66" s="19">
        <f t="shared" si="20"/>
        <v>2.4870877886237665E-7</v>
      </c>
      <c r="U66" s="19">
        <f t="shared" si="21"/>
        <v>6.0060853646450232E-8</v>
      </c>
    </row>
    <row r="67" spans="12:22" x14ac:dyDescent="0.3">
      <c r="L67" s="84"/>
      <c r="M67" s="20">
        <v>4</v>
      </c>
      <c r="N67" s="19">
        <f t="shared" ref="N67:S67" si="38">N23/T$41</f>
        <v>6.621392190152801E-7</v>
      </c>
      <c r="O67" s="19">
        <f t="shared" si="38"/>
        <v>5.1792828685258965E-7</v>
      </c>
      <c r="P67" s="19">
        <f t="shared" si="38"/>
        <v>5.2E-7</v>
      </c>
      <c r="Q67" s="19">
        <f t="shared" si="38"/>
        <v>2.5996533795493932E-7</v>
      </c>
      <c r="R67" s="19">
        <f t="shared" si="38"/>
        <v>6.8965517241379312E-7</v>
      </c>
      <c r="S67" s="19">
        <f t="shared" si="38"/>
        <v>1.3056835637480798E-6</v>
      </c>
      <c r="T67" s="19">
        <f t="shared" si="20"/>
        <v>6.5922859666411369E-7</v>
      </c>
      <c r="U67" s="19">
        <f t="shared" si="21"/>
        <v>1.4348052157451132E-7</v>
      </c>
    </row>
    <row r="68" spans="12:22" x14ac:dyDescent="0.3">
      <c r="L68" s="84"/>
      <c r="M68" s="20">
        <v>12</v>
      </c>
      <c r="N68" s="19">
        <f t="shared" ref="N68:S68" si="39">N24/T$41</f>
        <v>1.0186757215619695E-6</v>
      </c>
      <c r="O68" s="19">
        <f t="shared" si="39"/>
        <v>7.7689243027888442E-7</v>
      </c>
      <c r="P68" s="19">
        <f t="shared" si="39"/>
        <v>8.8000000000000004E-7</v>
      </c>
      <c r="Q68" s="19">
        <f t="shared" si="39"/>
        <v>4.8526863084922016E-7</v>
      </c>
      <c r="R68" s="19">
        <f t="shared" si="39"/>
        <v>9.8746081504702189E-7</v>
      </c>
      <c r="S68" s="19">
        <f t="shared" si="39"/>
        <v>1.7972350230414746E-6</v>
      </c>
      <c r="T68" s="19">
        <f t="shared" si="20"/>
        <v>9.9092210346309508E-7</v>
      </c>
      <c r="U68" s="19">
        <f t="shared" si="21"/>
        <v>1.7932471632214897E-7</v>
      </c>
    </row>
    <row r="69" spans="12:22" x14ac:dyDescent="0.3">
      <c r="L69" s="84" t="s">
        <v>2137</v>
      </c>
      <c r="M69" s="20">
        <v>2</v>
      </c>
      <c r="N69" s="19">
        <f t="shared" ref="N69:S69" si="40">N25/T$42</f>
        <v>1.2012012012012013E-7</v>
      </c>
      <c r="O69" s="19">
        <f t="shared" si="40"/>
        <v>2.9197080291970803E-8</v>
      </c>
      <c r="P69" s="19">
        <f t="shared" si="40"/>
        <v>6.4205457463884424E-8</v>
      </c>
      <c r="Q69" s="19">
        <f t="shared" si="40"/>
        <v>3.284072249589491E-8</v>
      </c>
      <c r="R69" s="19">
        <f t="shared" si="40"/>
        <v>0</v>
      </c>
      <c r="S69" s="19">
        <f t="shared" si="40"/>
        <v>2.7247956403269755E-8</v>
      </c>
      <c r="T69" s="19">
        <f t="shared" si="20"/>
        <v>4.5601889462523335E-8</v>
      </c>
      <c r="U69" s="19">
        <f t="shared" si="21"/>
        <v>1.7075736948751035E-8</v>
      </c>
    </row>
    <row r="70" spans="12:22" x14ac:dyDescent="0.3">
      <c r="L70" s="84"/>
      <c r="M70" s="20">
        <v>4</v>
      </c>
      <c r="N70" s="19">
        <f t="shared" ref="N70:S70" si="41">N26/T$42</f>
        <v>5.105105105105105E-7</v>
      </c>
      <c r="O70" s="19">
        <f t="shared" si="41"/>
        <v>2.7737226277372262E-7</v>
      </c>
      <c r="P70" s="19">
        <f t="shared" si="41"/>
        <v>4.0128410914927768E-7</v>
      </c>
      <c r="Q70" s="19">
        <f t="shared" si="41"/>
        <v>5.2545155993431856E-7</v>
      </c>
      <c r="R70" s="19">
        <f t="shared" si="41"/>
        <v>2.4930747922437671E-7</v>
      </c>
      <c r="S70" s="19">
        <f t="shared" si="41"/>
        <v>1.0899182561307902E-7</v>
      </c>
      <c r="T70" s="19">
        <f t="shared" si="20"/>
        <v>3.4548629120088085E-7</v>
      </c>
      <c r="U70" s="19">
        <f t="shared" si="21"/>
        <v>6.6471398458861254E-8</v>
      </c>
    </row>
    <row r="71" spans="12:22" x14ac:dyDescent="0.3">
      <c r="L71" s="84"/>
      <c r="M71" s="20">
        <v>12</v>
      </c>
      <c r="N71" s="19">
        <f t="shared" ref="N71:S71" si="42">N27/T$42</f>
        <v>1.021021021021021E-6</v>
      </c>
      <c r="O71" s="19">
        <f t="shared" si="42"/>
        <v>7.5912408759124084E-7</v>
      </c>
      <c r="P71" s="19">
        <f t="shared" si="42"/>
        <v>8.3467094703049762E-7</v>
      </c>
      <c r="Q71" s="19">
        <f t="shared" si="42"/>
        <v>8.3743842364532016E-7</v>
      </c>
      <c r="R71" s="19">
        <f t="shared" si="42"/>
        <v>1.038781163434903E-6</v>
      </c>
      <c r="S71" s="19">
        <f t="shared" si="42"/>
        <v>9.6730245231607631E-7</v>
      </c>
      <c r="T71" s="19">
        <f t="shared" si="20"/>
        <v>9.0972301583984312E-7</v>
      </c>
      <c r="U71" s="19">
        <f t="shared" si="21"/>
        <v>4.6867385750938157E-8</v>
      </c>
    </row>
    <row r="72" spans="12:22" x14ac:dyDescent="0.3">
      <c r="L72" s="84" t="s">
        <v>2127</v>
      </c>
      <c r="M72" s="20">
        <v>2</v>
      </c>
      <c r="N72" s="19">
        <f t="shared" ref="N72:S72" si="43">N28/T$43</f>
        <v>0</v>
      </c>
      <c r="O72" s="19">
        <f t="shared" si="43"/>
        <v>0</v>
      </c>
      <c r="P72" s="19">
        <f t="shared" si="43"/>
        <v>0</v>
      </c>
      <c r="Q72" s="19">
        <f t="shared" si="43"/>
        <v>0</v>
      </c>
      <c r="R72" s="19">
        <f t="shared" si="43"/>
        <v>0</v>
      </c>
      <c r="S72" s="19">
        <f t="shared" si="43"/>
        <v>0</v>
      </c>
      <c r="T72" s="19">
        <f t="shared" si="20"/>
        <v>0</v>
      </c>
      <c r="U72" s="19">
        <f t="shared" si="21"/>
        <v>0</v>
      </c>
    </row>
    <row r="73" spans="12:22" x14ac:dyDescent="0.3">
      <c r="L73" s="84"/>
      <c r="M73" s="20">
        <v>4</v>
      </c>
      <c r="N73" s="19">
        <f t="shared" ref="N73:S73" si="44">N29/T$43</f>
        <v>0</v>
      </c>
      <c r="O73" s="19">
        <f t="shared" si="44"/>
        <v>0</v>
      </c>
      <c r="P73" s="19">
        <f t="shared" si="44"/>
        <v>0</v>
      </c>
      <c r="Q73" s="19">
        <f t="shared" si="44"/>
        <v>0</v>
      </c>
      <c r="R73" s="19">
        <f t="shared" si="44"/>
        <v>0</v>
      </c>
      <c r="S73" s="19">
        <f t="shared" si="44"/>
        <v>0</v>
      </c>
      <c r="T73" s="19">
        <f t="shared" ref="T73:T74" si="45">AVERAGE(N73:S73)</f>
        <v>0</v>
      </c>
      <c r="U73" s="19">
        <f t="shared" si="21"/>
        <v>0</v>
      </c>
      <c r="V73" s="15" t="s">
        <v>2176</v>
      </c>
    </row>
    <row r="74" spans="12:22" x14ac:dyDescent="0.3">
      <c r="L74" s="84"/>
      <c r="M74" s="20">
        <v>12</v>
      </c>
      <c r="N74" s="19">
        <f t="shared" ref="N74:S74" si="46">N30/T$43</f>
        <v>1.1627906976744186E-8</v>
      </c>
      <c r="O74" s="19">
        <f t="shared" si="46"/>
        <v>9.4696969696969703E-9</v>
      </c>
      <c r="P74" s="19">
        <f t="shared" si="46"/>
        <v>0</v>
      </c>
      <c r="Q74" s="19">
        <f t="shared" si="46"/>
        <v>0</v>
      </c>
      <c r="R74" s="19">
        <f t="shared" si="46"/>
        <v>0</v>
      </c>
      <c r="S74" s="19">
        <f t="shared" si="46"/>
        <v>0</v>
      </c>
      <c r="T74" s="19">
        <f t="shared" si="45"/>
        <v>3.5162673244068593E-9</v>
      </c>
      <c r="U74" s="19">
        <f t="shared" si="21"/>
        <v>2.2412687327906923E-9</v>
      </c>
      <c r="V74" s="16">
        <f>1/Z43</f>
        <v>1.6877637130801687E-9</v>
      </c>
    </row>
  </sheetData>
  <mergeCells count="36">
    <mergeCell ref="T33:U33"/>
    <mergeCell ref="V33:W33"/>
    <mergeCell ref="X33:Y33"/>
    <mergeCell ref="L60:L62"/>
    <mergeCell ref="V54:V56"/>
    <mergeCell ref="L63:L65"/>
    <mergeCell ref="L66:L68"/>
    <mergeCell ref="L69:L71"/>
    <mergeCell ref="L72:L74"/>
    <mergeCell ref="L57:L59"/>
    <mergeCell ref="B1:I1"/>
    <mergeCell ref="N45:U45"/>
    <mergeCell ref="L48:L50"/>
    <mergeCell ref="L51:L53"/>
    <mergeCell ref="L54:L56"/>
    <mergeCell ref="N46:O46"/>
    <mergeCell ref="P46:Q46"/>
    <mergeCell ref="R46:S46"/>
    <mergeCell ref="N2:O2"/>
    <mergeCell ref="P2:Q2"/>
    <mergeCell ref="R2:S2"/>
    <mergeCell ref="N33:O33"/>
    <mergeCell ref="P33:Q33"/>
    <mergeCell ref="R33:S33"/>
    <mergeCell ref="L4:L6"/>
    <mergeCell ref="T32:Y32"/>
    <mergeCell ref="N1:S1"/>
    <mergeCell ref="L22:L24"/>
    <mergeCell ref="L25:L27"/>
    <mergeCell ref="L28:L30"/>
    <mergeCell ref="N32:S32"/>
    <mergeCell ref="L7:L9"/>
    <mergeCell ref="L10:L12"/>
    <mergeCell ref="L13:L15"/>
    <mergeCell ref="L16:L18"/>
    <mergeCell ref="L19:L2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1"/>
  <sheetViews>
    <sheetView tabSelected="1" topLeftCell="D10" zoomScale="55" zoomScaleNormal="55" workbookViewId="0">
      <selection activeCell="J22" sqref="J22"/>
    </sheetView>
  </sheetViews>
  <sheetFormatPr defaultColWidth="11" defaultRowHeight="14" x14ac:dyDescent="0.3"/>
  <cols>
    <col min="1" max="1" width="15" style="4" bestFit="1" customWidth="1"/>
    <col min="2" max="9" width="11" style="15"/>
    <col min="10" max="10" width="13.6640625" style="15" bestFit="1" customWidth="1"/>
    <col min="11" max="11" width="11" style="15"/>
    <col min="12" max="12" width="15.5" style="15" customWidth="1"/>
    <col min="13" max="13" width="11" style="15"/>
    <col min="14" max="21" width="12" style="15" bestFit="1" customWidth="1"/>
    <col min="22" max="23" width="11" style="15"/>
    <col min="24" max="24" width="15" style="15" bestFit="1" customWidth="1"/>
    <col min="25" max="25" width="11" style="15" bestFit="1" customWidth="1"/>
    <col min="26" max="28" width="13" style="15" bestFit="1" customWidth="1"/>
    <col min="29" max="29" width="12" style="15" bestFit="1" customWidth="1"/>
    <col min="30" max="32" width="11" style="15" bestFit="1" customWidth="1"/>
    <col min="33" max="16384" width="11" style="29"/>
  </cols>
  <sheetData>
    <row r="1" spans="1:32" ht="18" customHeight="1" x14ac:dyDescent="0.3">
      <c r="B1" s="86" t="s">
        <v>2027</v>
      </c>
      <c r="C1" s="86"/>
      <c r="D1" s="86"/>
      <c r="E1" s="86"/>
      <c r="F1" s="86"/>
      <c r="G1" s="86"/>
      <c r="H1" s="86"/>
      <c r="I1" s="86"/>
      <c r="J1" s="4"/>
      <c r="L1" s="20" t="s">
        <v>2103</v>
      </c>
      <c r="M1" s="20" t="s">
        <v>2029</v>
      </c>
      <c r="N1" s="83" t="s">
        <v>2107</v>
      </c>
      <c r="O1" s="83"/>
      <c r="P1" s="83"/>
      <c r="Q1" s="83"/>
      <c r="R1" s="83"/>
      <c r="S1" s="83"/>
      <c r="T1" s="28"/>
      <c r="U1" s="28"/>
      <c r="Y1" s="86"/>
      <c r="Z1" s="86"/>
      <c r="AA1" s="86"/>
      <c r="AB1" s="86"/>
      <c r="AC1" s="86"/>
      <c r="AD1" s="86"/>
      <c r="AE1" s="86"/>
      <c r="AF1" s="86"/>
    </row>
    <row r="2" spans="1:32" x14ac:dyDescent="0.3"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 t="s">
        <v>2025</v>
      </c>
      <c r="I2" s="4" t="s">
        <v>2026</v>
      </c>
      <c r="J2" s="4" t="s">
        <v>2182</v>
      </c>
      <c r="L2" s="22"/>
      <c r="M2" s="22"/>
      <c r="N2" s="90" t="s">
        <v>2100</v>
      </c>
      <c r="O2" s="90"/>
      <c r="P2" s="90" t="s">
        <v>2101</v>
      </c>
      <c r="Q2" s="90"/>
      <c r="R2" s="90" t="s">
        <v>2102</v>
      </c>
      <c r="S2" s="90"/>
      <c r="Y2" s="4"/>
      <c r="Z2" s="4"/>
      <c r="AA2" s="4"/>
      <c r="AB2" s="4"/>
      <c r="AC2" s="4"/>
      <c r="AD2" s="4"/>
      <c r="AE2" s="4"/>
      <c r="AF2" s="4"/>
    </row>
    <row r="3" spans="1:32" ht="17" x14ac:dyDescent="0.3">
      <c r="A3" s="30" t="s">
        <v>2141</v>
      </c>
      <c r="B3" s="15">
        <v>2.8360299952978001</v>
      </c>
      <c r="C3" s="15">
        <v>2.8586659253165476</v>
      </c>
      <c r="D3" s="15">
        <v>2.9451030329029901</v>
      </c>
      <c r="E3" s="15">
        <v>2.9739664297105879</v>
      </c>
      <c r="F3" s="15">
        <v>2.890978958037997</v>
      </c>
      <c r="G3" s="15">
        <v>2.8768616295132401</v>
      </c>
      <c r="H3" s="15">
        <f>AVERAGE(B3:G3)</f>
        <v>2.8969343284631939</v>
      </c>
      <c r="I3" s="15">
        <f>STDEV(B3:G3)</f>
        <v>5.2661858812141311E-2</v>
      </c>
      <c r="J3" s="72">
        <f>_xlfn.T.TEST($B$10:$G$10,B3:G3,2,2)</f>
        <v>1.5465918863348031E-10</v>
      </c>
      <c r="L3" s="22"/>
      <c r="M3" s="22"/>
      <c r="N3" s="22" t="s">
        <v>2104</v>
      </c>
      <c r="O3" s="22" t="s">
        <v>2105</v>
      </c>
      <c r="P3" s="22" t="s">
        <v>2104</v>
      </c>
      <c r="Q3" s="22" t="s">
        <v>2105</v>
      </c>
      <c r="R3" s="22" t="s">
        <v>2104</v>
      </c>
      <c r="S3" s="22" t="s">
        <v>2105</v>
      </c>
      <c r="X3" s="30"/>
      <c r="Y3" s="16"/>
      <c r="Z3" s="16"/>
      <c r="AA3" s="16"/>
      <c r="AB3" s="16"/>
      <c r="AC3" s="16"/>
      <c r="AD3" s="16"/>
      <c r="AE3" s="16"/>
      <c r="AF3" s="16"/>
    </row>
    <row r="4" spans="1:32" ht="17" x14ac:dyDescent="0.3">
      <c r="A4" s="30" t="s">
        <v>2142</v>
      </c>
      <c r="B4" s="15">
        <v>2.2366025828400327</v>
      </c>
      <c r="C4" s="15">
        <v>2.2221112287872153</v>
      </c>
      <c r="D4" s="15">
        <v>2.2222454601384811</v>
      </c>
      <c r="E4" s="15">
        <v>2.3405376832563833</v>
      </c>
      <c r="F4" s="15">
        <v>2.3355092985407224</v>
      </c>
      <c r="G4" s="15">
        <v>2.3306069576667512</v>
      </c>
      <c r="H4" s="15">
        <f t="shared" ref="H4:H9" si="0">AVERAGE(B4:G4)</f>
        <v>2.2812688685382643</v>
      </c>
      <c r="I4" s="15">
        <f t="shared" ref="I4:I9" si="1">STDEV(B4:G4)</f>
        <v>5.9778808689888316E-2</v>
      </c>
      <c r="J4" s="72">
        <f t="shared" ref="J4:J10" si="2">_xlfn.T.TEST($B$10:$G$10,B4:G4,2,2)</f>
        <v>1.3259189200768632E-4</v>
      </c>
      <c r="L4" s="26" t="s">
        <v>2141</v>
      </c>
      <c r="M4" s="20">
        <v>8</v>
      </c>
      <c r="N4" s="22">
        <v>99</v>
      </c>
      <c r="O4" s="22">
        <v>65</v>
      </c>
      <c r="P4" s="22">
        <v>44</v>
      </c>
      <c r="Q4" s="22">
        <v>43</v>
      </c>
      <c r="R4" s="22">
        <v>50</v>
      </c>
      <c r="S4" s="22">
        <v>39</v>
      </c>
      <c r="X4" s="30"/>
      <c r="Y4" s="16"/>
      <c r="Z4" s="16"/>
      <c r="AA4" s="16"/>
      <c r="AB4" s="16"/>
      <c r="AC4" s="16"/>
      <c r="AD4" s="16"/>
      <c r="AE4" s="16"/>
      <c r="AF4" s="16"/>
    </row>
    <row r="5" spans="1:32" ht="17" x14ac:dyDescent="0.3">
      <c r="A5" s="30" t="s">
        <v>2143</v>
      </c>
      <c r="B5" s="15">
        <v>2.2299240671109946</v>
      </c>
      <c r="C5" s="15">
        <v>2.155886176784608</v>
      </c>
      <c r="D5" s="15">
        <v>2.1112357677776594</v>
      </c>
      <c r="E5" s="15">
        <v>2.1677279207452003</v>
      </c>
      <c r="F5" s="15">
        <v>2.1128611989110402</v>
      </c>
      <c r="G5" s="15">
        <v>2.0992798255357332</v>
      </c>
      <c r="H5" s="15">
        <f t="shared" si="0"/>
        <v>2.1461524928108728</v>
      </c>
      <c r="I5" s="15">
        <f t="shared" si="1"/>
        <v>4.9198486214571131E-2</v>
      </c>
      <c r="J5" s="72">
        <f t="shared" si="2"/>
        <v>5.9245261985225894E-2</v>
      </c>
      <c r="L5" s="26" t="s">
        <v>2142</v>
      </c>
      <c r="M5" s="20">
        <v>8</v>
      </c>
      <c r="N5" s="22">
        <v>629</v>
      </c>
      <c r="O5" s="22">
        <v>670</v>
      </c>
      <c r="P5" s="22">
        <v>974</v>
      </c>
      <c r="Q5" s="22">
        <v>1293</v>
      </c>
      <c r="R5" s="22">
        <v>815</v>
      </c>
      <c r="S5" s="22">
        <v>700</v>
      </c>
      <c r="X5" s="30"/>
      <c r="Y5" s="16"/>
      <c r="Z5" s="16"/>
      <c r="AA5" s="16"/>
      <c r="AB5" s="16"/>
      <c r="AC5" s="16"/>
      <c r="AD5" s="16"/>
      <c r="AE5" s="16"/>
      <c r="AF5" s="16"/>
    </row>
    <row r="6" spans="1:32" ht="17" x14ac:dyDescent="0.3">
      <c r="A6" s="30" t="s">
        <v>2144</v>
      </c>
      <c r="B6" s="15">
        <v>2.1363095376737271</v>
      </c>
      <c r="C6" s="15">
        <v>2.2139601657971486</v>
      </c>
      <c r="D6" s="15">
        <v>2.2366239045810765</v>
      </c>
      <c r="E6" s="15">
        <v>2.3806576412473222</v>
      </c>
      <c r="F6" s="15">
        <v>2.3791598919689552</v>
      </c>
      <c r="G6" s="15">
        <v>2.491366113364168</v>
      </c>
      <c r="H6" s="15">
        <f t="shared" si="0"/>
        <v>2.3063462091053992</v>
      </c>
      <c r="I6" s="15">
        <f t="shared" si="1"/>
        <v>0.13218565482605202</v>
      </c>
      <c r="J6" s="72">
        <f t="shared" si="2"/>
        <v>3.2775767198006027E-3</v>
      </c>
      <c r="L6" s="27" t="s">
        <v>2143</v>
      </c>
      <c r="M6" s="21">
        <v>8</v>
      </c>
      <c r="N6" s="32">
        <v>6</v>
      </c>
      <c r="O6" s="32">
        <v>4</v>
      </c>
      <c r="P6" s="32">
        <v>2</v>
      </c>
      <c r="Q6" s="32">
        <v>3</v>
      </c>
      <c r="R6" s="32">
        <v>8</v>
      </c>
      <c r="S6" s="32">
        <v>9</v>
      </c>
      <c r="X6" s="30"/>
      <c r="Y6" s="16"/>
      <c r="Z6" s="16"/>
      <c r="AA6" s="16"/>
      <c r="AB6" s="16"/>
      <c r="AC6" s="16"/>
      <c r="AD6" s="16"/>
      <c r="AE6" s="16"/>
      <c r="AF6" s="16"/>
    </row>
    <row r="7" spans="1:32" ht="17" x14ac:dyDescent="0.3">
      <c r="A7" s="30" t="s">
        <v>2145</v>
      </c>
      <c r="B7" s="15">
        <v>2.9292809912939917</v>
      </c>
      <c r="C7" s="15">
        <v>2.7682422790019632</v>
      </c>
      <c r="D7" s="15">
        <v>2.6684668151602331</v>
      </c>
      <c r="E7" s="15">
        <v>2.6736670896492041</v>
      </c>
      <c r="F7" s="15">
        <v>2.940446192195501</v>
      </c>
      <c r="G7" s="15">
        <v>2.83436501960617</v>
      </c>
      <c r="H7" s="15">
        <f t="shared" si="0"/>
        <v>2.8024113978178438</v>
      </c>
      <c r="I7" s="15">
        <f t="shared" si="1"/>
        <v>0.11987852930602165</v>
      </c>
      <c r="J7" s="72">
        <f t="shared" si="2"/>
        <v>1.0517414538128362E-7</v>
      </c>
      <c r="L7" s="27" t="s">
        <v>2144</v>
      </c>
      <c r="M7" s="21">
        <v>8</v>
      </c>
      <c r="N7" s="32">
        <v>135</v>
      </c>
      <c r="O7" s="32">
        <v>126</v>
      </c>
      <c r="P7" s="32">
        <v>121</v>
      </c>
      <c r="Q7" s="32">
        <v>108</v>
      </c>
      <c r="R7" s="32">
        <v>145</v>
      </c>
      <c r="S7" s="32">
        <v>106</v>
      </c>
      <c r="X7" s="30"/>
      <c r="Y7" s="16"/>
      <c r="Z7" s="16"/>
      <c r="AA7" s="16"/>
      <c r="AB7" s="16"/>
      <c r="AC7" s="16"/>
      <c r="AD7" s="16"/>
      <c r="AE7" s="16"/>
      <c r="AF7" s="16"/>
    </row>
    <row r="8" spans="1:32" ht="17" x14ac:dyDescent="0.3">
      <c r="A8" s="30" t="s">
        <v>2146</v>
      </c>
      <c r="B8" s="15">
        <v>2.2204689372955735</v>
      </c>
      <c r="C8" s="15">
        <v>2.2799313242338664</v>
      </c>
      <c r="D8" s="15">
        <v>2.3537360766653874</v>
      </c>
      <c r="E8" s="15">
        <v>2.2529145256114287</v>
      </c>
      <c r="F8" s="15">
        <v>2.2340082429863819</v>
      </c>
      <c r="G8" s="15">
        <v>2.2173749611484994</v>
      </c>
      <c r="H8" s="15">
        <f t="shared" si="0"/>
        <v>2.2597390113235227</v>
      </c>
      <c r="I8" s="15">
        <f t="shared" si="1"/>
        <v>5.1553225504130586E-2</v>
      </c>
      <c r="J8" s="72">
        <f t="shared" si="2"/>
        <v>1.8209400000077734E-4</v>
      </c>
      <c r="L8" s="26" t="s">
        <v>2145</v>
      </c>
      <c r="M8" s="20">
        <v>8</v>
      </c>
      <c r="N8" s="22">
        <v>1</v>
      </c>
      <c r="O8" s="22">
        <v>1</v>
      </c>
      <c r="P8" s="22">
        <v>5</v>
      </c>
      <c r="Q8" s="22">
        <v>3</v>
      </c>
      <c r="R8" s="22">
        <v>1</v>
      </c>
      <c r="S8" s="22">
        <v>4</v>
      </c>
      <c r="X8" s="30"/>
      <c r="Y8" s="16"/>
      <c r="Z8" s="16"/>
      <c r="AA8" s="16"/>
      <c r="AB8" s="16"/>
      <c r="AC8" s="16"/>
      <c r="AD8" s="16"/>
      <c r="AE8" s="16"/>
      <c r="AF8" s="16"/>
    </row>
    <row r="9" spans="1:32" ht="17" x14ac:dyDescent="0.3">
      <c r="A9" s="30" t="s">
        <v>2164</v>
      </c>
      <c r="B9" s="29">
        <v>2.8717433534207601</v>
      </c>
      <c r="C9" s="29">
        <v>2.8022686696748305</v>
      </c>
      <c r="D9" s="29">
        <v>2.853470320718416</v>
      </c>
      <c r="E9" s="29">
        <v>2.818028309231067</v>
      </c>
      <c r="F9" s="29">
        <v>2.8414191245813019</v>
      </c>
      <c r="G9" s="29">
        <v>2.8294681502451424</v>
      </c>
      <c r="H9" s="15">
        <f t="shared" si="0"/>
        <v>2.8360663213119199</v>
      </c>
      <c r="I9" s="15">
        <f t="shared" si="1"/>
        <v>2.496232888059426E-2</v>
      </c>
      <c r="J9" s="72">
        <f t="shared" si="2"/>
        <v>3.4339091659785914E-11</v>
      </c>
      <c r="L9" s="26" t="s">
        <v>2146</v>
      </c>
      <c r="M9" s="20">
        <v>8</v>
      </c>
      <c r="N9" s="22">
        <v>47</v>
      </c>
      <c r="O9" s="22">
        <v>59</v>
      </c>
      <c r="P9" s="22">
        <v>45</v>
      </c>
      <c r="Q9" s="22">
        <v>49</v>
      </c>
      <c r="R9" s="22">
        <v>54</v>
      </c>
      <c r="S9" s="22">
        <v>55</v>
      </c>
    </row>
    <row r="10" spans="1:32" ht="28" x14ac:dyDescent="0.3">
      <c r="A10" s="53" t="s">
        <v>2161</v>
      </c>
      <c r="B10" s="15">
        <v>2.1360941770573385</v>
      </c>
      <c r="C10" s="15">
        <v>2.1346647227018716</v>
      </c>
      <c r="D10" s="15">
        <v>2.0852071873194724</v>
      </c>
      <c r="E10" s="15">
        <v>2.0580559264203702</v>
      </c>
      <c r="F10" s="15">
        <v>2.0896875697352897</v>
      </c>
      <c r="G10" s="15">
        <v>1.9873205514910774</v>
      </c>
      <c r="H10" s="15">
        <f>AVERAGE(B10:G10)</f>
        <v>2.0818383557875699</v>
      </c>
      <c r="I10" s="15">
        <f>STDEV(B10:G10)</f>
        <v>5.5329011637918875E-2</v>
      </c>
      <c r="J10" s="15">
        <f t="shared" si="2"/>
        <v>1</v>
      </c>
      <c r="L10" s="77" t="s">
        <v>2164</v>
      </c>
      <c r="M10" s="78">
        <v>8</v>
      </c>
      <c r="N10" s="79">
        <v>1</v>
      </c>
      <c r="O10" s="79">
        <v>0</v>
      </c>
      <c r="P10" s="79">
        <v>1</v>
      </c>
      <c r="Q10" s="79">
        <v>4</v>
      </c>
      <c r="R10" s="79">
        <v>3</v>
      </c>
      <c r="S10" s="79">
        <v>1</v>
      </c>
    </row>
    <row r="11" spans="1:32" ht="26.25" customHeight="1" x14ac:dyDescent="0.3">
      <c r="A11" s="15"/>
      <c r="L11" s="20" t="s">
        <v>2103</v>
      </c>
      <c r="M11" s="20" t="s">
        <v>2029</v>
      </c>
      <c r="N11" s="83" t="s">
        <v>2125</v>
      </c>
      <c r="O11" s="83"/>
      <c r="P11" s="83"/>
      <c r="Q11" s="83"/>
      <c r="R11" s="83"/>
      <c r="S11" s="83"/>
      <c r="T11" s="83" t="s">
        <v>2108</v>
      </c>
      <c r="U11" s="83"/>
      <c r="V11" s="83"/>
      <c r="W11" s="83"/>
      <c r="X11" s="83"/>
      <c r="Y11" s="83"/>
    </row>
    <row r="12" spans="1:32" x14ac:dyDescent="0.3">
      <c r="L12" s="22"/>
      <c r="M12" s="22"/>
      <c r="N12" s="90" t="s">
        <v>2100</v>
      </c>
      <c r="O12" s="90"/>
      <c r="P12" s="90" t="s">
        <v>2101</v>
      </c>
      <c r="Q12" s="90"/>
      <c r="R12" s="90" t="s">
        <v>2102</v>
      </c>
      <c r="S12" s="90"/>
      <c r="T12" s="90" t="s">
        <v>2100</v>
      </c>
      <c r="U12" s="90"/>
      <c r="V12" s="90" t="s">
        <v>2101</v>
      </c>
      <c r="W12" s="90"/>
      <c r="X12" s="90" t="s">
        <v>2102</v>
      </c>
      <c r="Y12" s="90"/>
    </row>
    <row r="13" spans="1:32" x14ac:dyDescent="0.3">
      <c r="L13" s="22"/>
      <c r="M13" s="22"/>
      <c r="N13" s="22" t="s">
        <v>2104</v>
      </c>
      <c r="O13" s="22" t="s">
        <v>2105</v>
      </c>
      <c r="P13" s="22" t="s">
        <v>2104</v>
      </c>
      <c r="Q13" s="22" t="s">
        <v>2105</v>
      </c>
      <c r="R13" s="22" t="s">
        <v>2104</v>
      </c>
      <c r="S13" s="22" t="s">
        <v>2105</v>
      </c>
      <c r="T13" s="22" t="s">
        <v>2104</v>
      </c>
      <c r="U13" s="22" t="s">
        <v>2105</v>
      </c>
      <c r="V13" s="22" t="s">
        <v>2104</v>
      </c>
      <c r="W13" s="22" t="s">
        <v>2105</v>
      </c>
      <c r="X13" s="22" t="s">
        <v>2104</v>
      </c>
      <c r="Y13" s="22" t="s">
        <v>2105</v>
      </c>
    </row>
    <row r="14" spans="1:32" ht="17" x14ac:dyDescent="0.3">
      <c r="L14" s="26" t="s">
        <v>2141</v>
      </c>
      <c r="M14" s="20">
        <v>3</v>
      </c>
      <c r="N14" s="33">
        <v>618</v>
      </c>
      <c r="O14" s="33">
        <v>729</v>
      </c>
      <c r="P14" s="33">
        <v>799</v>
      </c>
      <c r="Q14" s="33">
        <v>804</v>
      </c>
      <c r="R14" s="33">
        <v>659</v>
      </c>
      <c r="S14" s="33">
        <v>624</v>
      </c>
      <c r="T14" s="19">
        <f>N14*100000</f>
        <v>61800000</v>
      </c>
      <c r="U14" s="19">
        <f t="shared" ref="U14:Y14" si="3">O14*100000</f>
        <v>72900000</v>
      </c>
      <c r="V14" s="19">
        <f t="shared" si="3"/>
        <v>79900000</v>
      </c>
      <c r="W14" s="19">
        <f t="shared" si="3"/>
        <v>80400000</v>
      </c>
      <c r="X14" s="19">
        <f t="shared" si="3"/>
        <v>65900000</v>
      </c>
      <c r="Y14" s="19">
        <f t="shared" si="3"/>
        <v>62400000</v>
      </c>
      <c r="Z14" s="16"/>
      <c r="AA14" s="16"/>
      <c r="AB14" s="16"/>
      <c r="AC14" s="16"/>
    </row>
    <row r="15" spans="1:32" ht="17" x14ac:dyDescent="0.3">
      <c r="L15" s="26" t="s">
        <v>2142</v>
      </c>
      <c r="M15" s="20">
        <v>3</v>
      </c>
      <c r="N15" s="33">
        <v>787</v>
      </c>
      <c r="O15" s="33">
        <v>755</v>
      </c>
      <c r="P15" s="33">
        <v>803</v>
      </c>
      <c r="Q15" s="33">
        <v>729</v>
      </c>
      <c r="R15" s="33">
        <v>889</v>
      </c>
      <c r="S15" s="33">
        <v>858</v>
      </c>
      <c r="T15" s="19">
        <f t="shared" ref="T15:T19" si="4">N15*100000</f>
        <v>78700000</v>
      </c>
      <c r="U15" s="19">
        <f t="shared" ref="U15:U19" si="5">O15*100000</f>
        <v>75500000</v>
      </c>
      <c r="V15" s="19">
        <f t="shared" ref="V15:V19" si="6">P15*100000</f>
        <v>80300000</v>
      </c>
      <c r="W15" s="19">
        <f t="shared" ref="W15:W19" si="7">Q15*100000</f>
        <v>72900000</v>
      </c>
      <c r="X15" s="19">
        <f t="shared" ref="X15:X19" si="8">R15*100000</f>
        <v>88900000</v>
      </c>
      <c r="Y15" s="19">
        <f t="shared" ref="Y15:Y19" si="9">S15*100000</f>
        <v>85800000</v>
      </c>
      <c r="Z15" s="16"/>
      <c r="AA15" s="16"/>
    </row>
    <row r="16" spans="1:32" ht="17" x14ac:dyDescent="0.3">
      <c r="L16" s="27" t="s">
        <v>2143</v>
      </c>
      <c r="M16" s="21">
        <v>3</v>
      </c>
      <c r="N16" s="32">
        <v>951</v>
      </c>
      <c r="O16" s="32">
        <v>780</v>
      </c>
      <c r="P16" s="32">
        <v>889</v>
      </c>
      <c r="Q16" s="32">
        <v>992</v>
      </c>
      <c r="R16" s="32">
        <v>1190</v>
      </c>
      <c r="S16" s="32">
        <v>1180</v>
      </c>
      <c r="T16" s="19">
        <f t="shared" si="4"/>
        <v>95100000</v>
      </c>
      <c r="U16" s="19">
        <f t="shared" si="5"/>
        <v>78000000</v>
      </c>
      <c r="V16" s="19">
        <f t="shared" si="6"/>
        <v>88900000</v>
      </c>
      <c r="W16" s="19">
        <f t="shared" si="7"/>
        <v>99200000</v>
      </c>
      <c r="X16" s="19">
        <f t="shared" si="8"/>
        <v>119000000</v>
      </c>
      <c r="Y16" s="19">
        <f t="shared" si="9"/>
        <v>118000000</v>
      </c>
      <c r="Z16" s="16"/>
      <c r="AA16" s="16"/>
    </row>
    <row r="17" spans="12:27" ht="17" x14ac:dyDescent="0.3">
      <c r="L17" s="27" t="s">
        <v>2144</v>
      </c>
      <c r="M17" s="21">
        <v>3</v>
      </c>
      <c r="N17" s="32">
        <v>847</v>
      </c>
      <c r="O17" s="32">
        <v>876</v>
      </c>
      <c r="P17" s="32">
        <v>660</v>
      </c>
      <c r="Q17" s="32">
        <v>650</v>
      </c>
      <c r="R17" s="32">
        <v>692</v>
      </c>
      <c r="S17" s="32">
        <v>742</v>
      </c>
      <c r="T17" s="19">
        <f t="shared" si="4"/>
        <v>84700000</v>
      </c>
      <c r="U17" s="19">
        <f t="shared" si="5"/>
        <v>87600000</v>
      </c>
      <c r="V17" s="19">
        <f t="shared" si="6"/>
        <v>66000000</v>
      </c>
      <c r="W17" s="19">
        <f t="shared" si="7"/>
        <v>65000000</v>
      </c>
      <c r="X17" s="19">
        <f t="shared" si="8"/>
        <v>69200000</v>
      </c>
      <c r="Y17" s="19">
        <f t="shared" si="9"/>
        <v>74200000</v>
      </c>
      <c r="Z17" s="16"/>
      <c r="AA17" s="16"/>
    </row>
    <row r="18" spans="12:27" ht="17" x14ac:dyDescent="0.3">
      <c r="L18" s="26" t="s">
        <v>2145</v>
      </c>
      <c r="M18" s="20">
        <v>3</v>
      </c>
      <c r="N18" s="33">
        <v>588</v>
      </c>
      <c r="O18" s="33">
        <v>594</v>
      </c>
      <c r="P18" s="33">
        <v>619</v>
      </c>
      <c r="Q18" s="33">
        <v>582</v>
      </c>
      <c r="R18" s="33">
        <v>533</v>
      </c>
      <c r="S18" s="33">
        <v>620</v>
      </c>
      <c r="T18" s="19">
        <f t="shared" si="4"/>
        <v>58800000</v>
      </c>
      <c r="U18" s="19">
        <f t="shared" si="5"/>
        <v>59400000</v>
      </c>
      <c r="V18" s="19">
        <f t="shared" si="6"/>
        <v>61900000</v>
      </c>
      <c r="W18" s="19">
        <f t="shared" si="7"/>
        <v>58200000</v>
      </c>
      <c r="X18" s="19">
        <f t="shared" si="8"/>
        <v>53300000</v>
      </c>
      <c r="Y18" s="19">
        <f t="shared" si="9"/>
        <v>62000000</v>
      </c>
      <c r="Z18" s="16"/>
      <c r="AA18" s="16"/>
    </row>
    <row r="19" spans="12:27" ht="17" x14ac:dyDescent="0.3">
      <c r="L19" s="26" t="s">
        <v>2146</v>
      </c>
      <c r="M19" s="21">
        <v>3</v>
      </c>
      <c r="N19" s="34">
        <v>1079</v>
      </c>
      <c r="O19" s="34">
        <v>1020</v>
      </c>
      <c r="P19" s="32">
        <v>999</v>
      </c>
      <c r="Q19" s="34">
        <v>1036</v>
      </c>
      <c r="R19" s="34">
        <v>939</v>
      </c>
      <c r="S19" s="34">
        <v>1078</v>
      </c>
      <c r="T19" s="23">
        <f t="shared" si="4"/>
        <v>107900000</v>
      </c>
      <c r="U19" s="23">
        <f t="shared" si="5"/>
        <v>102000000</v>
      </c>
      <c r="V19" s="23">
        <f t="shared" si="6"/>
        <v>99900000</v>
      </c>
      <c r="W19" s="23">
        <f t="shared" si="7"/>
        <v>103600000</v>
      </c>
      <c r="X19" s="23">
        <f t="shared" si="8"/>
        <v>93900000</v>
      </c>
      <c r="Y19" s="23">
        <f t="shared" si="9"/>
        <v>107800000</v>
      </c>
      <c r="Z19" s="16"/>
      <c r="AA19" s="16"/>
    </row>
    <row r="20" spans="12:27" ht="17" x14ac:dyDescent="0.3">
      <c r="L20" s="77" t="s">
        <v>2164</v>
      </c>
      <c r="M20" s="78">
        <v>3</v>
      </c>
      <c r="N20" s="80">
        <v>1098</v>
      </c>
      <c r="O20" s="80">
        <v>984</v>
      </c>
      <c r="P20" s="79">
        <v>990</v>
      </c>
      <c r="Q20" s="80">
        <v>1056</v>
      </c>
      <c r="R20" s="80">
        <v>966</v>
      </c>
      <c r="S20" s="80">
        <v>1080</v>
      </c>
      <c r="T20" s="81">
        <f>N20*10000</f>
        <v>10980000</v>
      </c>
      <c r="U20" s="81">
        <f>O20*10000</f>
        <v>9840000</v>
      </c>
      <c r="V20" s="81">
        <f t="shared" ref="V20:Y20" si="10">P20*10000</f>
        <v>9900000</v>
      </c>
      <c r="W20" s="81">
        <f t="shared" si="10"/>
        <v>10560000</v>
      </c>
      <c r="X20" s="81">
        <f>R20*10000</f>
        <v>9660000</v>
      </c>
      <c r="Y20" s="81">
        <f t="shared" si="10"/>
        <v>10800000</v>
      </c>
    </row>
    <row r="21" spans="12:27" ht="34" customHeight="1" x14ac:dyDescent="0.3">
      <c r="L21" s="60" t="s">
        <v>2103</v>
      </c>
      <c r="M21" s="46" t="s">
        <v>2119</v>
      </c>
      <c r="N21" s="88" t="s">
        <v>2114</v>
      </c>
      <c r="O21" s="88"/>
      <c r="P21" s="88"/>
      <c r="Q21" s="88"/>
      <c r="R21" s="88"/>
      <c r="S21" s="88"/>
      <c r="T21" s="88"/>
      <c r="U21" s="89"/>
    </row>
    <row r="22" spans="12:27" x14ac:dyDescent="0.3">
      <c r="L22" s="26"/>
      <c r="M22" s="22"/>
      <c r="N22" s="90" t="s">
        <v>2120</v>
      </c>
      <c r="O22" s="90"/>
      <c r="P22" s="90" t="s">
        <v>2121</v>
      </c>
      <c r="Q22" s="90"/>
      <c r="R22" s="90" t="s">
        <v>2122</v>
      </c>
      <c r="S22" s="90"/>
      <c r="T22" s="22"/>
      <c r="U22" s="22"/>
    </row>
    <row r="23" spans="12:27" x14ac:dyDescent="0.3">
      <c r="L23" s="26"/>
      <c r="M23" s="22"/>
      <c r="N23" s="22" t="s">
        <v>2123</v>
      </c>
      <c r="O23" s="22" t="s">
        <v>2124</v>
      </c>
      <c r="P23" s="22" t="s">
        <v>2123</v>
      </c>
      <c r="Q23" s="22" t="s">
        <v>2124</v>
      </c>
      <c r="R23" s="22" t="s">
        <v>2123</v>
      </c>
      <c r="S23" s="22" t="s">
        <v>2124</v>
      </c>
      <c r="T23" s="22" t="s">
        <v>2112</v>
      </c>
      <c r="U23" s="22" t="s">
        <v>2113</v>
      </c>
    </row>
    <row r="24" spans="12:27" ht="17" x14ac:dyDescent="0.3">
      <c r="L24" s="26" t="s">
        <v>2141</v>
      </c>
      <c r="M24" s="20">
        <v>8</v>
      </c>
      <c r="N24" s="45">
        <f t="shared" ref="N24:S29" si="11">N4/T14</f>
        <v>1.6019417475728156E-6</v>
      </c>
      <c r="O24" s="45">
        <f t="shared" si="11"/>
        <v>8.9163237311385455E-7</v>
      </c>
      <c r="P24" s="45">
        <f t="shared" si="11"/>
        <v>5.5068836045056319E-7</v>
      </c>
      <c r="Q24" s="45">
        <f t="shared" si="11"/>
        <v>5.3482587064676617E-7</v>
      </c>
      <c r="R24" s="45">
        <f t="shared" si="11"/>
        <v>7.5872534142640364E-7</v>
      </c>
      <c r="S24" s="45">
        <f t="shared" si="11"/>
        <v>6.2500000000000005E-7</v>
      </c>
      <c r="T24" s="45">
        <f>AVERAGE(N24:S24)</f>
        <v>8.2713561553506712E-7</v>
      </c>
      <c r="U24" s="45">
        <f>STDEV(N24:S24)/SQRT(6)</f>
        <v>1.6450848189412171E-7</v>
      </c>
    </row>
    <row r="25" spans="12:27" ht="17" x14ac:dyDescent="0.3">
      <c r="L25" s="26" t="s">
        <v>2142</v>
      </c>
      <c r="M25" s="21">
        <v>8</v>
      </c>
      <c r="N25" s="51">
        <f t="shared" si="11"/>
        <v>7.992376111817027E-6</v>
      </c>
      <c r="O25" s="51">
        <f t="shared" si="11"/>
        <v>8.8741721854304629E-6</v>
      </c>
      <c r="P25" s="51">
        <f t="shared" si="11"/>
        <v>1.2129514321295143E-5</v>
      </c>
      <c r="Q25" s="51">
        <f t="shared" si="11"/>
        <v>1.7736625514403292E-5</v>
      </c>
      <c r="R25" s="51">
        <f t="shared" si="11"/>
        <v>9.1676040494938133E-6</v>
      </c>
      <c r="S25" s="51">
        <f t="shared" si="11"/>
        <v>8.1585081585081588E-6</v>
      </c>
      <c r="T25" s="51">
        <f t="shared" ref="T25:T30" si="12">AVERAGE(N25:S25)</f>
        <v>1.0676466723491319E-5</v>
      </c>
      <c r="U25" s="51">
        <f t="shared" ref="U25" si="13">STDEV(N25:S25)/SQRT(6)</f>
        <v>1.5386853630283671E-6</v>
      </c>
    </row>
    <row r="26" spans="12:27" ht="17" x14ac:dyDescent="0.3">
      <c r="L26" s="27" t="s">
        <v>2143</v>
      </c>
      <c r="M26" s="21">
        <v>8</v>
      </c>
      <c r="N26" s="51">
        <f t="shared" si="11"/>
        <v>6.3091482649842268E-8</v>
      </c>
      <c r="O26" s="51">
        <f t="shared" si="11"/>
        <v>5.128205128205128E-8</v>
      </c>
      <c r="P26" s="51">
        <f t="shared" si="11"/>
        <v>2.2497187851518559E-8</v>
      </c>
      <c r="Q26" s="51">
        <f t="shared" si="11"/>
        <v>3.0241935483870969E-8</v>
      </c>
      <c r="R26" s="51">
        <f t="shared" si="11"/>
        <v>6.7226890756302519E-8</v>
      </c>
      <c r="S26" s="51">
        <f t="shared" si="11"/>
        <v>7.6271186440677965E-8</v>
      </c>
      <c r="T26" s="51">
        <f t="shared" si="12"/>
        <v>5.1768455744043925E-8</v>
      </c>
      <c r="U26" s="51">
        <f>STDEV(N26:S26)/SQRT(3)</f>
        <v>1.2350419023330604E-8</v>
      </c>
    </row>
    <row r="27" spans="12:27" ht="17" x14ac:dyDescent="0.3">
      <c r="L27" s="27" t="s">
        <v>2144</v>
      </c>
      <c r="M27" s="21">
        <v>8</v>
      </c>
      <c r="N27" s="51">
        <f t="shared" si="11"/>
        <v>1.5938606847697757E-6</v>
      </c>
      <c r="O27" s="51">
        <f t="shared" si="11"/>
        <v>1.4383561643835616E-6</v>
      </c>
      <c r="P27" s="51">
        <f t="shared" si="11"/>
        <v>1.8333333333333333E-6</v>
      </c>
      <c r="Q27" s="51">
        <f t="shared" si="11"/>
        <v>1.6615384615384616E-6</v>
      </c>
      <c r="R27" s="51">
        <f t="shared" si="11"/>
        <v>2.0953757225433527E-6</v>
      </c>
      <c r="S27" s="51">
        <f t="shared" si="11"/>
        <v>1.4285714285714286E-6</v>
      </c>
      <c r="T27" s="51">
        <f t="shared" si="12"/>
        <v>1.6751726325233191E-6</v>
      </c>
      <c r="U27" s="51">
        <f>STDEV(N27:S27)/SQRT(3)</f>
        <v>1.4725876566591417E-7</v>
      </c>
    </row>
    <row r="28" spans="12:27" ht="17" x14ac:dyDescent="0.3">
      <c r="L28" s="26" t="s">
        <v>2145</v>
      </c>
      <c r="M28" s="21">
        <v>8</v>
      </c>
      <c r="N28" s="51">
        <f t="shared" si="11"/>
        <v>1.7006802721088437E-8</v>
      </c>
      <c r="O28" s="51">
        <f t="shared" si="11"/>
        <v>1.6835016835016835E-8</v>
      </c>
      <c r="P28" s="51">
        <f t="shared" si="11"/>
        <v>8.0775444264943452E-8</v>
      </c>
      <c r="Q28" s="51">
        <f t="shared" si="11"/>
        <v>5.1546391752577318E-8</v>
      </c>
      <c r="R28" s="51">
        <f t="shared" si="11"/>
        <v>1.8761726078799248E-8</v>
      </c>
      <c r="S28" s="51">
        <f t="shared" si="11"/>
        <v>6.451612903225807E-8</v>
      </c>
      <c r="T28" s="51">
        <f t="shared" si="12"/>
        <v>4.1573585114113889E-8</v>
      </c>
      <c r="U28" s="51">
        <f t="shared" ref="U28:U30" si="14">STDEV(N28:S28)/SQRT(6)</f>
        <v>1.1399572250540096E-8</v>
      </c>
    </row>
    <row r="29" spans="12:27" ht="17" x14ac:dyDescent="0.3">
      <c r="L29" s="26" t="s">
        <v>2146</v>
      </c>
      <c r="M29" s="21">
        <v>8</v>
      </c>
      <c r="N29" s="51">
        <f t="shared" si="11"/>
        <v>4.355885078776645E-7</v>
      </c>
      <c r="O29" s="51">
        <f t="shared" si="11"/>
        <v>5.7843137254901957E-7</v>
      </c>
      <c r="P29" s="51">
        <f t="shared" si="11"/>
        <v>4.5045045045045043E-7</v>
      </c>
      <c r="Q29" s="51">
        <f t="shared" si="11"/>
        <v>4.72972972972973E-7</v>
      </c>
      <c r="R29" s="51">
        <f t="shared" si="11"/>
        <v>5.7507987220447285E-7</v>
      </c>
      <c r="S29" s="51">
        <f t="shared" si="11"/>
        <v>5.1020408163265302E-7</v>
      </c>
      <c r="T29" s="51">
        <f t="shared" si="12"/>
        <v>5.0378787628120553E-7</v>
      </c>
      <c r="U29" s="51">
        <f t="shared" si="14"/>
        <v>2.5259295991579821E-8</v>
      </c>
    </row>
    <row r="30" spans="12:27" ht="17" x14ac:dyDescent="0.3">
      <c r="L30" s="77" t="s">
        <v>2164</v>
      </c>
      <c r="M30" s="78">
        <v>8</v>
      </c>
      <c r="N30" s="82">
        <f>N10/T20</f>
        <v>9.1074681238615661E-8</v>
      </c>
      <c r="O30" s="82">
        <f t="shared" ref="O30:S30" si="15">O10/U20</f>
        <v>0</v>
      </c>
      <c r="P30" s="82">
        <f t="shared" si="15"/>
        <v>1.0101010101010101E-7</v>
      </c>
      <c r="Q30" s="82">
        <f t="shared" si="15"/>
        <v>3.7878787878787881E-7</v>
      </c>
      <c r="R30" s="82">
        <f t="shared" si="15"/>
        <v>3.1055900621118013E-7</v>
      </c>
      <c r="S30" s="82">
        <f t="shared" si="15"/>
        <v>9.2592592592592591E-8</v>
      </c>
      <c r="T30" s="82">
        <f t="shared" si="12"/>
        <v>1.6233737664006137E-7</v>
      </c>
      <c r="U30" s="82">
        <f t="shared" si="14"/>
        <v>6.0243294675573044E-8</v>
      </c>
    </row>
    <row r="32" spans="12:27" x14ac:dyDescent="0.3">
      <c r="L32" s="4"/>
      <c r="M32" s="4"/>
      <c r="N32" s="28"/>
      <c r="O32" s="28"/>
      <c r="P32" s="28"/>
      <c r="Q32" s="28"/>
      <c r="R32" s="28"/>
      <c r="S32" s="28"/>
      <c r="T32" s="28"/>
      <c r="U32" s="28"/>
    </row>
    <row r="34" spans="12:13" x14ac:dyDescent="0.3">
      <c r="L34" s="30"/>
      <c r="M34" s="4"/>
    </row>
    <row r="35" spans="12:13" x14ac:dyDescent="0.3">
      <c r="L35" s="30"/>
      <c r="M35" s="4"/>
    </row>
    <row r="36" spans="12:13" x14ac:dyDescent="0.3">
      <c r="L36" s="30"/>
      <c r="M36" s="4"/>
    </row>
    <row r="37" spans="12:13" x14ac:dyDescent="0.3">
      <c r="L37" s="30"/>
      <c r="M37" s="4"/>
    </row>
    <row r="38" spans="12:13" x14ac:dyDescent="0.3">
      <c r="L38" s="30"/>
      <c r="M38" s="4"/>
    </row>
    <row r="59" spans="12:21" x14ac:dyDescent="0.3">
      <c r="L59" s="30"/>
      <c r="M59" s="4"/>
    </row>
    <row r="60" spans="12:21" x14ac:dyDescent="0.3">
      <c r="L60" s="30"/>
      <c r="M60" s="4"/>
    </row>
    <row r="62" spans="12:21" x14ac:dyDescent="0.3">
      <c r="L62" s="4"/>
      <c r="M62" s="4"/>
      <c r="N62" s="86"/>
      <c r="O62" s="86"/>
      <c r="P62" s="86"/>
      <c r="Q62" s="86"/>
      <c r="R62" s="86"/>
      <c r="S62" s="86"/>
      <c r="T62" s="86"/>
      <c r="U62" s="86"/>
    </row>
    <row r="63" spans="12:21" x14ac:dyDescent="0.3">
      <c r="N63" s="92"/>
      <c r="O63" s="92"/>
      <c r="P63" s="92"/>
      <c r="Q63" s="92"/>
      <c r="R63" s="92"/>
      <c r="S63" s="92"/>
    </row>
    <row r="65" spans="12:21" x14ac:dyDescent="0.3">
      <c r="L65" s="30"/>
      <c r="M65" s="4"/>
      <c r="N65" s="16"/>
      <c r="O65" s="16"/>
      <c r="P65" s="16"/>
      <c r="Q65" s="16"/>
      <c r="R65" s="16"/>
      <c r="S65" s="16"/>
      <c r="T65" s="16"/>
      <c r="U65" s="16"/>
    </row>
    <row r="66" spans="12:21" x14ac:dyDescent="0.3">
      <c r="L66" s="30"/>
      <c r="M66" s="4"/>
      <c r="N66" s="16"/>
      <c r="O66" s="16"/>
      <c r="P66" s="16"/>
      <c r="Q66" s="16"/>
      <c r="R66" s="16"/>
      <c r="S66" s="16"/>
      <c r="T66" s="16"/>
      <c r="U66" s="16"/>
    </row>
    <row r="67" spans="12:21" x14ac:dyDescent="0.3">
      <c r="L67" s="30"/>
      <c r="M67" s="4"/>
      <c r="N67" s="16"/>
      <c r="O67" s="16"/>
      <c r="P67" s="16"/>
      <c r="Q67" s="16"/>
      <c r="R67" s="16"/>
      <c r="S67" s="16"/>
      <c r="T67" s="16"/>
      <c r="U67" s="16"/>
    </row>
    <row r="68" spans="12:21" x14ac:dyDescent="0.3">
      <c r="L68" s="30"/>
      <c r="M68" s="4"/>
      <c r="N68" s="16"/>
      <c r="O68" s="16"/>
      <c r="P68" s="16"/>
      <c r="Q68" s="16"/>
      <c r="R68" s="16"/>
      <c r="S68" s="16"/>
      <c r="T68" s="16"/>
      <c r="U68" s="16"/>
    </row>
    <row r="69" spans="12:21" x14ac:dyDescent="0.3">
      <c r="L69" s="30"/>
      <c r="M69" s="4"/>
      <c r="N69" s="16"/>
      <c r="O69" s="16"/>
      <c r="P69" s="16"/>
      <c r="Q69" s="16"/>
      <c r="R69" s="16"/>
      <c r="S69" s="16"/>
      <c r="T69" s="16"/>
      <c r="U69" s="16"/>
    </row>
    <row r="70" spans="12:21" x14ac:dyDescent="0.3">
      <c r="L70" s="30"/>
      <c r="M70" s="4"/>
      <c r="N70" s="16"/>
      <c r="O70" s="16"/>
      <c r="P70" s="16"/>
      <c r="Q70" s="16"/>
      <c r="R70" s="16"/>
      <c r="S70" s="16"/>
      <c r="T70" s="16"/>
      <c r="U70" s="16"/>
    </row>
    <row r="71" spans="12:21" x14ac:dyDescent="0.3">
      <c r="L71" s="30"/>
      <c r="M71" s="4"/>
      <c r="N71" s="16"/>
      <c r="O71" s="16"/>
      <c r="P71" s="16"/>
      <c r="Q71" s="16"/>
      <c r="R71" s="16"/>
      <c r="S71" s="16"/>
      <c r="T71" s="16"/>
      <c r="U71" s="16"/>
    </row>
    <row r="72" spans="12:21" x14ac:dyDescent="0.3">
      <c r="L72" s="30"/>
      <c r="M72" s="4"/>
      <c r="N72" s="16"/>
      <c r="O72" s="16"/>
      <c r="P72" s="16"/>
      <c r="Q72" s="16"/>
      <c r="R72" s="16"/>
      <c r="S72" s="16"/>
      <c r="T72" s="16"/>
      <c r="U72" s="16"/>
    </row>
    <row r="73" spans="12:21" x14ac:dyDescent="0.3">
      <c r="L73" s="30"/>
      <c r="M73" s="4"/>
      <c r="N73" s="16"/>
      <c r="O73" s="16"/>
      <c r="P73" s="16"/>
      <c r="Q73" s="16"/>
      <c r="R73" s="16"/>
      <c r="S73" s="16"/>
      <c r="T73" s="16"/>
      <c r="U73" s="16"/>
    </row>
    <row r="74" spans="12:21" x14ac:dyDescent="0.3">
      <c r="L74" s="30"/>
      <c r="M74" s="4"/>
      <c r="N74" s="16"/>
      <c r="O74" s="16"/>
      <c r="P74" s="16"/>
      <c r="Q74" s="16"/>
      <c r="R74" s="16"/>
      <c r="S74" s="16"/>
      <c r="T74" s="16"/>
      <c r="U74" s="16"/>
    </row>
    <row r="75" spans="12:21" x14ac:dyDescent="0.3">
      <c r="L75" s="30"/>
      <c r="M75" s="4"/>
      <c r="N75" s="16"/>
      <c r="O75" s="16"/>
      <c r="P75" s="16"/>
      <c r="Q75" s="16"/>
      <c r="R75" s="16"/>
      <c r="S75" s="16"/>
      <c r="T75" s="16"/>
      <c r="U75" s="16"/>
    </row>
    <row r="76" spans="12:21" x14ac:dyDescent="0.3">
      <c r="L76" s="30"/>
      <c r="M76" s="4"/>
      <c r="N76" s="16"/>
      <c r="O76" s="16"/>
      <c r="P76" s="16"/>
      <c r="Q76" s="16"/>
      <c r="R76" s="16"/>
      <c r="S76" s="16"/>
      <c r="T76" s="16"/>
      <c r="U76" s="16"/>
    </row>
    <row r="77" spans="12:21" x14ac:dyDescent="0.3">
      <c r="L77" s="30"/>
      <c r="M77" s="4"/>
      <c r="N77" s="16"/>
      <c r="O77" s="16"/>
      <c r="P77" s="16"/>
      <c r="Q77" s="16"/>
      <c r="R77" s="16"/>
      <c r="S77" s="16"/>
      <c r="T77" s="16"/>
      <c r="U77" s="16"/>
    </row>
    <row r="78" spans="12:21" x14ac:dyDescent="0.3">
      <c r="L78" s="30"/>
      <c r="M78" s="4"/>
      <c r="N78" s="16"/>
      <c r="O78" s="16"/>
      <c r="P78" s="16"/>
      <c r="Q78" s="16"/>
      <c r="R78" s="16"/>
      <c r="S78" s="16"/>
      <c r="T78" s="16"/>
      <c r="U78" s="16"/>
    </row>
    <row r="79" spans="12:21" x14ac:dyDescent="0.3">
      <c r="L79" s="30"/>
      <c r="M79" s="4"/>
      <c r="N79" s="16"/>
      <c r="O79" s="16"/>
      <c r="P79" s="16"/>
      <c r="Q79" s="16"/>
      <c r="R79" s="16"/>
      <c r="S79" s="16"/>
      <c r="T79" s="16"/>
      <c r="U79" s="16"/>
    </row>
    <row r="80" spans="12:21" x14ac:dyDescent="0.3">
      <c r="L80" s="30"/>
      <c r="M80" s="4"/>
      <c r="N80" s="16"/>
      <c r="O80" s="16"/>
      <c r="P80" s="16"/>
      <c r="Q80" s="16"/>
      <c r="R80" s="16"/>
      <c r="S80" s="16"/>
      <c r="T80" s="16"/>
      <c r="U80" s="16"/>
    </row>
    <row r="81" spans="12:21" x14ac:dyDescent="0.3">
      <c r="L81" s="30"/>
      <c r="M81" s="4"/>
      <c r="N81" s="16"/>
      <c r="O81" s="16"/>
      <c r="P81" s="16"/>
      <c r="Q81" s="16"/>
      <c r="R81" s="16"/>
      <c r="S81" s="16"/>
      <c r="T81" s="16"/>
      <c r="U81" s="16"/>
    </row>
    <row r="82" spans="12:21" x14ac:dyDescent="0.3">
      <c r="L82" s="30"/>
      <c r="M82" s="4"/>
      <c r="N82" s="16"/>
      <c r="O82" s="16"/>
      <c r="P82" s="16"/>
      <c r="Q82" s="16"/>
      <c r="R82" s="16"/>
      <c r="S82" s="16"/>
      <c r="T82" s="16"/>
      <c r="U82" s="16"/>
    </row>
    <row r="83" spans="12:21" x14ac:dyDescent="0.3">
      <c r="L83" s="30"/>
      <c r="M83" s="4"/>
      <c r="N83" s="16"/>
      <c r="O83" s="16"/>
      <c r="P83" s="16"/>
      <c r="Q83" s="16"/>
      <c r="R83" s="16"/>
      <c r="S83" s="16"/>
      <c r="T83" s="16"/>
      <c r="U83" s="16"/>
    </row>
    <row r="84" spans="12:21" x14ac:dyDescent="0.3">
      <c r="L84" s="30"/>
      <c r="M84" s="4"/>
      <c r="N84" s="16"/>
      <c r="O84" s="16"/>
      <c r="P84" s="16"/>
      <c r="Q84" s="16"/>
      <c r="R84" s="16"/>
      <c r="S84" s="16"/>
      <c r="T84" s="16"/>
      <c r="U84" s="16"/>
    </row>
    <row r="85" spans="12:21" x14ac:dyDescent="0.3">
      <c r="L85" s="30"/>
      <c r="M85" s="4"/>
      <c r="N85" s="16"/>
      <c r="O85" s="16"/>
      <c r="P85" s="16"/>
      <c r="Q85" s="16"/>
      <c r="R85" s="16"/>
      <c r="S85" s="16"/>
      <c r="T85" s="16"/>
      <c r="U85" s="16"/>
    </row>
    <row r="86" spans="12:21" x14ac:dyDescent="0.3">
      <c r="L86" s="30"/>
      <c r="M86" s="4"/>
      <c r="N86" s="16"/>
      <c r="O86" s="16"/>
      <c r="P86" s="16"/>
      <c r="Q86" s="16"/>
      <c r="R86" s="16"/>
      <c r="S86" s="16"/>
      <c r="T86" s="16"/>
      <c r="U86" s="16"/>
    </row>
    <row r="87" spans="12:21" x14ac:dyDescent="0.3">
      <c r="L87" s="30"/>
      <c r="M87" s="4"/>
      <c r="N87" s="16"/>
      <c r="O87" s="16"/>
      <c r="P87" s="16"/>
      <c r="Q87" s="16"/>
      <c r="R87" s="16"/>
      <c r="S87" s="16"/>
      <c r="T87" s="16"/>
      <c r="U87" s="16"/>
    </row>
    <row r="88" spans="12:21" x14ac:dyDescent="0.3">
      <c r="L88" s="30"/>
      <c r="M88" s="4"/>
      <c r="N88" s="16"/>
      <c r="O88" s="16"/>
      <c r="P88" s="16"/>
      <c r="Q88" s="16"/>
      <c r="R88" s="16"/>
      <c r="S88" s="16"/>
      <c r="T88" s="16"/>
      <c r="U88" s="16"/>
    </row>
    <row r="89" spans="12:21" x14ac:dyDescent="0.3">
      <c r="L89" s="30"/>
      <c r="M89" s="4"/>
      <c r="N89" s="16"/>
      <c r="O89" s="16"/>
      <c r="P89" s="16"/>
      <c r="Q89" s="16"/>
      <c r="R89" s="16"/>
      <c r="S89" s="16"/>
      <c r="T89" s="16"/>
      <c r="U89" s="16"/>
    </row>
    <row r="90" spans="12:21" x14ac:dyDescent="0.3">
      <c r="L90" s="30"/>
      <c r="M90" s="4"/>
      <c r="N90" s="16"/>
      <c r="O90" s="16"/>
      <c r="P90" s="16"/>
      <c r="Q90" s="16"/>
      <c r="R90" s="16"/>
      <c r="S90" s="16"/>
      <c r="T90" s="16"/>
      <c r="U90" s="16"/>
    </row>
    <row r="91" spans="12:21" x14ac:dyDescent="0.3">
      <c r="L91" s="30"/>
      <c r="M91" s="4"/>
      <c r="N91" s="16"/>
      <c r="O91" s="16"/>
      <c r="P91" s="16"/>
      <c r="Q91" s="16"/>
      <c r="R91" s="16"/>
      <c r="S91" s="16"/>
      <c r="T91" s="16"/>
      <c r="U91" s="16"/>
    </row>
  </sheetData>
  <mergeCells count="22">
    <mergeCell ref="B1:I1"/>
    <mergeCell ref="Y1:AF1"/>
    <mergeCell ref="N2:O2"/>
    <mergeCell ref="P2:Q2"/>
    <mergeCell ref="R2:S2"/>
    <mergeCell ref="N1:S1"/>
    <mergeCell ref="N22:O22"/>
    <mergeCell ref="P22:Q22"/>
    <mergeCell ref="R22:S22"/>
    <mergeCell ref="N62:U62"/>
    <mergeCell ref="N63:O63"/>
    <mergeCell ref="P63:Q63"/>
    <mergeCell ref="R63:S63"/>
    <mergeCell ref="N12:O12"/>
    <mergeCell ref="P12:Q12"/>
    <mergeCell ref="R12:S12"/>
    <mergeCell ref="N21:U21"/>
    <mergeCell ref="N11:S11"/>
    <mergeCell ref="T11:Y11"/>
    <mergeCell ref="T12:U12"/>
    <mergeCell ref="V12:W12"/>
    <mergeCell ref="X12:Y1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1"/>
  <sheetViews>
    <sheetView zoomScale="70" zoomScaleNormal="70" workbookViewId="0">
      <selection activeCell="A41" sqref="A41"/>
    </sheetView>
  </sheetViews>
  <sheetFormatPr defaultColWidth="8.5" defaultRowHeight="14" x14ac:dyDescent="0.3"/>
  <cols>
    <col min="1" max="1" width="21" style="2" customWidth="1"/>
    <col min="2" max="2" width="12.1640625" style="2" customWidth="1"/>
    <col min="3" max="3" width="19.6640625" style="2" customWidth="1"/>
    <col min="4" max="4" width="14" style="2" customWidth="1"/>
    <col min="5" max="6" width="15.6640625" style="2" customWidth="1"/>
    <col min="7" max="7" width="14.6640625" style="2" customWidth="1"/>
    <col min="8" max="8" width="14.83203125" style="2" customWidth="1"/>
    <col min="9" max="9" width="13.83203125" style="2" customWidth="1"/>
    <col min="10" max="10" width="13" style="2" bestFit="1" customWidth="1"/>
    <col min="11" max="11" width="15.5" style="2" customWidth="1"/>
    <col min="12" max="12" width="13.83203125" style="2" bestFit="1" customWidth="1"/>
    <col min="13" max="13" width="12.5" style="2" bestFit="1" customWidth="1"/>
    <col min="14" max="14" width="12.83203125" style="2" customWidth="1"/>
    <col min="15" max="15" width="15" style="2" customWidth="1"/>
    <col min="16" max="16" width="14.5" style="2" customWidth="1"/>
    <col min="17" max="17" width="8.5" style="2"/>
    <col min="18" max="18" width="12.5" style="2" customWidth="1"/>
    <col min="19" max="19" width="13.83203125" style="2" customWidth="1"/>
    <col min="20" max="16384" width="8.5" style="2"/>
  </cols>
  <sheetData>
    <row r="1" spans="1:8" ht="27" customHeight="1" x14ac:dyDescent="0.3">
      <c r="A1" s="93" t="s">
        <v>2107</v>
      </c>
      <c r="B1" s="93"/>
      <c r="C1" s="93"/>
      <c r="D1" s="93"/>
      <c r="E1" s="93"/>
      <c r="F1" s="93"/>
      <c r="G1" s="93"/>
      <c r="H1" s="94"/>
    </row>
    <row r="2" spans="1:8" ht="15.5" x14ac:dyDescent="0.3">
      <c r="A2" s="69"/>
      <c r="B2" s="25"/>
      <c r="C2" s="100" t="s">
        <v>2100</v>
      </c>
      <c r="D2" s="100"/>
      <c r="E2" s="100" t="s">
        <v>2101</v>
      </c>
      <c r="F2" s="100"/>
      <c r="G2" s="100" t="s">
        <v>2102</v>
      </c>
      <c r="H2" s="100"/>
    </row>
    <row r="3" spans="1:8" ht="17.5" x14ac:dyDescent="0.3">
      <c r="A3" s="68" t="s">
        <v>2179</v>
      </c>
      <c r="B3" s="24" t="s">
        <v>2029</v>
      </c>
      <c r="C3" s="25" t="s">
        <v>2104</v>
      </c>
      <c r="D3" s="25" t="s">
        <v>2105</v>
      </c>
      <c r="E3" s="25" t="s">
        <v>2104</v>
      </c>
      <c r="F3" s="25" t="s">
        <v>2105</v>
      </c>
      <c r="G3" s="25" t="s">
        <v>2104</v>
      </c>
      <c r="H3" s="25" t="s">
        <v>2105</v>
      </c>
    </row>
    <row r="4" spans="1:8" x14ac:dyDescent="0.3">
      <c r="A4" s="102" t="s">
        <v>2180</v>
      </c>
      <c r="B4" s="24" t="s">
        <v>2039</v>
      </c>
      <c r="C4" s="25">
        <v>7</v>
      </c>
      <c r="D4" s="25">
        <v>1</v>
      </c>
      <c r="E4" s="25">
        <v>6</v>
      </c>
      <c r="F4" s="25">
        <v>0</v>
      </c>
      <c r="G4" s="25">
        <v>9</v>
      </c>
      <c r="H4" s="25">
        <v>4</v>
      </c>
    </row>
    <row r="5" spans="1:8" x14ac:dyDescent="0.3">
      <c r="A5" s="102"/>
      <c r="B5" s="24" t="s">
        <v>2030</v>
      </c>
      <c r="C5" s="25">
        <v>19</v>
      </c>
      <c r="D5" s="25">
        <v>7</v>
      </c>
      <c r="E5" s="25">
        <v>10</v>
      </c>
      <c r="F5" s="25">
        <v>5</v>
      </c>
      <c r="G5" s="25">
        <v>14</v>
      </c>
      <c r="H5" s="25">
        <v>15</v>
      </c>
    </row>
    <row r="6" spans="1:8" x14ac:dyDescent="0.3">
      <c r="A6" s="102"/>
      <c r="B6" s="24" t="s">
        <v>2031</v>
      </c>
      <c r="C6" s="25">
        <v>29</v>
      </c>
      <c r="D6" s="25">
        <v>9</v>
      </c>
      <c r="E6" s="25">
        <v>13</v>
      </c>
      <c r="F6" s="25">
        <v>12</v>
      </c>
      <c r="G6" s="25">
        <v>18</v>
      </c>
      <c r="H6" s="25">
        <v>20</v>
      </c>
    </row>
    <row r="7" spans="1:8" x14ac:dyDescent="0.3">
      <c r="A7" s="102"/>
      <c r="B7" s="24" t="s">
        <v>2032</v>
      </c>
      <c r="C7" s="25">
        <v>34</v>
      </c>
      <c r="D7" s="25">
        <v>10</v>
      </c>
      <c r="E7" s="25">
        <v>17</v>
      </c>
      <c r="F7" s="25">
        <v>15</v>
      </c>
      <c r="G7" s="25">
        <v>20</v>
      </c>
      <c r="H7" s="25">
        <v>21</v>
      </c>
    </row>
    <row r="8" spans="1:8" x14ac:dyDescent="0.3">
      <c r="A8" s="102"/>
      <c r="B8" s="24" t="s">
        <v>2033</v>
      </c>
      <c r="C8" s="25">
        <v>37</v>
      </c>
      <c r="D8" s="25">
        <v>11</v>
      </c>
      <c r="E8" s="25">
        <v>21</v>
      </c>
      <c r="F8" s="25">
        <v>18</v>
      </c>
      <c r="G8" s="25">
        <v>23</v>
      </c>
      <c r="H8" s="25">
        <v>24</v>
      </c>
    </row>
    <row r="9" spans="1:8" x14ac:dyDescent="0.3">
      <c r="A9" s="102"/>
      <c r="B9" s="24" t="s">
        <v>2034</v>
      </c>
      <c r="C9" s="25">
        <v>41</v>
      </c>
      <c r="D9" s="25">
        <v>13</v>
      </c>
      <c r="E9" s="25">
        <v>22</v>
      </c>
      <c r="F9" s="25">
        <v>19</v>
      </c>
      <c r="G9" s="25">
        <v>26</v>
      </c>
      <c r="H9" s="25">
        <v>26</v>
      </c>
    </row>
    <row r="10" spans="1:8" x14ac:dyDescent="0.3">
      <c r="A10" s="102"/>
      <c r="B10" s="24" t="s">
        <v>2035</v>
      </c>
      <c r="C10" s="25">
        <v>41</v>
      </c>
      <c r="D10" s="25">
        <v>14</v>
      </c>
      <c r="E10" s="25">
        <v>22</v>
      </c>
      <c r="F10" s="25">
        <v>21</v>
      </c>
      <c r="G10" s="25">
        <v>26</v>
      </c>
      <c r="H10" s="25">
        <v>26</v>
      </c>
    </row>
    <row r="11" spans="1:8" x14ac:dyDescent="0.3">
      <c r="A11" s="102"/>
      <c r="B11" s="24" t="s">
        <v>2036</v>
      </c>
      <c r="C11" s="25">
        <v>43</v>
      </c>
      <c r="D11" s="25">
        <v>15</v>
      </c>
      <c r="E11" s="25">
        <v>22</v>
      </c>
      <c r="F11" s="25">
        <v>22</v>
      </c>
      <c r="G11" s="25">
        <v>30</v>
      </c>
      <c r="H11" s="25">
        <v>30</v>
      </c>
    </row>
    <row r="12" spans="1:8" x14ac:dyDescent="0.3">
      <c r="A12" s="102"/>
      <c r="B12" s="24" t="s">
        <v>2037</v>
      </c>
      <c r="C12" s="25">
        <v>43</v>
      </c>
      <c r="D12" s="25">
        <v>16</v>
      </c>
      <c r="E12" s="25">
        <v>24</v>
      </c>
      <c r="F12" s="25">
        <v>24</v>
      </c>
      <c r="G12" s="25">
        <v>31</v>
      </c>
      <c r="H12" s="25">
        <v>31</v>
      </c>
    </row>
    <row r="13" spans="1:8" x14ac:dyDescent="0.3">
      <c r="A13" s="102"/>
      <c r="B13" s="24" t="s">
        <v>2038</v>
      </c>
      <c r="C13" s="25">
        <v>44</v>
      </c>
      <c r="D13" s="25">
        <v>16</v>
      </c>
      <c r="E13" s="25">
        <v>25</v>
      </c>
      <c r="F13" s="25">
        <v>25</v>
      </c>
      <c r="G13" s="25">
        <v>32</v>
      </c>
      <c r="H13" s="25">
        <v>34</v>
      </c>
    </row>
    <row r="14" spans="1:8" x14ac:dyDescent="0.3">
      <c r="A14" s="102" t="s">
        <v>2181</v>
      </c>
      <c r="B14" s="24" t="s">
        <v>2039</v>
      </c>
      <c r="C14" s="25">
        <v>4</v>
      </c>
      <c r="D14" s="25">
        <v>5</v>
      </c>
      <c r="E14" s="25">
        <v>18</v>
      </c>
      <c r="F14" s="25">
        <v>10</v>
      </c>
      <c r="G14" s="25">
        <v>5</v>
      </c>
      <c r="H14" s="25">
        <v>2</v>
      </c>
    </row>
    <row r="15" spans="1:8" x14ac:dyDescent="0.3">
      <c r="A15" s="102"/>
      <c r="B15" s="24" t="s">
        <v>2030</v>
      </c>
      <c r="C15" s="25">
        <v>8</v>
      </c>
      <c r="D15" s="25">
        <v>13</v>
      </c>
      <c r="E15" s="25">
        <v>35</v>
      </c>
      <c r="F15" s="25">
        <v>15</v>
      </c>
      <c r="G15" s="25">
        <v>13</v>
      </c>
      <c r="H15" s="25">
        <v>13</v>
      </c>
    </row>
    <row r="16" spans="1:8" x14ac:dyDescent="0.3">
      <c r="A16" s="102"/>
      <c r="B16" s="24" t="s">
        <v>2031</v>
      </c>
      <c r="C16" s="25">
        <v>11</v>
      </c>
      <c r="D16" s="25">
        <v>17</v>
      </c>
      <c r="E16" s="25">
        <v>45</v>
      </c>
      <c r="F16" s="25">
        <v>19</v>
      </c>
      <c r="G16" s="25">
        <v>20</v>
      </c>
      <c r="H16" s="25">
        <v>14</v>
      </c>
    </row>
    <row r="17" spans="1:8" x14ac:dyDescent="0.3">
      <c r="A17" s="102"/>
      <c r="B17" s="24" t="s">
        <v>2032</v>
      </c>
      <c r="C17" s="25">
        <v>17</v>
      </c>
      <c r="D17" s="25">
        <v>22</v>
      </c>
      <c r="E17" s="25">
        <v>45</v>
      </c>
      <c r="F17" s="25">
        <v>19</v>
      </c>
      <c r="G17" s="25">
        <v>22</v>
      </c>
      <c r="H17" s="25">
        <v>16</v>
      </c>
    </row>
    <row r="18" spans="1:8" x14ac:dyDescent="0.3">
      <c r="A18" s="102"/>
      <c r="B18" s="24" t="s">
        <v>2033</v>
      </c>
      <c r="C18" s="25">
        <v>24</v>
      </c>
      <c r="D18" s="25">
        <v>24</v>
      </c>
      <c r="E18" s="25">
        <v>47</v>
      </c>
      <c r="F18" s="25">
        <v>23</v>
      </c>
      <c r="G18" s="25">
        <v>30</v>
      </c>
      <c r="H18" s="25">
        <v>18</v>
      </c>
    </row>
    <row r="19" spans="1:8" x14ac:dyDescent="0.3">
      <c r="A19" s="102"/>
      <c r="B19" s="24" t="s">
        <v>2034</v>
      </c>
      <c r="C19" s="25">
        <v>25</v>
      </c>
      <c r="D19" s="25">
        <v>26</v>
      </c>
      <c r="E19" s="25">
        <v>47</v>
      </c>
      <c r="F19" s="25">
        <v>24</v>
      </c>
      <c r="G19" s="25">
        <v>30</v>
      </c>
      <c r="H19" s="25">
        <v>21</v>
      </c>
    </row>
    <row r="20" spans="1:8" x14ac:dyDescent="0.3">
      <c r="A20" s="102"/>
      <c r="B20" s="24" t="s">
        <v>2035</v>
      </c>
      <c r="C20" s="25">
        <v>28</v>
      </c>
      <c r="D20" s="25">
        <v>27</v>
      </c>
      <c r="E20" s="25">
        <v>48</v>
      </c>
      <c r="F20" s="25">
        <v>25</v>
      </c>
      <c r="G20" s="25">
        <v>30</v>
      </c>
      <c r="H20" s="25">
        <v>21</v>
      </c>
    </row>
    <row r="21" spans="1:8" x14ac:dyDescent="0.3">
      <c r="A21" s="102"/>
      <c r="B21" s="24" t="s">
        <v>2036</v>
      </c>
      <c r="C21" s="25">
        <v>31</v>
      </c>
      <c r="D21" s="25">
        <v>29</v>
      </c>
      <c r="E21" s="25">
        <v>49</v>
      </c>
      <c r="F21" s="25">
        <v>26</v>
      </c>
      <c r="G21" s="25">
        <v>33</v>
      </c>
      <c r="H21" s="25">
        <v>23</v>
      </c>
    </row>
    <row r="22" spans="1:8" x14ac:dyDescent="0.3">
      <c r="A22" s="102"/>
      <c r="B22" s="24" t="s">
        <v>2037</v>
      </c>
      <c r="C22" s="25">
        <v>32</v>
      </c>
      <c r="D22" s="25">
        <v>29</v>
      </c>
      <c r="E22" s="25">
        <v>50</v>
      </c>
      <c r="F22" s="25">
        <v>26</v>
      </c>
      <c r="G22" s="25">
        <v>33</v>
      </c>
      <c r="H22" s="25">
        <v>23</v>
      </c>
    </row>
    <row r="23" spans="1:8" x14ac:dyDescent="0.3">
      <c r="A23" s="102"/>
      <c r="B23" s="24" t="s">
        <v>2038</v>
      </c>
      <c r="C23" s="25">
        <v>33</v>
      </c>
      <c r="D23" s="25">
        <v>30</v>
      </c>
      <c r="E23" s="25">
        <v>50</v>
      </c>
      <c r="F23" s="25">
        <v>27</v>
      </c>
      <c r="G23" s="25">
        <v>33</v>
      </c>
      <c r="H23" s="25">
        <v>23</v>
      </c>
    </row>
    <row r="24" spans="1:8" x14ac:dyDescent="0.3">
      <c r="A24" s="102" t="s">
        <v>2085</v>
      </c>
      <c r="B24" s="24" t="s">
        <v>2039</v>
      </c>
      <c r="C24" s="25">
        <v>4</v>
      </c>
      <c r="D24" s="25">
        <v>8</v>
      </c>
      <c r="E24" s="25">
        <v>4</v>
      </c>
      <c r="F24" s="25">
        <v>3</v>
      </c>
      <c r="G24" s="25">
        <v>4</v>
      </c>
      <c r="H24" s="25">
        <v>5</v>
      </c>
    </row>
    <row r="25" spans="1:8" x14ac:dyDescent="0.3">
      <c r="A25" s="102"/>
      <c r="B25" s="24" t="s">
        <v>2030</v>
      </c>
      <c r="C25" s="25">
        <v>8</v>
      </c>
      <c r="D25" s="25">
        <v>13</v>
      </c>
      <c r="E25" s="25">
        <v>7</v>
      </c>
      <c r="F25" s="25">
        <v>12</v>
      </c>
      <c r="G25" s="25">
        <v>12</v>
      </c>
      <c r="H25" s="25">
        <v>3</v>
      </c>
    </row>
    <row r="26" spans="1:8" x14ac:dyDescent="0.3">
      <c r="A26" s="102"/>
      <c r="B26" s="24" t="s">
        <v>2031</v>
      </c>
      <c r="C26" s="25">
        <v>13</v>
      </c>
      <c r="D26" s="25">
        <v>17</v>
      </c>
      <c r="E26" s="25">
        <v>8</v>
      </c>
      <c r="F26" s="25">
        <v>20</v>
      </c>
      <c r="G26" s="25">
        <v>22</v>
      </c>
      <c r="H26" s="25">
        <v>10</v>
      </c>
    </row>
    <row r="27" spans="1:8" x14ac:dyDescent="0.3">
      <c r="A27" s="102"/>
      <c r="B27" s="24" t="s">
        <v>2032</v>
      </c>
      <c r="C27" s="25">
        <v>18</v>
      </c>
      <c r="D27" s="25">
        <v>21</v>
      </c>
      <c r="E27" s="25">
        <v>15</v>
      </c>
      <c r="F27" s="25">
        <v>27</v>
      </c>
      <c r="G27" s="25">
        <v>23</v>
      </c>
      <c r="H27" s="25">
        <v>16</v>
      </c>
    </row>
    <row r="28" spans="1:8" x14ac:dyDescent="0.3">
      <c r="A28" s="102"/>
      <c r="B28" s="24" t="s">
        <v>2033</v>
      </c>
      <c r="C28" s="25">
        <v>27</v>
      </c>
      <c r="D28" s="25">
        <v>24</v>
      </c>
      <c r="E28" s="25">
        <v>17</v>
      </c>
      <c r="F28" s="25">
        <v>31</v>
      </c>
      <c r="G28" s="25">
        <v>29</v>
      </c>
      <c r="H28" s="25">
        <v>23</v>
      </c>
    </row>
    <row r="29" spans="1:8" x14ac:dyDescent="0.3">
      <c r="A29" s="102"/>
      <c r="B29" s="24" t="s">
        <v>2034</v>
      </c>
      <c r="C29" s="25">
        <v>36</v>
      </c>
      <c r="D29" s="25">
        <v>35</v>
      </c>
      <c r="E29" s="25">
        <v>21</v>
      </c>
      <c r="F29" s="25">
        <v>34</v>
      </c>
      <c r="G29" s="25">
        <v>33</v>
      </c>
      <c r="H29" s="25">
        <v>26</v>
      </c>
    </row>
    <row r="30" spans="1:8" x14ac:dyDescent="0.3">
      <c r="A30" s="102"/>
      <c r="B30" s="24" t="s">
        <v>2035</v>
      </c>
      <c r="C30" s="25">
        <v>40</v>
      </c>
      <c r="D30" s="25">
        <v>39</v>
      </c>
      <c r="E30" s="25">
        <v>24</v>
      </c>
      <c r="F30" s="25">
        <v>34</v>
      </c>
      <c r="G30" s="25">
        <v>34</v>
      </c>
      <c r="H30" s="25">
        <v>35</v>
      </c>
    </row>
    <row r="31" spans="1:8" x14ac:dyDescent="0.3">
      <c r="A31" s="102"/>
      <c r="B31" s="24" t="s">
        <v>2036</v>
      </c>
      <c r="C31" s="25">
        <v>48</v>
      </c>
      <c r="D31" s="25">
        <v>41</v>
      </c>
      <c r="E31" s="25">
        <v>25</v>
      </c>
      <c r="F31" s="25">
        <v>36</v>
      </c>
      <c r="G31" s="25">
        <v>40</v>
      </c>
      <c r="H31" s="25">
        <v>35</v>
      </c>
    </row>
    <row r="32" spans="1:8" x14ac:dyDescent="0.3">
      <c r="A32" s="102"/>
      <c r="B32" s="24" t="s">
        <v>2037</v>
      </c>
      <c r="C32" s="25">
        <v>57</v>
      </c>
      <c r="D32" s="25">
        <v>43</v>
      </c>
      <c r="E32" s="25">
        <v>28</v>
      </c>
      <c r="F32" s="25">
        <v>40</v>
      </c>
      <c r="G32" s="25">
        <v>41</v>
      </c>
      <c r="H32" s="25">
        <v>39</v>
      </c>
    </row>
    <row r="33" spans="1:14" x14ac:dyDescent="0.3">
      <c r="A33" s="102"/>
      <c r="B33" s="24" t="s">
        <v>2038</v>
      </c>
      <c r="C33" s="25">
        <v>59</v>
      </c>
      <c r="D33" s="25">
        <v>48</v>
      </c>
      <c r="E33" s="25">
        <v>28</v>
      </c>
      <c r="F33" s="25">
        <v>40</v>
      </c>
      <c r="G33" s="25">
        <v>43</v>
      </c>
      <c r="H33" s="25">
        <v>43</v>
      </c>
    </row>
    <row r="34" spans="1:14" ht="22.5" customHeight="1" x14ac:dyDescent="0.3">
      <c r="A34" s="95" t="s">
        <v>2125</v>
      </c>
      <c r="B34" s="95"/>
      <c r="C34" s="95"/>
      <c r="D34" s="95"/>
      <c r="E34" s="95"/>
      <c r="F34" s="95"/>
      <c r="G34" s="95"/>
      <c r="H34" s="96"/>
      <c r="I34" s="103" t="s">
        <v>2108</v>
      </c>
      <c r="J34" s="103"/>
      <c r="K34" s="103"/>
      <c r="L34" s="103"/>
      <c r="M34" s="103"/>
      <c r="N34" s="103"/>
    </row>
    <row r="35" spans="1:14" ht="15.5" x14ac:dyDescent="0.3">
      <c r="A35" s="69"/>
      <c r="B35" s="25"/>
      <c r="C35" s="100" t="s">
        <v>2100</v>
      </c>
      <c r="D35" s="100"/>
      <c r="E35" s="100" t="s">
        <v>2101</v>
      </c>
      <c r="F35" s="100"/>
      <c r="G35" s="100" t="s">
        <v>2102</v>
      </c>
      <c r="H35" s="100"/>
      <c r="I35" s="100" t="s">
        <v>2100</v>
      </c>
      <c r="J35" s="100"/>
      <c r="K35" s="100" t="s">
        <v>2101</v>
      </c>
      <c r="L35" s="100"/>
      <c r="M35" s="100" t="s">
        <v>2102</v>
      </c>
      <c r="N35" s="100"/>
    </row>
    <row r="36" spans="1:14" ht="17.25" customHeight="1" x14ac:dyDescent="0.3">
      <c r="A36" s="68" t="s">
        <v>2179</v>
      </c>
      <c r="B36" s="24" t="s">
        <v>2029</v>
      </c>
      <c r="C36" s="25" t="s">
        <v>2104</v>
      </c>
      <c r="D36" s="25" t="s">
        <v>2105</v>
      </c>
      <c r="E36" s="25" t="s">
        <v>2104</v>
      </c>
      <c r="F36" s="25" t="s">
        <v>2105</v>
      </c>
      <c r="G36" s="25" t="s">
        <v>2104</v>
      </c>
      <c r="H36" s="25" t="s">
        <v>2105</v>
      </c>
      <c r="I36" s="25" t="s">
        <v>2104</v>
      </c>
      <c r="J36" s="25" t="s">
        <v>2105</v>
      </c>
      <c r="K36" s="25" t="s">
        <v>2104</v>
      </c>
      <c r="L36" s="25" t="s">
        <v>2105</v>
      </c>
      <c r="M36" s="25" t="s">
        <v>2104</v>
      </c>
      <c r="N36" s="25" t="s">
        <v>2105</v>
      </c>
    </row>
    <row r="37" spans="1:14" ht="15.5" x14ac:dyDescent="0.3">
      <c r="A37" s="70" t="s">
        <v>2180</v>
      </c>
      <c r="B37" s="24" t="s">
        <v>2039</v>
      </c>
      <c r="C37" s="25">
        <v>290</v>
      </c>
      <c r="D37" s="25">
        <v>205</v>
      </c>
      <c r="E37" s="25">
        <v>232</v>
      </c>
      <c r="F37" s="25">
        <v>231</v>
      </c>
      <c r="G37" s="25">
        <v>241</v>
      </c>
      <c r="H37" s="25">
        <v>263</v>
      </c>
      <c r="I37" s="17">
        <f t="shared" ref="I37:I38" si="0">C37*100000</f>
        <v>29000000</v>
      </c>
      <c r="J37" s="17">
        <f t="shared" ref="J37:J38" si="1">D37*100000</f>
        <v>20500000</v>
      </c>
      <c r="K37" s="17">
        <f t="shared" ref="K37:K38" si="2">E37*100000</f>
        <v>23200000</v>
      </c>
      <c r="L37" s="17">
        <f t="shared" ref="L37:L38" si="3">F37*100000</f>
        <v>23100000</v>
      </c>
      <c r="M37" s="17">
        <f t="shared" ref="M37:M38" si="4">G37*100000</f>
        <v>24100000</v>
      </c>
      <c r="N37" s="17">
        <f t="shared" ref="N37:N38" si="5">H37*100000</f>
        <v>26300000</v>
      </c>
    </row>
    <row r="38" spans="1:14" ht="15.5" x14ac:dyDescent="0.3">
      <c r="A38" s="70" t="s">
        <v>2181</v>
      </c>
      <c r="B38" s="24" t="s">
        <v>2039</v>
      </c>
      <c r="C38" s="25">
        <v>280</v>
      </c>
      <c r="D38" s="25">
        <v>283</v>
      </c>
      <c r="E38" s="25">
        <v>291</v>
      </c>
      <c r="F38" s="25">
        <v>255</v>
      </c>
      <c r="G38" s="25">
        <v>333</v>
      </c>
      <c r="H38" s="25">
        <v>269</v>
      </c>
      <c r="I38" s="17">
        <f t="shared" si="0"/>
        <v>28000000</v>
      </c>
      <c r="J38" s="17">
        <f t="shared" si="1"/>
        <v>28300000</v>
      </c>
      <c r="K38" s="17">
        <f t="shared" si="2"/>
        <v>29100000</v>
      </c>
      <c r="L38" s="17">
        <f t="shared" si="3"/>
        <v>25500000</v>
      </c>
      <c r="M38" s="17">
        <f t="shared" si="4"/>
        <v>33300000</v>
      </c>
      <c r="N38" s="17">
        <f t="shared" si="5"/>
        <v>26900000</v>
      </c>
    </row>
    <row r="39" spans="1:14" ht="15.5" x14ac:dyDescent="0.3">
      <c r="A39" s="69" t="s">
        <v>2085</v>
      </c>
      <c r="B39" s="24" t="s">
        <v>2039</v>
      </c>
      <c r="C39" s="25">
        <v>156</v>
      </c>
      <c r="D39" s="25">
        <v>231</v>
      </c>
      <c r="E39" s="25">
        <v>181</v>
      </c>
      <c r="F39" s="25">
        <v>215</v>
      </c>
      <c r="G39" s="25">
        <v>137</v>
      </c>
      <c r="H39" s="25">
        <v>205</v>
      </c>
      <c r="I39" s="17">
        <f>C39*500000</f>
        <v>78000000</v>
      </c>
      <c r="J39" s="17">
        <f t="shared" ref="J39:N39" si="6">D39*500000</f>
        <v>115500000</v>
      </c>
      <c r="K39" s="17">
        <f t="shared" si="6"/>
        <v>90500000</v>
      </c>
      <c r="L39" s="17">
        <f t="shared" si="6"/>
        <v>107500000</v>
      </c>
      <c r="M39" s="17">
        <f t="shared" si="6"/>
        <v>68500000</v>
      </c>
      <c r="N39" s="17">
        <f t="shared" si="6"/>
        <v>102500000</v>
      </c>
    </row>
    <row r="40" spans="1:14" ht="22.5" customHeight="1" x14ac:dyDescent="0.3">
      <c r="A40" s="97" t="s">
        <v>2106</v>
      </c>
      <c r="B40" s="98"/>
      <c r="C40" s="98"/>
      <c r="D40" s="98"/>
      <c r="E40" s="98"/>
      <c r="F40" s="98"/>
      <c r="G40" s="98"/>
      <c r="H40" s="98"/>
      <c r="I40" s="98"/>
      <c r="J40" s="99"/>
    </row>
    <row r="41" spans="1:14" ht="22.5" customHeight="1" x14ac:dyDescent="0.3">
      <c r="A41" s="71" t="s">
        <v>2179</v>
      </c>
      <c r="B41" s="24" t="s">
        <v>2029</v>
      </c>
      <c r="C41" s="101" t="s">
        <v>2100</v>
      </c>
      <c r="D41" s="101"/>
      <c r="E41" s="101" t="s">
        <v>2101</v>
      </c>
      <c r="F41" s="101"/>
      <c r="G41" s="101" t="s">
        <v>2102</v>
      </c>
      <c r="H41" s="101"/>
      <c r="I41" s="36" t="s">
        <v>2025</v>
      </c>
      <c r="J41" s="36" t="s">
        <v>2028</v>
      </c>
    </row>
    <row r="42" spans="1:14" x14ac:dyDescent="0.3">
      <c r="A42" s="102" t="s">
        <v>2180</v>
      </c>
      <c r="B42" s="24" t="s">
        <v>2039</v>
      </c>
      <c r="C42" s="52">
        <f t="shared" ref="C42:C51" si="7">C4/I$37</f>
        <v>2.4137931034482758E-7</v>
      </c>
      <c r="D42" s="52">
        <f t="shared" ref="D42:D51" si="8">D4/J$37</f>
        <v>4.8780487804878047E-8</v>
      </c>
      <c r="E42" s="52">
        <f t="shared" ref="E42:E51" si="9">E4/K$37</f>
        <v>2.5862068965517239E-7</v>
      </c>
      <c r="F42" s="52">
        <f t="shared" ref="F42:F51" si="10">F4/L$37</f>
        <v>0</v>
      </c>
      <c r="G42" s="52">
        <f t="shared" ref="G42:G51" si="11">G4/M$37</f>
        <v>3.7344398340248961E-7</v>
      </c>
      <c r="H42" s="52">
        <f t="shared" ref="H42:H51" si="12">H4/N$37</f>
        <v>1.520912547528517E-7</v>
      </c>
      <c r="I42" s="52">
        <f>AVERAGE(C42:H42)</f>
        <v>1.7905262099336986E-7</v>
      </c>
      <c r="J42" s="52">
        <v>5.2111333959926365E-8</v>
      </c>
    </row>
    <row r="43" spans="1:14" x14ac:dyDescent="0.3">
      <c r="A43" s="102"/>
      <c r="B43" s="24" t="s">
        <v>2030</v>
      </c>
      <c r="C43" s="52">
        <f t="shared" si="7"/>
        <v>6.551724137931035E-7</v>
      </c>
      <c r="D43" s="52">
        <f t="shared" si="8"/>
        <v>3.4146341463414634E-7</v>
      </c>
      <c r="E43" s="52">
        <f t="shared" si="9"/>
        <v>4.3103448275862068E-7</v>
      </c>
      <c r="F43" s="52">
        <f t="shared" si="10"/>
        <v>2.1645021645021646E-7</v>
      </c>
      <c r="G43" s="52">
        <f t="shared" si="11"/>
        <v>5.8091286307053941E-7</v>
      </c>
      <c r="H43" s="52">
        <f t="shared" si="12"/>
        <v>5.7034220532319396E-7</v>
      </c>
      <c r="I43" s="52">
        <f t="shared" ref="I43:I71" si="13">AVERAGE(C43:H43)</f>
        <v>4.6589593267163669E-7</v>
      </c>
      <c r="J43" s="52">
        <v>6.211222862942886E-8</v>
      </c>
    </row>
    <row r="44" spans="1:14" x14ac:dyDescent="0.3">
      <c r="A44" s="102"/>
      <c r="B44" s="24" t="s">
        <v>2031</v>
      </c>
      <c r="C44" s="52">
        <f t="shared" si="7"/>
        <v>9.9999999999999995E-7</v>
      </c>
      <c r="D44" s="52">
        <f t="shared" si="8"/>
        <v>4.3902439024390246E-7</v>
      </c>
      <c r="E44" s="52">
        <f t="shared" si="9"/>
        <v>5.6034482758620687E-7</v>
      </c>
      <c r="F44" s="52">
        <f t="shared" si="10"/>
        <v>5.1948051948051948E-7</v>
      </c>
      <c r="G44" s="52">
        <f t="shared" si="11"/>
        <v>7.4688796680497921E-7</v>
      </c>
      <c r="H44" s="52">
        <f t="shared" si="12"/>
        <v>7.6045627376425851E-7</v>
      </c>
      <c r="I44" s="52">
        <f t="shared" si="13"/>
        <v>6.7103232964664441E-7</v>
      </c>
      <c r="J44" s="52">
        <v>7.6561124061264536E-8</v>
      </c>
    </row>
    <row r="45" spans="1:14" x14ac:dyDescent="0.3">
      <c r="A45" s="102"/>
      <c r="B45" s="24" t="s">
        <v>2032</v>
      </c>
      <c r="C45" s="52">
        <f t="shared" si="7"/>
        <v>1.1724137931034483E-6</v>
      </c>
      <c r="D45" s="52">
        <f t="shared" si="8"/>
        <v>4.8780487804878044E-7</v>
      </c>
      <c r="E45" s="52">
        <f t="shared" si="9"/>
        <v>7.3275862068965521E-7</v>
      </c>
      <c r="F45" s="52">
        <f t="shared" si="10"/>
        <v>6.493506493506493E-7</v>
      </c>
      <c r="G45" s="52">
        <f t="shared" si="11"/>
        <v>8.2987551867219922E-7</v>
      </c>
      <c r="H45" s="52">
        <f t="shared" si="12"/>
        <v>7.9847908745247146E-7</v>
      </c>
      <c r="I45" s="52">
        <f t="shared" si="13"/>
        <v>7.7844709121953397E-7</v>
      </c>
      <c r="J45" s="52">
        <v>8.5225542261561463E-8</v>
      </c>
    </row>
    <row r="46" spans="1:14" x14ac:dyDescent="0.3">
      <c r="A46" s="102"/>
      <c r="B46" s="24" t="s">
        <v>2033</v>
      </c>
      <c r="C46" s="52">
        <f t="shared" si="7"/>
        <v>1.2758620689655172E-6</v>
      </c>
      <c r="D46" s="52">
        <f t="shared" si="8"/>
        <v>5.3658536585365858E-7</v>
      </c>
      <c r="E46" s="52">
        <f t="shared" si="9"/>
        <v>9.0517241379310343E-7</v>
      </c>
      <c r="F46" s="52">
        <f t="shared" si="10"/>
        <v>7.7922077922077922E-7</v>
      </c>
      <c r="G46" s="52">
        <f t="shared" si="11"/>
        <v>9.5435684647302901E-7</v>
      </c>
      <c r="H46" s="52">
        <f t="shared" si="12"/>
        <v>9.1254752851711031E-7</v>
      </c>
      <c r="I46" s="52">
        <f t="shared" si="13"/>
        <v>8.9395750047053297E-7</v>
      </c>
      <c r="J46" s="52">
        <v>8.9884169546490335E-8</v>
      </c>
    </row>
    <row r="47" spans="1:14" x14ac:dyDescent="0.3">
      <c r="A47" s="102"/>
      <c r="B47" s="24" t="s">
        <v>2034</v>
      </c>
      <c r="C47" s="52">
        <f t="shared" si="7"/>
        <v>1.4137931034482759E-6</v>
      </c>
      <c r="D47" s="52">
        <f t="shared" si="8"/>
        <v>6.3414634146341465E-7</v>
      </c>
      <c r="E47" s="52">
        <f t="shared" si="9"/>
        <v>9.4827586206896552E-7</v>
      </c>
      <c r="F47" s="52">
        <f t="shared" si="10"/>
        <v>8.2251082251082253E-7</v>
      </c>
      <c r="G47" s="52">
        <f t="shared" si="11"/>
        <v>1.078838174273859E-6</v>
      </c>
      <c r="H47" s="52">
        <f t="shared" si="12"/>
        <v>9.8859315589353611E-7</v>
      </c>
      <c r="I47" s="52">
        <f t="shared" si="13"/>
        <v>9.8102624327647899E-7</v>
      </c>
      <c r="J47" s="52">
        <v>9.7672494087602379E-8</v>
      </c>
    </row>
    <row r="48" spans="1:14" x14ac:dyDescent="0.3">
      <c r="A48" s="102"/>
      <c r="B48" s="24" t="s">
        <v>2035</v>
      </c>
      <c r="C48" s="52">
        <f t="shared" si="7"/>
        <v>1.4137931034482759E-6</v>
      </c>
      <c r="D48" s="52">
        <f t="shared" si="8"/>
        <v>6.8292682926829268E-7</v>
      </c>
      <c r="E48" s="52">
        <f t="shared" si="9"/>
        <v>9.4827586206896552E-7</v>
      </c>
      <c r="F48" s="52">
        <f t="shared" si="10"/>
        <v>9.0909090909090904E-7</v>
      </c>
      <c r="G48" s="52">
        <f t="shared" si="11"/>
        <v>1.078838174273859E-6</v>
      </c>
      <c r="H48" s="52">
        <f t="shared" si="12"/>
        <v>9.8859315589353611E-7</v>
      </c>
      <c r="I48" s="52">
        <f t="shared" si="13"/>
        <v>1.0035863390073064E-6</v>
      </c>
      <c r="J48" s="52">
        <v>8.9592965399121216E-8</v>
      </c>
    </row>
    <row r="49" spans="1:10" x14ac:dyDescent="0.3">
      <c r="A49" s="102"/>
      <c r="B49" s="24" t="s">
        <v>2036</v>
      </c>
      <c r="C49" s="52">
        <f t="shared" si="7"/>
        <v>1.4827586206896551E-6</v>
      </c>
      <c r="D49" s="52">
        <f t="shared" si="8"/>
        <v>7.3170731707317072E-7</v>
      </c>
      <c r="E49" s="52">
        <f t="shared" si="9"/>
        <v>9.4827586206896552E-7</v>
      </c>
      <c r="F49" s="52">
        <f t="shared" si="10"/>
        <v>9.5238095238095235E-7</v>
      </c>
      <c r="G49" s="52">
        <f t="shared" si="11"/>
        <v>1.2448132780082988E-6</v>
      </c>
      <c r="H49" s="52">
        <f t="shared" si="12"/>
        <v>1.1406844106463879E-6</v>
      </c>
      <c r="I49" s="52">
        <f t="shared" si="13"/>
        <v>1.0834367401445717E-6</v>
      </c>
      <c r="J49" s="52">
        <v>9.8310070208086707E-8</v>
      </c>
    </row>
    <row r="50" spans="1:10" x14ac:dyDescent="0.3">
      <c r="A50" s="102"/>
      <c r="B50" s="24" t="s">
        <v>2037</v>
      </c>
      <c r="C50" s="52">
        <f t="shared" si="7"/>
        <v>1.4827586206896551E-6</v>
      </c>
      <c r="D50" s="52">
        <f t="shared" si="8"/>
        <v>7.8048780487804875E-7</v>
      </c>
      <c r="E50" s="52">
        <f t="shared" si="9"/>
        <v>1.0344827586206896E-6</v>
      </c>
      <c r="F50" s="52">
        <f t="shared" si="10"/>
        <v>1.038961038961039E-6</v>
      </c>
      <c r="G50" s="52">
        <f t="shared" si="11"/>
        <v>1.2863070539419086E-6</v>
      </c>
      <c r="H50" s="52">
        <f t="shared" si="12"/>
        <v>1.1787072243346007E-6</v>
      </c>
      <c r="I50" s="52">
        <f t="shared" si="13"/>
        <v>1.1336174169043236E-6</v>
      </c>
      <c r="J50" s="52">
        <v>8.9866386841432143E-8</v>
      </c>
    </row>
    <row r="51" spans="1:10" x14ac:dyDescent="0.3">
      <c r="A51" s="102"/>
      <c r="B51" s="24" t="s">
        <v>2038</v>
      </c>
      <c r="C51" s="52">
        <f t="shared" si="7"/>
        <v>1.5172413793103447E-6</v>
      </c>
      <c r="D51" s="52">
        <f t="shared" si="8"/>
        <v>7.8048780487804875E-7</v>
      </c>
      <c r="E51" s="52">
        <f t="shared" si="9"/>
        <v>1.0775862068965518E-6</v>
      </c>
      <c r="F51" s="52">
        <f t="shared" si="10"/>
        <v>1.0822510822510822E-6</v>
      </c>
      <c r="G51" s="52">
        <f t="shared" si="11"/>
        <v>1.3278008298755186E-6</v>
      </c>
      <c r="H51" s="52">
        <f t="shared" si="12"/>
        <v>1.2927756653992395E-6</v>
      </c>
      <c r="I51" s="52">
        <f t="shared" si="13"/>
        <v>1.1796904947684642E-6</v>
      </c>
      <c r="J51" s="52">
        <v>9.5444579493143522E-8</v>
      </c>
    </row>
    <row r="52" spans="1:10" x14ac:dyDescent="0.3">
      <c r="A52" s="102" t="s">
        <v>2181</v>
      </c>
      <c r="B52" s="24" t="s">
        <v>2039</v>
      </c>
      <c r="C52" s="52">
        <f t="shared" ref="C52:C61" si="14">C14/I$38</f>
        <v>1.4285714285714285E-7</v>
      </c>
      <c r="D52" s="52">
        <f t="shared" ref="D52:D61" si="15">D14/J$38</f>
        <v>1.7667844522968197E-7</v>
      </c>
      <c r="E52" s="52">
        <f t="shared" ref="E52:E61" si="16">E14/K$38</f>
        <v>6.1855670103092787E-7</v>
      </c>
      <c r="F52" s="52">
        <f t="shared" ref="F52:F61" si="17">F14/L$38</f>
        <v>3.9215686274509802E-7</v>
      </c>
      <c r="G52" s="52">
        <f t="shared" ref="G52:G61" si="18">G14/M$38</f>
        <v>1.5015015015015016E-7</v>
      </c>
      <c r="H52" s="52">
        <f t="shared" ref="H52:H61" si="19">H14/N$38</f>
        <v>7.4349442379182162E-8</v>
      </c>
      <c r="I52" s="52">
        <f t="shared" si="13"/>
        <v>2.5912479073203051E-7</v>
      </c>
      <c r="J52" s="52">
        <v>7.6959909802139218E-8</v>
      </c>
    </row>
    <row r="53" spans="1:10" x14ac:dyDescent="0.3">
      <c r="A53" s="102"/>
      <c r="B53" s="24" t="s">
        <v>2030</v>
      </c>
      <c r="C53" s="52">
        <f t="shared" si="14"/>
        <v>2.8571428571428569E-7</v>
      </c>
      <c r="D53" s="52">
        <f t="shared" si="15"/>
        <v>4.5936395759717317E-7</v>
      </c>
      <c r="E53" s="52">
        <f t="shared" si="16"/>
        <v>1.2027491408934708E-6</v>
      </c>
      <c r="F53" s="52">
        <f t="shared" si="17"/>
        <v>5.8823529411764701E-7</v>
      </c>
      <c r="G53" s="52">
        <f t="shared" si="18"/>
        <v>3.9039039039039037E-7</v>
      </c>
      <c r="H53" s="52">
        <f t="shared" si="19"/>
        <v>4.8327137546468399E-7</v>
      </c>
      <c r="I53" s="52">
        <f t="shared" si="13"/>
        <v>5.6828740736294195E-7</v>
      </c>
      <c r="J53" s="52">
        <v>1.2173817200304452E-7</v>
      </c>
    </row>
    <row r="54" spans="1:10" x14ac:dyDescent="0.3">
      <c r="A54" s="102"/>
      <c r="B54" s="24" t="s">
        <v>2031</v>
      </c>
      <c r="C54" s="52">
        <f t="shared" si="14"/>
        <v>3.9285714285714286E-7</v>
      </c>
      <c r="D54" s="52">
        <f t="shared" si="15"/>
        <v>6.0070671378091877E-7</v>
      </c>
      <c r="E54" s="52">
        <f t="shared" si="16"/>
        <v>1.5463917525773195E-6</v>
      </c>
      <c r="F54" s="52">
        <f t="shared" si="17"/>
        <v>7.450980392156863E-7</v>
      </c>
      <c r="G54" s="52">
        <f t="shared" si="18"/>
        <v>6.0060060060060065E-7</v>
      </c>
      <c r="H54" s="52">
        <f t="shared" si="19"/>
        <v>5.2044609665427509E-7</v>
      </c>
      <c r="I54" s="52">
        <f t="shared" si="13"/>
        <v>7.3435005761432388E-7</v>
      </c>
      <c r="J54" s="52">
        <v>1.5434890214966722E-7</v>
      </c>
    </row>
    <row r="55" spans="1:10" x14ac:dyDescent="0.3">
      <c r="A55" s="102"/>
      <c r="B55" s="24" t="s">
        <v>2032</v>
      </c>
      <c r="C55" s="52">
        <f t="shared" si="14"/>
        <v>6.0714285714285709E-7</v>
      </c>
      <c r="D55" s="52">
        <f t="shared" si="15"/>
        <v>7.7738515901060074E-7</v>
      </c>
      <c r="E55" s="52">
        <f t="shared" si="16"/>
        <v>1.5463917525773195E-6</v>
      </c>
      <c r="F55" s="52">
        <f t="shared" si="17"/>
        <v>7.450980392156863E-7</v>
      </c>
      <c r="G55" s="52">
        <f t="shared" si="18"/>
        <v>6.6066066066066071E-7</v>
      </c>
      <c r="H55" s="52">
        <f t="shared" si="19"/>
        <v>5.9479553903345729E-7</v>
      </c>
      <c r="I55" s="52">
        <f t="shared" si="13"/>
        <v>8.2191233460676377E-7</v>
      </c>
      <c r="J55" s="52">
        <v>1.3503740243580888E-7</v>
      </c>
    </row>
    <row r="56" spans="1:10" x14ac:dyDescent="0.3">
      <c r="A56" s="102"/>
      <c r="B56" s="24" t="s">
        <v>2033</v>
      </c>
      <c r="C56" s="52">
        <f t="shared" si="14"/>
        <v>8.5714285714285713E-7</v>
      </c>
      <c r="D56" s="52">
        <f t="shared" si="15"/>
        <v>8.4805653710247349E-7</v>
      </c>
      <c r="E56" s="52">
        <f t="shared" si="16"/>
        <v>1.6151202749140894E-6</v>
      </c>
      <c r="F56" s="52">
        <f t="shared" si="17"/>
        <v>9.0196078431372549E-7</v>
      </c>
      <c r="G56" s="52">
        <f t="shared" si="18"/>
        <v>9.0090090090090086E-7</v>
      </c>
      <c r="H56" s="52">
        <f t="shared" si="19"/>
        <v>6.6914498141263939E-7</v>
      </c>
      <c r="I56" s="52">
        <f t="shared" si="13"/>
        <v>9.6538772263111434E-7</v>
      </c>
      <c r="J56" s="52">
        <v>1.2287948430882446E-7</v>
      </c>
    </row>
    <row r="57" spans="1:10" x14ac:dyDescent="0.3">
      <c r="A57" s="102"/>
      <c r="B57" s="24" t="s">
        <v>2034</v>
      </c>
      <c r="C57" s="52">
        <f t="shared" si="14"/>
        <v>8.9285714285714284E-7</v>
      </c>
      <c r="D57" s="52">
        <f t="shared" si="15"/>
        <v>9.1872791519434634E-7</v>
      </c>
      <c r="E57" s="52">
        <f t="shared" si="16"/>
        <v>1.6151202749140894E-6</v>
      </c>
      <c r="F57" s="52">
        <f t="shared" si="17"/>
        <v>9.4117647058823534E-7</v>
      </c>
      <c r="G57" s="52">
        <f t="shared" si="18"/>
        <v>9.0090090090090086E-7</v>
      </c>
      <c r="H57" s="52">
        <f t="shared" si="19"/>
        <v>7.8066914498141259E-7</v>
      </c>
      <c r="I57" s="52">
        <f t="shared" si="13"/>
        <v>1.0082419749060213E-6</v>
      </c>
      <c r="J57" s="52">
        <v>1.1272347906018647E-7</v>
      </c>
    </row>
    <row r="58" spans="1:10" x14ac:dyDescent="0.3">
      <c r="A58" s="102"/>
      <c r="B58" s="24" t="s">
        <v>2035</v>
      </c>
      <c r="C58" s="52">
        <f t="shared" si="14"/>
        <v>9.9999999999999995E-7</v>
      </c>
      <c r="D58" s="52">
        <f t="shared" si="15"/>
        <v>9.5406360424028271E-7</v>
      </c>
      <c r="E58" s="52">
        <f t="shared" si="16"/>
        <v>1.6494845360824742E-6</v>
      </c>
      <c r="F58" s="52">
        <f t="shared" si="17"/>
        <v>9.8039215686274508E-7</v>
      </c>
      <c r="G58" s="52">
        <f t="shared" si="18"/>
        <v>9.0090090090090086E-7</v>
      </c>
      <c r="H58" s="52">
        <f t="shared" si="19"/>
        <v>7.8066914498141259E-7</v>
      </c>
      <c r="I58" s="52">
        <f t="shared" si="13"/>
        <v>1.0442517238446358E-6</v>
      </c>
      <c r="J58" s="52">
        <v>1.1432193184213772E-7</v>
      </c>
    </row>
    <row r="59" spans="1:10" x14ac:dyDescent="0.3">
      <c r="A59" s="102"/>
      <c r="B59" s="24" t="s">
        <v>2036</v>
      </c>
      <c r="C59" s="52">
        <f t="shared" si="14"/>
        <v>1.1071428571428571E-6</v>
      </c>
      <c r="D59" s="52">
        <f t="shared" si="15"/>
        <v>1.0247349823321555E-6</v>
      </c>
      <c r="E59" s="52">
        <f t="shared" si="16"/>
        <v>1.6838487972508591E-6</v>
      </c>
      <c r="F59" s="52">
        <f t="shared" si="17"/>
        <v>1.0196078431372548E-6</v>
      </c>
      <c r="G59" s="52">
        <f t="shared" si="18"/>
        <v>9.9099099099099091E-7</v>
      </c>
      <c r="H59" s="52">
        <f t="shared" si="19"/>
        <v>8.5501858736059479E-7</v>
      </c>
      <c r="I59" s="52">
        <f t="shared" si="13"/>
        <v>1.1135573430357854E-6</v>
      </c>
      <c r="J59" s="52">
        <v>1.0850681078365137E-7</v>
      </c>
    </row>
    <row r="60" spans="1:10" x14ac:dyDescent="0.3">
      <c r="A60" s="102"/>
      <c r="B60" s="24" t="s">
        <v>2037</v>
      </c>
      <c r="C60" s="52">
        <f t="shared" si="14"/>
        <v>1.1428571428571428E-6</v>
      </c>
      <c r="D60" s="52">
        <f t="shared" si="15"/>
        <v>1.0247349823321555E-6</v>
      </c>
      <c r="E60" s="52">
        <f t="shared" si="16"/>
        <v>1.7182130584192439E-6</v>
      </c>
      <c r="F60" s="52">
        <f t="shared" si="17"/>
        <v>1.0196078431372548E-6</v>
      </c>
      <c r="G60" s="52">
        <f t="shared" si="18"/>
        <v>9.9099099099099091E-7</v>
      </c>
      <c r="H60" s="52">
        <f t="shared" si="19"/>
        <v>8.5501858736059479E-7</v>
      </c>
      <c r="I60" s="52">
        <f t="shared" si="13"/>
        <v>1.1252371008495638E-6</v>
      </c>
      <c r="J60" s="52">
        <v>1.1355728254592197E-7</v>
      </c>
    </row>
    <row r="61" spans="1:10" x14ac:dyDescent="0.3">
      <c r="A61" s="102"/>
      <c r="B61" s="24" t="s">
        <v>2038</v>
      </c>
      <c r="C61" s="52">
        <f t="shared" si="14"/>
        <v>1.1785714285714285E-6</v>
      </c>
      <c r="D61" s="52">
        <f t="shared" si="15"/>
        <v>1.0600706713780918E-6</v>
      </c>
      <c r="E61" s="52">
        <f t="shared" si="16"/>
        <v>1.7182130584192439E-6</v>
      </c>
      <c r="F61" s="52">
        <f t="shared" si="17"/>
        <v>1.0588235294117648E-6</v>
      </c>
      <c r="G61" s="52">
        <f t="shared" si="18"/>
        <v>9.9099099099099091E-7</v>
      </c>
      <c r="H61" s="52">
        <f t="shared" si="19"/>
        <v>8.5501858736059479E-7</v>
      </c>
      <c r="I61" s="52">
        <f t="shared" si="13"/>
        <v>1.1436147110220189E-6</v>
      </c>
      <c r="J61" s="52">
        <v>1.1206844467170376E-7</v>
      </c>
    </row>
    <row r="62" spans="1:10" x14ac:dyDescent="0.3">
      <c r="A62" s="102" t="s">
        <v>2085</v>
      </c>
      <c r="B62" s="24" t="s">
        <v>2039</v>
      </c>
      <c r="C62" s="52">
        <f t="shared" ref="C62:C71" si="20">C24/I$39</f>
        <v>5.128205128205128E-8</v>
      </c>
      <c r="D62" s="52">
        <f t="shared" ref="D62:D71" si="21">D24/J$39</f>
        <v>6.9264069264069261E-8</v>
      </c>
      <c r="E62" s="52">
        <f t="shared" ref="E62:E71" si="22">E24/K$39</f>
        <v>4.4198895027624313E-8</v>
      </c>
      <c r="F62" s="52">
        <f t="shared" ref="F62:F71" si="23">F24/L$39</f>
        <v>2.7906976744186047E-8</v>
      </c>
      <c r="G62" s="52">
        <f t="shared" ref="G62:G71" si="24">G24/M$39</f>
        <v>5.8394160583941607E-8</v>
      </c>
      <c r="H62" s="52">
        <f t="shared" ref="H62:H71" si="25">H24/N$39</f>
        <v>4.8780487804878047E-8</v>
      </c>
      <c r="I62" s="52">
        <f t="shared" si="13"/>
        <v>4.997110678445842E-8</v>
      </c>
      <c r="J62" s="52">
        <v>5.181287507782078E-9</v>
      </c>
    </row>
    <row r="63" spans="1:10" x14ac:dyDescent="0.3">
      <c r="A63" s="102"/>
      <c r="B63" s="24" t="s">
        <v>2030</v>
      </c>
      <c r="C63" s="52">
        <f t="shared" si="20"/>
        <v>1.0256410256410256E-7</v>
      </c>
      <c r="D63" s="52">
        <f t="shared" si="21"/>
        <v>1.1255411255411256E-7</v>
      </c>
      <c r="E63" s="52">
        <f t="shared" si="22"/>
        <v>7.734806629834254E-8</v>
      </c>
      <c r="F63" s="52">
        <f t="shared" si="23"/>
        <v>1.1162790697674419E-7</v>
      </c>
      <c r="G63" s="52">
        <f t="shared" si="24"/>
        <v>1.7518248175182481E-7</v>
      </c>
      <c r="H63" s="52">
        <f t="shared" si="25"/>
        <v>2.926829268292683E-8</v>
      </c>
      <c r="I63" s="52">
        <f t="shared" si="13"/>
        <v>1.0142416047134224E-7</v>
      </c>
      <c r="J63" s="52">
        <v>1.7838557855517669E-8</v>
      </c>
    </row>
    <row r="64" spans="1:10" x14ac:dyDescent="0.3">
      <c r="A64" s="102"/>
      <c r="B64" s="24" t="s">
        <v>2031</v>
      </c>
      <c r="C64" s="52">
        <f t="shared" si="20"/>
        <v>1.6666666666666668E-7</v>
      </c>
      <c r="D64" s="52">
        <f t="shared" si="21"/>
        <v>1.471861471861472E-7</v>
      </c>
      <c r="E64" s="52">
        <f t="shared" si="22"/>
        <v>8.8397790055248625E-8</v>
      </c>
      <c r="F64" s="52">
        <f t="shared" si="23"/>
        <v>1.8604651162790698E-7</v>
      </c>
      <c r="G64" s="52">
        <f t="shared" si="24"/>
        <v>3.2116788321167883E-7</v>
      </c>
      <c r="H64" s="52">
        <f t="shared" si="25"/>
        <v>9.7560975609756094E-8</v>
      </c>
      <c r="I64" s="52">
        <f t="shared" si="13"/>
        <v>1.6783766239290072E-7</v>
      </c>
      <c r="J64" s="52">
        <v>3.141084435012619E-8</v>
      </c>
    </row>
    <row r="65" spans="1:10" x14ac:dyDescent="0.3">
      <c r="A65" s="102"/>
      <c r="B65" s="24" t="s">
        <v>2032</v>
      </c>
      <c r="C65" s="52">
        <f t="shared" si="20"/>
        <v>2.3076923076923078E-7</v>
      </c>
      <c r="D65" s="52">
        <f t="shared" si="21"/>
        <v>1.8181818181818183E-7</v>
      </c>
      <c r="E65" s="52">
        <f t="shared" si="22"/>
        <v>1.6574585635359117E-7</v>
      </c>
      <c r="F65" s="52">
        <f t="shared" si="23"/>
        <v>2.511627906976744E-7</v>
      </c>
      <c r="G65" s="52">
        <f t="shared" si="24"/>
        <v>3.3576642335766426E-7</v>
      </c>
      <c r="H65" s="52">
        <f t="shared" si="25"/>
        <v>1.5609756097560976E-7</v>
      </c>
      <c r="I65" s="52">
        <f t="shared" si="13"/>
        <v>2.2022667399532537E-7</v>
      </c>
      <c r="J65" s="52">
        <v>2.5261706528081815E-8</v>
      </c>
    </row>
    <row r="66" spans="1:10" x14ac:dyDescent="0.3">
      <c r="A66" s="102"/>
      <c r="B66" s="24" t="s">
        <v>2033</v>
      </c>
      <c r="C66" s="52">
        <f t="shared" si="20"/>
        <v>3.4615384615384616E-7</v>
      </c>
      <c r="D66" s="52">
        <f t="shared" si="21"/>
        <v>2.0779220779220778E-7</v>
      </c>
      <c r="E66" s="52">
        <f t="shared" si="22"/>
        <v>1.8784530386740331E-7</v>
      </c>
      <c r="F66" s="52">
        <f t="shared" si="23"/>
        <v>2.8837209302325582E-7</v>
      </c>
      <c r="G66" s="52">
        <f t="shared" si="24"/>
        <v>4.2335766423357664E-7</v>
      </c>
      <c r="H66" s="52">
        <f t="shared" si="25"/>
        <v>2.2439024390243903E-7</v>
      </c>
      <c r="I66" s="52">
        <f t="shared" si="13"/>
        <v>2.7965189316212145E-7</v>
      </c>
      <c r="J66" s="52">
        <v>3.4073455934228563E-8</v>
      </c>
    </row>
    <row r="67" spans="1:10" ht="15" customHeight="1" x14ac:dyDescent="0.3">
      <c r="A67" s="102"/>
      <c r="B67" s="24" t="s">
        <v>2034</v>
      </c>
      <c r="C67" s="52">
        <f t="shared" si="20"/>
        <v>4.6153846153846156E-7</v>
      </c>
      <c r="D67" s="52">
        <f t="shared" si="21"/>
        <v>3.0303030303030305E-7</v>
      </c>
      <c r="E67" s="52">
        <f t="shared" si="22"/>
        <v>2.3204419889502762E-7</v>
      </c>
      <c r="F67" s="52">
        <f t="shared" si="23"/>
        <v>3.1627906976744185E-7</v>
      </c>
      <c r="G67" s="52">
        <f t="shared" si="24"/>
        <v>4.8175182481751822E-7</v>
      </c>
      <c r="H67" s="52">
        <f t="shared" si="25"/>
        <v>2.5365853658536583E-7</v>
      </c>
      <c r="I67" s="52">
        <f t="shared" si="13"/>
        <v>3.4138373243901965E-7</v>
      </c>
      <c r="J67" s="52">
        <v>3.9402634394931085E-8</v>
      </c>
    </row>
    <row r="68" spans="1:10" x14ac:dyDescent="0.3">
      <c r="A68" s="102"/>
      <c r="B68" s="24" t="s">
        <v>2035</v>
      </c>
      <c r="C68" s="52">
        <f t="shared" si="20"/>
        <v>5.1282051282051284E-7</v>
      </c>
      <c r="D68" s="52">
        <f t="shared" si="21"/>
        <v>3.3766233766233765E-7</v>
      </c>
      <c r="E68" s="52">
        <f t="shared" si="22"/>
        <v>2.6519337016574588E-7</v>
      </c>
      <c r="F68" s="52">
        <f t="shared" si="23"/>
        <v>3.1627906976744185E-7</v>
      </c>
      <c r="G68" s="52">
        <f t="shared" si="24"/>
        <v>4.9635036496350365E-7</v>
      </c>
      <c r="H68" s="52">
        <f t="shared" si="25"/>
        <v>3.4146341463414634E-7</v>
      </c>
      <c r="I68" s="52">
        <f t="shared" si="13"/>
        <v>3.7829484500228141E-7</v>
      </c>
      <c r="J68" s="52">
        <v>3.7888621862538201E-8</v>
      </c>
    </row>
    <row r="69" spans="1:10" x14ac:dyDescent="0.3">
      <c r="A69" s="102"/>
      <c r="B69" s="24" t="s">
        <v>2036</v>
      </c>
      <c r="C69" s="52">
        <f t="shared" si="20"/>
        <v>6.1538461538461538E-7</v>
      </c>
      <c r="D69" s="52">
        <f t="shared" si="21"/>
        <v>3.5497835497835495E-7</v>
      </c>
      <c r="E69" s="52">
        <f t="shared" si="22"/>
        <v>2.7624309392265196E-7</v>
      </c>
      <c r="F69" s="52">
        <f t="shared" si="23"/>
        <v>3.3488372093023253E-7</v>
      </c>
      <c r="G69" s="52">
        <f t="shared" si="24"/>
        <v>5.8394160583941608E-7</v>
      </c>
      <c r="H69" s="52">
        <f t="shared" si="25"/>
        <v>3.4146341463414634E-7</v>
      </c>
      <c r="I69" s="52">
        <f t="shared" si="13"/>
        <v>4.1781580094823621E-7</v>
      </c>
      <c r="J69" s="52">
        <v>5.3574976608870583E-8</v>
      </c>
    </row>
    <row r="70" spans="1:10" x14ac:dyDescent="0.3">
      <c r="A70" s="102"/>
      <c r="B70" s="24" t="s">
        <v>2037</v>
      </c>
      <c r="C70" s="52">
        <f t="shared" si="20"/>
        <v>7.3076923076923079E-7</v>
      </c>
      <c r="D70" s="52">
        <f t="shared" si="21"/>
        <v>3.7229437229437231E-7</v>
      </c>
      <c r="E70" s="52">
        <f t="shared" si="22"/>
        <v>3.0939226519337016E-7</v>
      </c>
      <c r="F70" s="52">
        <f t="shared" si="23"/>
        <v>3.7209302325581396E-7</v>
      </c>
      <c r="G70" s="52">
        <f t="shared" si="24"/>
        <v>5.985401459854015E-7</v>
      </c>
      <c r="H70" s="52">
        <f t="shared" si="25"/>
        <v>3.8048780487804877E-7</v>
      </c>
      <c r="I70" s="52">
        <f t="shared" si="13"/>
        <v>4.6059614039603958E-7</v>
      </c>
      <c r="J70" s="52">
        <v>6.1673875418523264E-8</v>
      </c>
    </row>
    <row r="71" spans="1:10" x14ac:dyDescent="0.3">
      <c r="A71" s="102"/>
      <c r="B71" s="24" t="s">
        <v>2038</v>
      </c>
      <c r="C71" s="52">
        <f t="shared" si="20"/>
        <v>7.564102564102564E-7</v>
      </c>
      <c r="D71" s="52">
        <f t="shared" si="21"/>
        <v>4.1558441558441556E-7</v>
      </c>
      <c r="E71" s="52">
        <f t="shared" si="22"/>
        <v>3.0939226519337016E-7</v>
      </c>
      <c r="F71" s="52">
        <f t="shared" si="23"/>
        <v>3.7209302325581396E-7</v>
      </c>
      <c r="G71" s="52">
        <f t="shared" si="24"/>
        <v>6.2773722627737225E-7</v>
      </c>
      <c r="H71" s="52">
        <f t="shared" si="25"/>
        <v>4.195121951219512E-7</v>
      </c>
      <c r="I71" s="52">
        <f t="shared" si="13"/>
        <v>4.834548969738633E-7</v>
      </c>
      <c r="J71" s="52">
        <v>6.3839285374986113E-8</v>
      </c>
    </row>
  </sheetData>
  <mergeCells count="22">
    <mergeCell ref="A42:A51"/>
    <mergeCell ref="A52:A61"/>
    <mergeCell ref="A62:A71"/>
    <mergeCell ref="C41:D41"/>
    <mergeCell ref="E41:F41"/>
    <mergeCell ref="G41:H41"/>
    <mergeCell ref="A4:A13"/>
    <mergeCell ref="A14:A23"/>
    <mergeCell ref="A24:A33"/>
    <mergeCell ref="I34:N34"/>
    <mergeCell ref="I35:J35"/>
    <mergeCell ref="K35:L35"/>
    <mergeCell ref="M35:N35"/>
    <mergeCell ref="C35:D35"/>
    <mergeCell ref="E35:F35"/>
    <mergeCell ref="G35:H35"/>
    <mergeCell ref="A1:H1"/>
    <mergeCell ref="A34:H34"/>
    <mergeCell ref="A40:J40"/>
    <mergeCell ref="C2:D2"/>
    <mergeCell ref="E2:F2"/>
    <mergeCell ref="G2:H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9"/>
  <sheetViews>
    <sheetView zoomScale="70" zoomScaleNormal="70" workbookViewId="0">
      <selection activeCell="L57" sqref="L57"/>
    </sheetView>
  </sheetViews>
  <sheetFormatPr defaultColWidth="8.5" defaultRowHeight="14" x14ac:dyDescent="0.3"/>
  <cols>
    <col min="1" max="1" width="21" style="15" bestFit="1" customWidth="1"/>
    <col min="2" max="2" width="11" style="15"/>
    <col min="3" max="8" width="13.5" style="15" bestFit="1" customWidth="1"/>
    <col min="9" max="9" width="14.5" style="15" bestFit="1" customWidth="1"/>
    <col min="10" max="10" width="18.5" style="15" customWidth="1"/>
    <col min="11" max="11" width="17" style="15" customWidth="1"/>
    <col min="12" max="12" width="14.33203125" style="15" customWidth="1"/>
    <col min="13" max="13" width="15.5" style="15" customWidth="1"/>
    <col min="14" max="14" width="17.33203125" style="15" customWidth="1"/>
    <col min="15" max="16384" width="8.5" style="15"/>
  </cols>
  <sheetData>
    <row r="1" spans="1:16" ht="19.5" customHeight="1" x14ac:dyDescent="0.3">
      <c r="A1" s="109" t="s">
        <v>2107</v>
      </c>
      <c r="B1" s="109"/>
      <c r="C1" s="109"/>
      <c r="D1" s="109"/>
      <c r="E1" s="109"/>
      <c r="F1" s="109"/>
      <c r="G1" s="109"/>
      <c r="H1" s="110"/>
      <c r="I1" s="4"/>
      <c r="J1" s="4"/>
      <c r="K1" s="86"/>
      <c r="L1" s="86"/>
      <c r="M1" s="86"/>
      <c r="N1" s="86"/>
      <c r="O1" s="86"/>
      <c r="P1" s="86"/>
    </row>
    <row r="2" spans="1:16" x14ac:dyDescent="0.3">
      <c r="A2" s="22"/>
      <c r="B2" s="22"/>
      <c r="C2" s="90" t="s">
        <v>2100</v>
      </c>
      <c r="D2" s="90"/>
      <c r="E2" s="90" t="s">
        <v>2101</v>
      </c>
      <c r="F2" s="90"/>
      <c r="G2" s="90" t="s">
        <v>2102</v>
      </c>
      <c r="H2" s="90"/>
      <c r="K2" s="92"/>
      <c r="L2" s="92"/>
      <c r="M2" s="92"/>
      <c r="N2" s="92"/>
      <c r="O2" s="92"/>
      <c r="P2" s="92"/>
    </row>
    <row r="3" spans="1:16" ht="24.75" customHeight="1" x14ac:dyDescent="0.3">
      <c r="A3" s="74" t="s">
        <v>2183</v>
      </c>
      <c r="B3" s="20" t="s">
        <v>2029</v>
      </c>
      <c r="C3" s="22" t="s">
        <v>2104</v>
      </c>
      <c r="D3" s="22" t="s">
        <v>2105</v>
      </c>
      <c r="E3" s="22" t="s">
        <v>2104</v>
      </c>
      <c r="F3" s="22" t="s">
        <v>2105</v>
      </c>
      <c r="G3" s="22" t="s">
        <v>2104</v>
      </c>
      <c r="H3" s="22" t="s">
        <v>2105</v>
      </c>
    </row>
    <row r="4" spans="1:16" x14ac:dyDescent="0.3">
      <c r="A4" s="90" t="s">
        <v>2140</v>
      </c>
      <c r="B4" s="20" t="s">
        <v>2039</v>
      </c>
      <c r="C4" s="22">
        <v>9</v>
      </c>
      <c r="D4" s="22">
        <v>18</v>
      </c>
      <c r="E4" s="22">
        <v>4</v>
      </c>
      <c r="F4" s="22">
        <v>7</v>
      </c>
      <c r="G4" s="22">
        <v>1</v>
      </c>
      <c r="H4" s="22">
        <v>4</v>
      </c>
    </row>
    <row r="5" spans="1:16" x14ac:dyDescent="0.3">
      <c r="A5" s="90"/>
      <c r="B5" s="20" t="s">
        <v>2030</v>
      </c>
      <c r="C5" s="22">
        <v>13</v>
      </c>
      <c r="D5" s="22">
        <v>21</v>
      </c>
      <c r="E5" s="22">
        <v>9</v>
      </c>
      <c r="F5" s="22">
        <v>14</v>
      </c>
      <c r="G5" s="22">
        <v>9</v>
      </c>
      <c r="H5" s="22">
        <v>14</v>
      </c>
    </row>
    <row r="6" spans="1:16" x14ac:dyDescent="0.3">
      <c r="A6" s="90"/>
      <c r="B6" s="20" t="s">
        <v>2031</v>
      </c>
      <c r="C6" s="22">
        <v>18</v>
      </c>
      <c r="D6" s="22">
        <v>29</v>
      </c>
      <c r="E6" s="22">
        <v>14</v>
      </c>
      <c r="F6" s="22">
        <v>20</v>
      </c>
      <c r="G6" s="22">
        <v>12</v>
      </c>
      <c r="H6" s="22">
        <v>18</v>
      </c>
    </row>
    <row r="7" spans="1:16" x14ac:dyDescent="0.3">
      <c r="A7" s="90"/>
      <c r="B7" s="20" t="s">
        <v>2032</v>
      </c>
      <c r="C7" s="22">
        <v>21</v>
      </c>
      <c r="D7" s="22">
        <v>35</v>
      </c>
      <c r="E7" s="22">
        <v>21</v>
      </c>
      <c r="F7" s="22">
        <v>29</v>
      </c>
      <c r="G7" s="22">
        <v>14</v>
      </c>
      <c r="H7" s="37">
        <v>19</v>
      </c>
      <c r="I7" s="47"/>
    </row>
    <row r="8" spans="1:16" x14ac:dyDescent="0.3">
      <c r="A8" s="90"/>
      <c r="B8" s="20" t="s">
        <v>2033</v>
      </c>
      <c r="C8" s="22">
        <v>21</v>
      </c>
      <c r="D8" s="22">
        <v>35</v>
      </c>
      <c r="E8" s="22">
        <v>25</v>
      </c>
      <c r="F8" s="22">
        <v>33</v>
      </c>
      <c r="G8" s="22">
        <v>17</v>
      </c>
      <c r="H8" s="37">
        <v>21</v>
      </c>
      <c r="I8" s="47"/>
    </row>
    <row r="9" spans="1:16" x14ac:dyDescent="0.3">
      <c r="A9" s="90"/>
      <c r="B9" s="20" t="s">
        <v>2034</v>
      </c>
      <c r="C9" s="22">
        <v>23</v>
      </c>
      <c r="D9" s="22">
        <v>40</v>
      </c>
      <c r="E9" s="22">
        <v>28</v>
      </c>
      <c r="F9" s="22">
        <v>37</v>
      </c>
      <c r="G9" s="22">
        <v>18</v>
      </c>
      <c r="H9" s="37">
        <v>21</v>
      </c>
      <c r="I9" s="47"/>
    </row>
    <row r="10" spans="1:16" x14ac:dyDescent="0.3">
      <c r="A10" s="90"/>
      <c r="B10" s="20" t="s">
        <v>2035</v>
      </c>
      <c r="C10" s="22">
        <v>25</v>
      </c>
      <c r="D10" s="22">
        <v>43</v>
      </c>
      <c r="E10" s="22">
        <v>30</v>
      </c>
      <c r="F10" s="22">
        <v>40</v>
      </c>
      <c r="G10" s="22">
        <v>20</v>
      </c>
      <c r="H10" s="37">
        <v>23</v>
      </c>
      <c r="I10" s="47"/>
    </row>
    <row r="11" spans="1:16" x14ac:dyDescent="0.3">
      <c r="A11" s="90"/>
      <c r="B11" s="20" t="s">
        <v>2036</v>
      </c>
      <c r="C11" s="22">
        <v>25</v>
      </c>
      <c r="D11" s="22">
        <v>44</v>
      </c>
      <c r="E11" s="22">
        <v>35</v>
      </c>
      <c r="F11" s="22">
        <v>42</v>
      </c>
      <c r="G11" s="22">
        <v>23</v>
      </c>
      <c r="H11" s="37">
        <v>26</v>
      </c>
      <c r="I11" s="47"/>
    </row>
    <row r="12" spans="1:16" x14ac:dyDescent="0.3">
      <c r="A12" s="90"/>
      <c r="B12" s="20" t="s">
        <v>2037</v>
      </c>
      <c r="C12" s="22">
        <v>26</v>
      </c>
      <c r="D12" s="22">
        <v>45</v>
      </c>
      <c r="E12" s="22">
        <v>39</v>
      </c>
      <c r="F12" s="22">
        <v>43</v>
      </c>
      <c r="G12" s="22">
        <v>24</v>
      </c>
      <c r="H12" s="37">
        <v>26</v>
      </c>
      <c r="I12" s="47"/>
    </row>
    <row r="13" spans="1:16" x14ac:dyDescent="0.3">
      <c r="A13" s="90"/>
      <c r="B13" s="20" t="s">
        <v>2038</v>
      </c>
      <c r="C13" s="22">
        <v>29</v>
      </c>
      <c r="D13" s="22">
        <v>47</v>
      </c>
      <c r="E13" s="22">
        <v>42</v>
      </c>
      <c r="F13" s="22">
        <v>45</v>
      </c>
      <c r="G13" s="22">
        <v>24</v>
      </c>
      <c r="H13" s="37">
        <v>26</v>
      </c>
      <c r="I13" s="47"/>
    </row>
    <row r="14" spans="1:16" x14ac:dyDescent="0.3">
      <c r="A14" s="90" t="s">
        <v>2165</v>
      </c>
      <c r="B14" s="20" t="s">
        <v>2039</v>
      </c>
      <c r="C14" s="22">
        <v>12</v>
      </c>
      <c r="D14" s="22">
        <v>17</v>
      </c>
      <c r="E14" s="22">
        <v>10</v>
      </c>
      <c r="F14" s="22">
        <v>8</v>
      </c>
      <c r="G14" s="22">
        <v>46</v>
      </c>
      <c r="H14" s="37">
        <v>6</v>
      </c>
      <c r="I14" s="47"/>
    </row>
    <row r="15" spans="1:16" x14ac:dyDescent="0.3">
      <c r="A15" s="90"/>
      <c r="B15" s="20" t="s">
        <v>2030</v>
      </c>
      <c r="C15" s="22">
        <v>21</v>
      </c>
      <c r="D15" s="22">
        <v>27</v>
      </c>
      <c r="E15" s="22">
        <v>15</v>
      </c>
      <c r="F15" s="22">
        <v>8</v>
      </c>
      <c r="G15" s="22">
        <v>52</v>
      </c>
      <c r="H15" s="37">
        <v>9</v>
      </c>
      <c r="I15" s="47"/>
    </row>
    <row r="16" spans="1:16" x14ac:dyDescent="0.3">
      <c r="A16" s="90"/>
      <c r="B16" s="20" t="s">
        <v>2031</v>
      </c>
      <c r="C16" s="22">
        <v>28</v>
      </c>
      <c r="D16" s="22">
        <v>31</v>
      </c>
      <c r="E16" s="22">
        <v>16</v>
      </c>
      <c r="F16" s="22">
        <v>14</v>
      </c>
      <c r="G16" s="22">
        <v>53</v>
      </c>
      <c r="H16" s="37">
        <v>12</v>
      </c>
      <c r="I16" s="47"/>
    </row>
    <row r="17" spans="1:9" x14ac:dyDescent="0.3">
      <c r="A17" s="90"/>
      <c r="B17" s="20" t="s">
        <v>2032</v>
      </c>
      <c r="C17" s="22">
        <v>36</v>
      </c>
      <c r="D17" s="22">
        <v>41</v>
      </c>
      <c r="E17" s="22">
        <v>18</v>
      </c>
      <c r="F17" s="22">
        <v>17</v>
      </c>
      <c r="G17" s="22">
        <v>56</v>
      </c>
      <c r="H17" s="37">
        <v>16</v>
      </c>
      <c r="I17" s="47"/>
    </row>
    <row r="18" spans="1:9" x14ac:dyDescent="0.3">
      <c r="A18" s="90"/>
      <c r="B18" s="20" t="s">
        <v>2033</v>
      </c>
      <c r="C18" s="22">
        <v>37</v>
      </c>
      <c r="D18" s="22">
        <v>45</v>
      </c>
      <c r="E18" s="22">
        <v>20</v>
      </c>
      <c r="F18" s="22">
        <v>20</v>
      </c>
      <c r="G18" s="22">
        <v>57</v>
      </c>
      <c r="H18" s="37">
        <v>17</v>
      </c>
      <c r="I18" s="47"/>
    </row>
    <row r="19" spans="1:9" x14ac:dyDescent="0.3">
      <c r="A19" s="90"/>
      <c r="B19" s="20" t="s">
        <v>2034</v>
      </c>
      <c r="C19" s="22">
        <v>40</v>
      </c>
      <c r="D19" s="22">
        <v>53</v>
      </c>
      <c r="E19" s="22">
        <v>21</v>
      </c>
      <c r="F19" s="22">
        <v>22</v>
      </c>
      <c r="G19" s="22">
        <v>57</v>
      </c>
      <c r="H19" s="37">
        <v>22</v>
      </c>
      <c r="I19" s="47"/>
    </row>
    <row r="20" spans="1:9" x14ac:dyDescent="0.3">
      <c r="A20" s="90"/>
      <c r="B20" s="20" t="s">
        <v>2035</v>
      </c>
      <c r="C20" s="22">
        <v>42</v>
      </c>
      <c r="D20" s="22">
        <v>54</v>
      </c>
      <c r="E20" s="22">
        <v>23</v>
      </c>
      <c r="F20" s="22">
        <v>23</v>
      </c>
      <c r="G20" s="22">
        <v>57</v>
      </c>
      <c r="H20" s="37">
        <v>25</v>
      </c>
      <c r="I20" s="47"/>
    </row>
    <row r="21" spans="1:9" x14ac:dyDescent="0.3">
      <c r="A21" s="90"/>
      <c r="B21" s="20" t="s">
        <v>2036</v>
      </c>
      <c r="C21" s="22">
        <v>46</v>
      </c>
      <c r="D21" s="22">
        <v>58</v>
      </c>
      <c r="E21" s="22">
        <v>24</v>
      </c>
      <c r="F21" s="22">
        <v>23</v>
      </c>
      <c r="G21" s="22">
        <v>58</v>
      </c>
      <c r="H21" s="37">
        <v>25</v>
      </c>
      <c r="I21" s="47"/>
    </row>
    <row r="22" spans="1:9" x14ac:dyDescent="0.3">
      <c r="A22" s="90"/>
      <c r="B22" s="20" t="s">
        <v>2037</v>
      </c>
      <c r="C22" s="22">
        <v>48</v>
      </c>
      <c r="D22" s="22">
        <v>60</v>
      </c>
      <c r="E22" s="22">
        <v>26</v>
      </c>
      <c r="F22" s="22">
        <v>23</v>
      </c>
      <c r="G22" s="22">
        <v>60</v>
      </c>
      <c r="H22" s="37">
        <v>25</v>
      </c>
      <c r="I22" s="47"/>
    </row>
    <row r="23" spans="1:9" x14ac:dyDescent="0.3">
      <c r="A23" s="90"/>
      <c r="B23" s="20" t="s">
        <v>2038</v>
      </c>
      <c r="C23" s="22">
        <v>50</v>
      </c>
      <c r="D23" s="22">
        <v>61</v>
      </c>
      <c r="E23" s="22">
        <v>28</v>
      </c>
      <c r="F23" s="22">
        <v>25</v>
      </c>
      <c r="G23" s="22">
        <v>61</v>
      </c>
      <c r="H23" s="37">
        <v>25</v>
      </c>
      <c r="I23" s="47"/>
    </row>
    <row r="24" spans="1:9" x14ac:dyDescent="0.3">
      <c r="A24" s="90" t="s">
        <v>2085</v>
      </c>
      <c r="B24" s="20" t="s">
        <v>2039</v>
      </c>
      <c r="C24" s="22">
        <v>3</v>
      </c>
      <c r="D24" s="22">
        <v>5</v>
      </c>
      <c r="E24" s="22">
        <v>4</v>
      </c>
      <c r="F24" s="22">
        <v>4</v>
      </c>
      <c r="G24" s="22">
        <v>2</v>
      </c>
      <c r="H24" s="37">
        <v>1</v>
      </c>
      <c r="I24" s="47"/>
    </row>
    <row r="25" spans="1:9" x14ac:dyDescent="0.3">
      <c r="A25" s="90"/>
      <c r="B25" s="20" t="s">
        <v>2030</v>
      </c>
      <c r="C25" s="22">
        <v>5</v>
      </c>
      <c r="D25" s="22">
        <v>12</v>
      </c>
      <c r="E25" s="22">
        <v>16</v>
      </c>
      <c r="F25" s="22">
        <v>7</v>
      </c>
      <c r="G25" s="22">
        <v>6</v>
      </c>
      <c r="H25" s="37">
        <v>8</v>
      </c>
      <c r="I25" s="47"/>
    </row>
    <row r="26" spans="1:9" x14ac:dyDescent="0.3">
      <c r="A26" s="90"/>
      <c r="B26" s="20" t="s">
        <v>2031</v>
      </c>
      <c r="C26" s="22">
        <v>6</v>
      </c>
      <c r="D26" s="22">
        <v>16</v>
      </c>
      <c r="E26" s="22">
        <v>23</v>
      </c>
      <c r="F26" s="22">
        <v>8</v>
      </c>
      <c r="G26" s="22">
        <v>10</v>
      </c>
      <c r="H26" s="37">
        <v>9</v>
      </c>
      <c r="I26" s="47"/>
    </row>
    <row r="27" spans="1:9" x14ac:dyDescent="0.3">
      <c r="A27" s="90"/>
      <c r="B27" s="20" t="s">
        <v>2032</v>
      </c>
      <c r="C27" s="22">
        <v>8</v>
      </c>
      <c r="D27" s="22">
        <v>19</v>
      </c>
      <c r="E27" s="22">
        <v>25</v>
      </c>
      <c r="F27" s="22">
        <v>8</v>
      </c>
      <c r="G27" s="22">
        <v>10</v>
      </c>
      <c r="H27" s="37">
        <v>10</v>
      </c>
      <c r="I27" s="47"/>
    </row>
    <row r="28" spans="1:9" x14ac:dyDescent="0.3">
      <c r="A28" s="90"/>
      <c r="B28" s="20" t="s">
        <v>2033</v>
      </c>
      <c r="C28" s="22">
        <v>17</v>
      </c>
      <c r="D28" s="22">
        <v>19</v>
      </c>
      <c r="E28" s="22">
        <v>28</v>
      </c>
      <c r="F28" s="22">
        <v>9</v>
      </c>
      <c r="G28" s="22">
        <v>14</v>
      </c>
      <c r="H28" s="37">
        <v>11</v>
      </c>
      <c r="I28" s="47"/>
    </row>
    <row r="29" spans="1:9" x14ac:dyDescent="0.3">
      <c r="A29" s="90"/>
      <c r="B29" s="20" t="s">
        <v>2034</v>
      </c>
      <c r="C29" s="22">
        <v>25</v>
      </c>
      <c r="D29" s="22">
        <v>25</v>
      </c>
      <c r="E29" s="22">
        <v>31</v>
      </c>
      <c r="F29" s="22">
        <v>10</v>
      </c>
      <c r="G29" s="22">
        <v>20</v>
      </c>
      <c r="H29" s="37">
        <v>17</v>
      </c>
      <c r="I29" s="47"/>
    </row>
    <row r="30" spans="1:9" x14ac:dyDescent="0.3">
      <c r="A30" s="90"/>
      <c r="B30" s="20" t="s">
        <v>2035</v>
      </c>
      <c r="C30" s="22">
        <v>34</v>
      </c>
      <c r="D30" s="22">
        <v>30</v>
      </c>
      <c r="E30" s="22">
        <v>32</v>
      </c>
      <c r="F30" s="22">
        <v>12</v>
      </c>
      <c r="G30" s="22">
        <v>23</v>
      </c>
      <c r="H30" s="37">
        <v>22</v>
      </c>
      <c r="I30" s="47"/>
    </row>
    <row r="31" spans="1:9" x14ac:dyDescent="0.3">
      <c r="A31" s="90"/>
      <c r="B31" s="20" t="s">
        <v>2036</v>
      </c>
      <c r="C31" s="22">
        <v>34</v>
      </c>
      <c r="D31" s="22">
        <v>36</v>
      </c>
      <c r="E31" s="22">
        <v>33</v>
      </c>
      <c r="F31" s="22">
        <v>13</v>
      </c>
      <c r="G31" s="22">
        <v>26</v>
      </c>
      <c r="H31" s="37">
        <v>23</v>
      </c>
      <c r="I31" s="47"/>
    </row>
    <row r="32" spans="1:9" x14ac:dyDescent="0.3">
      <c r="A32" s="90"/>
      <c r="B32" s="20" t="s">
        <v>2037</v>
      </c>
      <c r="C32" s="22">
        <v>41</v>
      </c>
      <c r="D32" s="22">
        <v>45</v>
      </c>
      <c r="E32" s="22">
        <v>38</v>
      </c>
      <c r="F32" s="22">
        <v>15</v>
      </c>
      <c r="G32" s="22">
        <v>30</v>
      </c>
      <c r="H32" s="37">
        <v>24</v>
      </c>
      <c r="I32" s="47"/>
    </row>
    <row r="33" spans="1:14" x14ac:dyDescent="0.3">
      <c r="A33" s="90"/>
      <c r="B33" s="20" t="s">
        <v>2038</v>
      </c>
      <c r="C33" s="22">
        <v>47</v>
      </c>
      <c r="D33" s="22">
        <v>54</v>
      </c>
      <c r="E33" s="22">
        <v>42</v>
      </c>
      <c r="F33" s="22">
        <v>17</v>
      </c>
      <c r="G33" s="22">
        <v>31</v>
      </c>
      <c r="H33" s="37">
        <v>26</v>
      </c>
      <c r="I33" s="47"/>
    </row>
    <row r="34" spans="1:14" ht="15.5" x14ac:dyDescent="0.3">
      <c r="A34" s="106" t="s">
        <v>2125</v>
      </c>
      <c r="B34" s="107"/>
      <c r="C34" s="107"/>
      <c r="D34" s="107"/>
      <c r="E34" s="107"/>
      <c r="F34" s="107"/>
      <c r="G34" s="107"/>
      <c r="H34" s="108"/>
      <c r="I34" s="111" t="s">
        <v>2108</v>
      </c>
      <c r="J34" s="111"/>
      <c r="K34" s="111"/>
      <c r="L34" s="111"/>
      <c r="M34" s="111"/>
      <c r="N34" s="111"/>
    </row>
    <row r="35" spans="1:14" x14ac:dyDescent="0.3">
      <c r="A35" s="22"/>
      <c r="B35" s="22"/>
      <c r="C35" s="90" t="s">
        <v>2100</v>
      </c>
      <c r="D35" s="90"/>
      <c r="E35" s="90" t="s">
        <v>2101</v>
      </c>
      <c r="F35" s="90"/>
      <c r="G35" s="90" t="s">
        <v>2102</v>
      </c>
      <c r="H35" s="90"/>
      <c r="I35" s="90" t="s">
        <v>2100</v>
      </c>
      <c r="J35" s="90"/>
      <c r="K35" s="90" t="s">
        <v>2101</v>
      </c>
      <c r="L35" s="90"/>
      <c r="M35" s="90" t="s">
        <v>2102</v>
      </c>
      <c r="N35" s="90"/>
    </row>
    <row r="36" spans="1:14" ht="17.5" x14ac:dyDescent="0.3">
      <c r="A36" s="74" t="s">
        <v>2183</v>
      </c>
      <c r="B36" s="20" t="s">
        <v>2029</v>
      </c>
      <c r="C36" s="22" t="s">
        <v>2104</v>
      </c>
      <c r="D36" s="22" t="s">
        <v>2105</v>
      </c>
      <c r="E36" s="22" t="s">
        <v>2104</v>
      </c>
      <c r="F36" s="22" t="s">
        <v>2105</v>
      </c>
      <c r="G36" s="22" t="s">
        <v>2104</v>
      </c>
      <c r="H36" s="22" t="s">
        <v>2105</v>
      </c>
      <c r="I36" s="22" t="s">
        <v>2104</v>
      </c>
      <c r="J36" s="22" t="s">
        <v>2105</v>
      </c>
      <c r="K36" s="22" t="s">
        <v>2104</v>
      </c>
      <c r="L36" s="22" t="s">
        <v>2105</v>
      </c>
      <c r="M36" s="22" t="s">
        <v>2104</v>
      </c>
      <c r="N36" s="22" t="s">
        <v>2105</v>
      </c>
    </row>
    <row r="37" spans="1:14" ht="17" customHeight="1" x14ac:dyDescent="0.3">
      <c r="A37" s="48" t="s">
        <v>2140</v>
      </c>
      <c r="B37" s="20" t="s">
        <v>2039</v>
      </c>
      <c r="C37" s="22">
        <v>190</v>
      </c>
      <c r="D37" s="22">
        <v>241</v>
      </c>
      <c r="E37" s="22">
        <v>266</v>
      </c>
      <c r="F37" s="22">
        <v>225</v>
      </c>
      <c r="G37" s="22">
        <v>235</v>
      </c>
      <c r="H37" s="22">
        <v>241</v>
      </c>
      <c r="I37" s="19">
        <f>C37*100000</f>
        <v>19000000</v>
      </c>
      <c r="J37" s="19">
        <f t="shared" ref="J37:N37" si="0">D37*100000</f>
        <v>24100000</v>
      </c>
      <c r="K37" s="19">
        <f t="shared" si="0"/>
        <v>26600000</v>
      </c>
      <c r="L37" s="19">
        <f t="shared" si="0"/>
        <v>22500000</v>
      </c>
      <c r="M37" s="19">
        <f t="shared" si="0"/>
        <v>23500000</v>
      </c>
      <c r="N37" s="19">
        <f t="shared" si="0"/>
        <v>24100000</v>
      </c>
    </row>
    <row r="38" spans="1:14" ht="16.5" customHeight="1" x14ac:dyDescent="0.3">
      <c r="A38" s="48" t="s">
        <v>2165</v>
      </c>
      <c r="B38" s="20" t="s">
        <v>2039</v>
      </c>
      <c r="C38" s="22">
        <v>235</v>
      </c>
      <c r="D38" s="22">
        <v>198</v>
      </c>
      <c r="E38" s="22">
        <v>289</v>
      </c>
      <c r="F38" s="22">
        <v>238</v>
      </c>
      <c r="G38" s="22">
        <v>293</v>
      </c>
      <c r="H38" s="22">
        <v>287</v>
      </c>
      <c r="I38" s="19">
        <f t="shared" ref="I38" si="1">C38*100000</f>
        <v>23500000</v>
      </c>
      <c r="J38" s="19">
        <f t="shared" ref="J38" si="2">D38*100000</f>
        <v>19800000</v>
      </c>
      <c r="K38" s="19">
        <f t="shared" ref="K38" si="3">E38*100000</f>
        <v>28900000</v>
      </c>
      <c r="L38" s="19">
        <f t="shared" ref="L38" si="4">F38*100000</f>
        <v>23800000</v>
      </c>
      <c r="M38" s="19">
        <f t="shared" ref="M38" si="5">G38*100000</f>
        <v>29300000</v>
      </c>
      <c r="N38" s="19">
        <f t="shared" ref="N38" si="6">H38*100000</f>
        <v>28700000</v>
      </c>
    </row>
    <row r="39" spans="1:14" ht="19.5" customHeight="1" x14ac:dyDescent="0.3">
      <c r="A39" s="75" t="s">
        <v>2085</v>
      </c>
      <c r="B39" s="20" t="s">
        <v>2039</v>
      </c>
      <c r="C39" s="22">
        <v>108</v>
      </c>
      <c r="D39" s="22">
        <v>71</v>
      </c>
      <c r="E39" s="22">
        <v>157</v>
      </c>
      <c r="F39" s="22">
        <v>101</v>
      </c>
      <c r="G39" s="22">
        <v>126</v>
      </c>
      <c r="H39" s="22">
        <v>125</v>
      </c>
      <c r="I39" s="19">
        <f>C39*500000</f>
        <v>54000000</v>
      </c>
      <c r="J39" s="19">
        <f t="shared" ref="J39:N39" si="7">D39*500000</f>
        <v>35500000</v>
      </c>
      <c r="K39" s="19">
        <f t="shared" si="7"/>
        <v>78500000</v>
      </c>
      <c r="L39" s="19">
        <f t="shared" si="7"/>
        <v>50500000</v>
      </c>
      <c r="M39" s="19">
        <f t="shared" si="7"/>
        <v>63000000</v>
      </c>
      <c r="N39" s="19">
        <f t="shared" si="7"/>
        <v>62500000</v>
      </c>
    </row>
    <row r="40" spans="1:14" ht="21" customHeight="1" x14ac:dyDescent="0.3">
      <c r="A40" s="104" t="s">
        <v>2106</v>
      </c>
      <c r="B40" s="104"/>
      <c r="C40" s="104"/>
      <c r="D40" s="104"/>
      <c r="E40" s="104"/>
      <c r="F40" s="104"/>
      <c r="G40" s="104"/>
      <c r="H40" s="104"/>
      <c r="I40" s="104"/>
      <c r="J40" s="105"/>
    </row>
    <row r="41" spans="1:14" ht="24.5" customHeight="1" x14ac:dyDescent="0.3">
      <c r="A41" s="74" t="s">
        <v>2183</v>
      </c>
      <c r="B41" s="20" t="s">
        <v>2029</v>
      </c>
      <c r="C41" s="90" t="s">
        <v>2100</v>
      </c>
      <c r="D41" s="90"/>
      <c r="E41" s="90" t="s">
        <v>2101</v>
      </c>
      <c r="F41" s="90"/>
      <c r="G41" s="90" t="s">
        <v>2102</v>
      </c>
      <c r="H41" s="90"/>
      <c r="I41" s="22" t="s">
        <v>2112</v>
      </c>
      <c r="J41" s="22" t="s">
        <v>2113</v>
      </c>
    </row>
    <row r="42" spans="1:14" x14ac:dyDescent="0.3">
      <c r="A42" s="90" t="s">
        <v>2140</v>
      </c>
      <c r="B42" s="20" t="s">
        <v>2039</v>
      </c>
      <c r="C42" s="45">
        <f t="shared" ref="C42:H42" si="8">C4/I$37</f>
        <v>4.736842105263158E-7</v>
      </c>
      <c r="D42" s="45">
        <f t="shared" si="8"/>
        <v>7.4688796680497921E-7</v>
      </c>
      <c r="E42" s="45">
        <f t="shared" si="8"/>
        <v>1.5037593984962406E-7</v>
      </c>
      <c r="F42" s="45">
        <f t="shared" si="8"/>
        <v>3.1111111111111113E-7</v>
      </c>
      <c r="G42" s="45">
        <f t="shared" si="8"/>
        <v>4.25531914893617E-8</v>
      </c>
      <c r="H42" s="45">
        <f t="shared" si="8"/>
        <v>1.6597510373443983E-7</v>
      </c>
      <c r="I42" s="45">
        <f>AVERAGE(C42:H42)</f>
        <v>3.1509792058597192E-7</v>
      </c>
      <c r="J42" s="45">
        <v>9.6502694956961653E-8</v>
      </c>
    </row>
    <row r="43" spans="1:14" x14ac:dyDescent="0.3">
      <c r="A43" s="90"/>
      <c r="B43" s="20" t="s">
        <v>2030</v>
      </c>
      <c r="C43" s="45">
        <f t="shared" ref="C43:H43" si="9">C5/I$37</f>
        <v>6.8421052631578946E-7</v>
      </c>
      <c r="D43" s="45">
        <f t="shared" si="9"/>
        <v>8.7136929460580911E-7</v>
      </c>
      <c r="E43" s="45">
        <f t="shared" si="9"/>
        <v>3.3834586466165411E-7</v>
      </c>
      <c r="F43" s="45">
        <f t="shared" si="9"/>
        <v>6.2222222222222225E-7</v>
      </c>
      <c r="G43" s="45">
        <f t="shared" si="9"/>
        <v>3.8297872340425529E-7</v>
      </c>
      <c r="H43" s="45">
        <f t="shared" si="9"/>
        <v>5.8091286307053941E-7</v>
      </c>
      <c r="I43" s="45">
        <v>5.8000658238004495E-7</v>
      </c>
      <c r="J43" s="45">
        <v>7.3551484859254868E-8</v>
      </c>
    </row>
    <row r="44" spans="1:14" x14ac:dyDescent="0.3">
      <c r="A44" s="90"/>
      <c r="B44" s="20" t="s">
        <v>2031</v>
      </c>
      <c r="C44" s="45">
        <f t="shared" ref="C44:H44" si="10">C6/I$37</f>
        <v>9.4736842105263159E-7</v>
      </c>
      <c r="D44" s="45">
        <f t="shared" si="10"/>
        <v>1.2033195020746888E-6</v>
      </c>
      <c r="E44" s="45">
        <f t="shared" si="10"/>
        <v>5.2631578947368416E-7</v>
      </c>
      <c r="F44" s="45">
        <f t="shared" si="10"/>
        <v>8.8888888888888887E-7</v>
      </c>
      <c r="G44" s="45">
        <f t="shared" si="10"/>
        <v>5.1063829787234043E-7</v>
      </c>
      <c r="H44" s="45">
        <f t="shared" si="10"/>
        <v>7.4688796680497921E-7</v>
      </c>
      <c r="I44" s="45">
        <v>8.0390314436120207E-7</v>
      </c>
      <c r="J44" s="45">
        <v>9.9113855608578575E-8</v>
      </c>
    </row>
    <row r="45" spans="1:14" x14ac:dyDescent="0.3">
      <c r="A45" s="90"/>
      <c r="B45" s="20" t="s">
        <v>2032</v>
      </c>
      <c r="C45" s="45">
        <f t="shared" ref="C45:H45" si="11">C7/I$37</f>
        <v>1.1052631578947369E-6</v>
      </c>
      <c r="D45" s="45">
        <f t="shared" si="11"/>
        <v>1.4522821576763486E-6</v>
      </c>
      <c r="E45" s="45">
        <f t="shared" si="11"/>
        <v>7.8947368421052629E-7</v>
      </c>
      <c r="F45" s="45">
        <f t="shared" si="11"/>
        <v>1.2888888888888889E-6</v>
      </c>
      <c r="G45" s="45">
        <f t="shared" si="11"/>
        <v>5.9574468085106381E-7</v>
      </c>
      <c r="H45" s="45">
        <f t="shared" si="11"/>
        <v>7.8838174273858921E-7</v>
      </c>
      <c r="I45" s="45">
        <v>1.003339052043359E-6</v>
      </c>
      <c r="J45" s="45">
        <v>1.2377795493240744E-7</v>
      </c>
    </row>
    <row r="46" spans="1:14" x14ac:dyDescent="0.3">
      <c r="A46" s="90"/>
      <c r="B46" s="20" t="s">
        <v>2033</v>
      </c>
      <c r="C46" s="45">
        <f t="shared" ref="C46:H46" si="12">C8/I$37</f>
        <v>1.1052631578947369E-6</v>
      </c>
      <c r="D46" s="45">
        <f t="shared" si="12"/>
        <v>1.4522821576763486E-6</v>
      </c>
      <c r="E46" s="45">
        <f t="shared" si="12"/>
        <v>9.3984962406015035E-7</v>
      </c>
      <c r="F46" s="45">
        <f t="shared" si="12"/>
        <v>1.4666666666666667E-6</v>
      </c>
      <c r="G46" s="45">
        <f t="shared" si="12"/>
        <v>7.2340425531914889E-7</v>
      </c>
      <c r="H46" s="45">
        <f t="shared" si="12"/>
        <v>8.7136929460580911E-7</v>
      </c>
      <c r="I46" s="45">
        <v>1.0931391927038101E-6</v>
      </c>
      <c r="J46" s="45">
        <v>1.1523369215864557E-7</v>
      </c>
    </row>
    <row r="47" spans="1:14" x14ac:dyDescent="0.3">
      <c r="A47" s="90"/>
      <c r="B47" s="20" t="s">
        <v>2034</v>
      </c>
      <c r="C47" s="45">
        <f t="shared" ref="C47:H47" si="13">C9/I$37</f>
        <v>1.2105263157894736E-6</v>
      </c>
      <c r="D47" s="45">
        <f t="shared" si="13"/>
        <v>1.6597510373443984E-6</v>
      </c>
      <c r="E47" s="45">
        <f t="shared" si="13"/>
        <v>1.0526315789473683E-6</v>
      </c>
      <c r="F47" s="45">
        <f t="shared" si="13"/>
        <v>1.6444444444444445E-6</v>
      </c>
      <c r="G47" s="45">
        <f t="shared" si="13"/>
        <v>7.6595744680851059E-7</v>
      </c>
      <c r="H47" s="45">
        <f t="shared" si="13"/>
        <v>8.7136929460580911E-7</v>
      </c>
      <c r="I47" s="45">
        <v>1.2007800196566674E-6</v>
      </c>
      <c r="J47" s="45">
        <v>1.421186479387038E-7</v>
      </c>
    </row>
    <row r="48" spans="1:14" x14ac:dyDescent="0.3">
      <c r="A48" s="90"/>
      <c r="B48" s="20" t="s">
        <v>2035</v>
      </c>
      <c r="C48" s="45">
        <f t="shared" ref="C48:H48" si="14">C10/I$37</f>
        <v>1.3157894736842106E-6</v>
      </c>
      <c r="D48" s="45">
        <f t="shared" si="14"/>
        <v>1.7842323651452282E-6</v>
      </c>
      <c r="E48" s="45">
        <f t="shared" si="14"/>
        <v>1.1278195488721805E-6</v>
      </c>
      <c r="F48" s="45">
        <f t="shared" si="14"/>
        <v>1.7777777777777777E-6</v>
      </c>
      <c r="G48" s="45">
        <f t="shared" si="14"/>
        <v>8.5106382978723408E-7</v>
      </c>
      <c r="H48" s="45">
        <f t="shared" si="14"/>
        <v>9.5435684647302901E-7</v>
      </c>
      <c r="I48" s="45">
        <v>1.3018399736232765E-6</v>
      </c>
      <c r="J48" s="45">
        <v>1.5033671144670793E-7</v>
      </c>
    </row>
    <row r="49" spans="1:10" x14ac:dyDescent="0.3">
      <c r="A49" s="90"/>
      <c r="B49" s="20" t="s">
        <v>2036</v>
      </c>
      <c r="C49" s="45">
        <f t="shared" ref="C49:H49" si="15">C11/I$37</f>
        <v>1.3157894736842106E-6</v>
      </c>
      <c r="D49" s="45">
        <f t="shared" si="15"/>
        <v>1.8257261410788382E-6</v>
      </c>
      <c r="E49" s="45">
        <f t="shared" si="15"/>
        <v>1.3157894736842106E-6</v>
      </c>
      <c r="F49" s="45">
        <f t="shared" si="15"/>
        <v>1.8666666666666667E-6</v>
      </c>
      <c r="G49" s="45">
        <f t="shared" si="15"/>
        <v>9.7872340425531906E-7</v>
      </c>
      <c r="H49" s="45">
        <f t="shared" si="15"/>
        <v>1.078838174273859E-6</v>
      </c>
      <c r="I49" s="45">
        <v>1.3969222222738507E-6</v>
      </c>
      <c r="J49" s="45">
        <v>1.3882096809600236E-7</v>
      </c>
    </row>
    <row r="50" spans="1:10" x14ac:dyDescent="0.3">
      <c r="A50" s="90"/>
      <c r="B50" s="20" t="s">
        <v>2037</v>
      </c>
      <c r="C50" s="45">
        <f t="shared" ref="C50:H50" si="16">C12/I$37</f>
        <v>1.3684210526315789E-6</v>
      </c>
      <c r="D50" s="45">
        <f t="shared" si="16"/>
        <v>1.8672199170124482E-6</v>
      </c>
      <c r="E50" s="45">
        <f t="shared" si="16"/>
        <v>1.4661654135338345E-6</v>
      </c>
      <c r="F50" s="45">
        <f t="shared" si="16"/>
        <v>1.9111111111111112E-6</v>
      </c>
      <c r="G50" s="45">
        <f t="shared" si="16"/>
        <v>1.0212765957446809E-6</v>
      </c>
      <c r="H50" s="45">
        <f t="shared" si="16"/>
        <v>1.078838174273859E-6</v>
      </c>
      <c r="I50" s="45">
        <v>1.4521720440512523E-6</v>
      </c>
      <c r="J50" s="45">
        <v>1.4094412927458229E-7</v>
      </c>
    </row>
    <row r="51" spans="1:10" x14ac:dyDescent="0.3">
      <c r="A51" s="90"/>
      <c r="B51" s="20" t="s">
        <v>2038</v>
      </c>
      <c r="C51" s="45">
        <f t="shared" ref="C51:H51" si="17">C13/I$37</f>
        <v>1.5263157894736842E-6</v>
      </c>
      <c r="D51" s="45">
        <f t="shared" si="17"/>
        <v>1.9502074688796682E-6</v>
      </c>
      <c r="E51" s="45">
        <f t="shared" si="17"/>
        <v>1.5789473684210526E-6</v>
      </c>
      <c r="F51" s="45">
        <f t="shared" si="17"/>
        <v>1.9999999999999999E-6</v>
      </c>
      <c r="G51" s="45">
        <f t="shared" si="17"/>
        <v>1.0212765957446809E-6</v>
      </c>
      <c r="H51" s="45">
        <f t="shared" si="17"/>
        <v>1.078838174273859E-6</v>
      </c>
      <c r="I51" s="45">
        <v>1.5259308994654908E-6</v>
      </c>
      <c r="J51" s="45">
        <v>1.5475167246803217E-7</v>
      </c>
    </row>
    <row r="52" spans="1:10" x14ac:dyDescent="0.3">
      <c r="A52" s="90" t="s">
        <v>2165</v>
      </c>
      <c r="B52" s="20" t="s">
        <v>2039</v>
      </c>
      <c r="C52" s="45">
        <f t="shared" ref="C52:H52" si="18">C14/I$38</f>
        <v>5.1063829787234043E-7</v>
      </c>
      <c r="D52" s="45">
        <f t="shared" si="18"/>
        <v>8.5858585858585857E-7</v>
      </c>
      <c r="E52" s="45">
        <f t="shared" si="18"/>
        <v>3.4602076124567474E-7</v>
      </c>
      <c r="F52" s="45">
        <f t="shared" si="18"/>
        <v>3.3613445378151261E-7</v>
      </c>
      <c r="G52" s="45">
        <f t="shared" si="18"/>
        <v>1.5699658703071673E-6</v>
      </c>
      <c r="H52" s="45">
        <f t="shared" si="18"/>
        <v>2.0905923344947736E-7</v>
      </c>
      <c r="I52" s="45">
        <v>6.3840074587367187E-7</v>
      </c>
      <c r="J52" s="45">
        <v>1.8957579905007441E-7</v>
      </c>
    </row>
    <row r="53" spans="1:10" x14ac:dyDescent="0.3">
      <c r="A53" s="90"/>
      <c r="B53" s="20" t="s">
        <v>2030</v>
      </c>
      <c r="C53" s="45">
        <f t="shared" ref="C53:H53" si="19">C15/I$38</f>
        <v>8.9361702127659577E-7</v>
      </c>
      <c r="D53" s="45">
        <f t="shared" si="19"/>
        <v>1.3636363636363636E-6</v>
      </c>
      <c r="E53" s="45">
        <f t="shared" si="19"/>
        <v>5.1903114186851213E-7</v>
      </c>
      <c r="F53" s="45">
        <f t="shared" si="19"/>
        <v>3.3613445378151261E-7</v>
      </c>
      <c r="G53" s="45">
        <f t="shared" si="19"/>
        <v>1.7747440273037543E-6</v>
      </c>
      <c r="H53" s="45">
        <f t="shared" si="19"/>
        <v>3.1358885017421604E-7</v>
      </c>
      <c r="I53" s="45">
        <v>7.3823117737166937E-7</v>
      </c>
      <c r="J53" s="45">
        <v>1.7617586928253075E-7</v>
      </c>
    </row>
    <row r="54" spans="1:10" x14ac:dyDescent="0.3">
      <c r="A54" s="90"/>
      <c r="B54" s="20" t="s">
        <v>2031</v>
      </c>
      <c r="C54" s="45">
        <f t="shared" ref="C54:H54" si="20">C16/I$38</f>
        <v>1.1914893617021276E-6</v>
      </c>
      <c r="D54" s="45">
        <f t="shared" si="20"/>
        <v>1.5656565656565657E-6</v>
      </c>
      <c r="E54" s="45">
        <f t="shared" si="20"/>
        <v>5.5363321799307962E-7</v>
      </c>
      <c r="F54" s="45">
        <f t="shared" si="20"/>
        <v>5.8823529411764701E-7</v>
      </c>
      <c r="G54" s="45">
        <f t="shared" si="20"/>
        <v>1.8088737201365188E-6</v>
      </c>
      <c r="H54" s="45">
        <f t="shared" si="20"/>
        <v>4.1811846689895473E-7</v>
      </c>
      <c r="I54" s="45">
        <v>8.7199039880466815E-7</v>
      </c>
      <c r="J54" s="45">
        <v>1.6445289228184662E-7</v>
      </c>
    </row>
    <row r="55" spans="1:10" x14ac:dyDescent="0.3">
      <c r="A55" s="90"/>
      <c r="B55" s="20" t="s">
        <v>2032</v>
      </c>
      <c r="C55" s="45">
        <f t="shared" ref="C55:H55" si="21">C17/I$38</f>
        <v>1.5319148936170212E-6</v>
      </c>
      <c r="D55" s="45">
        <f t="shared" si="21"/>
        <v>2.0707070707070709E-6</v>
      </c>
      <c r="E55" s="45">
        <f t="shared" si="21"/>
        <v>6.228373702422145E-7</v>
      </c>
      <c r="F55" s="45">
        <f t="shared" si="21"/>
        <v>7.1428571428571431E-7</v>
      </c>
      <c r="G55" s="45">
        <f t="shared" si="21"/>
        <v>1.9112627986348124E-6</v>
      </c>
      <c r="H55" s="45">
        <f t="shared" si="21"/>
        <v>5.5749128919860627E-7</v>
      </c>
      <c r="I55" s="45">
        <v>1.0493630208350688E-6</v>
      </c>
      <c r="J55" s="45">
        <v>1.7903223896642711E-7</v>
      </c>
    </row>
    <row r="56" spans="1:10" x14ac:dyDescent="0.3">
      <c r="A56" s="90"/>
      <c r="B56" s="20" t="s">
        <v>2033</v>
      </c>
      <c r="C56" s="45">
        <f t="shared" ref="C56:H56" si="22">C18/I$38</f>
        <v>1.574468085106383E-6</v>
      </c>
      <c r="D56" s="45">
        <f t="shared" si="22"/>
        <v>2.2727272727272728E-6</v>
      </c>
      <c r="E56" s="45">
        <f t="shared" si="22"/>
        <v>6.9204152249134948E-7</v>
      </c>
      <c r="F56" s="45">
        <f t="shared" si="22"/>
        <v>8.4033613445378151E-7</v>
      </c>
      <c r="G56" s="45">
        <f t="shared" si="22"/>
        <v>1.9453924914675766E-6</v>
      </c>
      <c r="H56" s="45">
        <f t="shared" si="22"/>
        <v>5.9233449477351918E-7</v>
      </c>
      <c r="I56" s="45">
        <v>1.1211359165480606E-6</v>
      </c>
      <c r="J56" s="45">
        <v>1.7871365325288418E-7</v>
      </c>
    </row>
    <row r="57" spans="1:10" x14ac:dyDescent="0.3">
      <c r="A57" s="90"/>
      <c r="B57" s="20" t="s">
        <v>2034</v>
      </c>
      <c r="C57" s="45">
        <f t="shared" ref="C57:H57" si="23">C19/I$38</f>
        <v>1.7021276595744682E-6</v>
      </c>
      <c r="D57" s="45">
        <f t="shared" si="23"/>
        <v>2.676767676767677E-6</v>
      </c>
      <c r="E57" s="45">
        <f t="shared" si="23"/>
        <v>7.2664359861591697E-7</v>
      </c>
      <c r="F57" s="45">
        <f t="shared" si="23"/>
        <v>9.2436974789915961E-7</v>
      </c>
      <c r="G57" s="45">
        <f t="shared" si="23"/>
        <v>1.9453924914675766E-6</v>
      </c>
      <c r="H57" s="45">
        <f t="shared" si="23"/>
        <v>7.6655052264808363E-7</v>
      </c>
      <c r="I57" s="45">
        <v>1.2358855180773452E-6</v>
      </c>
      <c r="J57" s="45">
        <v>1.8616144242173644E-7</v>
      </c>
    </row>
    <row r="58" spans="1:10" x14ac:dyDescent="0.3">
      <c r="A58" s="90"/>
      <c r="B58" s="20" t="s">
        <v>2035</v>
      </c>
      <c r="C58" s="45">
        <f t="shared" ref="C58:H58" si="24">C20/I$38</f>
        <v>1.7872340425531915E-6</v>
      </c>
      <c r="D58" s="45">
        <f t="shared" si="24"/>
        <v>2.7272727272727272E-6</v>
      </c>
      <c r="E58" s="45">
        <f t="shared" si="24"/>
        <v>7.9584775086505195E-7</v>
      </c>
      <c r="F58" s="45">
        <f t="shared" si="24"/>
        <v>9.6638655462184872E-7</v>
      </c>
      <c r="G58" s="45">
        <f t="shared" si="24"/>
        <v>1.9453924914675766E-6</v>
      </c>
      <c r="H58" s="45">
        <f t="shared" si="24"/>
        <v>8.7108013937282226E-7</v>
      </c>
      <c r="I58" s="45">
        <v>1.2902576235197719E-6</v>
      </c>
      <c r="J58" s="45">
        <v>1.7750380295926555E-7</v>
      </c>
    </row>
    <row r="59" spans="1:10" x14ac:dyDescent="0.3">
      <c r="A59" s="90"/>
      <c r="B59" s="20" t="s">
        <v>2036</v>
      </c>
      <c r="C59" s="45">
        <f t="shared" ref="C59:H59" si="25">C21/I$38</f>
        <v>1.9574468085106381E-6</v>
      </c>
      <c r="D59" s="45">
        <f t="shared" si="25"/>
        <v>2.9292929292929291E-6</v>
      </c>
      <c r="E59" s="45">
        <f t="shared" si="25"/>
        <v>8.3044982698961933E-7</v>
      </c>
      <c r="F59" s="45">
        <f t="shared" si="25"/>
        <v>9.6638655462184872E-7</v>
      </c>
      <c r="G59" s="45">
        <f t="shared" si="25"/>
        <v>1.9795221843003412E-6</v>
      </c>
      <c r="H59" s="45">
        <f t="shared" si="25"/>
        <v>8.7108013937282226E-7</v>
      </c>
      <c r="I59" s="45">
        <v>1.3483566552263226E-6</v>
      </c>
      <c r="J59" s="45">
        <v>1.9593330813348746E-7</v>
      </c>
    </row>
    <row r="60" spans="1:10" x14ac:dyDescent="0.3">
      <c r="A60" s="90"/>
      <c r="B60" s="20" t="s">
        <v>2037</v>
      </c>
      <c r="C60" s="45">
        <f t="shared" ref="C60:H60" si="26">C22/I$38</f>
        <v>2.0425531914893617E-6</v>
      </c>
      <c r="D60" s="45">
        <f t="shared" si="26"/>
        <v>3.0303030303030305E-6</v>
      </c>
      <c r="E60" s="45">
        <f t="shared" si="26"/>
        <v>8.9965397923875431E-7</v>
      </c>
      <c r="F60" s="45">
        <f t="shared" si="26"/>
        <v>9.6638655462184872E-7</v>
      </c>
      <c r="G60" s="45">
        <f t="shared" si="26"/>
        <v>2.0477815699658705E-6</v>
      </c>
      <c r="H60" s="45">
        <f t="shared" si="26"/>
        <v>8.7108013937282226E-7</v>
      </c>
      <c r="I60" s="45">
        <v>1.3935047438792018E-6</v>
      </c>
      <c r="J60" s="45">
        <v>2.0444232911088392E-7</v>
      </c>
    </row>
    <row r="61" spans="1:10" x14ac:dyDescent="0.3">
      <c r="A61" s="90"/>
      <c r="B61" s="20" t="s">
        <v>2038</v>
      </c>
      <c r="C61" s="45">
        <f t="shared" ref="C61:H61" si="27">C23/I$38</f>
        <v>2.1276595744680853E-6</v>
      </c>
      <c r="D61" s="45">
        <f t="shared" si="27"/>
        <v>3.0808080808080807E-6</v>
      </c>
      <c r="E61" s="45">
        <f t="shared" si="27"/>
        <v>9.6885813148788929E-7</v>
      </c>
      <c r="F61" s="45">
        <f t="shared" si="27"/>
        <v>1.0504201680672269E-6</v>
      </c>
      <c r="G61" s="45">
        <f t="shared" si="27"/>
        <v>2.0819112627986347E-6</v>
      </c>
      <c r="H61" s="45">
        <f t="shared" si="27"/>
        <v>8.7108013937282226E-7</v>
      </c>
      <c r="I61" s="45">
        <v>1.4408304414442563E-6</v>
      </c>
      <c r="J61" s="45">
        <v>2.0311680221525217E-7</v>
      </c>
    </row>
    <row r="62" spans="1:10" x14ac:dyDescent="0.3">
      <c r="A62" s="90" t="s">
        <v>2085</v>
      </c>
      <c r="B62" s="20" t="s">
        <v>2039</v>
      </c>
      <c r="C62" s="45">
        <f t="shared" ref="C62:H62" si="28">C24/I$39</f>
        <v>5.5555555555555555E-8</v>
      </c>
      <c r="D62" s="45">
        <f t="shared" si="28"/>
        <v>1.4084507042253522E-7</v>
      </c>
      <c r="E62" s="45">
        <f t="shared" si="28"/>
        <v>5.0955414012738854E-8</v>
      </c>
      <c r="F62" s="45">
        <f t="shared" si="28"/>
        <v>7.9207920792079214E-8</v>
      </c>
      <c r="G62" s="45">
        <f t="shared" si="28"/>
        <v>3.1746031746031744E-8</v>
      </c>
      <c r="H62" s="45">
        <f t="shared" si="28"/>
        <v>1.6000000000000001E-8</v>
      </c>
      <c r="I62" s="45">
        <v>6.2384998754823424E-8</v>
      </c>
      <c r="J62" s="45">
        <v>1.6420333484410739E-8</v>
      </c>
    </row>
    <row r="63" spans="1:10" x14ac:dyDescent="0.3">
      <c r="A63" s="90"/>
      <c r="B63" s="20" t="s">
        <v>2030</v>
      </c>
      <c r="C63" s="45">
        <f t="shared" ref="C63:H63" si="29">C25/I$39</f>
        <v>9.2592592592592591E-8</v>
      </c>
      <c r="D63" s="45">
        <f t="shared" si="29"/>
        <v>3.3802816901408451E-7</v>
      </c>
      <c r="E63" s="45">
        <f t="shared" si="29"/>
        <v>2.0382165605095542E-7</v>
      </c>
      <c r="F63" s="45">
        <f t="shared" si="29"/>
        <v>1.386138613861386E-7</v>
      </c>
      <c r="G63" s="45">
        <f t="shared" si="29"/>
        <v>9.523809523809524E-8</v>
      </c>
      <c r="H63" s="45">
        <f t="shared" si="29"/>
        <v>1.2800000000000001E-7</v>
      </c>
      <c r="I63" s="45">
        <v>9.5925091423774997E-8</v>
      </c>
      <c r="J63" s="45">
        <v>1.5771321284103125E-8</v>
      </c>
    </row>
    <row r="64" spans="1:10" x14ac:dyDescent="0.3">
      <c r="A64" s="90"/>
      <c r="B64" s="20" t="s">
        <v>2031</v>
      </c>
      <c r="C64" s="45">
        <f t="shared" ref="C64:H64" si="30">C26/I$39</f>
        <v>1.1111111111111111E-7</v>
      </c>
      <c r="D64" s="45">
        <f t="shared" si="30"/>
        <v>4.5070422535211266E-7</v>
      </c>
      <c r="E64" s="45">
        <f t="shared" si="30"/>
        <v>2.9299363057324841E-7</v>
      </c>
      <c r="F64" s="45">
        <f t="shared" si="30"/>
        <v>1.5841584158415843E-7</v>
      </c>
      <c r="G64" s="45">
        <f t="shared" si="30"/>
        <v>1.5873015873015874E-7</v>
      </c>
      <c r="H64" s="45">
        <f t="shared" si="30"/>
        <v>1.4399999999999999E-7</v>
      </c>
      <c r="I64" s="45">
        <v>1.2963395766997541E-7</v>
      </c>
      <c r="J64" s="45">
        <v>2.550924822330907E-8</v>
      </c>
    </row>
    <row r="65" spans="1:10" x14ac:dyDescent="0.3">
      <c r="A65" s="90"/>
      <c r="B65" s="20" t="s">
        <v>2032</v>
      </c>
      <c r="C65" s="45">
        <f t="shared" ref="C65:H65" si="31">C27/I$39</f>
        <v>1.4814814814814815E-7</v>
      </c>
      <c r="D65" s="45">
        <f t="shared" si="31"/>
        <v>5.3521126760563383E-7</v>
      </c>
      <c r="E65" s="45">
        <f t="shared" si="31"/>
        <v>3.1847133757961781E-7</v>
      </c>
      <c r="F65" s="45">
        <f t="shared" si="31"/>
        <v>1.5841584158415843E-7</v>
      </c>
      <c r="G65" s="45">
        <f t="shared" si="31"/>
        <v>1.5873015873015874E-7</v>
      </c>
      <c r="H65" s="45">
        <f t="shared" si="31"/>
        <v>1.6E-7</v>
      </c>
      <c r="I65" s="45">
        <v>1.4354572378494864E-7</v>
      </c>
      <c r="J65" s="45">
        <v>2.7195978776749972E-8</v>
      </c>
    </row>
    <row r="66" spans="1:10" x14ac:dyDescent="0.3">
      <c r="A66" s="90"/>
      <c r="B66" s="20" t="s">
        <v>2033</v>
      </c>
      <c r="C66" s="45">
        <f t="shared" ref="C66:H66" si="32">C28/I$39</f>
        <v>3.1481481481481482E-7</v>
      </c>
      <c r="D66" s="45">
        <f t="shared" si="32"/>
        <v>5.3521126760563383E-7</v>
      </c>
      <c r="E66" s="45">
        <f t="shared" si="32"/>
        <v>3.5668789808917197E-7</v>
      </c>
      <c r="F66" s="45">
        <f t="shared" si="32"/>
        <v>1.7821782178217823E-7</v>
      </c>
      <c r="G66" s="45">
        <f t="shared" si="32"/>
        <v>2.2222222222222222E-7</v>
      </c>
      <c r="H66" s="45">
        <f t="shared" si="32"/>
        <v>1.7599999999999999E-7</v>
      </c>
      <c r="I66" s="45">
        <v>1.8121011884855636E-7</v>
      </c>
      <c r="J66" s="45">
        <v>3.0532628375402196E-8</v>
      </c>
    </row>
    <row r="67" spans="1:10" ht="17.25" customHeight="1" x14ac:dyDescent="0.3">
      <c r="A67" s="90"/>
      <c r="B67" s="20" t="s">
        <v>2034</v>
      </c>
      <c r="C67" s="45">
        <f t="shared" ref="C67:H67" si="33">C29/I$39</f>
        <v>4.6296296296296297E-7</v>
      </c>
      <c r="D67" s="45">
        <f t="shared" si="33"/>
        <v>7.0422535211267606E-7</v>
      </c>
      <c r="E67" s="45">
        <f t="shared" si="33"/>
        <v>3.9490445859872613E-7</v>
      </c>
      <c r="F67" s="45">
        <f t="shared" si="33"/>
        <v>1.9801980198019803E-7</v>
      </c>
      <c r="G67" s="45">
        <f t="shared" si="33"/>
        <v>3.1746031746031748E-7</v>
      </c>
      <c r="H67" s="45">
        <f t="shared" si="33"/>
        <v>2.72E-7</v>
      </c>
      <c r="I67" s="45">
        <v>2.3839203178289542E-7</v>
      </c>
      <c r="J67" s="45">
        <v>3.6261759408204272E-8</v>
      </c>
    </row>
    <row r="68" spans="1:10" x14ac:dyDescent="0.3">
      <c r="A68" s="90"/>
      <c r="B68" s="20" t="s">
        <v>2035</v>
      </c>
      <c r="C68" s="45">
        <f t="shared" ref="C68:H68" si="34">C30/I$39</f>
        <v>6.2962962962962964E-7</v>
      </c>
      <c r="D68" s="45">
        <f t="shared" si="34"/>
        <v>8.4507042253521125E-7</v>
      </c>
      <c r="E68" s="45">
        <f t="shared" si="34"/>
        <v>4.0764331210191083E-7</v>
      </c>
      <c r="F68" s="45">
        <f t="shared" si="34"/>
        <v>2.3762376237623763E-7</v>
      </c>
      <c r="G68" s="45">
        <f t="shared" si="34"/>
        <v>3.6507936507936509E-7</v>
      </c>
      <c r="H68" s="45">
        <f t="shared" si="34"/>
        <v>3.5199999999999998E-7</v>
      </c>
      <c r="I68" s="45">
        <v>2.85209555422427E-7</v>
      </c>
      <c r="J68" s="45">
        <v>4.2719706667386193E-8</v>
      </c>
    </row>
    <row r="69" spans="1:10" x14ac:dyDescent="0.3">
      <c r="A69" s="90"/>
      <c r="B69" s="20" t="s">
        <v>2036</v>
      </c>
      <c r="C69" s="45">
        <f t="shared" ref="C69:H69" si="35">C31/I$39</f>
        <v>6.2962962962962964E-7</v>
      </c>
      <c r="D69" s="45">
        <f t="shared" si="35"/>
        <v>1.0140845070422536E-6</v>
      </c>
      <c r="E69" s="45">
        <f t="shared" si="35"/>
        <v>4.2038216560509554E-7</v>
      </c>
      <c r="F69" s="45">
        <f t="shared" si="35"/>
        <v>2.5742574257425743E-7</v>
      </c>
      <c r="G69" s="45">
        <f t="shared" si="35"/>
        <v>4.126984126984127E-7</v>
      </c>
      <c r="H69" s="45">
        <f t="shared" si="35"/>
        <v>3.6800000000000001E-7</v>
      </c>
      <c r="I69" s="45">
        <v>3.0618485863664119E-7</v>
      </c>
      <c r="J69" s="45">
        <v>4.3033124960341344E-8</v>
      </c>
    </row>
    <row r="70" spans="1:10" x14ac:dyDescent="0.3">
      <c r="A70" s="90"/>
      <c r="B70" s="20" t="s">
        <v>2037</v>
      </c>
      <c r="C70" s="45">
        <f t="shared" ref="C70:H70" si="36">C32/I$39</f>
        <v>7.5925925925925931E-7</v>
      </c>
      <c r="D70" s="45">
        <f t="shared" si="36"/>
        <v>1.2676056338028169E-6</v>
      </c>
      <c r="E70" s="45">
        <f t="shared" si="36"/>
        <v>4.840764331210191E-7</v>
      </c>
      <c r="F70" s="45">
        <f t="shared" si="36"/>
        <v>2.9702970297029703E-7</v>
      </c>
      <c r="G70" s="45">
        <f t="shared" si="36"/>
        <v>4.7619047619047617E-7</v>
      </c>
      <c r="H70" s="45">
        <f t="shared" si="36"/>
        <v>3.84E-7</v>
      </c>
      <c r="I70" s="45">
        <v>3.5779639126295892E-7</v>
      </c>
      <c r="J70" s="45">
        <v>5.3331386007386948E-8</v>
      </c>
    </row>
    <row r="71" spans="1:10" x14ac:dyDescent="0.3">
      <c r="A71" s="90"/>
      <c r="B71" s="20" t="s">
        <v>2038</v>
      </c>
      <c r="C71" s="45">
        <f t="shared" ref="C71:H71" si="37">C33/I$39</f>
        <v>8.7037037037037039E-7</v>
      </c>
      <c r="D71" s="45">
        <f t="shared" si="37"/>
        <v>1.5211267605633803E-6</v>
      </c>
      <c r="E71" s="45">
        <f t="shared" si="37"/>
        <v>5.3503184713375801E-7</v>
      </c>
      <c r="F71" s="45">
        <f t="shared" si="37"/>
        <v>3.3663366336633663E-7</v>
      </c>
      <c r="G71" s="45">
        <f t="shared" si="37"/>
        <v>4.9206349206349204E-7</v>
      </c>
      <c r="H71" s="45">
        <f t="shared" si="37"/>
        <v>4.1600000000000002E-7</v>
      </c>
      <c r="I71" s="45">
        <v>3.9975629731354332E-7</v>
      </c>
      <c r="J71" s="45">
        <v>6.0638758662506436E-8</v>
      </c>
    </row>
    <row r="99" ht="15" customHeight="1" x14ac:dyDescent="0.3"/>
  </sheetData>
  <mergeCells count="26">
    <mergeCell ref="A34:H34"/>
    <mergeCell ref="A1:H1"/>
    <mergeCell ref="I34:N34"/>
    <mergeCell ref="I35:J35"/>
    <mergeCell ref="K35:L35"/>
    <mergeCell ref="M35:N35"/>
    <mergeCell ref="K1:P1"/>
    <mergeCell ref="K2:L2"/>
    <mergeCell ref="M2:N2"/>
    <mergeCell ref="O2:P2"/>
    <mergeCell ref="A62:A71"/>
    <mergeCell ref="E2:F2"/>
    <mergeCell ref="A42:A51"/>
    <mergeCell ref="A52:A61"/>
    <mergeCell ref="G2:H2"/>
    <mergeCell ref="C2:D2"/>
    <mergeCell ref="C41:D41"/>
    <mergeCell ref="A4:A13"/>
    <mergeCell ref="A14:A23"/>
    <mergeCell ref="A24:A33"/>
    <mergeCell ref="C35:D35"/>
    <mergeCell ref="E35:F35"/>
    <mergeCell ref="E41:F41"/>
    <mergeCell ref="G41:H41"/>
    <mergeCell ref="G35:H35"/>
    <mergeCell ref="A40:J40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80"/>
  <sheetViews>
    <sheetView topLeftCell="A154" zoomScale="70" zoomScaleNormal="70" workbookViewId="0">
      <selection activeCell="M67" sqref="M67"/>
    </sheetView>
  </sheetViews>
  <sheetFormatPr defaultColWidth="8.5" defaultRowHeight="14" x14ac:dyDescent="0.3"/>
  <cols>
    <col min="1" max="1" width="8.5" style="15"/>
    <col min="2" max="2" width="17.6640625" style="15" customWidth="1"/>
    <col min="3" max="3" width="8.5" style="15"/>
    <col min="4" max="12" width="11.5" style="15" customWidth="1"/>
    <col min="13" max="13" width="11.5" style="44" customWidth="1"/>
    <col min="14" max="15" width="11.5" style="15" customWidth="1"/>
    <col min="16" max="16" width="10" style="15" customWidth="1"/>
    <col min="17" max="17" width="14" style="15" customWidth="1"/>
    <col min="18" max="18" width="5.5" style="15" customWidth="1"/>
    <col min="19" max="27" width="8.5" style="15" customWidth="1"/>
    <col min="28" max="16384" width="8.5" style="15"/>
  </cols>
  <sheetData>
    <row r="1" spans="2:12" x14ac:dyDescent="0.3">
      <c r="B1" s="20" t="s">
        <v>2103</v>
      </c>
      <c r="C1" s="20" t="s">
        <v>2029</v>
      </c>
      <c r="D1" s="83" t="s">
        <v>2107</v>
      </c>
      <c r="E1" s="83"/>
      <c r="F1" s="83"/>
      <c r="G1" s="83"/>
      <c r="H1" s="83"/>
      <c r="I1" s="83"/>
      <c r="J1" s="4"/>
      <c r="K1" s="4"/>
    </row>
    <row r="2" spans="2:12" x14ac:dyDescent="0.3">
      <c r="B2" s="22"/>
      <c r="C2" s="22"/>
      <c r="D2" s="90" t="s">
        <v>2100</v>
      </c>
      <c r="E2" s="90"/>
      <c r="F2" s="90" t="s">
        <v>2101</v>
      </c>
      <c r="G2" s="90"/>
      <c r="H2" s="90" t="s">
        <v>2102</v>
      </c>
      <c r="I2" s="90"/>
    </row>
    <row r="3" spans="2:12" x14ac:dyDescent="0.3">
      <c r="B3" s="22"/>
      <c r="C3" s="22"/>
      <c r="D3" s="22" t="s">
        <v>2104</v>
      </c>
      <c r="E3" s="22" t="s">
        <v>2105</v>
      </c>
      <c r="F3" s="22" t="s">
        <v>2104</v>
      </c>
      <c r="G3" s="22" t="s">
        <v>2105</v>
      </c>
      <c r="H3" s="22" t="s">
        <v>2104</v>
      </c>
      <c r="I3" s="22" t="s">
        <v>2105</v>
      </c>
    </row>
    <row r="4" spans="2:12" x14ac:dyDescent="0.3">
      <c r="B4" s="90" t="s">
        <v>2147</v>
      </c>
      <c r="C4" s="20" t="s">
        <v>2039</v>
      </c>
      <c r="D4" s="22">
        <v>24</v>
      </c>
      <c r="E4" s="22">
        <v>49</v>
      </c>
      <c r="F4" s="22">
        <v>35</v>
      </c>
      <c r="G4" s="22">
        <v>24</v>
      </c>
      <c r="H4" s="22">
        <v>109</v>
      </c>
      <c r="I4" s="22">
        <v>117</v>
      </c>
    </row>
    <row r="5" spans="2:12" ht="15" customHeight="1" x14ac:dyDescent="0.3">
      <c r="B5" s="90"/>
      <c r="C5" s="20" t="s">
        <v>2030</v>
      </c>
      <c r="D5" s="22">
        <v>34</v>
      </c>
      <c r="E5" s="22">
        <v>60</v>
      </c>
      <c r="F5" s="22">
        <v>44</v>
      </c>
      <c r="G5" s="22">
        <v>30</v>
      </c>
      <c r="H5" s="22">
        <v>116</v>
      </c>
      <c r="I5" s="22">
        <v>130</v>
      </c>
    </row>
    <row r="6" spans="2:12" x14ac:dyDescent="0.3">
      <c r="B6" s="90"/>
      <c r="C6" s="20" t="s">
        <v>2031</v>
      </c>
      <c r="D6" s="22">
        <v>45</v>
      </c>
      <c r="E6" s="22">
        <v>81</v>
      </c>
      <c r="F6" s="22">
        <v>65</v>
      </c>
      <c r="G6" s="22">
        <v>39</v>
      </c>
      <c r="H6" s="22">
        <v>126</v>
      </c>
      <c r="I6" s="22">
        <v>145</v>
      </c>
    </row>
    <row r="7" spans="2:12" x14ac:dyDescent="0.3">
      <c r="B7" s="90"/>
      <c r="C7" s="20" t="s">
        <v>2032</v>
      </c>
      <c r="D7" s="22">
        <v>71</v>
      </c>
      <c r="E7" s="22">
        <v>107</v>
      </c>
      <c r="F7" s="22">
        <v>93</v>
      </c>
      <c r="G7" s="22">
        <v>52</v>
      </c>
      <c r="H7" s="22">
        <v>149</v>
      </c>
      <c r="I7" s="22">
        <v>173</v>
      </c>
    </row>
    <row r="8" spans="2:12" x14ac:dyDescent="0.3">
      <c r="B8" s="90"/>
      <c r="C8" s="20" t="s">
        <v>2033</v>
      </c>
      <c r="D8" s="22">
        <v>90</v>
      </c>
      <c r="E8" s="22">
        <v>126</v>
      </c>
      <c r="F8" s="22">
        <v>119</v>
      </c>
      <c r="G8" s="22">
        <v>69</v>
      </c>
      <c r="H8" s="22">
        <v>166</v>
      </c>
      <c r="I8" s="22">
        <v>188</v>
      </c>
    </row>
    <row r="9" spans="2:12" x14ac:dyDescent="0.3">
      <c r="B9" s="90"/>
      <c r="C9" s="20" t="s">
        <v>2034</v>
      </c>
      <c r="D9" s="22">
        <v>113</v>
      </c>
      <c r="E9" s="22">
        <v>161</v>
      </c>
      <c r="F9" s="22">
        <v>170</v>
      </c>
      <c r="G9" s="22">
        <v>102</v>
      </c>
      <c r="H9" s="22">
        <v>188</v>
      </c>
      <c r="I9" s="22">
        <v>211</v>
      </c>
    </row>
    <row r="10" spans="2:12" x14ac:dyDescent="0.3">
      <c r="B10" s="90"/>
      <c r="C10" s="20" t="s">
        <v>2035</v>
      </c>
      <c r="D10" s="22">
        <v>146</v>
      </c>
      <c r="E10" s="22">
        <v>182</v>
      </c>
      <c r="F10" s="22">
        <v>192</v>
      </c>
      <c r="G10" s="22">
        <v>119</v>
      </c>
      <c r="H10" s="22">
        <v>204</v>
      </c>
      <c r="I10" s="22">
        <v>222</v>
      </c>
    </row>
    <row r="11" spans="2:12" x14ac:dyDescent="0.3">
      <c r="B11" s="90"/>
      <c r="C11" s="20" t="s">
        <v>2036</v>
      </c>
      <c r="D11" s="22">
        <v>151</v>
      </c>
      <c r="E11" s="22">
        <v>189</v>
      </c>
      <c r="F11" s="22">
        <v>195</v>
      </c>
      <c r="G11" s="22">
        <v>126</v>
      </c>
      <c r="H11" s="22">
        <v>211</v>
      </c>
      <c r="I11" s="22">
        <v>226</v>
      </c>
    </row>
    <row r="12" spans="2:12" x14ac:dyDescent="0.3">
      <c r="B12" s="90"/>
      <c r="C12" s="20" t="s">
        <v>2037</v>
      </c>
      <c r="D12" s="22">
        <v>163</v>
      </c>
      <c r="E12" s="22">
        <v>202</v>
      </c>
      <c r="F12" s="22">
        <v>202</v>
      </c>
      <c r="G12" s="22">
        <v>138</v>
      </c>
      <c r="H12" s="22">
        <v>217</v>
      </c>
      <c r="I12" s="22">
        <v>234</v>
      </c>
      <c r="L12" s="30"/>
    </row>
    <row r="13" spans="2:12" x14ac:dyDescent="0.3">
      <c r="B13" s="90"/>
      <c r="C13" s="20" t="s">
        <v>2038</v>
      </c>
      <c r="D13" s="22">
        <v>168</v>
      </c>
      <c r="E13" s="22">
        <v>208</v>
      </c>
      <c r="F13" s="22">
        <v>205</v>
      </c>
      <c r="G13" s="22">
        <v>140</v>
      </c>
      <c r="H13" s="22">
        <v>219</v>
      </c>
      <c r="I13" s="22">
        <v>237</v>
      </c>
    </row>
    <row r="14" spans="2:12" x14ac:dyDescent="0.3">
      <c r="B14" s="90"/>
      <c r="C14" s="20" t="s">
        <v>2110</v>
      </c>
      <c r="D14" s="22">
        <v>170</v>
      </c>
      <c r="E14" s="22">
        <v>211</v>
      </c>
      <c r="F14" s="22">
        <v>205</v>
      </c>
      <c r="G14" s="22">
        <v>143</v>
      </c>
      <c r="H14" s="22">
        <v>220</v>
      </c>
      <c r="I14" s="22">
        <v>238</v>
      </c>
    </row>
    <row r="15" spans="2:12" x14ac:dyDescent="0.3">
      <c r="B15" s="90"/>
      <c r="C15" s="20" t="s">
        <v>2111</v>
      </c>
      <c r="D15" s="22">
        <v>173</v>
      </c>
      <c r="E15" s="22">
        <v>214</v>
      </c>
      <c r="F15" s="22">
        <v>210</v>
      </c>
      <c r="G15" s="22">
        <v>146</v>
      </c>
      <c r="H15" s="22">
        <v>222</v>
      </c>
      <c r="I15" s="22">
        <v>238</v>
      </c>
    </row>
    <row r="16" spans="2:12" ht="16.5" customHeight="1" x14ac:dyDescent="0.3">
      <c r="B16" s="113" t="s">
        <v>2148</v>
      </c>
      <c r="C16" s="20" t="s">
        <v>2039</v>
      </c>
      <c r="D16" s="22">
        <v>5</v>
      </c>
      <c r="E16" s="22">
        <v>5</v>
      </c>
      <c r="F16" s="22">
        <v>1</v>
      </c>
      <c r="G16" s="22">
        <v>4</v>
      </c>
      <c r="H16" s="22">
        <v>3</v>
      </c>
      <c r="I16" s="22">
        <v>5</v>
      </c>
    </row>
    <row r="17" spans="2:9" ht="15" customHeight="1" x14ac:dyDescent="0.3">
      <c r="B17" s="113"/>
      <c r="C17" s="20" t="s">
        <v>2030</v>
      </c>
      <c r="D17" s="22">
        <v>8</v>
      </c>
      <c r="E17" s="22">
        <v>8</v>
      </c>
      <c r="F17" s="22">
        <v>3</v>
      </c>
      <c r="G17" s="22">
        <v>7</v>
      </c>
      <c r="H17" s="22">
        <v>4</v>
      </c>
      <c r="I17" s="22">
        <v>5</v>
      </c>
    </row>
    <row r="18" spans="2:9" x14ac:dyDescent="0.3">
      <c r="B18" s="113"/>
      <c r="C18" s="20" t="s">
        <v>2031</v>
      </c>
      <c r="D18" s="22">
        <v>10</v>
      </c>
      <c r="E18" s="22">
        <v>10</v>
      </c>
      <c r="F18" s="22">
        <v>8</v>
      </c>
      <c r="G18" s="22">
        <v>18</v>
      </c>
      <c r="H18" s="22">
        <v>7</v>
      </c>
      <c r="I18" s="22">
        <v>6</v>
      </c>
    </row>
    <row r="19" spans="2:9" x14ac:dyDescent="0.3">
      <c r="B19" s="113"/>
      <c r="C19" s="20" t="s">
        <v>2032</v>
      </c>
      <c r="D19" s="22">
        <v>14</v>
      </c>
      <c r="E19" s="22">
        <v>15</v>
      </c>
      <c r="F19" s="22">
        <v>8</v>
      </c>
      <c r="G19" s="22">
        <v>21</v>
      </c>
      <c r="H19" s="22">
        <v>9</v>
      </c>
      <c r="I19" s="22">
        <v>10</v>
      </c>
    </row>
    <row r="20" spans="2:9" x14ac:dyDescent="0.3">
      <c r="B20" s="113"/>
      <c r="C20" s="20" t="s">
        <v>2033</v>
      </c>
      <c r="D20" s="22">
        <v>16</v>
      </c>
      <c r="E20" s="22">
        <v>17</v>
      </c>
      <c r="F20" s="22">
        <v>8</v>
      </c>
      <c r="G20" s="22">
        <v>22</v>
      </c>
      <c r="H20" s="22">
        <v>10</v>
      </c>
      <c r="I20" s="22">
        <v>10</v>
      </c>
    </row>
    <row r="21" spans="2:9" x14ac:dyDescent="0.3">
      <c r="B21" s="113"/>
      <c r="C21" s="20" t="s">
        <v>2034</v>
      </c>
      <c r="D21" s="22">
        <v>18</v>
      </c>
      <c r="E21" s="22">
        <v>18</v>
      </c>
      <c r="F21" s="22">
        <v>11</v>
      </c>
      <c r="G21" s="22">
        <v>26</v>
      </c>
      <c r="H21" s="22">
        <v>11</v>
      </c>
      <c r="I21" s="22">
        <v>14</v>
      </c>
    </row>
    <row r="22" spans="2:9" x14ac:dyDescent="0.3">
      <c r="B22" s="113"/>
      <c r="C22" s="20" t="s">
        <v>2035</v>
      </c>
      <c r="D22" s="22">
        <v>21</v>
      </c>
      <c r="E22" s="22">
        <v>19</v>
      </c>
      <c r="F22" s="22">
        <v>11</v>
      </c>
      <c r="G22" s="22">
        <v>28</v>
      </c>
      <c r="H22" s="22">
        <v>12</v>
      </c>
      <c r="I22" s="22">
        <v>15</v>
      </c>
    </row>
    <row r="23" spans="2:9" x14ac:dyDescent="0.3">
      <c r="B23" s="113"/>
      <c r="C23" s="20" t="s">
        <v>2036</v>
      </c>
      <c r="D23" s="22">
        <v>22</v>
      </c>
      <c r="E23" s="22">
        <v>20</v>
      </c>
      <c r="F23" s="22">
        <v>11</v>
      </c>
      <c r="G23" s="22">
        <v>29</v>
      </c>
      <c r="H23" s="22">
        <v>13</v>
      </c>
      <c r="I23" s="22">
        <v>16</v>
      </c>
    </row>
    <row r="24" spans="2:9" x14ac:dyDescent="0.3">
      <c r="B24" s="113"/>
      <c r="C24" s="20" t="s">
        <v>2037</v>
      </c>
      <c r="D24" s="22">
        <v>22</v>
      </c>
      <c r="E24" s="22">
        <v>21</v>
      </c>
      <c r="F24" s="22">
        <v>11</v>
      </c>
      <c r="G24" s="22">
        <v>29</v>
      </c>
      <c r="H24" s="22">
        <v>13</v>
      </c>
      <c r="I24" s="22">
        <v>16</v>
      </c>
    </row>
    <row r="25" spans="2:9" x14ac:dyDescent="0.3">
      <c r="B25" s="113"/>
      <c r="C25" s="20" t="s">
        <v>2038</v>
      </c>
      <c r="D25" s="22">
        <v>22</v>
      </c>
      <c r="E25" s="22">
        <v>21</v>
      </c>
      <c r="F25" s="22">
        <v>11</v>
      </c>
      <c r="G25" s="22">
        <v>29</v>
      </c>
      <c r="H25" s="22">
        <v>13</v>
      </c>
      <c r="I25" s="22">
        <v>16</v>
      </c>
    </row>
    <row r="26" spans="2:9" x14ac:dyDescent="0.3">
      <c r="B26" s="113"/>
      <c r="C26" s="20" t="s">
        <v>2110</v>
      </c>
      <c r="D26" s="22">
        <v>22</v>
      </c>
      <c r="E26" s="22">
        <v>21</v>
      </c>
      <c r="F26" s="22">
        <v>11</v>
      </c>
      <c r="G26" s="22">
        <v>29</v>
      </c>
      <c r="H26" s="22">
        <v>13</v>
      </c>
      <c r="I26" s="22">
        <v>16</v>
      </c>
    </row>
    <row r="27" spans="2:9" x14ac:dyDescent="0.3">
      <c r="B27" s="113"/>
      <c r="C27" s="20" t="s">
        <v>2111</v>
      </c>
      <c r="D27" s="22">
        <v>22</v>
      </c>
      <c r="E27" s="22">
        <v>21</v>
      </c>
      <c r="F27" s="22">
        <v>11</v>
      </c>
      <c r="G27" s="22">
        <v>29</v>
      </c>
      <c r="H27" s="22">
        <v>13</v>
      </c>
      <c r="I27" s="22">
        <v>16</v>
      </c>
    </row>
    <row r="28" spans="2:9" ht="16.5" customHeight="1" x14ac:dyDescent="0.3">
      <c r="B28" s="113" t="s">
        <v>2149</v>
      </c>
      <c r="C28" s="20" t="s">
        <v>2039</v>
      </c>
      <c r="D28" s="25">
        <v>14</v>
      </c>
      <c r="E28" s="25">
        <v>19</v>
      </c>
      <c r="F28" s="25">
        <v>17</v>
      </c>
      <c r="G28" s="25">
        <v>37</v>
      </c>
      <c r="H28" s="25">
        <v>14</v>
      </c>
      <c r="I28" s="25">
        <v>37</v>
      </c>
    </row>
    <row r="29" spans="2:9" ht="15" customHeight="1" x14ac:dyDescent="0.3">
      <c r="B29" s="113"/>
      <c r="C29" s="20" t="s">
        <v>2030</v>
      </c>
      <c r="D29" s="25">
        <v>27</v>
      </c>
      <c r="E29" s="25">
        <v>32</v>
      </c>
      <c r="F29" s="25">
        <v>26</v>
      </c>
      <c r="G29" s="25">
        <v>52</v>
      </c>
      <c r="H29" s="25">
        <v>25</v>
      </c>
      <c r="I29" s="25">
        <v>46</v>
      </c>
    </row>
    <row r="30" spans="2:9" x14ac:dyDescent="0.3">
      <c r="B30" s="113"/>
      <c r="C30" s="20" t="s">
        <v>2031</v>
      </c>
      <c r="D30" s="25">
        <v>38</v>
      </c>
      <c r="E30" s="25">
        <v>41</v>
      </c>
      <c r="F30" s="25">
        <v>37</v>
      </c>
      <c r="G30" s="25">
        <v>63</v>
      </c>
      <c r="H30" s="25">
        <v>36</v>
      </c>
      <c r="I30" s="25">
        <v>60</v>
      </c>
    </row>
    <row r="31" spans="2:9" x14ac:dyDescent="0.3">
      <c r="B31" s="113"/>
      <c r="C31" s="20" t="s">
        <v>2032</v>
      </c>
      <c r="D31" s="25">
        <v>49</v>
      </c>
      <c r="E31" s="25">
        <v>51</v>
      </c>
      <c r="F31" s="25">
        <v>44</v>
      </c>
      <c r="G31" s="25">
        <v>67</v>
      </c>
      <c r="H31" s="25">
        <v>40</v>
      </c>
      <c r="I31" s="25">
        <v>67</v>
      </c>
    </row>
    <row r="32" spans="2:9" x14ac:dyDescent="0.3">
      <c r="B32" s="113"/>
      <c r="C32" s="20" t="s">
        <v>2033</v>
      </c>
      <c r="D32" s="25">
        <v>55</v>
      </c>
      <c r="E32" s="25">
        <v>58</v>
      </c>
      <c r="F32" s="25">
        <v>48</v>
      </c>
      <c r="G32" s="25">
        <v>69</v>
      </c>
      <c r="H32" s="25">
        <v>43</v>
      </c>
      <c r="I32" s="25">
        <v>72</v>
      </c>
    </row>
    <row r="33" spans="2:21" x14ac:dyDescent="0.3">
      <c r="B33" s="113"/>
      <c r="C33" s="20" t="s">
        <v>2034</v>
      </c>
      <c r="D33" s="25">
        <v>63</v>
      </c>
      <c r="E33" s="25">
        <v>68</v>
      </c>
      <c r="F33" s="25">
        <v>56</v>
      </c>
      <c r="G33" s="25">
        <v>74</v>
      </c>
      <c r="H33" s="25">
        <v>45</v>
      </c>
      <c r="I33" s="25">
        <v>75</v>
      </c>
    </row>
    <row r="34" spans="2:21" x14ac:dyDescent="0.3">
      <c r="B34" s="113"/>
      <c r="C34" s="20" t="s">
        <v>2035</v>
      </c>
      <c r="D34" s="25">
        <v>67</v>
      </c>
      <c r="E34" s="25">
        <v>71</v>
      </c>
      <c r="F34" s="25">
        <v>59</v>
      </c>
      <c r="G34" s="25">
        <v>78</v>
      </c>
      <c r="H34" s="25">
        <v>45</v>
      </c>
      <c r="I34" s="25">
        <v>76</v>
      </c>
    </row>
    <row r="35" spans="2:21" x14ac:dyDescent="0.3">
      <c r="B35" s="113"/>
      <c r="C35" s="20" t="s">
        <v>2036</v>
      </c>
      <c r="D35" s="25">
        <v>68</v>
      </c>
      <c r="E35" s="25">
        <v>75</v>
      </c>
      <c r="F35" s="25">
        <v>60</v>
      </c>
      <c r="G35" s="25">
        <v>78</v>
      </c>
      <c r="H35" s="25">
        <v>45</v>
      </c>
      <c r="I35" s="25">
        <v>77</v>
      </c>
    </row>
    <row r="36" spans="2:21" x14ac:dyDescent="0.3">
      <c r="B36" s="113"/>
      <c r="C36" s="20" t="s">
        <v>2037</v>
      </c>
      <c r="D36" s="25">
        <v>68</v>
      </c>
      <c r="E36" s="25">
        <v>77</v>
      </c>
      <c r="F36" s="25">
        <v>63</v>
      </c>
      <c r="G36" s="25">
        <v>78</v>
      </c>
      <c r="H36" s="25">
        <v>45</v>
      </c>
      <c r="I36" s="25">
        <v>77</v>
      </c>
    </row>
    <row r="37" spans="2:21" x14ac:dyDescent="0.3">
      <c r="B37" s="113"/>
      <c r="C37" s="20" t="s">
        <v>2038</v>
      </c>
      <c r="D37" s="25">
        <v>70</v>
      </c>
      <c r="E37" s="25">
        <v>80</v>
      </c>
      <c r="F37" s="25">
        <v>64</v>
      </c>
      <c r="G37" s="25">
        <v>79</v>
      </c>
      <c r="H37" s="25">
        <v>45</v>
      </c>
      <c r="I37" s="25">
        <v>78</v>
      </c>
    </row>
    <row r="38" spans="2:21" x14ac:dyDescent="0.3">
      <c r="B38" s="113"/>
      <c r="C38" s="20" t="s">
        <v>2110</v>
      </c>
      <c r="D38" s="25">
        <v>72</v>
      </c>
      <c r="E38" s="25">
        <v>81</v>
      </c>
      <c r="F38" s="25">
        <v>65</v>
      </c>
      <c r="G38" s="25">
        <v>81</v>
      </c>
      <c r="H38" s="25">
        <v>46</v>
      </c>
      <c r="I38" s="25">
        <v>80</v>
      </c>
    </row>
    <row r="39" spans="2:21" x14ac:dyDescent="0.3">
      <c r="B39" s="113"/>
      <c r="C39" s="20" t="s">
        <v>2111</v>
      </c>
      <c r="D39" s="25">
        <v>72</v>
      </c>
      <c r="E39" s="25">
        <v>81</v>
      </c>
      <c r="F39" s="25">
        <v>65</v>
      </c>
      <c r="G39" s="25">
        <v>81</v>
      </c>
      <c r="H39" s="25">
        <v>46</v>
      </c>
      <c r="I39" s="25">
        <v>80</v>
      </c>
    </row>
    <row r="40" spans="2:21" ht="17.25" customHeight="1" x14ac:dyDescent="0.3">
      <c r="B40" s="113" t="s">
        <v>2150</v>
      </c>
      <c r="C40" s="20" t="s">
        <v>2039</v>
      </c>
      <c r="D40" s="22">
        <v>4</v>
      </c>
      <c r="E40" s="22">
        <v>11</v>
      </c>
      <c r="F40" s="22">
        <v>59</v>
      </c>
      <c r="G40" s="22">
        <v>83</v>
      </c>
      <c r="H40" s="22">
        <v>6</v>
      </c>
      <c r="I40" s="22">
        <v>26</v>
      </c>
      <c r="U40" s="30"/>
    </row>
    <row r="41" spans="2:21" ht="15" customHeight="1" x14ac:dyDescent="0.3">
      <c r="B41" s="113"/>
      <c r="C41" s="20" t="s">
        <v>2030</v>
      </c>
      <c r="D41" s="22">
        <v>14</v>
      </c>
      <c r="E41" s="22">
        <v>20</v>
      </c>
      <c r="F41" s="22">
        <v>67</v>
      </c>
      <c r="G41" s="22">
        <v>89</v>
      </c>
      <c r="H41" s="22">
        <v>28</v>
      </c>
      <c r="I41" s="22">
        <v>40</v>
      </c>
      <c r="U41" s="30"/>
    </row>
    <row r="42" spans="2:21" x14ac:dyDescent="0.3">
      <c r="B42" s="113"/>
      <c r="C42" s="20" t="s">
        <v>2031</v>
      </c>
      <c r="D42" s="22">
        <v>44</v>
      </c>
      <c r="E42" s="22">
        <v>39</v>
      </c>
      <c r="F42" s="22">
        <v>75</v>
      </c>
      <c r="G42" s="22">
        <v>91</v>
      </c>
      <c r="H42" s="22">
        <v>42</v>
      </c>
      <c r="I42" s="22">
        <v>44</v>
      </c>
      <c r="U42" s="30"/>
    </row>
    <row r="43" spans="2:21" x14ac:dyDescent="0.3">
      <c r="B43" s="113"/>
      <c r="C43" s="20" t="s">
        <v>2032</v>
      </c>
      <c r="D43" s="22">
        <v>68</v>
      </c>
      <c r="E43" s="22">
        <v>63</v>
      </c>
      <c r="F43" s="22">
        <v>134</v>
      </c>
      <c r="G43" s="22">
        <v>141</v>
      </c>
      <c r="H43" s="22">
        <v>49</v>
      </c>
      <c r="I43" s="22">
        <v>61</v>
      </c>
      <c r="U43" s="30"/>
    </row>
    <row r="44" spans="2:21" x14ac:dyDescent="0.3">
      <c r="B44" s="113"/>
      <c r="C44" s="20" t="s">
        <v>2033</v>
      </c>
      <c r="D44" s="22">
        <v>88</v>
      </c>
      <c r="E44" s="22">
        <v>70</v>
      </c>
      <c r="F44" s="22">
        <v>165</v>
      </c>
      <c r="G44" s="22">
        <v>164</v>
      </c>
      <c r="H44" s="22">
        <v>59</v>
      </c>
      <c r="I44" s="22">
        <v>68</v>
      </c>
    </row>
    <row r="45" spans="2:21" x14ac:dyDescent="0.3">
      <c r="B45" s="113"/>
      <c r="C45" s="20" t="s">
        <v>2034</v>
      </c>
      <c r="D45" s="22">
        <v>105</v>
      </c>
      <c r="E45" s="22">
        <v>75</v>
      </c>
      <c r="F45" s="22">
        <v>185</v>
      </c>
      <c r="G45" s="22">
        <v>188</v>
      </c>
      <c r="H45" s="22">
        <v>65</v>
      </c>
      <c r="I45" s="22">
        <v>75</v>
      </c>
    </row>
    <row r="46" spans="2:21" x14ac:dyDescent="0.3">
      <c r="B46" s="113"/>
      <c r="C46" s="20" t="s">
        <v>2035</v>
      </c>
      <c r="D46" s="22">
        <v>113</v>
      </c>
      <c r="E46" s="22">
        <v>82</v>
      </c>
      <c r="F46" s="22">
        <v>190</v>
      </c>
      <c r="G46" s="22">
        <v>197</v>
      </c>
      <c r="H46" s="22">
        <v>74</v>
      </c>
      <c r="I46" s="22">
        <v>78</v>
      </c>
    </row>
    <row r="47" spans="2:21" x14ac:dyDescent="0.3">
      <c r="B47" s="113"/>
      <c r="C47" s="20" t="s">
        <v>2036</v>
      </c>
      <c r="D47" s="22">
        <v>129</v>
      </c>
      <c r="E47" s="22">
        <v>86</v>
      </c>
      <c r="F47" s="22">
        <v>201</v>
      </c>
      <c r="G47" s="22">
        <v>205</v>
      </c>
      <c r="H47" s="22">
        <v>82</v>
      </c>
      <c r="I47" s="22">
        <v>82</v>
      </c>
    </row>
    <row r="48" spans="2:21" x14ac:dyDescent="0.3">
      <c r="B48" s="113"/>
      <c r="C48" s="20" t="s">
        <v>2037</v>
      </c>
      <c r="D48" s="22">
        <v>132</v>
      </c>
      <c r="E48" s="22">
        <v>90</v>
      </c>
      <c r="F48" s="22">
        <v>204</v>
      </c>
      <c r="G48" s="22">
        <v>207</v>
      </c>
      <c r="H48" s="22">
        <v>84</v>
      </c>
      <c r="I48" s="22">
        <v>84</v>
      </c>
    </row>
    <row r="49" spans="2:15" x14ac:dyDescent="0.3">
      <c r="B49" s="113"/>
      <c r="C49" s="20" t="s">
        <v>2038</v>
      </c>
      <c r="D49" s="22">
        <v>140</v>
      </c>
      <c r="E49" s="22">
        <v>92</v>
      </c>
      <c r="F49" s="22">
        <v>210</v>
      </c>
      <c r="G49" s="22">
        <v>212</v>
      </c>
      <c r="H49" s="22">
        <v>86</v>
      </c>
      <c r="I49" s="22">
        <v>90</v>
      </c>
    </row>
    <row r="50" spans="2:15" x14ac:dyDescent="0.3">
      <c r="B50" s="113"/>
      <c r="C50" s="20" t="s">
        <v>2110</v>
      </c>
      <c r="D50" s="22">
        <v>144</v>
      </c>
      <c r="E50" s="22">
        <v>95</v>
      </c>
      <c r="F50" s="22">
        <v>212</v>
      </c>
      <c r="G50" s="22">
        <v>215</v>
      </c>
      <c r="H50" s="22">
        <v>97</v>
      </c>
      <c r="I50" s="22">
        <v>92</v>
      </c>
    </row>
    <row r="51" spans="2:15" x14ac:dyDescent="0.3">
      <c r="B51" s="113"/>
      <c r="C51" s="20" t="s">
        <v>2111</v>
      </c>
      <c r="D51" s="22">
        <v>145</v>
      </c>
      <c r="E51" s="22">
        <v>95</v>
      </c>
      <c r="F51" s="22">
        <v>212</v>
      </c>
      <c r="G51" s="22">
        <v>216</v>
      </c>
      <c r="H51" s="22">
        <v>99</v>
      </c>
      <c r="I51" s="22">
        <v>92</v>
      </c>
    </row>
    <row r="52" spans="2:15" x14ac:dyDescent="0.3">
      <c r="B52" s="20" t="s">
        <v>2103</v>
      </c>
      <c r="C52" s="20"/>
      <c r="D52" s="83" t="s">
        <v>2125</v>
      </c>
      <c r="E52" s="83"/>
      <c r="F52" s="83"/>
      <c r="G52" s="83"/>
      <c r="H52" s="83"/>
      <c r="I52" s="83"/>
      <c r="J52" s="83" t="s">
        <v>2108</v>
      </c>
      <c r="K52" s="83"/>
      <c r="L52" s="83"/>
      <c r="M52" s="83"/>
      <c r="N52" s="83"/>
      <c r="O52" s="83"/>
    </row>
    <row r="53" spans="2:15" x14ac:dyDescent="0.3">
      <c r="B53" s="22"/>
      <c r="C53" s="22"/>
      <c r="D53" s="90" t="s">
        <v>2100</v>
      </c>
      <c r="E53" s="90"/>
      <c r="F53" s="90" t="s">
        <v>2101</v>
      </c>
      <c r="G53" s="90"/>
      <c r="H53" s="90" t="s">
        <v>2102</v>
      </c>
      <c r="I53" s="90"/>
      <c r="J53" s="90" t="s">
        <v>2100</v>
      </c>
      <c r="K53" s="90"/>
      <c r="L53" s="90" t="s">
        <v>2101</v>
      </c>
      <c r="M53" s="90"/>
      <c r="N53" s="90" t="s">
        <v>2102</v>
      </c>
      <c r="O53" s="90"/>
    </row>
    <row r="54" spans="2:15" x14ac:dyDescent="0.3">
      <c r="B54" s="22"/>
      <c r="C54" s="22"/>
      <c r="D54" s="22" t="s">
        <v>2104</v>
      </c>
      <c r="E54" s="22" t="s">
        <v>2105</v>
      </c>
      <c r="F54" s="22" t="s">
        <v>2104</v>
      </c>
      <c r="G54" s="22" t="s">
        <v>2105</v>
      </c>
      <c r="H54" s="22" t="s">
        <v>2104</v>
      </c>
      <c r="I54" s="22" t="s">
        <v>2105</v>
      </c>
      <c r="J54" s="22" t="s">
        <v>2104</v>
      </c>
      <c r="K54" s="22" t="s">
        <v>2105</v>
      </c>
      <c r="L54" s="22" t="s">
        <v>2104</v>
      </c>
      <c r="M54" s="22" t="s">
        <v>2105</v>
      </c>
      <c r="N54" s="22" t="s">
        <v>2104</v>
      </c>
      <c r="O54" s="22" t="s">
        <v>2105</v>
      </c>
    </row>
    <row r="55" spans="2:15" ht="16" x14ac:dyDescent="0.3">
      <c r="B55" s="61" t="s">
        <v>2147</v>
      </c>
      <c r="C55" s="20"/>
      <c r="D55" s="22">
        <v>487</v>
      </c>
      <c r="E55" s="22">
        <v>541</v>
      </c>
      <c r="F55" s="22">
        <v>528</v>
      </c>
      <c r="G55" s="22">
        <v>438</v>
      </c>
      <c r="H55" s="22">
        <v>396</v>
      </c>
      <c r="I55" s="22">
        <v>480</v>
      </c>
      <c r="J55" s="19">
        <f>D55*100000</f>
        <v>48700000</v>
      </c>
      <c r="K55" s="19">
        <f t="shared" ref="K55:O55" si="0">E55*100000</f>
        <v>54100000</v>
      </c>
      <c r="L55" s="19">
        <f t="shared" si="0"/>
        <v>52800000</v>
      </c>
      <c r="M55" s="19">
        <f t="shared" si="0"/>
        <v>43800000</v>
      </c>
      <c r="N55" s="19">
        <f t="shared" si="0"/>
        <v>39600000</v>
      </c>
      <c r="O55" s="19">
        <f t="shared" si="0"/>
        <v>48000000</v>
      </c>
    </row>
    <row r="56" spans="2:15" ht="18.75" customHeight="1" x14ac:dyDescent="0.3">
      <c r="B56" s="61" t="s">
        <v>2148</v>
      </c>
      <c r="C56" s="20"/>
      <c r="D56" s="22">
        <v>567</v>
      </c>
      <c r="E56" s="22">
        <v>641</v>
      </c>
      <c r="F56" s="22">
        <v>621</v>
      </c>
      <c r="G56" s="22">
        <v>634</v>
      </c>
      <c r="H56" s="22">
        <v>621</v>
      </c>
      <c r="I56" s="22">
        <v>664</v>
      </c>
      <c r="J56" s="19">
        <f t="shared" ref="J56:J58" si="1">D56*100000</f>
        <v>56700000</v>
      </c>
      <c r="K56" s="19">
        <f t="shared" ref="K56:K58" si="2">E56*100000</f>
        <v>64100000</v>
      </c>
      <c r="L56" s="19">
        <f t="shared" ref="L56:L58" si="3">F56*100000</f>
        <v>62100000</v>
      </c>
      <c r="M56" s="19">
        <f t="shared" ref="M56:M58" si="4">G56*100000</f>
        <v>63400000</v>
      </c>
      <c r="N56" s="19">
        <f t="shared" ref="N56:N58" si="5">H56*100000</f>
        <v>62100000</v>
      </c>
      <c r="O56" s="19">
        <f t="shared" ref="O56:O58" si="6">I56*100000</f>
        <v>66400000</v>
      </c>
    </row>
    <row r="57" spans="2:15" ht="16" x14ac:dyDescent="0.3">
      <c r="B57" s="61" t="s">
        <v>2149</v>
      </c>
      <c r="C57" s="20"/>
      <c r="D57" s="22">
        <v>404</v>
      </c>
      <c r="E57" s="22">
        <v>549</v>
      </c>
      <c r="F57" s="22">
        <v>403</v>
      </c>
      <c r="G57" s="22">
        <v>460</v>
      </c>
      <c r="H57" s="22">
        <v>414</v>
      </c>
      <c r="I57" s="22">
        <v>418</v>
      </c>
      <c r="J57" s="19">
        <f t="shared" si="1"/>
        <v>40400000</v>
      </c>
      <c r="K57" s="19">
        <f t="shared" si="2"/>
        <v>54900000</v>
      </c>
      <c r="L57" s="19">
        <f t="shared" si="3"/>
        <v>40300000</v>
      </c>
      <c r="M57" s="19">
        <f t="shared" si="4"/>
        <v>46000000</v>
      </c>
      <c r="N57" s="19">
        <f t="shared" si="5"/>
        <v>41400000</v>
      </c>
      <c r="O57" s="19">
        <f t="shared" si="6"/>
        <v>41800000</v>
      </c>
    </row>
    <row r="58" spans="2:15" ht="19.5" customHeight="1" x14ac:dyDescent="0.3">
      <c r="B58" s="61" t="s">
        <v>2150</v>
      </c>
      <c r="C58" s="20"/>
      <c r="D58" s="22">
        <v>450</v>
      </c>
      <c r="E58" s="22">
        <v>608</v>
      </c>
      <c r="F58" s="22">
        <v>567</v>
      </c>
      <c r="G58" s="22">
        <v>707</v>
      </c>
      <c r="H58" s="22">
        <v>701</v>
      </c>
      <c r="I58" s="22">
        <v>643</v>
      </c>
      <c r="J58" s="19">
        <f t="shared" si="1"/>
        <v>45000000</v>
      </c>
      <c r="K58" s="19">
        <f t="shared" si="2"/>
        <v>60800000</v>
      </c>
      <c r="L58" s="19">
        <f t="shared" si="3"/>
        <v>56700000</v>
      </c>
      <c r="M58" s="19">
        <f t="shared" si="4"/>
        <v>70700000</v>
      </c>
      <c r="N58" s="19">
        <f t="shared" si="5"/>
        <v>70100000</v>
      </c>
      <c r="O58" s="19">
        <f t="shared" si="6"/>
        <v>64300000</v>
      </c>
    </row>
    <row r="59" spans="2:15" x14ac:dyDescent="0.3">
      <c r="B59" s="22"/>
      <c r="C59" s="20"/>
      <c r="D59" s="22"/>
      <c r="E59" s="22"/>
      <c r="F59" s="22"/>
      <c r="G59" s="22"/>
      <c r="H59" s="22"/>
      <c r="I59" s="22"/>
      <c r="J59" s="19"/>
      <c r="K59" s="19"/>
      <c r="L59" s="16"/>
      <c r="M59" s="16"/>
      <c r="N59" s="16"/>
      <c r="O59" s="16"/>
    </row>
    <row r="60" spans="2:15" x14ac:dyDescent="0.3">
      <c r="B60" s="20" t="s">
        <v>2103</v>
      </c>
      <c r="C60" s="20" t="s">
        <v>2029</v>
      </c>
      <c r="D60" s="114" t="s">
        <v>2106</v>
      </c>
      <c r="E60" s="114"/>
      <c r="F60" s="114"/>
      <c r="G60" s="114"/>
      <c r="H60" s="114"/>
      <c r="I60" s="114"/>
      <c r="J60" s="114"/>
      <c r="K60" s="114"/>
      <c r="L60" s="16"/>
      <c r="M60" s="16"/>
      <c r="N60" s="16"/>
      <c r="O60" s="16"/>
    </row>
    <row r="61" spans="2:15" x14ac:dyDescent="0.3">
      <c r="B61" s="22"/>
      <c r="C61" s="20"/>
      <c r="D61" s="90" t="s">
        <v>2100</v>
      </c>
      <c r="E61" s="90"/>
      <c r="F61" s="90" t="s">
        <v>2101</v>
      </c>
      <c r="G61" s="90"/>
      <c r="H61" s="90" t="s">
        <v>2102</v>
      </c>
      <c r="I61" s="90"/>
      <c r="J61" s="19"/>
      <c r="K61" s="19"/>
      <c r="L61" s="16"/>
      <c r="M61" s="16"/>
      <c r="N61" s="16"/>
      <c r="O61" s="16"/>
    </row>
    <row r="62" spans="2:15" x14ac:dyDescent="0.3">
      <c r="B62" s="22"/>
      <c r="C62" s="22"/>
      <c r="D62" s="22" t="s">
        <v>2104</v>
      </c>
      <c r="E62" s="22" t="s">
        <v>2105</v>
      </c>
      <c r="F62" s="22" t="s">
        <v>2104</v>
      </c>
      <c r="G62" s="22" t="s">
        <v>2105</v>
      </c>
      <c r="H62" s="22" t="s">
        <v>2104</v>
      </c>
      <c r="I62" s="22" t="s">
        <v>2105</v>
      </c>
      <c r="J62" s="22" t="s">
        <v>2112</v>
      </c>
      <c r="K62" s="22" t="s">
        <v>2113</v>
      </c>
    </row>
    <row r="63" spans="2:15" x14ac:dyDescent="0.3">
      <c r="B63" s="90" t="s">
        <v>2147</v>
      </c>
      <c r="C63" s="20" t="s">
        <v>2039</v>
      </c>
      <c r="D63" s="45">
        <f t="shared" ref="D63:D74" si="7">D4/J$55</f>
        <v>4.9281314168377824E-7</v>
      </c>
      <c r="E63" s="45">
        <f t="shared" ref="E63:E74" si="8">E4/K$55</f>
        <v>9.0573012939001853E-7</v>
      </c>
      <c r="F63" s="45">
        <f t="shared" ref="F63:F74" si="9">F4/L$55</f>
        <v>6.6287878787878785E-7</v>
      </c>
      <c r="G63" s="45">
        <f t="shared" ref="G63:G74" si="10">G4/M$55</f>
        <v>5.4794520547945204E-7</v>
      </c>
      <c r="H63" s="45">
        <f t="shared" ref="H63:H74" si="11">H4/N$55</f>
        <v>2.7525252525252524E-6</v>
      </c>
      <c r="I63" s="45">
        <f t="shared" ref="I63:I74" si="12">I4/O$55</f>
        <v>2.4375E-6</v>
      </c>
      <c r="J63" s="45">
        <f>AVERAGE(D63:I63)</f>
        <v>1.299898752826215E-6</v>
      </c>
      <c r="K63" s="45">
        <f t="shared" ref="K63:K110" si="13">STDEV(D63:I63)/SQRT(6)</f>
        <v>4.1562182352562519E-7</v>
      </c>
    </row>
    <row r="64" spans="2:15" x14ac:dyDescent="0.3">
      <c r="B64" s="90"/>
      <c r="C64" s="20" t="s">
        <v>2030</v>
      </c>
      <c r="D64" s="45">
        <f t="shared" si="7"/>
        <v>6.9815195071868588E-7</v>
      </c>
      <c r="E64" s="45">
        <f t="shared" si="8"/>
        <v>1.1090573012939002E-6</v>
      </c>
      <c r="F64" s="45">
        <f t="shared" si="9"/>
        <v>8.3333333333333333E-7</v>
      </c>
      <c r="G64" s="45">
        <f t="shared" si="10"/>
        <v>6.8493150684931511E-7</v>
      </c>
      <c r="H64" s="45">
        <f t="shared" si="11"/>
        <v>2.9292929292929291E-6</v>
      </c>
      <c r="I64" s="45">
        <f t="shared" si="12"/>
        <v>2.7083333333333334E-6</v>
      </c>
      <c r="J64" s="45">
        <f t="shared" ref="J64:J110" si="14">AVERAGE(D64:I64)</f>
        <v>1.4938500591369163E-6</v>
      </c>
      <c r="K64" s="45">
        <f t="shared" si="13"/>
        <v>4.2455067904451328E-7</v>
      </c>
    </row>
    <row r="65" spans="2:11" x14ac:dyDescent="0.3">
      <c r="B65" s="90"/>
      <c r="C65" s="20" t="s">
        <v>2031</v>
      </c>
      <c r="D65" s="45">
        <f t="shared" si="7"/>
        <v>9.240246406570842E-7</v>
      </c>
      <c r="E65" s="45">
        <f t="shared" si="8"/>
        <v>1.4972273567467652E-6</v>
      </c>
      <c r="F65" s="45">
        <f t="shared" si="9"/>
        <v>1.231060606060606E-6</v>
      </c>
      <c r="G65" s="45">
        <f t="shared" si="10"/>
        <v>8.9041095890410955E-7</v>
      </c>
      <c r="H65" s="45">
        <f t="shared" si="11"/>
        <v>3.1818181818181817E-6</v>
      </c>
      <c r="I65" s="45">
        <f t="shared" si="12"/>
        <v>3.0208333333333334E-6</v>
      </c>
      <c r="J65" s="45">
        <f t="shared" si="14"/>
        <v>1.7908958462533465E-6</v>
      </c>
      <c r="K65" s="45">
        <f t="shared" si="13"/>
        <v>4.2463343262256977E-7</v>
      </c>
    </row>
    <row r="66" spans="2:11" x14ac:dyDescent="0.3">
      <c r="B66" s="90"/>
      <c r="C66" s="20" t="s">
        <v>2032</v>
      </c>
      <c r="D66" s="45">
        <f t="shared" si="7"/>
        <v>1.4579055441478439E-6</v>
      </c>
      <c r="E66" s="45">
        <f t="shared" si="8"/>
        <v>1.9778188539741218E-6</v>
      </c>
      <c r="F66" s="45">
        <f t="shared" si="9"/>
        <v>1.7613636363636363E-6</v>
      </c>
      <c r="G66" s="45">
        <f t="shared" si="10"/>
        <v>1.1872146118721462E-6</v>
      </c>
      <c r="H66" s="45">
        <f t="shared" si="11"/>
        <v>3.7626262626262627E-6</v>
      </c>
      <c r="I66" s="45">
        <f t="shared" si="12"/>
        <v>3.6041666666666667E-6</v>
      </c>
      <c r="J66" s="45">
        <f t="shared" si="14"/>
        <v>2.2918492626084462E-6</v>
      </c>
      <c r="K66" s="45">
        <f t="shared" si="13"/>
        <v>4.5391158783556476E-7</v>
      </c>
    </row>
    <row r="67" spans="2:11" x14ac:dyDescent="0.3">
      <c r="B67" s="90"/>
      <c r="C67" s="20" t="s">
        <v>2033</v>
      </c>
      <c r="D67" s="45">
        <f t="shared" si="7"/>
        <v>1.8480492813141684E-6</v>
      </c>
      <c r="E67" s="45">
        <f t="shared" si="8"/>
        <v>2.3290203327171905E-6</v>
      </c>
      <c r="F67" s="45">
        <f t="shared" si="9"/>
        <v>2.2537878787878789E-6</v>
      </c>
      <c r="G67" s="45">
        <f t="shared" si="10"/>
        <v>1.5753424657534248E-6</v>
      </c>
      <c r="H67" s="45">
        <f t="shared" si="11"/>
        <v>4.191919191919192E-6</v>
      </c>
      <c r="I67" s="45">
        <f t="shared" si="12"/>
        <v>3.9166666666666667E-6</v>
      </c>
      <c r="J67" s="45">
        <f t="shared" si="14"/>
        <v>2.6857976361930867E-6</v>
      </c>
      <c r="K67" s="45">
        <f t="shared" si="13"/>
        <v>4.4841558764272634E-7</v>
      </c>
    </row>
    <row r="68" spans="2:11" ht="14.25" customHeight="1" x14ac:dyDescent="0.3">
      <c r="B68" s="90"/>
      <c r="C68" s="20" t="s">
        <v>2034</v>
      </c>
      <c r="D68" s="45">
        <f t="shared" si="7"/>
        <v>2.3203285420944561E-6</v>
      </c>
      <c r="E68" s="45">
        <f t="shared" si="8"/>
        <v>2.9759704251386323E-6</v>
      </c>
      <c r="F68" s="45">
        <f t="shared" si="9"/>
        <v>3.2196969696969698E-6</v>
      </c>
      <c r="G68" s="45">
        <f t="shared" si="10"/>
        <v>2.3287671232876713E-6</v>
      </c>
      <c r="H68" s="45">
        <f t="shared" si="11"/>
        <v>4.7474747474747474E-6</v>
      </c>
      <c r="I68" s="45">
        <f t="shared" si="12"/>
        <v>4.3958333333333337E-6</v>
      </c>
      <c r="J68" s="45">
        <f t="shared" si="14"/>
        <v>3.3313451901709685E-6</v>
      </c>
      <c r="K68" s="45">
        <f t="shared" si="13"/>
        <v>4.2050096795936042E-7</v>
      </c>
    </row>
    <row r="69" spans="2:11" x14ac:dyDescent="0.3">
      <c r="B69" s="90"/>
      <c r="C69" s="20" t="s">
        <v>2035</v>
      </c>
      <c r="D69" s="45">
        <f t="shared" si="7"/>
        <v>2.997946611909651E-6</v>
      </c>
      <c r="E69" s="45">
        <f t="shared" si="8"/>
        <v>3.3641404805914971E-6</v>
      </c>
      <c r="F69" s="45">
        <f t="shared" si="9"/>
        <v>3.6363636363636362E-6</v>
      </c>
      <c r="G69" s="45">
        <f t="shared" si="10"/>
        <v>2.7168949771689497E-6</v>
      </c>
      <c r="H69" s="45">
        <f t="shared" si="11"/>
        <v>5.1515151515151512E-6</v>
      </c>
      <c r="I69" s="45">
        <f t="shared" si="12"/>
        <v>4.6249999999999998E-6</v>
      </c>
      <c r="J69" s="45">
        <f t="shared" si="14"/>
        <v>3.7486434762581478E-6</v>
      </c>
      <c r="K69" s="45">
        <f t="shared" si="13"/>
        <v>3.8835335102550351E-7</v>
      </c>
    </row>
    <row r="70" spans="2:11" x14ac:dyDescent="0.3">
      <c r="B70" s="90"/>
      <c r="C70" s="20" t="s">
        <v>2036</v>
      </c>
      <c r="D70" s="45">
        <f t="shared" si="7"/>
        <v>3.1006160164271046E-6</v>
      </c>
      <c r="E70" s="45">
        <f t="shared" si="8"/>
        <v>3.4935304990757856E-6</v>
      </c>
      <c r="F70" s="45">
        <f t="shared" si="9"/>
        <v>3.6931818181818181E-6</v>
      </c>
      <c r="G70" s="45">
        <f t="shared" si="10"/>
        <v>2.8767123287671232E-6</v>
      </c>
      <c r="H70" s="45">
        <f t="shared" si="11"/>
        <v>5.328282828282828E-6</v>
      </c>
      <c r="I70" s="45">
        <f t="shared" si="12"/>
        <v>4.7083333333333337E-6</v>
      </c>
      <c r="J70" s="45">
        <f t="shared" si="14"/>
        <v>3.8667761373446655E-6</v>
      </c>
      <c r="K70" s="45">
        <f t="shared" si="13"/>
        <v>3.9076400771860435E-7</v>
      </c>
    </row>
    <row r="71" spans="2:11" x14ac:dyDescent="0.3">
      <c r="B71" s="90"/>
      <c r="C71" s="20" t="s">
        <v>2037</v>
      </c>
      <c r="D71" s="45">
        <f t="shared" si="7"/>
        <v>3.3470225872689937E-6</v>
      </c>
      <c r="E71" s="45">
        <f t="shared" si="8"/>
        <v>3.7338262476894638E-6</v>
      </c>
      <c r="F71" s="45">
        <f t="shared" si="9"/>
        <v>3.8257575757575759E-6</v>
      </c>
      <c r="G71" s="45">
        <f t="shared" si="10"/>
        <v>3.1506849315068495E-6</v>
      </c>
      <c r="H71" s="45">
        <f t="shared" si="11"/>
        <v>5.4797979797979796E-6</v>
      </c>
      <c r="I71" s="45">
        <f t="shared" si="12"/>
        <v>4.8749999999999999E-6</v>
      </c>
      <c r="J71" s="45">
        <f t="shared" si="14"/>
        <v>4.0686815536701437E-6</v>
      </c>
      <c r="K71" s="45">
        <f t="shared" si="13"/>
        <v>3.7309733323706402E-7</v>
      </c>
    </row>
    <row r="72" spans="2:11" x14ac:dyDescent="0.3">
      <c r="B72" s="90"/>
      <c r="C72" s="20" t="s">
        <v>2038</v>
      </c>
      <c r="D72" s="45">
        <f t="shared" si="7"/>
        <v>3.4496919917864477E-6</v>
      </c>
      <c r="E72" s="45">
        <f t="shared" si="8"/>
        <v>3.8447319778188539E-6</v>
      </c>
      <c r="F72" s="45">
        <f t="shared" si="9"/>
        <v>3.8825757575757579E-6</v>
      </c>
      <c r="G72" s="45">
        <f t="shared" si="10"/>
        <v>3.1963470319634702E-6</v>
      </c>
      <c r="H72" s="45">
        <f t="shared" si="11"/>
        <v>5.5303030303030307E-6</v>
      </c>
      <c r="I72" s="45">
        <f t="shared" si="12"/>
        <v>4.9374999999999997E-6</v>
      </c>
      <c r="J72" s="45">
        <f t="shared" si="14"/>
        <v>4.1401916315745929E-6</v>
      </c>
      <c r="K72" s="45">
        <f t="shared" si="13"/>
        <v>3.6920658451749399E-7</v>
      </c>
    </row>
    <row r="73" spans="2:11" x14ac:dyDescent="0.3">
      <c r="B73" s="90"/>
      <c r="C73" s="20" t="s">
        <v>2110</v>
      </c>
      <c r="D73" s="45">
        <f t="shared" si="7"/>
        <v>3.4907597535934293E-6</v>
      </c>
      <c r="E73" s="45">
        <f t="shared" si="8"/>
        <v>3.9001848428835488E-6</v>
      </c>
      <c r="F73" s="45">
        <f t="shared" si="9"/>
        <v>3.8825757575757579E-6</v>
      </c>
      <c r="G73" s="45">
        <f t="shared" si="10"/>
        <v>3.264840182648402E-6</v>
      </c>
      <c r="H73" s="45">
        <f t="shared" si="11"/>
        <v>5.5555555555555558E-6</v>
      </c>
      <c r="I73" s="45">
        <f t="shared" si="12"/>
        <v>4.958333333333333E-6</v>
      </c>
      <c r="J73" s="45">
        <f t="shared" si="14"/>
        <v>4.1753749042650039E-6</v>
      </c>
      <c r="K73" s="45">
        <f t="shared" si="13"/>
        <v>3.6410414379357286E-7</v>
      </c>
    </row>
    <row r="74" spans="2:11" x14ac:dyDescent="0.3">
      <c r="B74" s="90"/>
      <c r="C74" s="20" t="s">
        <v>2111</v>
      </c>
      <c r="D74" s="45">
        <f t="shared" si="7"/>
        <v>3.5523613963039012E-6</v>
      </c>
      <c r="E74" s="45">
        <f t="shared" si="8"/>
        <v>3.9556377079482436E-6</v>
      </c>
      <c r="F74" s="45">
        <f t="shared" si="9"/>
        <v>3.9772727272727275E-6</v>
      </c>
      <c r="G74" s="45">
        <f t="shared" si="10"/>
        <v>3.3333333333333333E-6</v>
      </c>
      <c r="H74" s="45">
        <f t="shared" si="11"/>
        <v>5.6060606060606061E-6</v>
      </c>
      <c r="I74" s="45">
        <f t="shared" si="12"/>
        <v>4.958333333333333E-6</v>
      </c>
      <c r="J74" s="45">
        <f t="shared" si="14"/>
        <v>4.2304998507086909E-6</v>
      </c>
      <c r="K74" s="45">
        <f t="shared" si="13"/>
        <v>3.5713497293984474E-7</v>
      </c>
    </row>
    <row r="75" spans="2:11" x14ac:dyDescent="0.3">
      <c r="B75" s="113" t="s">
        <v>2148</v>
      </c>
      <c r="C75" s="20" t="s">
        <v>2039</v>
      </c>
      <c r="D75" s="45">
        <f t="shared" ref="D75:I75" si="15">D16/J$56</f>
        <v>8.8183421516754851E-8</v>
      </c>
      <c r="E75" s="45">
        <f t="shared" si="15"/>
        <v>7.8003120124804997E-8</v>
      </c>
      <c r="F75" s="45">
        <f t="shared" si="15"/>
        <v>1.610305958132045E-8</v>
      </c>
      <c r="G75" s="45">
        <f t="shared" si="15"/>
        <v>6.3091482649842268E-8</v>
      </c>
      <c r="H75" s="45">
        <f t="shared" si="15"/>
        <v>4.8309178743961356E-8</v>
      </c>
      <c r="I75" s="45">
        <f t="shared" si="15"/>
        <v>7.5301204819277113E-8</v>
      </c>
      <c r="J75" s="45">
        <f t="shared" si="14"/>
        <v>6.1498577905993509E-8</v>
      </c>
      <c r="K75" s="45">
        <f t="shared" si="13"/>
        <v>1.0664964419122927E-8</v>
      </c>
    </row>
    <row r="76" spans="2:11" x14ac:dyDescent="0.3">
      <c r="B76" s="113"/>
      <c r="C76" s="20" t="s">
        <v>2030</v>
      </c>
      <c r="D76" s="45">
        <f t="shared" ref="D76:I76" si="16">D17/J$56</f>
        <v>1.4109347442680776E-7</v>
      </c>
      <c r="E76" s="45">
        <f t="shared" si="16"/>
        <v>1.24804992199688E-7</v>
      </c>
      <c r="F76" s="45">
        <f t="shared" si="16"/>
        <v>4.8309178743961356E-8</v>
      </c>
      <c r="G76" s="45">
        <f t="shared" si="16"/>
        <v>1.1041009463722398E-7</v>
      </c>
      <c r="H76" s="45">
        <f t="shared" si="16"/>
        <v>6.4412238325281799E-8</v>
      </c>
      <c r="I76" s="45">
        <f t="shared" si="16"/>
        <v>7.5301204819277113E-8</v>
      </c>
      <c r="J76" s="45">
        <f t="shared" si="14"/>
        <v>9.4055197192039989E-8</v>
      </c>
      <c r="K76" s="45">
        <f t="shared" si="13"/>
        <v>1.499860830523469E-8</v>
      </c>
    </row>
    <row r="77" spans="2:11" ht="15" customHeight="1" x14ac:dyDescent="0.3">
      <c r="B77" s="113"/>
      <c r="C77" s="20" t="s">
        <v>2031</v>
      </c>
      <c r="D77" s="45">
        <f t="shared" ref="D77:I77" si="17">D18/J$56</f>
        <v>1.763668430335097E-7</v>
      </c>
      <c r="E77" s="45">
        <f t="shared" si="17"/>
        <v>1.5600624024960999E-7</v>
      </c>
      <c r="F77" s="45">
        <f t="shared" si="17"/>
        <v>1.288244766505636E-7</v>
      </c>
      <c r="G77" s="45">
        <f t="shared" si="17"/>
        <v>2.8391167192429022E-7</v>
      </c>
      <c r="H77" s="45">
        <f t="shared" si="17"/>
        <v>1.1272141706924315E-7</v>
      </c>
      <c r="I77" s="45">
        <f t="shared" si="17"/>
        <v>9.0361445783132527E-8</v>
      </c>
      <c r="J77" s="45">
        <f t="shared" si="14"/>
        <v>1.5803201578505816E-7</v>
      </c>
      <c r="K77" s="45">
        <f t="shared" si="13"/>
        <v>2.8089971062727504E-8</v>
      </c>
    </row>
    <row r="78" spans="2:11" x14ac:dyDescent="0.3">
      <c r="B78" s="113"/>
      <c r="C78" s="20" t="s">
        <v>2032</v>
      </c>
      <c r="D78" s="45">
        <f t="shared" ref="D78:I78" si="18">D19/J$56</f>
        <v>2.4691358024691359E-7</v>
      </c>
      <c r="E78" s="45">
        <f t="shared" si="18"/>
        <v>2.3400936037441498E-7</v>
      </c>
      <c r="F78" s="45">
        <f t="shared" si="18"/>
        <v>1.288244766505636E-7</v>
      </c>
      <c r="G78" s="45">
        <f t="shared" si="18"/>
        <v>3.3123028391167194E-7</v>
      </c>
      <c r="H78" s="45">
        <f t="shared" si="18"/>
        <v>1.4492753623188405E-7</v>
      </c>
      <c r="I78" s="45">
        <f t="shared" si="18"/>
        <v>1.5060240963855423E-7</v>
      </c>
      <c r="J78" s="45">
        <f t="shared" si="14"/>
        <v>2.060846078423337E-7</v>
      </c>
      <c r="K78" s="45">
        <f t="shared" si="13"/>
        <v>3.2091445707385602E-8</v>
      </c>
    </row>
    <row r="79" spans="2:11" x14ac:dyDescent="0.3">
      <c r="B79" s="113"/>
      <c r="C79" s="20" t="s">
        <v>2033</v>
      </c>
      <c r="D79" s="45">
        <f t="shared" ref="D79:I79" si="19">D20/J$56</f>
        <v>2.8218694885361551E-7</v>
      </c>
      <c r="E79" s="45">
        <f t="shared" si="19"/>
        <v>2.65210608424337E-7</v>
      </c>
      <c r="F79" s="45">
        <f t="shared" si="19"/>
        <v>1.288244766505636E-7</v>
      </c>
      <c r="G79" s="45">
        <f t="shared" si="19"/>
        <v>3.4700315457413251E-7</v>
      </c>
      <c r="H79" s="45">
        <f t="shared" si="19"/>
        <v>1.6103059581320451E-7</v>
      </c>
      <c r="I79" s="45">
        <f t="shared" si="19"/>
        <v>1.5060240963855423E-7</v>
      </c>
      <c r="J79" s="45">
        <f t="shared" si="14"/>
        <v>2.2247636565906791E-7</v>
      </c>
      <c r="K79" s="45">
        <f t="shared" si="13"/>
        <v>3.5875067901678722E-8</v>
      </c>
    </row>
    <row r="80" spans="2:11" ht="15" customHeight="1" x14ac:dyDescent="0.3">
      <c r="B80" s="113"/>
      <c r="C80" s="20" t="s">
        <v>2034</v>
      </c>
      <c r="D80" s="45">
        <f t="shared" ref="D80:I80" si="20">D21/J$56</f>
        <v>3.1746031746031748E-7</v>
      </c>
      <c r="E80" s="45">
        <f t="shared" si="20"/>
        <v>2.8081123244929799E-7</v>
      </c>
      <c r="F80" s="45">
        <f t="shared" si="20"/>
        <v>1.7713365539452497E-7</v>
      </c>
      <c r="G80" s="45">
        <f t="shared" si="20"/>
        <v>4.1009463722397476E-7</v>
      </c>
      <c r="H80" s="45">
        <f t="shared" si="20"/>
        <v>1.7713365539452497E-7</v>
      </c>
      <c r="I80" s="45">
        <f t="shared" si="20"/>
        <v>2.1084337349397591E-7</v>
      </c>
      <c r="J80" s="45">
        <f t="shared" si="14"/>
        <v>2.6224614523610265E-7</v>
      </c>
      <c r="K80" s="45">
        <f t="shared" si="13"/>
        <v>3.7586771013910916E-8</v>
      </c>
    </row>
    <row r="81" spans="2:11" x14ac:dyDescent="0.3">
      <c r="B81" s="113"/>
      <c r="C81" s="20" t="s">
        <v>2035</v>
      </c>
      <c r="D81" s="45">
        <f t="shared" ref="D81:I81" si="21">D22/J$56</f>
        <v>3.7037037037037036E-7</v>
      </c>
      <c r="E81" s="45">
        <f t="shared" si="21"/>
        <v>2.9641185647425899E-7</v>
      </c>
      <c r="F81" s="45">
        <f t="shared" si="21"/>
        <v>1.7713365539452497E-7</v>
      </c>
      <c r="G81" s="45">
        <f t="shared" si="21"/>
        <v>4.416403785488959E-7</v>
      </c>
      <c r="H81" s="45">
        <f t="shared" si="21"/>
        <v>1.9323671497584542E-7</v>
      </c>
      <c r="I81" s="45">
        <f t="shared" si="21"/>
        <v>2.2590361445783133E-7</v>
      </c>
      <c r="J81" s="45">
        <f t="shared" si="14"/>
        <v>2.8411609837028782E-7</v>
      </c>
      <c r="K81" s="45">
        <f t="shared" si="13"/>
        <v>4.3010805877081111E-8</v>
      </c>
    </row>
    <row r="82" spans="2:11" x14ac:dyDescent="0.3">
      <c r="B82" s="113"/>
      <c r="C82" s="20" t="s">
        <v>2036</v>
      </c>
      <c r="D82" s="45">
        <f t="shared" ref="D82:I82" si="22">D23/J$56</f>
        <v>3.8800705467372132E-7</v>
      </c>
      <c r="E82" s="45">
        <f t="shared" si="22"/>
        <v>3.1201248049921999E-7</v>
      </c>
      <c r="F82" s="45">
        <f t="shared" si="22"/>
        <v>1.7713365539452497E-7</v>
      </c>
      <c r="G82" s="45">
        <f t="shared" si="22"/>
        <v>4.5741324921135648E-7</v>
      </c>
      <c r="H82" s="45">
        <f t="shared" si="22"/>
        <v>2.0933977455716585E-7</v>
      </c>
      <c r="I82" s="45">
        <f t="shared" si="22"/>
        <v>2.4096385542168674E-7</v>
      </c>
      <c r="J82" s="45">
        <f t="shared" si="14"/>
        <v>2.9747834495961259E-7</v>
      </c>
      <c r="K82" s="45">
        <f t="shared" si="13"/>
        <v>4.4508801153343534E-8</v>
      </c>
    </row>
    <row r="83" spans="2:11" x14ac:dyDescent="0.3">
      <c r="B83" s="113"/>
      <c r="C83" s="20" t="s">
        <v>2037</v>
      </c>
      <c r="D83" s="45">
        <f t="shared" ref="D83:I83" si="23">D24/J$56</f>
        <v>3.8800705467372132E-7</v>
      </c>
      <c r="E83" s="45">
        <f t="shared" si="23"/>
        <v>3.2761310452418098E-7</v>
      </c>
      <c r="F83" s="45">
        <f t="shared" si="23"/>
        <v>1.7713365539452497E-7</v>
      </c>
      <c r="G83" s="45">
        <f t="shared" si="23"/>
        <v>4.5741324921135648E-7</v>
      </c>
      <c r="H83" s="45">
        <f t="shared" si="23"/>
        <v>2.0933977455716585E-7</v>
      </c>
      <c r="I83" s="45">
        <f t="shared" si="23"/>
        <v>2.4096385542168674E-7</v>
      </c>
      <c r="J83" s="45">
        <f t="shared" si="14"/>
        <v>3.0007844896377273E-7</v>
      </c>
      <c r="K83" s="45">
        <f t="shared" si="13"/>
        <v>4.4753882809715409E-8</v>
      </c>
    </row>
    <row r="84" spans="2:11" x14ac:dyDescent="0.3">
      <c r="B84" s="113"/>
      <c r="C84" s="20" t="s">
        <v>2038</v>
      </c>
      <c r="D84" s="45">
        <f t="shared" ref="D84:I84" si="24">D25/J$56</f>
        <v>3.8800705467372132E-7</v>
      </c>
      <c r="E84" s="45">
        <f t="shared" si="24"/>
        <v>3.2761310452418098E-7</v>
      </c>
      <c r="F84" s="45">
        <f t="shared" si="24"/>
        <v>1.7713365539452497E-7</v>
      </c>
      <c r="G84" s="45">
        <f t="shared" si="24"/>
        <v>4.5741324921135648E-7</v>
      </c>
      <c r="H84" s="45">
        <f t="shared" si="24"/>
        <v>2.0933977455716585E-7</v>
      </c>
      <c r="I84" s="45">
        <f t="shared" si="24"/>
        <v>2.4096385542168674E-7</v>
      </c>
      <c r="J84" s="45">
        <f t="shared" si="14"/>
        <v>3.0007844896377273E-7</v>
      </c>
      <c r="K84" s="45">
        <f t="shared" si="13"/>
        <v>4.4753882809715409E-8</v>
      </c>
    </row>
    <row r="85" spans="2:11" x14ac:dyDescent="0.3">
      <c r="B85" s="113"/>
      <c r="C85" s="20" t="s">
        <v>2110</v>
      </c>
      <c r="D85" s="45">
        <f t="shared" ref="D85:I85" si="25">D26/J$56</f>
        <v>3.8800705467372132E-7</v>
      </c>
      <c r="E85" s="45">
        <f t="shared" si="25"/>
        <v>3.2761310452418098E-7</v>
      </c>
      <c r="F85" s="45">
        <f t="shared" si="25"/>
        <v>1.7713365539452497E-7</v>
      </c>
      <c r="G85" s="45">
        <f t="shared" si="25"/>
        <v>4.5741324921135648E-7</v>
      </c>
      <c r="H85" s="45">
        <f t="shared" si="25"/>
        <v>2.0933977455716585E-7</v>
      </c>
      <c r="I85" s="45">
        <f t="shared" si="25"/>
        <v>2.4096385542168674E-7</v>
      </c>
      <c r="J85" s="45">
        <f t="shared" si="14"/>
        <v>3.0007844896377273E-7</v>
      </c>
      <c r="K85" s="45">
        <f t="shared" si="13"/>
        <v>4.4753882809715409E-8</v>
      </c>
    </row>
    <row r="86" spans="2:11" x14ac:dyDescent="0.3">
      <c r="B86" s="113"/>
      <c r="C86" s="20" t="s">
        <v>2111</v>
      </c>
      <c r="D86" s="45">
        <f t="shared" ref="D86:I86" si="26">D27/J$56</f>
        <v>3.8800705467372132E-7</v>
      </c>
      <c r="E86" s="45">
        <f t="shared" si="26"/>
        <v>3.2761310452418098E-7</v>
      </c>
      <c r="F86" s="45">
        <f t="shared" si="26"/>
        <v>1.7713365539452497E-7</v>
      </c>
      <c r="G86" s="45">
        <f t="shared" si="26"/>
        <v>4.5741324921135648E-7</v>
      </c>
      <c r="H86" s="45">
        <f t="shared" si="26"/>
        <v>2.0933977455716585E-7</v>
      </c>
      <c r="I86" s="45">
        <f t="shared" si="26"/>
        <v>2.4096385542168674E-7</v>
      </c>
      <c r="J86" s="45">
        <f t="shared" si="14"/>
        <v>3.0007844896377273E-7</v>
      </c>
      <c r="K86" s="45">
        <f t="shared" si="13"/>
        <v>4.4753882809715409E-8</v>
      </c>
    </row>
    <row r="87" spans="2:11" x14ac:dyDescent="0.3">
      <c r="B87" s="113" t="s">
        <v>2149</v>
      </c>
      <c r="C87" s="20" t="s">
        <v>2039</v>
      </c>
      <c r="D87" s="45">
        <f t="shared" ref="D87:I87" si="27">D28/J$57</f>
        <v>3.4653465346534652E-7</v>
      </c>
      <c r="E87" s="45">
        <f t="shared" si="27"/>
        <v>3.4608378870673953E-7</v>
      </c>
      <c r="F87" s="45">
        <f t="shared" si="27"/>
        <v>4.2183622828784117E-7</v>
      </c>
      <c r="G87" s="45">
        <f t="shared" si="27"/>
        <v>8.0434782608695654E-7</v>
      </c>
      <c r="H87" s="45">
        <f t="shared" si="27"/>
        <v>3.3816425120772945E-7</v>
      </c>
      <c r="I87" s="45">
        <f t="shared" si="27"/>
        <v>8.8516746411483251E-7</v>
      </c>
      <c r="J87" s="45">
        <f t="shared" si="14"/>
        <v>5.2368903531157429E-7</v>
      </c>
      <c r="K87" s="45">
        <f t="shared" si="13"/>
        <v>1.0281970462478604E-7</v>
      </c>
    </row>
    <row r="88" spans="2:11" x14ac:dyDescent="0.3">
      <c r="B88" s="113"/>
      <c r="C88" s="20" t="s">
        <v>2030</v>
      </c>
      <c r="D88" s="45">
        <f t="shared" ref="D88:I88" si="28">D29/J$57</f>
        <v>6.6831683168316827E-7</v>
      </c>
      <c r="E88" s="45">
        <f t="shared" si="28"/>
        <v>5.8287795992714029E-7</v>
      </c>
      <c r="F88" s="45">
        <f t="shared" si="28"/>
        <v>6.451612903225806E-7</v>
      </c>
      <c r="G88" s="45">
        <f t="shared" si="28"/>
        <v>1.1304347826086956E-6</v>
      </c>
      <c r="H88" s="45">
        <f t="shared" si="28"/>
        <v>6.0386473429951691E-7</v>
      </c>
      <c r="I88" s="45">
        <f t="shared" si="28"/>
        <v>1.1004784688995216E-6</v>
      </c>
      <c r="J88" s="45">
        <f t="shared" si="14"/>
        <v>7.8852234462343722E-7</v>
      </c>
      <c r="K88" s="45">
        <f t="shared" si="13"/>
        <v>1.0418101905841978E-7</v>
      </c>
    </row>
    <row r="89" spans="2:11" x14ac:dyDescent="0.3">
      <c r="B89" s="113"/>
      <c r="C89" s="20" t="s">
        <v>2031</v>
      </c>
      <c r="D89" s="45">
        <f t="shared" ref="D89:I89" si="29">D30/J$57</f>
        <v>9.4059405940594063E-7</v>
      </c>
      <c r="E89" s="45">
        <f t="shared" si="29"/>
        <v>7.468123861566485E-7</v>
      </c>
      <c r="F89" s="45">
        <f t="shared" si="29"/>
        <v>9.1811414392059554E-7</v>
      </c>
      <c r="G89" s="45">
        <f t="shared" si="29"/>
        <v>1.3695652173913044E-6</v>
      </c>
      <c r="H89" s="45">
        <f t="shared" si="29"/>
        <v>8.6956521739130438E-7</v>
      </c>
      <c r="I89" s="45">
        <f t="shared" si="29"/>
        <v>1.4354066985645932E-6</v>
      </c>
      <c r="J89" s="45">
        <f t="shared" si="14"/>
        <v>1.0466762871383979E-6</v>
      </c>
      <c r="K89" s="45">
        <f t="shared" si="13"/>
        <v>1.161087059463147E-7</v>
      </c>
    </row>
    <row r="90" spans="2:11" x14ac:dyDescent="0.3">
      <c r="B90" s="113"/>
      <c r="C90" s="20" t="s">
        <v>2032</v>
      </c>
      <c r="D90" s="45">
        <f t="shared" ref="D90:I90" si="30">D31/J$57</f>
        <v>1.2128712871287128E-6</v>
      </c>
      <c r="E90" s="45">
        <f t="shared" si="30"/>
        <v>9.2896174863387982E-7</v>
      </c>
      <c r="F90" s="45">
        <f t="shared" si="30"/>
        <v>1.0918114143920596E-6</v>
      </c>
      <c r="G90" s="45">
        <f t="shared" si="30"/>
        <v>1.4565217391304347E-6</v>
      </c>
      <c r="H90" s="45">
        <f t="shared" si="30"/>
        <v>9.6618357487922706E-7</v>
      </c>
      <c r="I90" s="45">
        <f t="shared" si="30"/>
        <v>1.6028708133971291E-6</v>
      </c>
      <c r="J90" s="45">
        <f t="shared" si="14"/>
        <v>1.2098700962602405E-6</v>
      </c>
      <c r="K90" s="45">
        <f t="shared" si="13"/>
        <v>1.1068364476903043E-7</v>
      </c>
    </row>
    <row r="91" spans="2:11" x14ac:dyDescent="0.3">
      <c r="B91" s="113"/>
      <c r="C91" s="20" t="s">
        <v>2033</v>
      </c>
      <c r="D91" s="45">
        <f t="shared" ref="D91:I91" si="31">D32/J$57</f>
        <v>1.3613861386138614E-6</v>
      </c>
      <c r="E91" s="45">
        <f t="shared" si="31"/>
        <v>1.0564663023679417E-6</v>
      </c>
      <c r="F91" s="45">
        <f t="shared" si="31"/>
        <v>1.1910669975186105E-6</v>
      </c>
      <c r="G91" s="45">
        <f t="shared" si="31"/>
        <v>1.5E-6</v>
      </c>
      <c r="H91" s="45">
        <f t="shared" si="31"/>
        <v>1.0386473429951692E-6</v>
      </c>
      <c r="I91" s="45">
        <f t="shared" si="31"/>
        <v>1.722488038277512E-6</v>
      </c>
      <c r="J91" s="45">
        <f t="shared" si="14"/>
        <v>1.3116758032955157E-6</v>
      </c>
      <c r="K91" s="45">
        <f t="shared" si="13"/>
        <v>1.0968541781558223E-7</v>
      </c>
    </row>
    <row r="92" spans="2:11" ht="15.75" customHeight="1" x14ac:dyDescent="0.3">
      <c r="B92" s="113"/>
      <c r="C92" s="20" t="s">
        <v>2034</v>
      </c>
      <c r="D92" s="45">
        <f t="shared" ref="D92:I92" si="32">D33/J$57</f>
        <v>1.5594059405940594E-6</v>
      </c>
      <c r="E92" s="45">
        <f t="shared" si="32"/>
        <v>1.238615664845173E-6</v>
      </c>
      <c r="F92" s="45">
        <f t="shared" si="32"/>
        <v>1.3895781637717121E-6</v>
      </c>
      <c r="G92" s="45">
        <f t="shared" si="32"/>
        <v>1.6086956521739131E-6</v>
      </c>
      <c r="H92" s="45">
        <f t="shared" si="32"/>
        <v>1.0869565217391303E-6</v>
      </c>
      <c r="I92" s="45">
        <f t="shared" si="32"/>
        <v>1.7942583732057416E-6</v>
      </c>
      <c r="J92" s="45">
        <f t="shared" si="14"/>
        <v>1.4462517193882883E-6</v>
      </c>
      <c r="K92" s="45">
        <f t="shared" si="13"/>
        <v>1.0578566416469517E-7</v>
      </c>
    </row>
    <row r="93" spans="2:11" x14ac:dyDescent="0.3">
      <c r="B93" s="113"/>
      <c r="C93" s="20" t="s">
        <v>2035</v>
      </c>
      <c r="D93" s="45">
        <f t="shared" ref="D93:I93" si="33">D34/J$57</f>
        <v>1.6584158415841584E-6</v>
      </c>
      <c r="E93" s="45">
        <f t="shared" si="33"/>
        <v>1.2932604735883424E-6</v>
      </c>
      <c r="F93" s="45">
        <f t="shared" si="33"/>
        <v>1.4640198511166252E-6</v>
      </c>
      <c r="G93" s="45">
        <f t="shared" si="33"/>
        <v>1.6956521739130435E-6</v>
      </c>
      <c r="H93" s="45">
        <f t="shared" si="33"/>
        <v>1.0869565217391303E-6</v>
      </c>
      <c r="I93" s="45">
        <f t="shared" si="33"/>
        <v>1.8181818181818181E-6</v>
      </c>
      <c r="J93" s="45">
        <f t="shared" si="14"/>
        <v>1.5027477800205197E-6</v>
      </c>
      <c r="K93" s="45">
        <f t="shared" si="13"/>
        <v>1.1242930185993648E-7</v>
      </c>
    </row>
    <row r="94" spans="2:11" x14ac:dyDescent="0.3">
      <c r="B94" s="113"/>
      <c r="C94" s="20" t="s">
        <v>2036</v>
      </c>
      <c r="D94" s="45">
        <f t="shared" ref="D94:I94" si="34">D35/J$57</f>
        <v>1.6831683168316831E-6</v>
      </c>
      <c r="E94" s="45">
        <f t="shared" si="34"/>
        <v>1.366120218579235E-6</v>
      </c>
      <c r="F94" s="45">
        <f t="shared" si="34"/>
        <v>1.488833746898263E-6</v>
      </c>
      <c r="G94" s="45">
        <f t="shared" si="34"/>
        <v>1.6956521739130435E-6</v>
      </c>
      <c r="H94" s="45">
        <f t="shared" si="34"/>
        <v>1.0869565217391303E-6</v>
      </c>
      <c r="I94" s="45">
        <f t="shared" si="34"/>
        <v>1.8421052631578948E-6</v>
      </c>
      <c r="J94" s="45">
        <f t="shared" si="14"/>
        <v>1.5271393735198749E-6</v>
      </c>
      <c r="K94" s="45">
        <f t="shared" si="13"/>
        <v>1.1151988447108402E-7</v>
      </c>
    </row>
    <row r="95" spans="2:11" x14ac:dyDescent="0.3">
      <c r="B95" s="113"/>
      <c r="C95" s="20" t="s">
        <v>2037</v>
      </c>
      <c r="D95" s="45">
        <f t="shared" ref="D95:I95" si="35">D36/J$57</f>
        <v>1.6831683168316831E-6</v>
      </c>
      <c r="E95" s="45">
        <f t="shared" si="35"/>
        <v>1.4025500910746812E-6</v>
      </c>
      <c r="F95" s="45">
        <f t="shared" si="35"/>
        <v>1.5632754342431761E-6</v>
      </c>
      <c r="G95" s="45">
        <f t="shared" si="35"/>
        <v>1.6956521739130435E-6</v>
      </c>
      <c r="H95" s="45">
        <f t="shared" si="35"/>
        <v>1.0869565217391303E-6</v>
      </c>
      <c r="I95" s="45">
        <f t="shared" si="35"/>
        <v>1.8421052631578948E-6</v>
      </c>
      <c r="J95" s="45">
        <f t="shared" si="14"/>
        <v>1.5456179668266017E-6</v>
      </c>
      <c r="K95" s="45">
        <f t="shared" si="13"/>
        <v>1.0961836880831601E-7</v>
      </c>
    </row>
    <row r="96" spans="2:11" x14ac:dyDescent="0.3">
      <c r="B96" s="113"/>
      <c r="C96" s="20" t="s">
        <v>2038</v>
      </c>
      <c r="D96" s="45">
        <f t="shared" ref="D96:I96" si="36">D37/J$57</f>
        <v>1.7326732673267326E-6</v>
      </c>
      <c r="E96" s="45">
        <f t="shared" si="36"/>
        <v>1.4571948998178506E-6</v>
      </c>
      <c r="F96" s="45">
        <f t="shared" si="36"/>
        <v>1.588089330024814E-6</v>
      </c>
      <c r="G96" s="45">
        <f t="shared" si="36"/>
        <v>1.7173913043478261E-6</v>
      </c>
      <c r="H96" s="45">
        <f t="shared" si="36"/>
        <v>1.0869565217391303E-6</v>
      </c>
      <c r="I96" s="45">
        <f t="shared" si="36"/>
        <v>1.8660287081339713E-6</v>
      </c>
      <c r="J96" s="45">
        <f t="shared" si="14"/>
        <v>1.5747223385650541E-6</v>
      </c>
      <c r="K96" s="45">
        <f t="shared" si="13"/>
        <v>1.1285229255220427E-7</v>
      </c>
    </row>
    <row r="97" spans="2:11" x14ac:dyDescent="0.3">
      <c r="B97" s="113"/>
      <c r="C97" s="20" t="s">
        <v>2110</v>
      </c>
      <c r="D97" s="45">
        <f t="shared" ref="D97:I97" si="37">D38/J$57</f>
        <v>1.7821782178217822E-6</v>
      </c>
      <c r="E97" s="45">
        <f t="shared" si="37"/>
        <v>1.4754098360655737E-6</v>
      </c>
      <c r="F97" s="45">
        <f t="shared" si="37"/>
        <v>1.6129032258064516E-6</v>
      </c>
      <c r="G97" s="45">
        <f t="shared" si="37"/>
        <v>1.7608695652173914E-6</v>
      </c>
      <c r="H97" s="45">
        <f t="shared" si="37"/>
        <v>1.111111111111111E-6</v>
      </c>
      <c r="I97" s="45">
        <f t="shared" si="37"/>
        <v>1.9138755980861244E-6</v>
      </c>
      <c r="J97" s="45">
        <f t="shared" si="14"/>
        <v>1.6093912590180722E-6</v>
      </c>
      <c r="K97" s="45">
        <f t="shared" si="13"/>
        <v>1.17154909489479E-7</v>
      </c>
    </row>
    <row r="98" spans="2:11" x14ac:dyDescent="0.3">
      <c r="B98" s="113"/>
      <c r="C98" s="20" t="s">
        <v>2111</v>
      </c>
      <c r="D98" s="45">
        <f t="shared" ref="D98:I98" si="38">D39/J$57</f>
        <v>1.7821782178217822E-6</v>
      </c>
      <c r="E98" s="45">
        <f t="shared" si="38"/>
        <v>1.4754098360655737E-6</v>
      </c>
      <c r="F98" s="45">
        <f t="shared" si="38"/>
        <v>1.6129032258064516E-6</v>
      </c>
      <c r="G98" s="45">
        <f t="shared" si="38"/>
        <v>1.7608695652173914E-6</v>
      </c>
      <c r="H98" s="45">
        <f t="shared" si="38"/>
        <v>1.111111111111111E-6</v>
      </c>
      <c r="I98" s="45">
        <f t="shared" si="38"/>
        <v>1.9138755980861244E-6</v>
      </c>
      <c r="J98" s="45">
        <f t="shared" si="14"/>
        <v>1.6093912590180722E-6</v>
      </c>
      <c r="K98" s="45">
        <f t="shared" si="13"/>
        <v>1.17154909489479E-7</v>
      </c>
    </row>
    <row r="99" spans="2:11" x14ac:dyDescent="0.3">
      <c r="B99" s="113" t="s">
        <v>2150</v>
      </c>
      <c r="C99" s="20" t="s">
        <v>2039</v>
      </c>
      <c r="D99" s="45">
        <f t="shared" ref="D99:I99" si="39">D40/J$58</f>
        <v>8.8888888888888895E-8</v>
      </c>
      <c r="E99" s="45">
        <f t="shared" si="39"/>
        <v>1.8092105263157896E-7</v>
      </c>
      <c r="F99" s="45">
        <f t="shared" si="39"/>
        <v>1.0405643738977072E-6</v>
      </c>
      <c r="G99" s="45">
        <f t="shared" si="39"/>
        <v>1.1739745403111739E-6</v>
      </c>
      <c r="H99" s="45">
        <f t="shared" si="39"/>
        <v>8.5592011412268184E-8</v>
      </c>
      <c r="I99" s="45">
        <f t="shared" si="39"/>
        <v>4.0435458786936238E-7</v>
      </c>
      <c r="J99" s="45">
        <f t="shared" si="14"/>
        <v>4.9571590916849654E-7</v>
      </c>
      <c r="K99" s="45">
        <f t="shared" si="13"/>
        <v>1.9983719614637011E-7</v>
      </c>
    </row>
    <row r="100" spans="2:11" ht="15" customHeight="1" x14ac:dyDescent="0.3">
      <c r="B100" s="113"/>
      <c r="C100" s="20" t="s">
        <v>2030</v>
      </c>
      <c r="D100" s="45">
        <f t="shared" ref="D100:I100" si="40">D41/J$58</f>
        <v>3.1111111111111113E-7</v>
      </c>
      <c r="E100" s="45">
        <f t="shared" si="40"/>
        <v>3.2894736842105264E-7</v>
      </c>
      <c r="F100" s="45">
        <f t="shared" si="40"/>
        <v>1.1816578483245151E-6</v>
      </c>
      <c r="G100" s="45">
        <f t="shared" si="40"/>
        <v>1.2588401697312588E-6</v>
      </c>
      <c r="H100" s="45">
        <f t="shared" si="40"/>
        <v>3.994293865905849E-7</v>
      </c>
      <c r="I100" s="45">
        <f t="shared" si="40"/>
        <v>6.2208398133748054E-7</v>
      </c>
      <c r="J100" s="45">
        <f t="shared" si="14"/>
        <v>6.8367831091933388E-7</v>
      </c>
      <c r="K100" s="45">
        <f t="shared" si="13"/>
        <v>1.75881253109744E-7</v>
      </c>
    </row>
    <row r="101" spans="2:11" x14ac:dyDescent="0.3">
      <c r="B101" s="113"/>
      <c r="C101" s="20" t="s">
        <v>2031</v>
      </c>
      <c r="D101" s="45">
        <f t="shared" ref="D101:I101" si="41">D42/J$58</f>
        <v>9.7777777777777778E-7</v>
      </c>
      <c r="E101" s="45">
        <f t="shared" si="41"/>
        <v>6.4144736842105266E-7</v>
      </c>
      <c r="F101" s="45">
        <f t="shared" si="41"/>
        <v>1.3227513227513228E-6</v>
      </c>
      <c r="G101" s="45">
        <f t="shared" si="41"/>
        <v>1.2871287128712872E-6</v>
      </c>
      <c r="H101" s="45">
        <f t="shared" si="41"/>
        <v>5.9914407988587727E-7</v>
      </c>
      <c r="I101" s="45">
        <f t="shared" si="41"/>
        <v>6.8429237947122862E-7</v>
      </c>
      <c r="J101" s="45">
        <f t="shared" si="14"/>
        <v>9.1875694019642437E-7</v>
      </c>
      <c r="K101" s="45">
        <f t="shared" si="13"/>
        <v>1.3371852185574086E-7</v>
      </c>
    </row>
    <row r="102" spans="2:11" x14ac:dyDescent="0.3">
      <c r="B102" s="113"/>
      <c r="C102" s="20" t="s">
        <v>2032</v>
      </c>
      <c r="D102" s="45">
        <f t="shared" ref="D102:I102" si="42">D43/J$58</f>
        <v>1.511111111111111E-6</v>
      </c>
      <c r="E102" s="45">
        <f t="shared" si="42"/>
        <v>1.0361842105263158E-6</v>
      </c>
      <c r="F102" s="45">
        <f t="shared" si="42"/>
        <v>2.3633156966490302E-6</v>
      </c>
      <c r="G102" s="45">
        <f t="shared" si="42"/>
        <v>1.9943422913719943E-6</v>
      </c>
      <c r="H102" s="45">
        <f t="shared" si="42"/>
        <v>6.9900142653352349E-7</v>
      </c>
      <c r="I102" s="45">
        <f t="shared" si="42"/>
        <v>9.4867807153965781E-7</v>
      </c>
      <c r="J102" s="45">
        <f t="shared" si="14"/>
        <v>1.4254388012886055E-6</v>
      </c>
      <c r="K102" s="45">
        <f t="shared" si="13"/>
        <v>2.6565235339014132E-7</v>
      </c>
    </row>
    <row r="103" spans="2:11" x14ac:dyDescent="0.3">
      <c r="B103" s="113"/>
      <c r="C103" s="20" t="s">
        <v>2033</v>
      </c>
      <c r="D103" s="45">
        <f t="shared" ref="D103:I103" si="43">D44/J$58</f>
        <v>1.9555555555555556E-6</v>
      </c>
      <c r="E103" s="45">
        <f t="shared" si="43"/>
        <v>1.1513157894736842E-6</v>
      </c>
      <c r="F103" s="45">
        <f t="shared" si="43"/>
        <v>2.9100529100529099E-6</v>
      </c>
      <c r="G103" s="45">
        <f t="shared" si="43"/>
        <v>2.3196605374823195E-6</v>
      </c>
      <c r="H103" s="45">
        <f t="shared" si="43"/>
        <v>8.4165477888730385E-7</v>
      </c>
      <c r="I103" s="45">
        <f t="shared" si="43"/>
        <v>1.057542768273717E-6</v>
      </c>
      <c r="J103" s="45">
        <f t="shared" si="14"/>
        <v>1.7059637232875819E-6</v>
      </c>
      <c r="K103" s="45">
        <f t="shared" si="13"/>
        <v>3.3485641942621152E-7</v>
      </c>
    </row>
    <row r="104" spans="2:11" ht="18.75" customHeight="1" x14ac:dyDescent="0.3">
      <c r="B104" s="113"/>
      <c r="C104" s="20" t="s">
        <v>2034</v>
      </c>
      <c r="D104" s="45">
        <f t="shared" ref="D104:I104" si="44">D45/J$58</f>
        <v>2.3333333333333332E-6</v>
      </c>
      <c r="E104" s="45">
        <f t="shared" si="44"/>
        <v>1.2335526315789474E-6</v>
      </c>
      <c r="F104" s="45">
        <f t="shared" si="44"/>
        <v>3.2627865961199293E-6</v>
      </c>
      <c r="G104" s="45">
        <f t="shared" si="44"/>
        <v>2.6591230551626591E-6</v>
      </c>
      <c r="H104" s="45">
        <f t="shared" si="44"/>
        <v>9.2724679029957205E-7</v>
      </c>
      <c r="I104" s="45">
        <f t="shared" si="44"/>
        <v>1.166407465007776E-6</v>
      </c>
      <c r="J104" s="45">
        <f t="shared" si="14"/>
        <v>1.9304083119170364E-6</v>
      </c>
      <c r="K104" s="45">
        <f t="shared" si="13"/>
        <v>3.8919762819908079E-7</v>
      </c>
    </row>
    <row r="105" spans="2:11" x14ac:dyDescent="0.3">
      <c r="B105" s="113"/>
      <c r="C105" s="20" t="s">
        <v>2035</v>
      </c>
      <c r="D105" s="45">
        <f t="shared" ref="D105:I105" si="45">D46/J$58</f>
        <v>2.511111111111111E-6</v>
      </c>
      <c r="E105" s="45">
        <f t="shared" si="45"/>
        <v>1.3486842105263158E-6</v>
      </c>
      <c r="F105" s="45">
        <f t="shared" si="45"/>
        <v>3.3509700176366843E-6</v>
      </c>
      <c r="G105" s="45">
        <f t="shared" si="45"/>
        <v>2.7864214992927865E-6</v>
      </c>
      <c r="H105" s="45">
        <f t="shared" si="45"/>
        <v>1.0556348074179744E-6</v>
      </c>
      <c r="I105" s="45">
        <f t="shared" si="45"/>
        <v>1.2130637636080871E-6</v>
      </c>
      <c r="J105" s="45">
        <f t="shared" si="14"/>
        <v>2.04431423493216E-6</v>
      </c>
      <c r="K105" s="45">
        <f t="shared" si="13"/>
        <v>3.9278226950918419E-7</v>
      </c>
    </row>
    <row r="106" spans="2:11" ht="15" customHeight="1" x14ac:dyDescent="0.3">
      <c r="B106" s="113"/>
      <c r="C106" s="20" t="s">
        <v>2036</v>
      </c>
      <c r="D106" s="45">
        <f t="shared" ref="D106:I106" si="46">D47/J$58</f>
        <v>2.8666666666666666E-6</v>
      </c>
      <c r="E106" s="45">
        <f t="shared" si="46"/>
        <v>1.4144736842105262E-6</v>
      </c>
      <c r="F106" s="45">
        <f t="shared" si="46"/>
        <v>3.5449735449735451E-6</v>
      </c>
      <c r="G106" s="45">
        <f t="shared" si="46"/>
        <v>2.8995756718528996E-6</v>
      </c>
      <c r="H106" s="45">
        <f t="shared" si="46"/>
        <v>1.1697574893009985E-6</v>
      </c>
      <c r="I106" s="45">
        <f t="shared" si="46"/>
        <v>1.2752721617418351E-6</v>
      </c>
      <c r="J106" s="45">
        <f t="shared" si="14"/>
        <v>2.1951198697910787E-6</v>
      </c>
      <c r="K106" s="45">
        <f t="shared" si="13"/>
        <v>4.1937391057961763E-7</v>
      </c>
    </row>
    <row r="107" spans="2:11" x14ac:dyDescent="0.3">
      <c r="B107" s="113"/>
      <c r="C107" s="20" t="s">
        <v>2037</v>
      </c>
      <c r="D107" s="45">
        <f t="shared" ref="D107:I107" si="47">D48/J$58</f>
        <v>2.9333333333333333E-6</v>
      </c>
      <c r="E107" s="45">
        <f t="shared" si="47"/>
        <v>1.4802631578947369E-6</v>
      </c>
      <c r="F107" s="45">
        <f t="shared" si="47"/>
        <v>3.5978835978835981E-6</v>
      </c>
      <c r="G107" s="45">
        <f t="shared" si="47"/>
        <v>2.927864214992928E-6</v>
      </c>
      <c r="H107" s="45">
        <f t="shared" si="47"/>
        <v>1.1982881597717545E-6</v>
      </c>
      <c r="I107" s="45">
        <f t="shared" si="47"/>
        <v>1.3063763608087093E-6</v>
      </c>
      <c r="J107" s="45">
        <f t="shared" si="14"/>
        <v>2.2406681374475103E-6</v>
      </c>
      <c r="K107" s="45">
        <f t="shared" si="13"/>
        <v>4.2157364731503112E-7</v>
      </c>
    </row>
    <row r="108" spans="2:11" ht="21" customHeight="1" x14ac:dyDescent="0.3">
      <c r="B108" s="113"/>
      <c r="C108" s="20" t="s">
        <v>2038</v>
      </c>
      <c r="D108" s="45">
        <f t="shared" ref="D108:I108" si="48">D49/J$58</f>
        <v>3.1111111111111112E-6</v>
      </c>
      <c r="E108" s="45">
        <f t="shared" si="48"/>
        <v>1.5131578947368421E-6</v>
      </c>
      <c r="F108" s="45">
        <f t="shared" si="48"/>
        <v>3.7037037037037037E-6</v>
      </c>
      <c r="G108" s="45">
        <f t="shared" si="48"/>
        <v>2.9985855728429987E-6</v>
      </c>
      <c r="H108" s="45">
        <f t="shared" si="48"/>
        <v>1.2268188302425108E-6</v>
      </c>
      <c r="I108" s="45">
        <f t="shared" si="48"/>
        <v>1.3996889580093312E-6</v>
      </c>
      <c r="J108" s="45">
        <f t="shared" si="14"/>
        <v>2.3255110117744158E-6</v>
      </c>
      <c r="K108" s="45">
        <f t="shared" si="13"/>
        <v>4.356527879202499E-7</v>
      </c>
    </row>
    <row r="109" spans="2:11" x14ac:dyDescent="0.3">
      <c r="B109" s="113"/>
      <c r="C109" s="20" t="s">
        <v>2110</v>
      </c>
      <c r="D109" s="45">
        <f t="shared" ref="D109:I109" si="49">D50/J$58</f>
        <v>3.1999999999999999E-6</v>
      </c>
      <c r="E109" s="45">
        <f t="shared" si="49"/>
        <v>1.5625000000000001E-6</v>
      </c>
      <c r="F109" s="45">
        <f t="shared" si="49"/>
        <v>3.7389770723104058E-6</v>
      </c>
      <c r="G109" s="45">
        <f t="shared" si="49"/>
        <v>3.041018387553041E-6</v>
      </c>
      <c r="H109" s="45">
        <f t="shared" si="49"/>
        <v>1.3837375178316691E-6</v>
      </c>
      <c r="I109" s="45">
        <f t="shared" si="49"/>
        <v>1.4307931570762052E-6</v>
      </c>
      <c r="J109" s="45">
        <f t="shared" si="14"/>
        <v>2.3928376891285534E-6</v>
      </c>
      <c r="K109" s="45">
        <f t="shared" si="13"/>
        <v>4.2883617572079811E-7</v>
      </c>
    </row>
    <row r="110" spans="2:11" ht="15" customHeight="1" x14ac:dyDescent="0.3">
      <c r="B110" s="113"/>
      <c r="C110" s="20" t="s">
        <v>2111</v>
      </c>
      <c r="D110" s="45">
        <f t="shared" ref="D110:I110" si="50">D51/J$58</f>
        <v>3.2222222222222222E-6</v>
      </c>
      <c r="E110" s="45">
        <f t="shared" si="50"/>
        <v>1.5625000000000001E-6</v>
      </c>
      <c r="F110" s="45">
        <f t="shared" si="50"/>
        <v>3.7389770723104058E-6</v>
      </c>
      <c r="G110" s="45">
        <f t="shared" si="50"/>
        <v>3.055162659123055E-6</v>
      </c>
      <c r="H110" s="45">
        <f t="shared" si="50"/>
        <v>1.4122681883024251E-6</v>
      </c>
      <c r="I110" s="45">
        <f t="shared" si="50"/>
        <v>1.4307931570762052E-6</v>
      </c>
      <c r="J110" s="45">
        <f t="shared" si="14"/>
        <v>2.4036538831723852E-6</v>
      </c>
      <c r="K110" s="45">
        <f t="shared" si="13"/>
        <v>4.2873648759404827E-7</v>
      </c>
    </row>
    <row r="112" spans="2:11" x14ac:dyDescent="0.3">
      <c r="B112" s="46" t="s">
        <v>2103</v>
      </c>
      <c r="C112" s="20" t="s">
        <v>2029</v>
      </c>
      <c r="D112" s="83" t="s">
        <v>2107</v>
      </c>
      <c r="E112" s="83"/>
      <c r="F112" s="83"/>
      <c r="G112" s="83"/>
      <c r="H112" s="83"/>
      <c r="I112" s="83"/>
    </row>
    <row r="113" spans="2:9" x14ac:dyDescent="0.3">
      <c r="B113" s="31"/>
      <c r="C113" s="22"/>
      <c r="D113" s="90" t="s">
        <v>2100</v>
      </c>
      <c r="E113" s="90"/>
      <c r="F113" s="90" t="s">
        <v>2101</v>
      </c>
      <c r="G113" s="90"/>
      <c r="H113" s="90" t="s">
        <v>2102</v>
      </c>
      <c r="I113" s="90"/>
    </row>
    <row r="114" spans="2:9" x14ac:dyDescent="0.3">
      <c r="B114" s="31"/>
      <c r="C114" s="22"/>
      <c r="D114" s="22" t="s">
        <v>2104</v>
      </c>
      <c r="E114" s="22" t="s">
        <v>2105</v>
      </c>
      <c r="F114" s="22" t="s">
        <v>2104</v>
      </c>
      <c r="G114" s="22" t="s">
        <v>2105</v>
      </c>
      <c r="H114" s="22" t="s">
        <v>2104</v>
      </c>
      <c r="I114" s="22" t="s">
        <v>2105</v>
      </c>
    </row>
    <row r="115" spans="2:9" x14ac:dyDescent="0.3">
      <c r="B115" s="116" t="s">
        <v>2155</v>
      </c>
      <c r="C115" s="20" t="s">
        <v>2039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2:9" x14ac:dyDescent="0.3">
      <c r="B116" s="116"/>
      <c r="C116" s="20" t="s">
        <v>2030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2:9" x14ac:dyDescent="0.3">
      <c r="B117" s="116"/>
      <c r="C117" s="20" t="s">
        <v>2031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2:9" ht="15" customHeight="1" x14ac:dyDescent="0.3">
      <c r="B118" s="116"/>
      <c r="C118" s="20" t="s">
        <v>2032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2:9" x14ac:dyDescent="0.3">
      <c r="B119" s="116"/>
      <c r="C119" s="20" t="s">
        <v>2033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2:9" x14ac:dyDescent="0.3">
      <c r="B120" s="116"/>
      <c r="C120" s="20" t="s">
        <v>2034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2:9" x14ac:dyDescent="0.3">
      <c r="B121" s="116"/>
      <c r="C121" s="20" t="s">
        <v>2035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2:9" x14ac:dyDescent="0.3">
      <c r="B122" s="116"/>
      <c r="C122" s="20" t="s">
        <v>2036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2:9" x14ac:dyDescent="0.3">
      <c r="B123" s="116"/>
      <c r="C123" s="20" t="s">
        <v>2037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2:9" x14ac:dyDescent="0.3">
      <c r="B124" s="116"/>
      <c r="C124" s="20" t="s">
        <v>2038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2:9" x14ac:dyDescent="0.3">
      <c r="B125" s="116"/>
      <c r="C125" s="20" t="s">
        <v>2110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2:9" x14ac:dyDescent="0.3">
      <c r="B126" s="116"/>
      <c r="C126" s="20" t="s">
        <v>2111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2:9" ht="15" customHeight="1" x14ac:dyDescent="0.3">
      <c r="B127" s="116" t="s">
        <v>2156</v>
      </c>
      <c r="C127" s="20" t="s">
        <v>2039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2:9" x14ac:dyDescent="0.3">
      <c r="B128" s="116"/>
      <c r="C128" s="20" t="s">
        <v>2030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2:9" x14ac:dyDescent="0.3">
      <c r="B129" s="116"/>
      <c r="C129" s="20" t="s">
        <v>2031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2:9" x14ac:dyDescent="0.3">
      <c r="B130" s="116"/>
      <c r="C130" s="20" t="s">
        <v>2032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2:9" x14ac:dyDescent="0.3">
      <c r="B131" s="116"/>
      <c r="C131" s="20" t="s">
        <v>2033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2:9" x14ac:dyDescent="0.3">
      <c r="B132" s="116"/>
      <c r="C132" s="20" t="s">
        <v>2034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2:9" x14ac:dyDescent="0.3">
      <c r="B133" s="116"/>
      <c r="C133" s="20" t="s">
        <v>2035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2:9" x14ac:dyDescent="0.3">
      <c r="B134" s="116"/>
      <c r="C134" s="20" t="s">
        <v>2036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2:9" x14ac:dyDescent="0.3">
      <c r="B135" s="116"/>
      <c r="C135" s="20" t="s">
        <v>2037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2:9" x14ac:dyDescent="0.3">
      <c r="B136" s="116"/>
      <c r="C136" s="20" t="s">
        <v>2038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2:9" x14ac:dyDescent="0.3">
      <c r="B137" s="116"/>
      <c r="C137" s="20" t="s">
        <v>2110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2:9" x14ac:dyDescent="0.3">
      <c r="B138" s="116"/>
      <c r="C138" s="20" t="s">
        <v>2111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2:9" x14ac:dyDescent="0.3">
      <c r="B139" s="116" t="s">
        <v>2157</v>
      </c>
      <c r="C139" s="20" t="s">
        <v>2039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2:9" x14ac:dyDescent="0.3">
      <c r="B140" s="116"/>
      <c r="C140" s="20" t="s">
        <v>2030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2:9" x14ac:dyDescent="0.3">
      <c r="B141" s="116"/>
      <c r="C141" s="20" t="s">
        <v>2031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2:9" x14ac:dyDescent="0.3">
      <c r="B142" s="116"/>
      <c r="C142" s="20" t="s">
        <v>2032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2:9" x14ac:dyDescent="0.3">
      <c r="B143" s="116"/>
      <c r="C143" s="20" t="s">
        <v>2033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2:9" x14ac:dyDescent="0.3">
      <c r="B144" s="116"/>
      <c r="C144" s="20" t="s">
        <v>2034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2:9" x14ac:dyDescent="0.3">
      <c r="B145" s="116"/>
      <c r="C145" s="20" t="s">
        <v>2035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2:9" x14ac:dyDescent="0.3">
      <c r="B146" s="116"/>
      <c r="C146" s="20" t="s">
        <v>2036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2:9" x14ac:dyDescent="0.3">
      <c r="B147" s="116"/>
      <c r="C147" s="20" t="s">
        <v>2037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2:9" x14ac:dyDescent="0.3">
      <c r="B148" s="116"/>
      <c r="C148" s="20" t="s">
        <v>2038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2:9" x14ac:dyDescent="0.3">
      <c r="B149" s="116"/>
      <c r="C149" s="20" t="s">
        <v>2110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2:9" x14ac:dyDescent="0.3">
      <c r="B150" s="116"/>
      <c r="C150" s="20" t="s">
        <v>2111</v>
      </c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2:9" ht="15" customHeight="1" x14ac:dyDescent="0.3">
      <c r="B151" s="116" t="s">
        <v>2158</v>
      </c>
      <c r="C151" s="20" t="s">
        <v>2039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2:9" x14ac:dyDescent="0.3">
      <c r="B152" s="116"/>
      <c r="C152" s="20" t="s">
        <v>2030</v>
      </c>
      <c r="D152" s="22">
        <v>0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2:9" x14ac:dyDescent="0.3">
      <c r="B153" s="116"/>
      <c r="C153" s="20" t="s">
        <v>2031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2:9" x14ac:dyDescent="0.3">
      <c r="B154" s="116"/>
      <c r="C154" s="20" t="s">
        <v>2032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2:9" x14ac:dyDescent="0.3">
      <c r="B155" s="116"/>
      <c r="C155" s="20" t="s">
        <v>2033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2:9" x14ac:dyDescent="0.3">
      <c r="B156" s="116"/>
      <c r="C156" s="20" t="s">
        <v>2034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2:9" x14ac:dyDescent="0.3">
      <c r="B157" s="116"/>
      <c r="C157" s="20" t="s">
        <v>2035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2:9" x14ac:dyDescent="0.3">
      <c r="B158" s="116"/>
      <c r="C158" s="20" t="s">
        <v>2036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2:9" x14ac:dyDescent="0.3">
      <c r="B159" s="116"/>
      <c r="C159" s="20" t="s">
        <v>2037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2:9" x14ac:dyDescent="0.3">
      <c r="B160" s="116"/>
      <c r="C160" s="20" t="s">
        <v>2038</v>
      </c>
      <c r="D160" s="22">
        <v>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2:17" x14ac:dyDescent="0.3">
      <c r="B161" s="116"/>
      <c r="C161" s="20" t="s">
        <v>2110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2:17" x14ac:dyDescent="0.3">
      <c r="B162" s="116"/>
      <c r="C162" s="20" t="s">
        <v>2111</v>
      </c>
      <c r="D162" s="22">
        <v>0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2:17" x14ac:dyDescent="0.3">
      <c r="B163" s="46" t="s">
        <v>2103</v>
      </c>
      <c r="C163" s="20"/>
      <c r="D163" s="83" t="s">
        <v>2125</v>
      </c>
      <c r="E163" s="83"/>
      <c r="F163" s="83"/>
      <c r="G163" s="83"/>
      <c r="H163" s="83"/>
      <c r="I163" s="112"/>
      <c r="J163" s="115" t="s">
        <v>2108</v>
      </c>
      <c r="K163" s="86"/>
      <c r="L163" s="86"/>
      <c r="M163" s="86"/>
      <c r="N163" s="86"/>
      <c r="O163" s="86"/>
      <c r="P163" s="86"/>
      <c r="Q163" s="4" t="s">
        <v>2176</v>
      </c>
    </row>
    <row r="164" spans="2:17" x14ac:dyDescent="0.3">
      <c r="B164" s="31"/>
      <c r="C164" s="22"/>
      <c r="D164" s="90" t="s">
        <v>2100</v>
      </c>
      <c r="E164" s="90"/>
      <c r="F164" s="90" t="s">
        <v>2101</v>
      </c>
      <c r="G164" s="90"/>
      <c r="H164" s="90" t="s">
        <v>2102</v>
      </c>
      <c r="I164" s="90"/>
      <c r="J164" s="90" t="s">
        <v>2100</v>
      </c>
      <c r="K164" s="90"/>
      <c r="L164" s="90" t="s">
        <v>2101</v>
      </c>
      <c r="M164" s="90"/>
      <c r="N164" s="90" t="s">
        <v>2102</v>
      </c>
      <c r="O164" s="90"/>
    </row>
    <row r="165" spans="2:17" x14ac:dyDescent="0.3">
      <c r="B165" s="31"/>
      <c r="C165" s="22"/>
      <c r="D165" s="22" t="s">
        <v>2104</v>
      </c>
      <c r="E165" s="22" t="s">
        <v>2105</v>
      </c>
      <c r="F165" s="22" t="s">
        <v>2104</v>
      </c>
      <c r="G165" s="22" t="s">
        <v>2105</v>
      </c>
      <c r="H165" s="22" t="s">
        <v>2104</v>
      </c>
      <c r="I165" s="22" t="s">
        <v>2105</v>
      </c>
      <c r="J165" s="22" t="s">
        <v>2104</v>
      </c>
      <c r="K165" s="22" t="s">
        <v>2105</v>
      </c>
      <c r="L165" s="22" t="s">
        <v>2104</v>
      </c>
      <c r="M165" s="22" t="s">
        <v>2105</v>
      </c>
      <c r="N165" s="22" t="s">
        <v>2104</v>
      </c>
      <c r="O165" s="22" t="s">
        <v>2105</v>
      </c>
      <c r="P165" s="15" t="s">
        <v>2173</v>
      </c>
    </row>
    <row r="166" spans="2:17" ht="17" x14ac:dyDescent="0.3">
      <c r="B166" s="26" t="s">
        <v>2151</v>
      </c>
      <c r="C166" s="20"/>
      <c r="D166" s="22">
        <v>932</v>
      </c>
      <c r="E166" s="22">
        <v>958</v>
      </c>
      <c r="F166" s="22">
        <v>990</v>
      </c>
      <c r="G166" s="22">
        <v>952</v>
      </c>
      <c r="H166" s="22">
        <v>915</v>
      </c>
      <c r="I166" s="22">
        <v>835</v>
      </c>
      <c r="J166" s="19">
        <f>D166*1000000</f>
        <v>932000000</v>
      </c>
      <c r="K166" s="19">
        <f t="shared" ref="K166:O166" si="51">E166*1000000</f>
        <v>958000000</v>
      </c>
      <c r="L166" s="19">
        <f t="shared" si="51"/>
        <v>990000000</v>
      </c>
      <c r="M166" s="19">
        <f t="shared" si="51"/>
        <v>952000000</v>
      </c>
      <c r="N166" s="19">
        <f t="shared" si="51"/>
        <v>915000000</v>
      </c>
      <c r="O166" s="19">
        <f t="shared" si="51"/>
        <v>835000000</v>
      </c>
      <c r="P166" s="16">
        <f>AVERAGE(J166:O166)</f>
        <v>930333333.33333337</v>
      </c>
      <c r="Q166" s="16">
        <f>1/P166</f>
        <v>1.0748835542816194E-9</v>
      </c>
    </row>
    <row r="167" spans="2:17" ht="15" customHeight="1" x14ac:dyDescent="0.3">
      <c r="B167" s="26" t="s">
        <v>2152</v>
      </c>
      <c r="C167" s="20"/>
      <c r="D167" s="22">
        <v>807</v>
      </c>
      <c r="E167" s="22">
        <v>689</v>
      </c>
      <c r="F167" s="22">
        <v>727</v>
      </c>
      <c r="G167" s="22">
        <v>689</v>
      </c>
      <c r="H167" s="22">
        <v>776</v>
      </c>
      <c r="I167" s="22">
        <v>833</v>
      </c>
      <c r="J167" s="19">
        <f t="shared" ref="J167:J169" si="52">D167*1000000</f>
        <v>807000000</v>
      </c>
      <c r="K167" s="19">
        <f t="shared" ref="K167:K169" si="53">E167*1000000</f>
        <v>689000000</v>
      </c>
      <c r="L167" s="19">
        <f t="shared" ref="L167:L169" si="54">F167*1000000</f>
        <v>727000000</v>
      </c>
      <c r="M167" s="19">
        <f t="shared" ref="M167:M169" si="55">G167*1000000</f>
        <v>689000000</v>
      </c>
      <c r="N167" s="19">
        <f t="shared" ref="N167:N169" si="56">H167*1000000</f>
        <v>776000000</v>
      </c>
      <c r="O167" s="19">
        <f t="shared" ref="O167:O169" si="57">I167*1000000</f>
        <v>833000000</v>
      </c>
      <c r="P167" s="16">
        <f t="shared" ref="P167:P169" si="58">AVERAGE(J167:O167)</f>
        <v>753500000</v>
      </c>
      <c r="Q167" s="16">
        <f t="shared" ref="Q167:Q169" si="59">1/P167</f>
        <v>1.3271400132714001E-9</v>
      </c>
    </row>
    <row r="168" spans="2:17" ht="17" x14ac:dyDescent="0.3">
      <c r="B168" s="20" t="s">
        <v>2153</v>
      </c>
      <c r="C168" s="20"/>
      <c r="D168" s="22">
        <v>833</v>
      </c>
      <c r="E168" s="22">
        <v>938</v>
      </c>
      <c r="F168" s="22">
        <v>995</v>
      </c>
      <c r="G168" s="22">
        <v>907</v>
      </c>
      <c r="H168" s="22">
        <v>932</v>
      </c>
      <c r="I168" s="22">
        <v>992</v>
      </c>
      <c r="J168" s="19">
        <f t="shared" si="52"/>
        <v>833000000</v>
      </c>
      <c r="K168" s="19">
        <f t="shared" si="53"/>
        <v>938000000</v>
      </c>
      <c r="L168" s="19">
        <f t="shared" si="54"/>
        <v>995000000</v>
      </c>
      <c r="M168" s="19">
        <f t="shared" si="55"/>
        <v>907000000</v>
      </c>
      <c r="N168" s="19">
        <f t="shared" si="56"/>
        <v>932000000</v>
      </c>
      <c r="O168" s="19">
        <f t="shared" si="57"/>
        <v>992000000</v>
      </c>
      <c r="P168" s="16">
        <f t="shared" si="58"/>
        <v>932833333.33333337</v>
      </c>
      <c r="Q168" s="16">
        <f t="shared" si="59"/>
        <v>1.0720028586742898E-9</v>
      </c>
    </row>
    <row r="169" spans="2:17" ht="15" customHeight="1" x14ac:dyDescent="0.3">
      <c r="B169" s="20" t="s">
        <v>2154</v>
      </c>
      <c r="C169" s="20"/>
      <c r="D169" s="22">
        <v>899</v>
      </c>
      <c r="E169" s="22">
        <v>527</v>
      </c>
      <c r="F169" s="22">
        <v>729</v>
      </c>
      <c r="G169" s="22">
        <v>646</v>
      </c>
      <c r="H169" s="22">
        <v>793</v>
      </c>
      <c r="I169" s="22">
        <v>1014</v>
      </c>
      <c r="J169" s="19">
        <f t="shared" si="52"/>
        <v>899000000</v>
      </c>
      <c r="K169" s="19">
        <f t="shared" si="53"/>
        <v>527000000</v>
      </c>
      <c r="L169" s="19">
        <f t="shared" si="54"/>
        <v>729000000</v>
      </c>
      <c r="M169" s="19">
        <f t="shared" si="55"/>
        <v>646000000</v>
      </c>
      <c r="N169" s="19">
        <f t="shared" si="56"/>
        <v>793000000</v>
      </c>
      <c r="O169" s="19">
        <f t="shared" si="57"/>
        <v>1014000000</v>
      </c>
      <c r="P169" s="16">
        <f t="shared" si="58"/>
        <v>768000000</v>
      </c>
      <c r="Q169" s="16">
        <f t="shared" si="59"/>
        <v>1.3020833333333334E-9</v>
      </c>
    </row>
    <row r="170" spans="2:17" x14ac:dyDescent="0.3">
      <c r="B170" s="49"/>
    </row>
    <row r="171" spans="2:17" x14ac:dyDescent="0.3">
      <c r="B171" s="49"/>
    </row>
    <row r="172" spans="2:17" x14ac:dyDescent="0.3">
      <c r="B172" s="49"/>
    </row>
    <row r="173" spans="2:17" x14ac:dyDescent="0.3">
      <c r="B173" s="49"/>
    </row>
    <row r="174" spans="2:17" x14ac:dyDescent="0.3">
      <c r="B174" s="49"/>
    </row>
    <row r="175" spans="2:17" x14ac:dyDescent="0.3">
      <c r="B175" s="49"/>
    </row>
    <row r="176" spans="2:17" x14ac:dyDescent="0.3">
      <c r="B176" s="49"/>
    </row>
    <row r="177" spans="2:2" x14ac:dyDescent="0.3">
      <c r="B177" s="49"/>
    </row>
    <row r="178" spans="2:2" x14ac:dyDescent="0.3">
      <c r="B178" s="49"/>
    </row>
    <row r="179" spans="2:2" x14ac:dyDescent="0.3">
      <c r="B179" s="49"/>
    </row>
    <row r="180" spans="2:2" x14ac:dyDescent="0.3">
      <c r="B180" s="49"/>
    </row>
  </sheetData>
  <mergeCells count="40">
    <mergeCell ref="B139:B150"/>
    <mergeCell ref="B151:B162"/>
    <mergeCell ref="B127:B138"/>
    <mergeCell ref="B87:B98"/>
    <mergeCell ref="B99:B110"/>
    <mergeCell ref="B115:B126"/>
    <mergeCell ref="J164:K164"/>
    <mergeCell ref="L164:M164"/>
    <mergeCell ref="N164:O164"/>
    <mergeCell ref="J52:O52"/>
    <mergeCell ref="J53:K53"/>
    <mergeCell ref="L53:M53"/>
    <mergeCell ref="N53:O53"/>
    <mergeCell ref="J163:P163"/>
    <mergeCell ref="B75:B86"/>
    <mergeCell ref="D52:I52"/>
    <mergeCell ref="D53:E53"/>
    <mergeCell ref="F53:G53"/>
    <mergeCell ref="H53:I53"/>
    <mergeCell ref="F61:G61"/>
    <mergeCell ref="H61:I61"/>
    <mergeCell ref="D1:I1"/>
    <mergeCell ref="D2:E2"/>
    <mergeCell ref="F2:G2"/>
    <mergeCell ref="H2:I2"/>
    <mergeCell ref="B63:B74"/>
    <mergeCell ref="B28:B39"/>
    <mergeCell ref="B16:B27"/>
    <mergeCell ref="B4:B15"/>
    <mergeCell ref="B40:B51"/>
    <mergeCell ref="D61:E61"/>
    <mergeCell ref="D60:K60"/>
    <mergeCell ref="D112:I112"/>
    <mergeCell ref="D164:E164"/>
    <mergeCell ref="F164:G164"/>
    <mergeCell ref="H164:I164"/>
    <mergeCell ref="D163:I163"/>
    <mergeCell ref="D113:E113"/>
    <mergeCell ref="F113:G113"/>
    <mergeCell ref="H113:I11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9"/>
  <sheetViews>
    <sheetView workbookViewId="0">
      <selection activeCell="L15" sqref="L15"/>
    </sheetView>
  </sheetViews>
  <sheetFormatPr defaultColWidth="8.5" defaultRowHeight="14" x14ac:dyDescent="0.3"/>
  <cols>
    <col min="1" max="1" width="33.83203125" style="15" customWidth="1"/>
    <col min="2" max="9" width="8.5" style="15"/>
    <col min="10" max="10" width="13.5" style="15" customWidth="1"/>
    <col min="11" max="16384" width="8.5" style="15"/>
  </cols>
  <sheetData>
    <row r="1" spans="1:10" x14ac:dyDescent="0.3">
      <c r="A1" s="4"/>
      <c r="B1" s="86" t="s">
        <v>2027</v>
      </c>
      <c r="C1" s="86"/>
      <c r="D1" s="86"/>
      <c r="E1" s="86"/>
      <c r="F1" s="86"/>
      <c r="G1" s="86"/>
      <c r="H1" s="86"/>
      <c r="I1" s="86"/>
    </row>
    <row r="2" spans="1:10" x14ac:dyDescent="0.3">
      <c r="A2" s="4"/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 t="s">
        <v>2025</v>
      </c>
      <c r="I2" s="4" t="s">
        <v>2026</v>
      </c>
      <c r="J2" s="4" t="s">
        <v>2182</v>
      </c>
    </row>
    <row r="3" spans="1:10" x14ac:dyDescent="0.3">
      <c r="A3" s="30" t="s">
        <v>2166</v>
      </c>
      <c r="B3" s="15">
        <v>2.6017547657266493</v>
      </c>
      <c r="C3" s="15">
        <v>2.6556086402057213</v>
      </c>
      <c r="D3" s="15">
        <v>2.6589009837343314</v>
      </c>
      <c r="E3" s="15">
        <v>2.6609587195762221</v>
      </c>
      <c r="F3" s="15">
        <v>2.8170942855153931</v>
      </c>
      <c r="G3" s="15">
        <v>2.6867726458892891</v>
      </c>
      <c r="H3" s="15">
        <f t="shared" ref="H3" si="0">AVERAGE(B3:G3)</f>
        <v>2.6801816734412678</v>
      </c>
      <c r="I3" s="15">
        <f t="shared" ref="I3" si="1">STDEV(B3:G3)</f>
        <v>7.2616124639839644E-2</v>
      </c>
      <c r="J3" s="15">
        <f>_xlfn.T.TEST($B$3:$G$3,B3:G3,2,2)</f>
        <v>1</v>
      </c>
    </row>
    <row r="4" spans="1:10" ht="17" x14ac:dyDescent="0.3">
      <c r="A4" s="30" t="s">
        <v>2142</v>
      </c>
      <c r="B4" s="15">
        <v>2.8274430465894187</v>
      </c>
      <c r="C4" s="15">
        <v>2.8837001490665113</v>
      </c>
      <c r="D4" s="15">
        <v>2.9411590967470405</v>
      </c>
      <c r="E4" s="15">
        <v>2.8651534524038036</v>
      </c>
      <c r="F4" s="15">
        <v>2.8229184086893153</v>
      </c>
      <c r="G4" s="15">
        <v>3.0989118365723396</v>
      </c>
      <c r="H4" s="15">
        <f t="shared" ref="H4:H10" si="2">AVERAGE(B4:G4)</f>
        <v>2.9065476650114044</v>
      </c>
      <c r="I4" s="15">
        <f t="shared" ref="I4:I10" si="3">STDEV(B4:G4)</f>
        <v>0.10362317182758357</v>
      </c>
      <c r="J4" s="73">
        <f t="shared" ref="J4:J11" si="4">_xlfn.T.TEST($B$3:$G$3,B4:G4,2,2)</f>
        <v>1.3729512554995331E-3</v>
      </c>
    </row>
    <row r="5" spans="1:10" ht="17" x14ac:dyDescent="0.3">
      <c r="A5" s="30" t="s">
        <v>2151</v>
      </c>
      <c r="B5" s="15">
        <v>2.892069813412709</v>
      </c>
      <c r="C5" s="15">
        <v>2.8848240476408988</v>
      </c>
      <c r="D5" s="15">
        <v>2.8328640602104449</v>
      </c>
      <c r="E5" s="15">
        <v>2.8768711781721605</v>
      </c>
      <c r="F5" s="15">
        <v>2.9684324092337437</v>
      </c>
      <c r="G5" s="15">
        <v>2.9366315912259453</v>
      </c>
      <c r="H5" s="15">
        <f t="shared" si="2"/>
        <v>2.898615516649317</v>
      </c>
      <c r="I5" s="15">
        <f t="shared" si="3"/>
        <v>4.7641875580785205E-2</v>
      </c>
      <c r="J5" s="73">
        <f t="shared" si="4"/>
        <v>1.0681566970799433E-4</v>
      </c>
    </row>
    <row r="6" spans="1:10" ht="17" x14ac:dyDescent="0.3">
      <c r="A6" s="30" t="s">
        <v>2162</v>
      </c>
      <c r="B6" s="15">
        <v>3.3875959328431096</v>
      </c>
      <c r="C6" s="15">
        <v>3.3933255300504062</v>
      </c>
      <c r="D6" s="15">
        <v>3.4990082558541324</v>
      </c>
      <c r="E6" s="15">
        <v>3.4686809116831236</v>
      </c>
      <c r="F6" s="15">
        <v>3.3788719807964025</v>
      </c>
      <c r="G6" s="15">
        <v>3.3227457683856501</v>
      </c>
      <c r="H6" s="15">
        <f t="shared" si="2"/>
        <v>3.4083713966021372</v>
      </c>
      <c r="I6" s="15">
        <f t="shared" si="3"/>
        <v>6.4361851432991904E-2</v>
      </c>
      <c r="J6" s="73">
        <f t="shared" si="4"/>
        <v>4.8872479759327936E-9</v>
      </c>
    </row>
    <row r="7" spans="1:10" ht="17" x14ac:dyDescent="0.3">
      <c r="A7" s="30" t="s">
        <v>2152</v>
      </c>
      <c r="B7" s="15">
        <v>3.246588440100139</v>
      </c>
      <c r="C7" s="15">
        <v>3.38603673954767</v>
      </c>
      <c r="D7" s="15">
        <v>3.4813538940636639</v>
      </c>
      <c r="E7" s="15">
        <v>3.4563886288823986</v>
      </c>
      <c r="F7" s="15">
        <v>3.3696476794989074</v>
      </c>
      <c r="G7" s="15">
        <v>3.3042485765740288</v>
      </c>
      <c r="H7" s="15">
        <f t="shared" si="2"/>
        <v>3.374043993111135</v>
      </c>
      <c r="I7" s="15">
        <f t="shared" si="3"/>
        <v>8.8966876517205751E-2</v>
      </c>
      <c r="J7" s="73">
        <f t="shared" si="4"/>
        <v>3.9778899575586329E-8</v>
      </c>
    </row>
    <row r="8" spans="1:10" ht="17" x14ac:dyDescent="0.3">
      <c r="A8" s="30" t="s">
        <v>2163</v>
      </c>
      <c r="B8" s="15">
        <v>2.9527763958985389</v>
      </c>
      <c r="C8" s="15">
        <v>2.92218140948787</v>
      </c>
      <c r="D8" s="15">
        <v>2.964503514415191</v>
      </c>
      <c r="E8" s="15">
        <v>2.9834844125202173</v>
      </c>
      <c r="F8" s="15">
        <v>2.9585588828049905</v>
      </c>
      <c r="G8" s="15">
        <v>3.0403504894632647</v>
      </c>
      <c r="H8" s="15">
        <f t="shared" si="2"/>
        <v>2.9703091840983453</v>
      </c>
      <c r="I8" s="15">
        <f t="shared" si="3"/>
        <v>3.9685835843940309E-2</v>
      </c>
      <c r="J8" s="73">
        <f t="shared" si="4"/>
        <v>6.294994281499313E-6</v>
      </c>
    </row>
    <row r="9" spans="1:10" ht="17" x14ac:dyDescent="0.3">
      <c r="A9" s="4" t="s">
        <v>2153</v>
      </c>
      <c r="B9" s="15">
        <v>3.0030298352057816</v>
      </c>
      <c r="C9" s="15">
        <v>3.1002220265599352</v>
      </c>
      <c r="D9" s="15">
        <v>3.1037308925699336</v>
      </c>
      <c r="E9" s="15">
        <v>3.107873124621706</v>
      </c>
      <c r="F9" s="15">
        <v>3.0048328427353592</v>
      </c>
      <c r="G9" s="15">
        <v>3.1009567719189253</v>
      </c>
      <c r="H9" s="15">
        <f t="shared" si="2"/>
        <v>3.0701075822686068</v>
      </c>
      <c r="I9" s="15">
        <f t="shared" si="3"/>
        <v>5.1333285914808811E-2</v>
      </c>
      <c r="J9" s="73">
        <f t="shared" si="4"/>
        <v>8.2290355272946727E-7</v>
      </c>
    </row>
    <row r="10" spans="1:10" ht="17" x14ac:dyDescent="0.3">
      <c r="A10" s="30" t="s">
        <v>2141</v>
      </c>
      <c r="B10" s="15">
        <v>2.9691471097035742</v>
      </c>
      <c r="C10" s="15">
        <v>2.9079896782917771</v>
      </c>
      <c r="D10" s="15">
        <v>2.9183165105552757</v>
      </c>
      <c r="E10" s="15">
        <v>2.8669235355703568</v>
      </c>
      <c r="F10" s="15">
        <v>2.8471405300361416</v>
      </c>
      <c r="G10" s="15">
        <v>2.9637881922975593</v>
      </c>
      <c r="H10" s="15">
        <f t="shared" si="2"/>
        <v>2.9122175927424476</v>
      </c>
      <c r="I10" s="15">
        <f t="shared" si="3"/>
        <v>4.9481601438473702E-2</v>
      </c>
      <c r="J10" s="73">
        <f t="shared" si="4"/>
        <v>7.1801454484998625E-5</v>
      </c>
    </row>
    <row r="11" spans="1:10" ht="17" x14ac:dyDescent="0.3">
      <c r="A11" s="4" t="s">
        <v>2154</v>
      </c>
      <c r="B11" s="15">
        <v>3.0450101994716543</v>
      </c>
      <c r="C11" s="15">
        <v>2.9881258995439186</v>
      </c>
      <c r="D11" s="15">
        <v>3.0526382678429256</v>
      </c>
      <c r="E11" s="15">
        <v>3.0101983213226284</v>
      </c>
      <c r="F11" s="15">
        <v>2.9449000832860457</v>
      </c>
      <c r="G11" s="15">
        <v>2.8855602048379874</v>
      </c>
      <c r="H11" s="15">
        <f>AVERAGE(B11:G11)</f>
        <v>2.9877388293841931</v>
      </c>
      <c r="I11" s="15">
        <f>STDEV(B11:G11)</f>
        <v>6.3674414055899978E-2</v>
      </c>
      <c r="J11" s="73">
        <f t="shared" si="4"/>
        <v>1.4681168384152462E-5</v>
      </c>
    </row>
    <row r="22" spans="1:1" x14ac:dyDescent="0.3">
      <c r="A22" s="30"/>
    </row>
    <row r="23" spans="1:1" x14ac:dyDescent="0.3">
      <c r="A23" s="50"/>
    </row>
    <row r="27" spans="1:1" x14ac:dyDescent="0.3">
      <c r="A27" s="30"/>
    </row>
    <row r="28" spans="1:1" x14ac:dyDescent="0.3">
      <c r="A28" s="30"/>
    </row>
    <row r="29" spans="1:1" x14ac:dyDescent="0.3">
      <c r="A29" s="30"/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3"/>
  <sheetViews>
    <sheetView zoomScale="70" zoomScaleNormal="70" workbookViewId="0">
      <selection activeCell="Q1" sqref="Q1:R23"/>
    </sheetView>
  </sheetViews>
  <sheetFormatPr defaultColWidth="10.5" defaultRowHeight="14" x14ac:dyDescent="0.3"/>
  <cols>
    <col min="1" max="1" width="29.83203125" style="15" customWidth="1"/>
    <col min="2" max="2" width="11" style="15" bestFit="1" customWidth="1"/>
    <col min="3" max="3" width="13" style="15" bestFit="1" customWidth="1"/>
    <col min="4" max="4" width="12.5" style="15" customWidth="1"/>
    <col min="5" max="6" width="13.5" style="15" bestFit="1" customWidth="1"/>
    <col min="7" max="7" width="17.1640625" style="15" customWidth="1"/>
    <col min="8" max="8" width="13.5" style="15" bestFit="1" customWidth="1"/>
    <col min="9" max="9" width="21.5" style="15" customWidth="1"/>
    <col min="10" max="10" width="13" style="15" bestFit="1" customWidth="1"/>
    <col min="11" max="11" width="14.5" style="15" bestFit="1" customWidth="1"/>
    <col min="12" max="13" width="10.5" style="15"/>
    <col min="14" max="14" width="17.5" style="15" customWidth="1"/>
    <col min="15" max="15" width="10.5" style="15"/>
    <col min="16" max="16" width="13.5" style="15" customWidth="1"/>
    <col min="17" max="21" width="12.5" style="15" bestFit="1" customWidth="1"/>
    <col min="22" max="23" width="12.33203125" style="15" bestFit="1" customWidth="1"/>
    <col min="24" max="16384" width="10.5" style="15"/>
  </cols>
  <sheetData>
    <row r="1" spans="1:18" x14ac:dyDescent="0.3">
      <c r="A1" s="86" t="s">
        <v>2027</v>
      </c>
      <c r="B1" s="86"/>
      <c r="C1" s="86"/>
      <c r="D1" s="86"/>
      <c r="E1" s="86"/>
      <c r="F1" s="86"/>
      <c r="G1" s="4"/>
      <c r="H1" s="4"/>
      <c r="I1" s="117" t="s">
        <v>2103</v>
      </c>
      <c r="J1" s="20" t="s">
        <v>2029</v>
      </c>
      <c r="K1" s="83" t="s">
        <v>2107</v>
      </c>
      <c r="L1" s="83"/>
      <c r="M1" s="83"/>
      <c r="N1" s="83"/>
      <c r="O1" s="83"/>
      <c r="P1" s="83"/>
      <c r="Q1" s="22"/>
      <c r="R1" s="22"/>
    </row>
    <row r="2" spans="1:18" x14ac:dyDescent="0.3">
      <c r="A2" s="4" t="s">
        <v>2074</v>
      </c>
      <c r="B2" s="4">
        <v>1</v>
      </c>
      <c r="C2" s="4">
        <v>2</v>
      </c>
      <c r="D2" s="4">
        <v>3</v>
      </c>
      <c r="E2" s="4" t="s">
        <v>2025</v>
      </c>
      <c r="F2" s="4" t="s">
        <v>2026</v>
      </c>
      <c r="G2" s="4" t="s">
        <v>2182</v>
      </c>
      <c r="H2" s="4"/>
      <c r="I2" s="118"/>
      <c r="J2" s="22"/>
      <c r="K2" s="90" t="s">
        <v>2100</v>
      </c>
      <c r="L2" s="90"/>
      <c r="M2" s="90" t="s">
        <v>2101</v>
      </c>
      <c r="N2" s="90"/>
      <c r="O2" s="90" t="s">
        <v>2102</v>
      </c>
      <c r="P2" s="90"/>
      <c r="Q2" s="22"/>
      <c r="R2" s="22"/>
    </row>
    <row r="3" spans="1:18" x14ac:dyDescent="0.3">
      <c r="A3" s="30" t="s">
        <v>2159</v>
      </c>
      <c r="B3" s="15">
        <v>2.7602862883811978</v>
      </c>
      <c r="C3" s="15">
        <v>2.7792281558874103</v>
      </c>
      <c r="D3" s="15">
        <v>2.7479058257617446</v>
      </c>
      <c r="E3" s="15">
        <f>AVERAGE(B3:D3)</f>
        <v>2.7624734233434509</v>
      </c>
      <c r="F3" s="15">
        <f>STDEV(B3:D3)</f>
        <v>1.5775289557806212E-2</v>
      </c>
      <c r="G3" s="15">
        <f>_xlfn.T.TEST($B$3:$D$3,B3:D3,2,2)</f>
        <v>1</v>
      </c>
      <c r="I3" s="119"/>
      <c r="J3" s="22"/>
      <c r="K3" s="22" t="s">
        <v>2104</v>
      </c>
      <c r="L3" s="22" t="s">
        <v>2105</v>
      </c>
      <c r="M3" s="22" t="s">
        <v>2104</v>
      </c>
      <c r="N3" s="22" t="s">
        <v>2105</v>
      </c>
      <c r="O3" s="22" t="s">
        <v>2104</v>
      </c>
      <c r="P3" s="22" t="s">
        <v>2105</v>
      </c>
      <c r="Q3" s="22"/>
      <c r="R3" s="22"/>
    </row>
    <row r="4" spans="1:18" x14ac:dyDescent="0.3">
      <c r="A4" s="4" t="s">
        <v>2040</v>
      </c>
      <c r="B4" s="15">
        <v>3.0648585824147787</v>
      </c>
      <c r="C4" s="15">
        <v>3.0367287995122445</v>
      </c>
      <c r="D4" s="15">
        <v>3.0474687065953074</v>
      </c>
      <c r="E4" s="15">
        <f>AVERAGE(B4:D4)</f>
        <v>3.0496853628407767</v>
      </c>
      <c r="F4" s="15">
        <f t="shared" ref="F4:F16" si="0">STDEV(B4:D4)</f>
        <v>1.4195293065620748E-2</v>
      </c>
      <c r="G4" s="72">
        <f t="shared" ref="G4:G16" si="1">_xlfn.T.TEST($B$3:$D$3,B4:D4,2,2)</f>
        <v>1.9632672338448659E-5</v>
      </c>
      <c r="I4" s="120" t="s">
        <v>2167</v>
      </c>
      <c r="J4" s="20" t="s">
        <v>2039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/>
      <c r="R4" s="22"/>
    </row>
    <row r="5" spans="1:18" x14ac:dyDescent="0.3">
      <c r="A5" s="4" t="s">
        <v>2041</v>
      </c>
      <c r="B5" s="15">
        <v>3.3012337379252759</v>
      </c>
      <c r="C5" s="15">
        <v>3.3408657804030266</v>
      </c>
      <c r="D5" s="15">
        <v>3.2993700616150337</v>
      </c>
      <c r="E5" s="15">
        <f t="shared" ref="E5:E16" si="2">AVERAGE(B5:D5)</f>
        <v>3.313823193314446</v>
      </c>
      <c r="F5" s="15">
        <f t="shared" si="0"/>
        <v>2.3438098465531822E-2</v>
      </c>
      <c r="G5" s="72">
        <f t="shared" si="1"/>
        <v>4.5698093951012706E-6</v>
      </c>
      <c r="I5" s="120"/>
      <c r="J5" s="20" t="s">
        <v>2030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/>
      <c r="R5" s="22"/>
    </row>
    <row r="6" spans="1:18" x14ac:dyDescent="0.3">
      <c r="A6" s="4" t="s">
        <v>2042</v>
      </c>
      <c r="B6" s="15">
        <v>3.5324734440203356</v>
      </c>
      <c r="C6" s="15">
        <v>3.5093806195308028</v>
      </c>
      <c r="D6" s="15">
        <v>3.572069869061242</v>
      </c>
      <c r="E6" s="15">
        <f t="shared" si="2"/>
        <v>3.5379746442041267</v>
      </c>
      <c r="F6" s="15">
        <f t="shared" si="0"/>
        <v>3.1704619604547006E-2</v>
      </c>
      <c r="G6" s="72">
        <f t="shared" si="1"/>
        <v>2.8853179381455552E-6</v>
      </c>
      <c r="I6" s="120"/>
      <c r="J6" s="20" t="s">
        <v>2031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/>
      <c r="R6" s="22"/>
    </row>
    <row r="7" spans="1:18" x14ac:dyDescent="0.3">
      <c r="A7" s="55" t="s">
        <v>2043</v>
      </c>
      <c r="B7" s="15">
        <v>3.0099175434227008</v>
      </c>
      <c r="C7" s="15">
        <v>2.9980948026826448</v>
      </c>
      <c r="D7" s="15">
        <v>2.9536155512649991</v>
      </c>
      <c r="E7" s="15">
        <f t="shared" si="2"/>
        <v>2.9872092991234482</v>
      </c>
      <c r="F7" s="15">
        <f t="shared" si="0"/>
        <v>2.9687526354252512E-2</v>
      </c>
      <c r="G7" s="72">
        <f t="shared" si="1"/>
        <v>3.1786511843462324E-4</v>
      </c>
      <c r="I7" s="120"/>
      <c r="J7" s="20" t="s">
        <v>2032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/>
      <c r="R7" s="22"/>
    </row>
    <row r="8" spans="1:18" x14ac:dyDescent="0.3">
      <c r="A8" s="4" t="s">
        <v>2045</v>
      </c>
      <c r="B8" s="15">
        <v>2.8678629601542989</v>
      </c>
      <c r="C8" s="15">
        <v>2.9156404424972151</v>
      </c>
      <c r="D8" s="15">
        <v>2.8919594246398868</v>
      </c>
      <c r="E8" s="15">
        <f t="shared" si="2"/>
        <v>2.8918209424304671</v>
      </c>
      <c r="F8" s="15">
        <f t="shared" si="0"/>
        <v>2.3889042210784896E-2</v>
      </c>
      <c r="G8" s="72">
        <f t="shared" si="1"/>
        <v>1.4393538555961495E-3</v>
      </c>
      <c r="I8" s="120"/>
      <c r="J8" s="20" t="s">
        <v>2033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/>
      <c r="R8" s="22"/>
    </row>
    <row r="9" spans="1:18" x14ac:dyDescent="0.3">
      <c r="A9" s="55" t="s">
        <v>2048</v>
      </c>
      <c r="B9" s="15">
        <v>2.9961987244768928</v>
      </c>
      <c r="C9" s="15">
        <v>2.9655217130633673</v>
      </c>
      <c r="D9" s="15">
        <v>2.9672986956425382</v>
      </c>
      <c r="E9" s="15">
        <f t="shared" si="2"/>
        <v>2.9763397110609326</v>
      </c>
      <c r="F9" s="15">
        <f t="shared" si="0"/>
        <v>1.7221345103188949E-2</v>
      </c>
      <c r="G9" s="72">
        <f t="shared" si="1"/>
        <v>9.2342705827027215E-5</v>
      </c>
      <c r="I9" s="120"/>
      <c r="J9" s="20" t="s">
        <v>2034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/>
      <c r="R9" s="22"/>
    </row>
    <row r="10" spans="1:18" x14ac:dyDescent="0.3">
      <c r="A10" s="4" t="s">
        <v>2049</v>
      </c>
      <c r="B10" s="15">
        <v>3.3496096466561802</v>
      </c>
      <c r="C10" s="15">
        <v>3.3857533219242497</v>
      </c>
      <c r="D10" s="15">
        <v>3.3248185171493563</v>
      </c>
      <c r="E10" s="15">
        <f t="shared" si="2"/>
        <v>3.3533938285765958</v>
      </c>
      <c r="F10" s="15">
        <f t="shared" si="0"/>
        <v>3.0643149851862353E-2</v>
      </c>
      <c r="G10" s="72">
        <f t="shared" si="1"/>
        <v>7.6568317680157041E-6</v>
      </c>
      <c r="I10" s="120"/>
      <c r="J10" s="20" t="s">
        <v>2035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/>
      <c r="R10" s="22"/>
    </row>
    <row r="11" spans="1:18" x14ac:dyDescent="0.3">
      <c r="A11" s="4" t="s">
        <v>2050</v>
      </c>
      <c r="B11" s="15">
        <v>3.5439469219074304</v>
      </c>
      <c r="C11" s="15">
        <v>3.4464804186865456</v>
      </c>
      <c r="D11" s="15">
        <v>3.4657996238852995</v>
      </c>
      <c r="E11" s="15">
        <f t="shared" si="2"/>
        <v>3.4854089881597585</v>
      </c>
      <c r="F11" s="15">
        <f t="shared" si="0"/>
        <v>5.1607414079403446E-2</v>
      </c>
      <c r="G11" s="72">
        <f t="shared" si="1"/>
        <v>2.0445121641849342E-5</v>
      </c>
      <c r="I11" s="120"/>
      <c r="J11" s="20" t="s">
        <v>2036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/>
      <c r="R11" s="22"/>
    </row>
    <row r="12" spans="1:18" x14ac:dyDescent="0.3">
      <c r="A12" s="4" t="s">
        <v>2051</v>
      </c>
      <c r="B12" s="15">
        <v>3.0811177958013758</v>
      </c>
      <c r="C12" s="15">
        <v>3.1983531188302115</v>
      </c>
      <c r="D12" s="15">
        <v>3.1416935322941666</v>
      </c>
      <c r="E12" s="15">
        <f t="shared" si="2"/>
        <v>3.1403881489752514</v>
      </c>
      <c r="F12" s="15">
        <f t="shared" si="0"/>
        <v>5.8628561816113471E-2</v>
      </c>
      <c r="G12" s="72">
        <f t="shared" si="1"/>
        <v>4.1973607095791742E-4</v>
      </c>
      <c r="I12" s="120"/>
      <c r="J12" s="20" t="s">
        <v>2037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/>
      <c r="R12" s="22"/>
    </row>
    <row r="13" spans="1:18" x14ac:dyDescent="0.3">
      <c r="A13" s="4" t="s">
        <v>2052</v>
      </c>
      <c r="B13" s="15">
        <v>3.2909658207744457</v>
      </c>
      <c r="C13" s="15">
        <v>3.2056478433486406</v>
      </c>
      <c r="D13" s="15">
        <v>3.2760667888545969</v>
      </c>
      <c r="E13" s="15">
        <f t="shared" si="2"/>
        <v>3.2575601509925609</v>
      </c>
      <c r="F13" s="15">
        <f t="shared" si="0"/>
        <v>4.5570396659728001E-2</v>
      </c>
      <c r="G13" s="72">
        <f t="shared" si="1"/>
        <v>5.8765524271589938E-5</v>
      </c>
      <c r="I13" s="120"/>
      <c r="J13" s="20" t="s">
        <v>2038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/>
      <c r="R13" s="22"/>
    </row>
    <row r="14" spans="1:18" x14ac:dyDescent="0.3">
      <c r="A14" s="4" t="s">
        <v>2054</v>
      </c>
      <c r="B14" s="15">
        <v>3.4577484265965084</v>
      </c>
      <c r="C14" s="15">
        <v>3.4271694836463182</v>
      </c>
      <c r="D14" s="15">
        <v>3.4552896807928635</v>
      </c>
      <c r="E14" s="15">
        <f t="shared" si="2"/>
        <v>3.4467358636785632</v>
      </c>
      <c r="F14" s="15">
        <f t="shared" si="0"/>
        <v>1.6989519663793206E-2</v>
      </c>
      <c r="G14" s="72">
        <f t="shared" si="1"/>
        <v>8.7634171060414761E-7</v>
      </c>
      <c r="I14" s="120" t="s">
        <v>2168</v>
      </c>
      <c r="J14" s="20" t="s">
        <v>2039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/>
      <c r="R14" s="22"/>
    </row>
    <row r="15" spans="1:18" x14ac:dyDescent="0.3">
      <c r="A15" s="4" t="s">
        <v>2055</v>
      </c>
      <c r="B15" s="15">
        <v>2.9751691591771525</v>
      </c>
      <c r="C15" s="15">
        <v>3.0197271591729273</v>
      </c>
      <c r="D15" s="15">
        <v>2.9720822510472513</v>
      </c>
      <c r="E15" s="15">
        <f t="shared" si="2"/>
        <v>2.9889928564657766</v>
      </c>
      <c r="F15" s="15">
        <f t="shared" si="0"/>
        <v>2.6661400424990263E-2</v>
      </c>
      <c r="G15" s="72">
        <f t="shared" si="1"/>
        <v>2.2382597034479083E-4</v>
      </c>
      <c r="I15" s="120"/>
      <c r="J15" s="20" t="s">
        <v>2030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/>
      <c r="R15" s="22"/>
    </row>
    <row r="16" spans="1:18" x14ac:dyDescent="0.3">
      <c r="A16" s="4" t="s">
        <v>2056</v>
      </c>
      <c r="B16" s="15">
        <v>3.2213133247065739</v>
      </c>
      <c r="C16" s="15">
        <v>3.2591965181672005</v>
      </c>
      <c r="D16" s="15">
        <v>3.2481500451664802</v>
      </c>
      <c r="E16" s="15">
        <f t="shared" si="2"/>
        <v>3.2428866293467515</v>
      </c>
      <c r="F16" s="15">
        <f t="shared" si="0"/>
        <v>1.9482344475507597E-2</v>
      </c>
      <c r="G16" s="72">
        <f t="shared" si="1"/>
        <v>4.9127857924400462E-6</v>
      </c>
      <c r="I16" s="120"/>
      <c r="J16" s="20" t="s">
        <v>2031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/>
      <c r="R16" s="22"/>
    </row>
    <row r="17" spans="1:24" x14ac:dyDescent="0.3">
      <c r="I17" s="120"/>
      <c r="J17" s="20" t="s">
        <v>2032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/>
      <c r="R17" s="22"/>
    </row>
    <row r="18" spans="1:24" x14ac:dyDescent="0.3">
      <c r="I18" s="120"/>
      <c r="J18" s="20" t="s">
        <v>2033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/>
      <c r="R18" s="22"/>
    </row>
    <row r="19" spans="1:24" x14ac:dyDescent="0.3">
      <c r="I19" s="120"/>
      <c r="J19" s="20" t="s">
        <v>2034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/>
      <c r="R19" s="22"/>
    </row>
    <row r="20" spans="1:24" x14ac:dyDescent="0.3">
      <c r="A20" s="86"/>
      <c r="B20" s="86"/>
      <c r="C20" s="86"/>
      <c r="D20" s="86"/>
      <c r="E20" s="86"/>
      <c r="F20" s="86"/>
      <c r="G20" s="4"/>
      <c r="I20" s="120"/>
      <c r="J20" s="20" t="s">
        <v>2035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/>
      <c r="R20" s="22"/>
    </row>
    <row r="21" spans="1:24" x14ac:dyDescent="0.3">
      <c r="A21" s="4"/>
      <c r="B21" s="4"/>
      <c r="C21" s="4"/>
      <c r="D21" s="4"/>
      <c r="E21" s="4"/>
      <c r="F21" s="4"/>
      <c r="G21" s="4"/>
      <c r="I21" s="120"/>
      <c r="J21" s="20" t="s">
        <v>2036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/>
      <c r="R21" s="22"/>
    </row>
    <row r="22" spans="1:24" x14ac:dyDescent="0.3">
      <c r="A22" s="30"/>
      <c r="I22" s="120"/>
      <c r="J22" s="20" t="s">
        <v>2037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/>
      <c r="R22" s="22"/>
    </row>
    <row r="23" spans="1:24" x14ac:dyDescent="0.3">
      <c r="A23" s="4"/>
      <c r="G23" s="72"/>
      <c r="I23" s="120"/>
      <c r="J23" s="20" t="s">
        <v>2038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/>
      <c r="R23" s="22"/>
    </row>
    <row r="24" spans="1:24" x14ac:dyDescent="0.3">
      <c r="A24" s="4"/>
      <c r="G24" s="72"/>
      <c r="I24" s="117" t="s">
        <v>2103</v>
      </c>
      <c r="J24" s="20"/>
      <c r="K24" s="112" t="s">
        <v>2125</v>
      </c>
      <c r="L24" s="121"/>
      <c r="M24" s="121"/>
      <c r="N24" s="121"/>
      <c r="O24" s="121"/>
      <c r="P24" s="122"/>
      <c r="Q24" s="112" t="s">
        <v>2108</v>
      </c>
      <c r="R24" s="121"/>
      <c r="S24" s="121"/>
      <c r="T24" s="121"/>
      <c r="U24" s="121"/>
      <c r="V24" s="122"/>
      <c r="X24" s="4" t="s">
        <v>2175</v>
      </c>
    </row>
    <row r="25" spans="1:24" x14ac:dyDescent="0.3">
      <c r="A25" s="4"/>
      <c r="G25" s="72"/>
      <c r="I25" s="118"/>
      <c r="J25" s="22"/>
      <c r="K25" s="123" t="s">
        <v>2100</v>
      </c>
      <c r="L25" s="124"/>
      <c r="M25" s="123" t="s">
        <v>2101</v>
      </c>
      <c r="N25" s="124"/>
      <c r="O25" s="123" t="s">
        <v>2102</v>
      </c>
      <c r="P25" s="124"/>
      <c r="Q25" s="123" t="s">
        <v>2100</v>
      </c>
      <c r="R25" s="124"/>
      <c r="S25" s="123" t="s">
        <v>2101</v>
      </c>
      <c r="T25" s="124"/>
      <c r="U25" s="123" t="s">
        <v>2102</v>
      </c>
      <c r="V25" s="124"/>
    </row>
    <row r="26" spans="1:24" x14ac:dyDescent="0.3">
      <c r="A26" s="55"/>
      <c r="G26" s="72"/>
      <c r="I26" s="119"/>
      <c r="J26" s="22"/>
      <c r="K26" s="22" t="s">
        <v>2104</v>
      </c>
      <c r="L26" s="22" t="s">
        <v>2105</v>
      </c>
      <c r="M26" s="22" t="s">
        <v>2104</v>
      </c>
      <c r="N26" s="22" t="s">
        <v>2105</v>
      </c>
      <c r="O26" s="22" t="s">
        <v>2104</v>
      </c>
      <c r="P26" s="22" t="s">
        <v>2105</v>
      </c>
      <c r="Q26" s="22" t="s">
        <v>2104</v>
      </c>
      <c r="R26" s="22" t="s">
        <v>2105</v>
      </c>
      <c r="S26" s="22" t="s">
        <v>2104</v>
      </c>
      <c r="T26" s="22" t="s">
        <v>2105</v>
      </c>
      <c r="U26" s="22" t="s">
        <v>2104</v>
      </c>
      <c r="V26" s="22" t="s">
        <v>2105</v>
      </c>
      <c r="W26" s="15" t="s">
        <v>2177</v>
      </c>
    </row>
    <row r="27" spans="1:24" ht="16" x14ac:dyDescent="0.3">
      <c r="A27" s="4"/>
      <c r="G27" s="72"/>
      <c r="I27" s="67" t="s">
        <v>2167</v>
      </c>
      <c r="J27" s="20"/>
      <c r="K27" s="22">
        <v>972</v>
      </c>
      <c r="L27" s="22">
        <v>1098</v>
      </c>
      <c r="M27" s="22">
        <v>904</v>
      </c>
      <c r="N27" s="22">
        <v>896</v>
      </c>
      <c r="O27" s="22">
        <v>880</v>
      </c>
      <c r="P27" s="22">
        <v>930</v>
      </c>
      <c r="Q27" s="19">
        <f>K27*1000000</f>
        <v>972000000</v>
      </c>
      <c r="R27" s="19">
        <f t="shared" ref="R27:U27" si="3">L27*1000000</f>
        <v>1098000000</v>
      </c>
      <c r="S27" s="19">
        <f t="shared" si="3"/>
        <v>904000000</v>
      </c>
      <c r="T27" s="19">
        <f t="shared" si="3"/>
        <v>896000000</v>
      </c>
      <c r="U27" s="19">
        <f t="shared" si="3"/>
        <v>880000000</v>
      </c>
      <c r="V27" s="19">
        <f>P27*1000000</f>
        <v>930000000</v>
      </c>
      <c r="W27" s="16">
        <f>AVERAGE(Q27:V27)</f>
        <v>946666666.66666663</v>
      </c>
      <c r="X27" s="16">
        <f>1/W27</f>
        <v>1.0563380281690142E-9</v>
      </c>
    </row>
    <row r="28" spans="1:24" ht="16" x14ac:dyDescent="0.3">
      <c r="A28" s="55"/>
      <c r="G28" s="72"/>
      <c r="I28" s="65" t="s">
        <v>2168</v>
      </c>
      <c r="J28" s="20"/>
      <c r="K28" s="22">
        <v>830</v>
      </c>
      <c r="L28" s="22">
        <v>864</v>
      </c>
      <c r="M28" s="22">
        <v>898</v>
      </c>
      <c r="N28" s="22">
        <v>860</v>
      </c>
      <c r="O28" s="22">
        <v>966</v>
      </c>
      <c r="P28" s="22">
        <v>1006</v>
      </c>
      <c r="Q28" s="19">
        <f t="shared" ref="Q28" si="4">K28*1000000</f>
        <v>830000000</v>
      </c>
      <c r="R28" s="19">
        <f t="shared" ref="R28" si="5">L28*1000000</f>
        <v>864000000</v>
      </c>
      <c r="S28" s="19">
        <f t="shared" ref="S28" si="6">M28*1000000</f>
        <v>898000000</v>
      </c>
      <c r="T28" s="19">
        <f t="shared" ref="T28" si="7">N28*1000000</f>
        <v>860000000</v>
      </c>
      <c r="U28" s="19">
        <f t="shared" ref="U28" si="8">O28*1000000</f>
        <v>966000000</v>
      </c>
      <c r="V28" s="19">
        <f t="shared" ref="V28" si="9">P28*1000000</f>
        <v>1006000000</v>
      </c>
      <c r="W28" s="16">
        <f>AVERAGE(Q28:V28)</f>
        <v>904000000</v>
      </c>
      <c r="X28" s="16">
        <f>1/W28</f>
        <v>1.1061946902654868E-9</v>
      </c>
    </row>
    <row r="29" spans="1:24" x14ac:dyDescent="0.3">
      <c r="A29" s="4"/>
      <c r="G29" s="72"/>
    </row>
    <row r="30" spans="1:24" x14ac:dyDescent="0.3">
      <c r="A30" s="4"/>
      <c r="G30" s="72"/>
    </row>
    <row r="31" spans="1:24" x14ac:dyDescent="0.3">
      <c r="A31" s="4"/>
      <c r="G31" s="72"/>
    </row>
    <row r="32" spans="1:24" x14ac:dyDescent="0.3">
      <c r="A32" s="4"/>
      <c r="G32" s="72"/>
    </row>
    <row r="33" spans="1:7" x14ac:dyDescent="0.3">
      <c r="A33" s="4"/>
      <c r="G33" s="72"/>
    </row>
    <row r="34" spans="1:7" x14ac:dyDescent="0.3">
      <c r="A34" s="4"/>
      <c r="G34" s="72"/>
    </row>
    <row r="35" spans="1:7" x14ac:dyDescent="0.3">
      <c r="A35" s="4"/>
      <c r="G35" s="72"/>
    </row>
    <row r="63" spans="3:3" x14ac:dyDescent="0.3">
      <c r="C63" s="20"/>
    </row>
  </sheetData>
  <mergeCells count="18">
    <mergeCell ref="A20:F20"/>
    <mergeCell ref="I4:I13"/>
    <mergeCell ref="I14:I23"/>
    <mergeCell ref="K24:P24"/>
    <mergeCell ref="Q24:V24"/>
    <mergeCell ref="I24:I26"/>
    <mergeCell ref="Q25:R25"/>
    <mergeCell ref="S25:T25"/>
    <mergeCell ref="U25:V25"/>
    <mergeCell ref="K25:L25"/>
    <mergeCell ref="M25:N25"/>
    <mergeCell ref="O25:P25"/>
    <mergeCell ref="A1:F1"/>
    <mergeCell ref="K1:P1"/>
    <mergeCell ref="K2:L2"/>
    <mergeCell ref="M2:N2"/>
    <mergeCell ref="O2:P2"/>
    <mergeCell ref="I1:I3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8"/>
  <sheetViews>
    <sheetView zoomScale="70" zoomScaleNormal="70" workbookViewId="0">
      <selection activeCell="E27" sqref="E27"/>
    </sheetView>
  </sheetViews>
  <sheetFormatPr defaultColWidth="10.5" defaultRowHeight="14" x14ac:dyDescent="0.3"/>
  <cols>
    <col min="1" max="1" width="32" style="15" customWidth="1"/>
    <col min="2" max="2" width="14.5" style="15" customWidth="1"/>
    <col min="3" max="3" width="10.5" style="15"/>
    <col min="4" max="4" width="13.5" style="15" customWidth="1"/>
    <col min="5" max="6" width="10.5" style="15"/>
    <col min="7" max="7" width="14" style="15" customWidth="1"/>
    <col min="8" max="8" width="10.5" style="15"/>
    <col min="9" max="9" width="22" style="15" customWidth="1"/>
    <col min="10" max="13" width="10.5" style="15"/>
    <col min="14" max="14" width="18.83203125" style="15" customWidth="1"/>
    <col min="15" max="15" width="10.5" style="15"/>
    <col min="16" max="23" width="12.5" style="15" bestFit="1" customWidth="1"/>
    <col min="24" max="16384" width="10.5" style="15"/>
  </cols>
  <sheetData>
    <row r="1" spans="1:18" x14ac:dyDescent="0.3">
      <c r="A1" s="86" t="s">
        <v>2027</v>
      </c>
      <c r="B1" s="86"/>
      <c r="C1" s="86"/>
      <c r="D1" s="86"/>
      <c r="E1" s="86"/>
      <c r="F1" s="86"/>
      <c r="G1" s="4"/>
      <c r="I1" s="20" t="s">
        <v>2103</v>
      </c>
      <c r="J1" s="20" t="s">
        <v>2029</v>
      </c>
      <c r="K1" s="83" t="s">
        <v>2108</v>
      </c>
      <c r="L1" s="83"/>
      <c r="M1" s="83"/>
      <c r="N1" s="83"/>
      <c r="O1" s="83"/>
      <c r="P1" s="83"/>
      <c r="Q1" s="22"/>
      <c r="R1" s="22"/>
    </row>
    <row r="2" spans="1:18" x14ac:dyDescent="0.3">
      <c r="A2" s="4" t="s">
        <v>2074</v>
      </c>
      <c r="B2" s="4">
        <v>1</v>
      </c>
      <c r="C2" s="4">
        <v>2</v>
      </c>
      <c r="D2" s="4">
        <v>3</v>
      </c>
      <c r="E2" s="4" t="s">
        <v>2025</v>
      </c>
      <c r="F2" s="4" t="s">
        <v>2026</v>
      </c>
      <c r="G2" s="4" t="s">
        <v>2182</v>
      </c>
      <c r="I2" s="22"/>
      <c r="J2" s="22"/>
      <c r="K2" s="90" t="s">
        <v>2100</v>
      </c>
      <c r="L2" s="90"/>
      <c r="M2" s="90" t="s">
        <v>2101</v>
      </c>
      <c r="N2" s="90"/>
      <c r="O2" s="90" t="s">
        <v>2102</v>
      </c>
      <c r="P2" s="90"/>
      <c r="Q2" s="22"/>
      <c r="R2" s="22"/>
    </row>
    <row r="3" spans="1:18" x14ac:dyDescent="0.3">
      <c r="A3" s="30" t="s">
        <v>2084</v>
      </c>
      <c r="B3" s="15">
        <v>2.763544109457627</v>
      </c>
      <c r="C3" s="15">
        <v>2.7886136704190991</v>
      </c>
      <c r="D3" s="15">
        <v>2.8051354028837965</v>
      </c>
      <c r="E3" s="15">
        <f>AVERAGE(B3:D3)</f>
        <v>2.7857643942535071</v>
      </c>
      <c r="F3" s="15">
        <f>STDEV(B3:D3)</f>
        <v>2.094153058437442E-2</v>
      </c>
      <c r="G3" s="15">
        <f>_xlfn.T.TEST($B$3:$D$3,B3:D3,2,2)</f>
        <v>1</v>
      </c>
      <c r="I3" s="22"/>
      <c r="J3" s="22"/>
      <c r="K3" s="22" t="s">
        <v>2104</v>
      </c>
      <c r="L3" s="22" t="s">
        <v>2105</v>
      </c>
      <c r="M3" s="22" t="s">
        <v>2104</v>
      </c>
      <c r="N3" s="22" t="s">
        <v>2105</v>
      </c>
      <c r="O3" s="22" t="s">
        <v>2104</v>
      </c>
      <c r="P3" s="22" t="s">
        <v>2105</v>
      </c>
      <c r="Q3" s="22"/>
      <c r="R3" s="22"/>
    </row>
    <row r="4" spans="1:18" x14ac:dyDescent="0.3">
      <c r="A4" s="4" t="s">
        <v>2057</v>
      </c>
      <c r="B4" s="15">
        <v>3.9217306942965284</v>
      </c>
      <c r="C4" s="15">
        <v>3.8741036021814645</v>
      </c>
      <c r="D4" s="15">
        <v>3.9038256229328372</v>
      </c>
      <c r="E4" s="15">
        <f t="shared" ref="E4:E20" si="0">AVERAGE(B4:D4)</f>
        <v>3.8998866398036101</v>
      </c>
      <c r="F4" s="15">
        <f t="shared" ref="F4:F20" si="1">STDEV(B4:D4)</f>
        <v>2.405663457143262E-2</v>
      </c>
      <c r="G4" s="72">
        <f t="shared" ref="G4:G20" si="2">_xlfn.T.TEST($B$3:$D$3,B4:D4,2,2)</f>
        <v>4.4694982381002783E-7</v>
      </c>
      <c r="I4" s="120" t="s">
        <v>2169</v>
      </c>
      <c r="J4" s="20" t="s">
        <v>2039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/>
      <c r="R4" s="22"/>
    </row>
    <row r="5" spans="1:18" x14ac:dyDescent="0.3">
      <c r="A5" s="4" t="s">
        <v>2041</v>
      </c>
      <c r="B5" s="15">
        <v>2.8635414520436946</v>
      </c>
      <c r="C5" s="15">
        <v>2.9385386290257043</v>
      </c>
      <c r="D5" s="15">
        <v>2.9101026512319073</v>
      </c>
      <c r="E5" s="15">
        <f t="shared" si="0"/>
        <v>2.904060910767102</v>
      </c>
      <c r="F5" s="15">
        <f t="shared" si="1"/>
        <v>3.7861868808879068E-2</v>
      </c>
      <c r="G5" s="72">
        <f t="shared" si="2"/>
        <v>9.066799237309001E-3</v>
      </c>
      <c r="I5" s="120"/>
      <c r="J5" s="20" t="s">
        <v>2030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/>
      <c r="R5" s="22"/>
    </row>
    <row r="6" spans="1:18" x14ac:dyDescent="0.3">
      <c r="A6" s="4" t="s">
        <v>2058</v>
      </c>
      <c r="B6" s="15">
        <v>3.5386696522091801</v>
      </c>
      <c r="C6" s="15">
        <v>3.5064933384454089</v>
      </c>
      <c r="D6" s="15">
        <v>3.5354464808900161</v>
      </c>
      <c r="E6" s="15">
        <f t="shared" si="0"/>
        <v>3.5268698238482017</v>
      </c>
      <c r="F6" s="15">
        <f t="shared" si="1"/>
        <v>1.7719990868108292E-2</v>
      </c>
      <c r="G6" s="72">
        <f t="shared" si="2"/>
        <v>1.2477667856603103E-6</v>
      </c>
      <c r="I6" s="120"/>
      <c r="J6" s="20" t="s">
        <v>2031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/>
      <c r="R6" s="22"/>
    </row>
    <row r="7" spans="1:18" x14ac:dyDescent="0.3">
      <c r="A7" s="4" t="s">
        <v>2059</v>
      </c>
      <c r="B7" s="15">
        <v>2.9273836379595197</v>
      </c>
      <c r="C7" s="15">
        <v>2.8439407556071026</v>
      </c>
      <c r="D7" s="15">
        <v>2.8368743570074448</v>
      </c>
      <c r="E7" s="15">
        <f t="shared" si="0"/>
        <v>2.8693995835246895</v>
      </c>
      <c r="F7" s="15">
        <f t="shared" si="1"/>
        <v>5.0339809532996521E-2</v>
      </c>
      <c r="G7" s="72">
        <f t="shared" si="2"/>
        <v>5.6571860171492371E-2</v>
      </c>
      <c r="I7" s="120"/>
      <c r="J7" s="20" t="s">
        <v>2032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/>
      <c r="R7" s="22"/>
    </row>
    <row r="8" spans="1:18" x14ac:dyDescent="0.3">
      <c r="A8" s="55" t="s">
        <v>2060</v>
      </c>
      <c r="B8" s="15">
        <v>2.8017924327569688</v>
      </c>
      <c r="C8" s="15">
        <v>2.8047787499023351</v>
      </c>
      <c r="D8" s="15">
        <v>2.7385861981776798</v>
      </c>
      <c r="E8" s="15">
        <f t="shared" si="0"/>
        <v>2.7817191269456614</v>
      </c>
      <c r="F8" s="15">
        <f t="shared" si="1"/>
        <v>3.7384043128064648E-2</v>
      </c>
      <c r="G8" s="72">
        <f t="shared" si="2"/>
        <v>0.87804199562004692</v>
      </c>
      <c r="I8" s="120"/>
      <c r="J8" s="20" t="s">
        <v>2033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/>
      <c r="R8" s="22"/>
    </row>
    <row r="9" spans="1:18" x14ac:dyDescent="0.3">
      <c r="A9" s="4" t="s">
        <v>2061</v>
      </c>
      <c r="B9" s="15">
        <v>3.4566291761739421</v>
      </c>
      <c r="C9" s="15">
        <v>3.5508943252141432</v>
      </c>
      <c r="D9" s="15">
        <v>3.440781611673958</v>
      </c>
      <c r="E9" s="15">
        <f t="shared" si="0"/>
        <v>3.4827683710206814</v>
      </c>
      <c r="F9" s="15">
        <f t="shared" si="1"/>
        <v>5.9528527205219513E-2</v>
      </c>
      <c r="G9" s="72">
        <f t="shared" si="2"/>
        <v>4.398885503557114E-5</v>
      </c>
      <c r="I9" s="120"/>
      <c r="J9" s="20" t="s">
        <v>2034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/>
      <c r="R9" s="22"/>
    </row>
    <row r="10" spans="1:18" ht="14.25" customHeight="1" x14ac:dyDescent="0.3">
      <c r="A10" s="4" t="s">
        <v>2062</v>
      </c>
      <c r="B10" s="15">
        <v>3.3815031322056726</v>
      </c>
      <c r="C10" s="15">
        <v>3.4390257789359957</v>
      </c>
      <c r="D10" s="15">
        <v>3.4559733889546944</v>
      </c>
      <c r="E10" s="15">
        <f t="shared" si="0"/>
        <v>3.4255007666987876</v>
      </c>
      <c r="F10" s="15">
        <f t="shared" si="1"/>
        <v>3.9033949993291503E-2</v>
      </c>
      <c r="G10" s="72">
        <f t="shared" si="2"/>
        <v>1.5162706915363901E-5</v>
      </c>
      <c r="I10" s="120"/>
      <c r="J10" s="20" t="s">
        <v>2035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/>
      <c r="R10" s="22"/>
    </row>
    <row r="11" spans="1:18" x14ac:dyDescent="0.3">
      <c r="A11" s="4" t="s">
        <v>2063</v>
      </c>
      <c r="B11" s="15">
        <v>2.8875420328688555</v>
      </c>
      <c r="C11" s="15">
        <v>2.8383374596005262</v>
      </c>
      <c r="D11" s="15">
        <v>2.8019807504928185</v>
      </c>
      <c r="E11" s="15">
        <f t="shared" si="0"/>
        <v>2.8426200809874</v>
      </c>
      <c r="F11" s="15">
        <f t="shared" si="1"/>
        <v>4.2941109614394769E-2</v>
      </c>
      <c r="G11" s="72">
        <f t="shared" si="2"/>
        <v>0.10829905293561237</v>
      </c>
      <c r="I11" s="120"/>
      <c r="J11" s="20" t="s">
        <v>2036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/>
      <c r="R11" s="22"/>
    </row>
    <row r="12" spans="1:18" x14ac:dyDescent="0.3">
      <c r="A12" s="4" t="s">
        <v>2064</v>
      </c>
      <c r="B12" s="15">
        <v>3.2268546048557845</v>
      </c>
      <c r="C12" s="15">
        <v>3.2113852862313763</v>
      </c>
      <c r="D12" s="15">
        <v>3.2951850914601866</v>
      </c>
      <c r="E12" s="15">
        <f t="shared" si="0"/>
        <v>3.2444749941824491</v>
      </c>
      <c r="F12" s="15">
        <f t="shared" si="1"/>
        <v>4.459215658738723E-2</v>
      </c>
      <c r="G12" s="72">
        <f t="shared" si="2"/>
        <v>8.6466029034246112E-5</v>
      </c>
      <c r="I12" s="120"/>
      <c r="J12" s="20" t="s">
        <v>2037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/>
      <c r="R12" s="22"/>
    </row>
    <row r="13" spans="1:18" x14ac:dyDescent="0.3">
      <c r="A13" s="4" t="s">
        <v>2065</v>
      </c>
      <c r="B13" s="15">
        <v>3.1614955497359007</v>
      </c>
      <c r="C13" s="15">
        <v>3.2331637292967699</v>
      </c>
      <c r="D13" s="15">
        <v>3.2891232866297022</v>
      </c>
      <c r="E13" s="15">
        <f t="shared" si="0"/>
        <v>3.2279275218874575</v>
      </c>
      <c r="F13" s="15">
        <f t="shared" si="1"/>
        <v>6.3974785714243351E-2</v>
      </c>
      <c r="G13" s="72">
        <f t="shared" si="2"/>
        <v>3.4039622445935429E-4</v>
      </c>
      <c r="I13" s="120"/>
      <c r="J13" s="20" t="s">
        <v>2038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/>
      <c r="R13" s="22"/>
    </row>
    <row r="14" spans="1:18" x14ac:dyDescent="0.3">
      <c r="A14" s="55" t="s">
        <v>2066</v>
      </c>
      <c r="B14" s="15">
        <v>2.8425951604897879</v>
      </c>
      <c r="C14" s="15">
        <v>2.8218194369127629</v>
      </c>
      <c r="D14" s="15">
        <v>2.7805909038413152</v>
      </c>
      <c r="E14" s="15">
        <f t="shared" si="0"/>
        <v>2.8150018337479552</v>
      </c>
      <c r="F14" s="15">
        <f t="shared" si="1"/>
        <v>3.155933689602828E-2</v>
      </c>
      <c r="G14" s="72">
        <f t="shared" si="2"/>
        <v>0.25218254774971077</v>
      </c>
      <c r="I14" s="120" t="s">
        <v>2170</v>
      </c>
      <c r="J14" s="20" t="s">
        <v>2039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/>
      <c r="R14" s="22"/>
    </row>
    <row r="15" spans="1:18" x14ac:dyDescent="0.3">
      <c r="A15" s="4" t="s">
        <v>2067</v>
      </c>
      <c r="B15" s="15">
        <v>3.0871502158453636</v>
      </c>
      <c r="C15" s="15">
        <v>3.0435270576701452</v>
      </c>
      <c r="D15" s="15">
        <v>3.101073850375156</v>
      </c>
      <c r="E15" s="15">
        <f t="shared" si="0"/>
        <v>3.0772503746302218</v>
      </c>
      <c r="F15" s="15">
        <f t="shared" si="1"/>
        <v>3.0023548752972903E-2</v>
      </c>
      <c r="G15" s="72">
        <f t="shared" si="2"/>
        <v>1.6015971306320993E-4</v>
      </c>
      <c r="I15" s="120"/>
      <c r="J15" s="20" t="s">
        <v>2030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/>
      <c r="R15" s="22"/>
    </row>
    <row r="16" spans="1:18" x14ac:dyDescent="0.3">
      <c r="A16" s="4" t="s">
        <v>2068</v>
      </c>
      <c r="B16" s="15">
        <v>3.0101311249145222</v>
      </c>
      <c r="C16" s="15">
        <v>3.1069362573326291</v>
      </c>
      <c r="D16" s="15">
        <v>3.0640029971730156</v>
      </c>
      <c r="E16" s="15">
        <f t="shared" si="0"/>
        <v>3.0603567931400555</v>
      </c>
      <c r="F16" s="15">
        <f t="shared" si="1"/>
        <v>4.8505458646520248E-2</v>
      </c>
      <c r="G16" s="72">
        <f t="shared" si="2"/>
        <v>8.4307683037193886E-4</v>
      </c>
      <c r="I16" s="120"/>
      <c r="J16" s="20" t="s">
        <v>2031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/>
      <c r="R16" s="22"/>
    </row>
    <row r="17" spans="1:24" x14ac:dyDescent="0.3">
      <c r="A17" s="4" t="s">
        <v>2053</v>
      </c>
      <c r="B17" s="15">
        <v>2.9674008157613123</v>
      </c>
      <c r="C17" s="15">
        <v>2.9120873947829145</v>
      </c>
      <c r="D17" s="15">
        <v>2.9128421033790897</v>
      </c>
      <c r="E17" s="15">
        <f t="shared" si="0"/>
        <v>2.9307767713077717</v>
      </c>
      <c r="F17" s="15">
        <f t="shared" si="1"/>
        <v>3.1719597575748819E-2</v>
      </c>
      <c r="G17" s="72">
        <f t="shared" si="2"/>
        <v>2.7181657680460068E-3</v>
      </c>
      <c r="I17" s="120"/>
      <c r="J17" s="20" t="s">
        <v>2032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/>
      <c r="R17" s="22"/>
    </row>
    <row r="18" spans="1:24" x14ac:dyDescent="0.3">
      <c r="A18" s="4" t="s">
        <v>2069</v>
      </c>
      <c r="B18" s="15">
        <v>3.6747383476475441</v>
      </c>
      <c r="C18" s="15">
        <v>3.838430426310397</v>
      </c>
      <c r="D18" s="15">
        <v>3.8339417947401055</v>
      </c>
      <c r="E18" s="15">
        <f t="shared" si="0"/>
        <v>3.782370189566016</v>
      </c>
      <c r="F18" s="15">
        <f t="shared" si="1"/>
        <v>9.3238924272084828E-2</v>
      </c>
      <c r="G18" s="72">
        <f t="shared" si="2"/>
        <v>5.5224197687567859E-5</v>
      </c>
      <c r="I18" s="120"/>
      <c r="J18" s="20" t="s">
        <v>2033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/>
      <c r="R18" s="22"/>
    </row>
    <row r="19" spans="1:24" x14ac:dyDescent="0.3">
      <c r="A19" s="4" t="s">
        <v>2070</v>
      </c>
      <c r="B19" s="15">
        <v>2.8687092892871235</v>
      </c>
      <c r="C19" s="15">
        <v>2.8778035291901789</v>
      </c>
      <c r="D19" s="15">
        <v>2.9145594501139067</v>
      </c>
      <c r="E19" s="15">
        <f t="shared" si="0"/>
        <v>2.8870240895304029</v>
      </c>
      <c r="F19" s="15">
        <f t="shared" si="1"/>
        <v>2.4275983228311402E-2</v>
      </c>
      <c r="G19" s="72">
        <f t="shared" si="2"/>
        <v>5.4324498185195722E-3</v>
      </c>
      <c r="I19" s="120"/>
      <c r="J19" s="20" t="s">
        <v>2034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/>
      <c r="R19" s="22"/>
    </row>
    <row r="20" spans="1:24" x14ac:dyDescent="0.3">
      <c r="A20" s="4" t="s">
        <v>2071</v>
      </c>
      <c r="B20" s="15">
        <v>3.0403317110152899</v>
      </c>
      <c r="C20" s="15">
        <v>3.0128055758809902</v>
      </c>
      <c r="D20" s="15">
        <v>3.0041126636359672</v>
      </c>
      <c r="E20" s="15">
        <f t="shared" si="0"/>
        <v>3.0190833168440823</v>
      </c>
      <c r="F20" s="15">
        <f t="shared" si="1"/>
        <v>1.8907997566272587E-2</v>
      </c>
      <c r="G20" s="72">
        <f t="shared" si="2"/>
        <v>1.380440925442742E-4</v>
      </c>
      <c r="I20" s="120"/>
      <c r="J20" s="20" t="s">
        <v>2035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/>
      <c r="R20" s="22"/>
    </row>
    <row r="21" spans="1:24" x14ac:dyDescent="0.3">
      <c r="I21" s="120"/>
      <c r="J21" s="20" t="s">
        <v>2036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/>
      <c r="R21" s="22"/>
    </row>
    <row r="22" spans="1:24" x14ac:dyDescent="0.3">
      <c r="I22" s="120"/>
      <c r="J22" s="20" t="s">
        <v>2037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/>
      <c r="R22" s="22"/>
    </row>
    <row r="23" spans="1:24" x14ac:dyDescent="0.3">
      <c r="I23" s="120"/>
      <c r="J23" s="20" t="s">
        <v>2038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/>
      <c r="R23" s="22"/>
    </row>
    <row r="24" spans="1:24" x14ac:dyDescent="0.3">
      <c r="I24" s="20" t="s">
        <v>2103</v>
      </c>
      <c r="J24" s="20"/>
      <c r="K24" s="83" t="s">
        <v>2125</v>
      </c>
      <c r="L24" s="83"/>
      <c r="M24" s="83"/>
      <c r="N24" s="83"/>
      <c r="O24" s="83"/>
      <c r="P24" s="112"/>
      <c r="Q24" s="83" t="s">
        <v>2108</v>
      </c>
      <c r="R24" s="83"/>
      <c r="S24" s="83"/>
      <c r="T24" s="83"/>
      <c r="U24" s="83"/>
      <c r="V24" s="83"/>
      <c r="X24" s="4" t="s">
        <v>2175</v>
      </c>
    </row>
    <row r="25" spans="1:24" x14ac:dyDescent="0.3">
      <c r="I25" s="22"/>
      <c r="J25" s="22"/>
      <c r="K25" s="90" t="s">
        <v>2100</v>
      </c>
      <c r="L25" s="90"/>
      <c r="M25" s="90" t="s">
        <v>2101</v>
      </c>
      <c r="N25" s="90"/>
      <c r="O25" s="90" t="s">
        <v>2102</v>
      </c>
      <c r="P25" s="90"/>
      <c r="Q25" s="90" t="s">
        <v>2100</v>
      </c>
      <c r="R25" s="90"/>
      <c r="S25" s="90" t="s">
        <v>2101</v>
      </c>
      <c r="T25" s="90"/>
      <c r="U25" s="90" t="s">
        <v>2102</v>
      </c>
      <c r="V25" s="90"/>
    </row>
    <row r="26" spans="1:24" x14ac:dyDescent="0.3">
      <c r="I26" s="22"/>
      <c r="J26" s="22"/>
      <c r="K26" s="22" t="s">
        <v>2104</v>
      </c>
      <c r="L26" s="22" t="s">
        <v>2105</v>
      </c>
      <c r="M26" s="22" t="s">
        <v>2104</v>
      </c>
      <c r="N26" s="22" t="s">
        <v>2105</v>
      </c>
      <c r="O26" s="22" t="s">
        <v>2104</v>
      </c>
      <c r="P26" s="22" t="s">
        <v>2105</v>
      </c>
      <c r="Q26" s="22" t="s">
        <v>2104</v>
      </c>
      <c r="R26" s="22" t="s">
        <v>2105</v>
      </c>
      <c r="S26" s="22" t="s">
        <v>2104</v>
      </c>
      <c r="T26" s="22" t="s">
        <v>2105</v>
      </c>
      <c r="U26" s="22" t="s">
        <v>2104</v>
      </c>
      <c r="V26" s="22" t="s">
        <v>2105</v>
      </c>
      <c r="W26" s="15" t="s">
        <v>2177</v>
      </c>
    </row>
    <row r="27" spans="1:24" ht="16" x14ac:dyDescent="0.3">
      <c r="I27" s="67" t="s">
        <v>2169</v>
      </c>
      <c r="J27" s="20"/>
      <c r="K27" s="22">
        <v>800</v>
      </c>
      <c r="L27" s="22">
        <v>804</v>
      </c>
      <c r="M27" s="22">
        <v>884</v>
      </c>
      <c r="N27" s="22">
        <v>867</v>
      </c>
      <c r="O27" s="22">
        <v>848</v>
      </c>
      <c r="P27" s="22">
        <v>858</v>
      </c>
      <c r="Q27" s="19">
        <f>K27*1000000</f>
        <v>800000000</v>
      </c>
      <c r="R27" s="19">
        <f t="shared" ref="R27:V27" si="3">L27*1000000</f>
        <v>804000000</v>
      </c>
      <c r="S27" s="19">
        <f t="shared" si="3"/>
        <v>884000000</v>
      </c>
      <c r="T27" s="19">
        <f>N27*1000000</f>
        <v>867000000</v>
      </c>
      <c r="U27" s="19">
        <f t="shared" si="3"/>
        <v>848000000</v>
      </c>
      <c r="V27" s="19">
        <f t="shared" si="3"/>
        <v>858000000</v>
      </c>
      <c r="W27" s="16">
        <f>AVERAGE(Q27:V27)</f>
        <v>843500000</v>
      </c>
      <c r="X27" s="16">
        <f>1/W27</f>
        <v>1.1855364552459988E-9</v>
      </c>
    </row>
    <row r="28" spans="1:24" ht="16" x14ac:dyDescent="0.3">
      <c r="I28" s="65" t="s">
        <v>2170</v>
      </c>
      <c r="J28" s="20"/>
      <c r="K28" s="22">
        <v>918</v>
      </c>
      <c r="L28" s="22">
        <v>898</v>
      </c>
      <c r="M28" s="22">
        <v>830</v>
      </c>
      <c r="N28" s="22">
        <v>850</v>
      </c>
      <c r="O28" s="22">
        <v>792</v>
      </c>
      <c r="P28" s="22">
        <v>782</v>
      </c>
      <c r="Q28" s="19">
        <f t="shared" ref="Q28" si="4">K28*1000000</f>
        <v>918000000</v>
      </c>
      <c r="R28" s="19">
        <f t="shared" ref="R28" si="5">L28*1000000</f>
        <v>898000000</v>
      </c>
      <c r="S28" s="19">
        <f t="shared" ref="S28" si="6">M28*1000000</f>
        <v>830000000</v>
      </c>
      <c r="T28" s="19">
        <f t="shared" ref="T28" si="7">N28*1000000</f>
        <v>850000000</v>
      </c>
      <c r="U28" s="19">
        <f t="shared" ref="U28" si="8">O28*1000000</f>
        <v>792000000</v>
      </c>
      <c r="V28" s="19">
        <f t="shared" ref="V28" si="9">P28*1000000</f>
        <v>782000000</v>
      </c>
      <c r="W28" s="16">
        <f>AVERAGE(Q28:V28)</f>
        <v>845000000</v>
      </c>
      <c r="X28" s="16">
        <f>1/W28</f>
        <v>1.1834319526627218E-9</v>
      </c>
    </row>
  </sheetData>
  <mergeCells count="15">
    <mergeCell ref="K24:P24"/>
    <mergeCell ref="I4:I13"/>
    <mergeCell ref="I14:I23"/>
    <mergeCell ref="Q24:V24"/>
    <mergeCell ref="Q25:R25"/>
    <mergeCell ref="S25:T25"/>
    <mergeCell ref="U25:V25"/>
    <mergeCell ref="K25:L25"/>
    <mergeCell ref="M25:N25"/>
    <mergeCell ref="O25:P25"/>
    <mergeCell ref="A1:F1"/>
    <mergeCell ref="K1:P1"/>
    <mergeCell ref="K2:L2"/>
    <mergeCell ref="M2:N2"/>
    <mergeCell ref="O2:P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5"/>
  <sheetViews>
    <sheetView zoomScale="85" zoomScaleNormal="85" workbookViewId="0">
      <selection activeCell="H14" sqref="H14"/>
    </sheetView>
  </sheetViews>
  <sheetFormatPr defaultColWidth="8.83203125" defaultRowHeight="14" x14ac:dyDescent="0.3"/>
  <cols>
    <col min="1" max="1" width="8.83203125" style="15"/>
    <col min="2" max="2" width="14.5" style="15" customWidth="1"/>
    <col min="3" max="3" width="18" style="15" customWidth="1"/>
    <col min="4" max="6" width="14.83203125" style="15" customWidth="1"/>
    <col min="7" max="7" width="13.5" style="15" customWidth="1"/>
    <col min="8" max="8" width="20.5" style="15" customWidth="1"/>
    <col min="9" max="12" width="15.5" style="15" customWidth="1"/>
    <col min="13" max="13" width="17.83203125" style="15" customWidth="1"/>
    <col min="14" max="17" width="17" style="15" customWidth="1"/>
    <col min="18" max="18" width="19" style="15" customWidth="1"/>
    <col min="19" max="19" width="16" style="15" customWidth="1"/>
    <col min="20" max="16384" width="8.83203125" style="15"/>
  </cols>
  <sheetData>
    <row r="1" spans="1:20" x14ac:dyDescent="0.3">
      <c r="A1" s="4" t="s">
        <v>2086</v>
      </c>
      <c r="B1" s="86" t="s">
        <v>2097</v>
      </c>
      <c r="C1" s="86"/>
      <c r="D1" s="86"/>
      <c r="E1" s="4"/>
      <c r="F1" s="4"/>
      <c r="G1" s="86" t="s">
        <v>2096</v>
      </c>
      <c r="H1" s="86"/>
      <c r="I1" s="86"/>
      <c r="J1" s="4"/>
      <c r="K1" s="4"/>
      <c r="L1" s="86" t="s">
        <v>2098</v>
      </c>
      <c r="M1" s="86"/>
      <c r="N1" s="86"/>
      <c r="O1" s="4"/>
      <c r="P1" s="4"/>
      <c r="Q1" s="86" t="s">
        <v>2099</v>
      </c>
      <c r="R1" s="86"/>
      <c r="S1" s="86"/>
    </row>
    <row r="2" spans="1:20" x14ac:dyDescent="0.3">
      <c r="A2" s="4"/>
      <c r="B2" s="4" t="s">
        <v>2104</v>
      </c>
      <c r="C2" s="4" t="s">
        <v>2105</v>
      </c>
      <c r="D2" s="4" t="s">
        <v>2109</v>
      </c>
      <c r="E2" s="4" t="s">
        <v>2173</v>
      </c>
      <c r="F2" s="4" t="s">
        <v>2028</v>
      </c>
      <c r="G2" s="4" t="s">
        <v>2104</v>
      </c>
      <c r="H2" s="4" t="s">
        <v>2105</v>
      </c>
      <c r="I2" s="4" t="s">
        <v>2109</v>
      </c>
      <c r="J2" s="4" t="s">
        <v>2173</v>
      </c>
      <c r="K2" s="4" t="s">
        <v>2028</v>
      </c>
      <c r="L2" s="4" t="s">
        <v>2104</v>
      </c>
      <c r="M2" s="4" t="s">
        <v>2105</v>
      </c>
      <c r="N2" s="4" t="s">
        <v>2109</v>
      </c>
      <c r="O2" s="4" t="s">
        <v>2173</v>
      </c>
      <c r="P2" s="4" t="s">
        <v>2028</v>
      </c>
      <c r="Q2" s="4" t="s">
        <v>2104</v>
      </c>
      <c r="R2" s="4" t="s">
        <v>2105</v>
      </c>
      <c r="S2" s="4" t="s">
        <v>2109</v>
      </c>
      <c r="T2" s="4" t="s">
        <v>2173</v>
      </c>
    </row>
    <row r="3" spans="1:20" x14ac:dyDescent="0.3">
      <c r="A3" s="4" t="s">
        <v>2087</v>
      </c>
      <c r="B3" s="15">
        <v>8000</v>
      </c>
      <c r="C3" s="38">
        <v>6676.666666666667</v>
      </c>
      <c r="D3" s="63">
        <v>12866.666666666666</v>
      </c>
      <c r="E3" s="63">
        <f>AVERAGE(B3:D3)</f>
        <v>9181.1111111111113</v>
      </c>
      <c r="F3" s="63">
        <f>STDEV(B3:D3)/SQRT(3)</f>
        <v>1881.9575440298477</v>
      </c>
      <c r="G3" s="16">
        <v>424500</v>
      </c>
      <c r="H3" s="16">
        <v>179340</v>
      </c>
      <c r="I3" s="16">
        <v>136260.00000000003</v>
      </c>
      <c r="J3" s="16">
        <f>AVERAGE(G3:I3)</f>
        <v>246700</v>
      </c>
      <c r="K3" s="16">
        <f>STDEV(G3:I3)/SQRT(3)</f>
        <v>89765.623709747597</v>
      </c>
      <c r="L3" s="39">
        <f t="shared" ref="L3:L11" si="0">B3/G3</f>
        <v>1.884570082449941E-2</v>
      </c>
      <c r="M3" s="39">
        <f t="shared" ref="M3:M11" si="1">C3/H3</f>
        <v>3.7229099289989222E-2</v>
      </c>
      <c r="N3" s="39">
        <f t="shared" ref="N3:N11" si="2">D3/I3</f>
        <v>9.4427320318997976E-2</v>
      </c>
      <c r="O3" s="39">
        <f>AVERAGE(L3:N3)</f>
        <v>5.0167373477828868E-2</v>
      </c>
      <c r="P3" s="39">
        <f>STDEV(L3:N3)/SQRT(3)</f>
        <v>2.2757376134435913E-2</v>
      </c>
      <c r="Q3" s="39">
        <v>0.78977490419602503</v>
      </c>
      <c r="R3" s="39">
        <v>0.72729609140294604</v>
      </c>
      <c r="S3" s="39">
        <v>0.919993555477853</v>
      </c>
      <c r="T3" s="64">
        <f>AVERAGE(Q3:S3)</f>
        <v>0.81235485035894139</v>
      </c>
    </row>
    <row r="4" spans="1:20" x14ac:dyDescent="0.3">
      <c r="A4" s="4" t="s">
        <v>2088</v>
      </c>
      <c r="B4" s="15">
        <v>13700</v>
      </c>
      <c r="C4" s="38">
        <v>8680</v>
      </c>
      <c r="D4" s="63">
        <v>17900</v>
      </c>
      <c r="E4" s="63">
        <f t="shared" ref="E4:E11" si="3">AVERAGE(B4:D4)</f>
        <v>13426.666666666666</v>
      </c>
      <c r="F4" s="63">
        <f t="shared" ref="F4:F11" si="4">STDEV(B4:D4)/SQRT(3)</f>
        <v>2665.0912012745648</v>
      </c>
      <c r="G4" s="16">
        <v>1803000</v>
      </c>
      <c r="H4" s="16">
        <v>440000</v>
      </c>
      <c r="I4" s="16">
        <v>1496500</v>
      </c>
      <c r="J4" s="16">
        <f t="shared" ref="J4:J11" si="5">AVERAGE(G4:I4)</f>
        <v>1246500</v>
      </c>
      <c r="K4" s="16">
        <f t="shared" ref="K4:K11" si="6">STDEV(G4:I4)/SQRT(3)</f>
        <v>412842.68593900674</v>
      </c>
      <c r="L4" s="39">
        <f t="shared" si="0"/>
        <v>7.5984470327232394E-3</v>
      </c>
      <c r="M4" s="39">
        <f t="shared" si="1"/>
        <v>1.9727272727272729E-2</v>
      </c>
      <c r="N4" s="39">
        <f t="shared" si="2"/>
        <v>1.1961242900100234E-2</v>
      </c>
      <c r="O4" s="39">
        <f t="shared" ref="O4:O11" si="7">AVERAGE(L4:N4)</f>
        <v>1.3095654220032067E-2</v>
      </c>
      <c r="P4" s="39">
        <f t="shared" ref="P4:P11" si="8">STDEV(L4:N4)/SQRT(3)</f>
        <v>3.5469362349443258E-3</v>
      </c>
      <c r="Q4" s="39">
        <v>0.93228783249674496</v>
      </c>
      <c r="R4" s="39">
        <v>0.81616221740031702</v>
      </c>
      <c r="S4" s="39">
        <v>0.97101951680625598</v>
      </c>
      <c r="T4" s="64">
        <f t="shared" ref="T4:T11" si="9">AVERAGE(Q4:S4)</f>
        <v>0.90648985556777273</v>
      </c>
    </row>
    <row r="5" spans="1:20" x14ac:dyDescent="0.3">
      <c r="A5" s="4" t="s">
        <v>2089</v>
      </c>
      <c r="B5" s="15">
        <v>18100</v>
      </c>
      <c r="C5" s="38">
        <v>9933.3333333333339</v>
      </c>
      <c r="D5" s="63">
        <v>24233.333333333332</v>
      </c>
      <c r="E5" s="63">
        <f t="shared" si="3"/>
        <v>17422.222222222223</v>
      </c>
      <c r="F5" s="63">
        <f t="shared" si="4"/>
        <v>4141.941454480695</v>
      </c>
      <c r="G5" s="16">
        <v>7721400</v>
      </c>
      <c r="H5" s="16">
        <v>2802933.3333333335</v>
      </c>
      <c r="I5" s="16">
        <v>5401600</v>
      </c>
      <c r="J5" s="16">
        <f t="shared" si="5"/>
        <v>5308644.444444445</v>
      </c>
      <c r="K5" s="16">
        <f t="shared" si="6"/>
        <v>1420599.5376670198</v>
      </c>
      <c r="L5" s="39">
        <f t="shared" si="0"/>
        <v>2.3441344833838424E-3</v>
      </c>
      <c r="M5" s="39">
        <f t="shared" si="1"/>
        <v>3.543906383788412E-3</v>
      </c>
      <c r="N5" s="39">
        <f t="shared" si="2"/>
        <v>4.4863250394944704E-3</v>
      </c>
      <c r="O5" s="39">
        <f t="shared" si="7"/>
        <v>3.4581219688889081E-3</v>
      </c>
      <c r="P5" s="39">
        <f t="shared" si="8"/>
        <v>6.1988287040163975E-4</v>
      </c>
      <c r="Q5" s="39">
        <v>0.99502736394386204</v>
      </c>
      <c r="R5" s="39">
        <v>0.85651849098342803</v>
      </c>
      <c r="S5" s="39">
        <v>0.992154466383107</v>
      </c>
      <c r="T5" s="64">
        <f t="shared" si="9"/>
        <v>0.94790010710346573</v>
      </c>
    </row>
    <row r="6" spans="1:20" x14ac:dyDescent="0.3">
      <c r="A6" s="4" t="s">
        <v>2090</v>
      </c>
      <c r="B6" s="15">
        <v>26400</v>
      </c>
      <c r="C6" s="38">
        <v>11716.666666666666</v>
      </c>
      <c r="D6" s="63">
        <v>37900</v>
      </c>
      <c r="E6" s="63">
        <f t="shared" si="3"/>
        <v>25338.888888888887</v>
      </c>
      <c r="F6" s="63">
        <f t="shared" si="4"/>
        <v>7577.075154783317</v>
      </c>
      <c r="G6" s="16">
        <v>8800000</v>
      </c>
      <c r="H6" s="16">
        <v>3604000</v>
      </c>
      <c r="I6" s="16">
        <v>6699400</v>
      </c>
      <c r="J6" s="16">
        <f t="shared" si="5"/>
        <v>6367800</v>
      </c>
      <c r="K6" s="16">
        <f t="shared" si="6"/>
        <v>1509091.660569364</v>
      </c>
      <c r="L6" s="39">
        <f t="shared" si="0"/>
        <v>3.0000000000000001E-3</v>
      </c>
      <c r="M6" s="39">
        <f t="shared" si="1"/>
        <v>3.2510173880873103E-3</v>
      </c>
      <c r="N6" s="39">
        <f t="shared" si="2"/>
        <v>5.6572230348986476E-3</v>
      </c>
      <c r="O6" s="39">
        <f t="shared" si="7"/>
        <v>3.9694134743286525E-3</v>
      </c>
      <c r="P6" s="39">
        <f t="shared" si="8"/>
        <v>8.4701008786675688E-4</v>
      </c>
      <c r="Q6" s="39">
        <v>0.99502736394386204</v>
      </c>
      <c r="R6" s="39">
        <v>0.89934551785088501</v>
      </c>
      <c r="S6" s="39">
        <v>0.99960288274578202</v>
      </c>
      <c r="T6" s="64">
        <f t="shared" si="9"/>
        <v>0.96465858818017647</v>
      </c>
    </row>
    <row r="7" spans="1:20" x14ac:dyDescent="0.3">
      <c r="A7" s="4" t="s">
        <v>2091</v>
      </c>
      <c r="B7" s="15">
        <v>14790</v>
      </c>
      <c r="C7" s="38">
        <v>6906.666666666667</v>
      </c>
      <c r="D7" s="63">
        <v>27833.333333333332</v>
      </c>
      <c r="E7" s="63">
        <f t="shared" si="3"/>
        <v>16510</v>
      </c>
      <c r="F7" s="63">
        <f t="shared" si="4"/>
        <v>6101.9162139021118</v>
      </c>
      <c r="G7" s="16">
        <v>6732000</v>
      </c>
      <c r="H7" s="16">
        <v>5340000</v>
      </c>
      <c r="I7" s="16">
        <v>5546666.666666667</v>
      </c>
      <c r="J7" s="16">
        <f t="shared" si="5"/>
        <v>5872888.888888889</v>
      </c>
      <c r="K7" s="16">
        <f t="shared" si="6"/>
        <v>433678.72275210946</v>
      </c>
      <c r="L7" s="39">
        <f t="shared" si="0"/>
        <v>2.1969696969696968E-3</v>
      </c>
      <c r="M7" s="39">
        <f t="shared" si="1"/>
        <v>1.2933832709113608E-3</v>
      </c>
      <c r="N7" s="39">
        <f t="shared" si="2"/>
        <v>5.0180288461538457E-3</v>
      </c>
      <c r="O7" s="39">
        <f t="shared" si="7"/>
        <v>2.8361272713449681E-3</v>
      </c>
      <c r="P7" s="39">
        <f t="shared" si="8"/>
        <v>1.1217007873395224E-3</v>
      </c>
      <c r="Q7" s="39">
        <v>0.94560674535287204</v>
      </c>
      <c r="R7" s="39">
        <v>0.73933928395168902</v>
      </c>
      <c r="S7" s="39">
        <v>0.996332464006768</v>
      </c>
      <c r="T7" s="64">
        <f t="shared" si="9"/>
        <v>0.89375949777044295</v>
      </c>
    </row>
    <row r="8" spans="1:20" x14ac:dyDescent="0.3">
      <c r="A8" s="4" t="s">
        <v>2092</v>
      </c>
      <c r="B8" s="15">
        <v>11810</v>
      </c>
      <c r="C8" s="38">
        <v>1413.3333333333333</v>
      </c>
      <c r="D8" s="63">
        <v>18600</v>
      </c>
      <c r="E8" s="63">
        <f t="shared" si="3"/>
        <v>10607.777777777779</v>
      </c>
      <c r="F8" s="63">
        <f t="shared" si="4"/>
        <v>4997.645495013342</v>
      </c>
      <c r="G8" s="16">
        <v>12425000</v>
      </c>
      <c r="H8" s="16">
        <v>8008000</v>
      </c>
      <c r="I8" s="16">
        <v>9794400</v>
      </c>
      <c r="J8" s="16">
        <f t="shared" si="5"/>
        <v>10075800</v>
      </c>
      <c r="K8" s="16">
        <f t="shared" si="6"/>
        <v>1282817.4356989905</v>
      </c>
      <c r="L8" s="39">
        <f t="shared" si="0"/>
        <v>9.5050301810865195E-4</v>
      </c>
      <c r="M8" s="39">
        <f t="shared" si="1"/>
        <v>1.7649017649017649E-4</v>
      </c>
      <c r="N8" s="39">
        <f t="shared" si="2"/>
        <v>1.8990443518745405E-3</v>
      </c>
      <c r="O8" s="39">
        <f t="shared" si="7"/>
        <v>1.0086791821577897E-3</v>
      </c>
      <c r="P8" s="39">
        <f t="shared" si="8"/>
        <v>4.9810861309930216E-4</v>
      </c>
      <c r="Q8" s="39">
        <v>0.90119396831901699</v>
      </c>
      <c r="R8" s="39">
        <v>0.23902481657976499</v>
      </c>
      <c r="S8" s="39">
        <v>0.97487427359054502</v>
      </c>
      <c r="T8" s="64">
        <f t="shared" si="9"/>
        <v>0.70503101949644231</v>
      </c>
    </row>
    <row r="9" spans="1:20" x14ac:dyDescent="0.3">
      <c r="A9" s="4" t="s">
        <v>2093</v>
      </c>
      <c r="B9" s="15">
        <v>2220</v>
      </c>
      <c r="C9" s="38">
        <v>1190</v>
      </c>
      <c r="D9" s="63">
        <v>1560</v>
      </c>
      <c r="E9" s="63">
        <f t="shared" si="3"/>
        <v>1656.6666666666667</v>
      </c>
      <c r="F9" s="63">
        <f t="shared" si="4"/>
        <v>301.23818556823852</v>
      </c>
      <c r="G9" s="16">
        <v>13629000</v>
      </c>
      <c r="H9" s="16">
        <v>10892266.666666666</v>
      </c>
      <c r="I9" s="16">
        <v>13636000</v>
      </c>
      <c r="J9" s="16">
        <f t="shared" si="5"/>
        <v>12719088.888888888</v>
      </c>
      <c r="K9" s="16">
        <f t="shared" si="6"/>
        <v>913413.34631949244</v>
      </c>
      <c r="L9" s="39">
        <f t="shared" si="0"/>
        <v>1.6288795949812899E-4</v>
      </c>
      <c r="M9" s="39">
        <f t="shared" si="1"/>
        <v>1.0925182392400726E-4</v>
      </c>
      <c r="N9" s="39">
        <f t="shared" si="2"/>
        <v>1.1440305074801994E-4</v>
      </c>
      <c r="O9" s="39">
        <f t="shared" si="7"/>
        <v>1.2884761139005208E-4</v>
      </c>
      <c r="P9" s="39">
        <f t="shared" si="8"/>
        <v>1.7085010573964142E-5</v>
      </c>
      <c r="Q9" s="39">
        <v>0.34921877026769499</v>
      </c>
      <c r="R9" s="39">
        <v>0.20545311379959799</v>
      </c>
      <c r="S9" s="39">
        <v>0.26038505331263301</v>
      </c>
      <c r="T9" s="64">
        <f t="shared" si="9"/>
        <v>0.27168564579330862</v>
      </c>
    </row>
    <row r="10" spans="1:20" x14ac:dyDescent="0.3">
      <c r="A10" s="4" t="s">
        <v>2094</v>
      </c>
      <c r="B10" s="15">
        <v>1850</v>
      </c>
      <c r="C10" s="38">
        <v>952.66666666666663</v>
      </c>
      <c r="D10" s="63">
        <v>1010</v>
      </c>
      <c r="E10" s="63">
        <f t="shared" si="3"/>
        <v>1270.8888888888889</v>
      </c>
      <c r="F10" s="63">
        <f t="shared" si="4"/>
        <v>290.02818083595332</v>
      </c>
      <c r="G10" s="16">
        <v>6704500</v>
      </c>
      <c r="H10" s="16">
        <v>5106799.9999999991</v>
      </c>
      <c r="I10" s="16">
        <v>7834666.666666667</v>
      </c>
      <c r="J10" s="16">
        <f t="shared" si="5"/>
        <v>6548655.555555556</v>
      </c>
      <c r="K10" s="16">
        <f t="shared" si="6"/>
        <v>791313.20304203243</v>
      </c>
      <c r="L10" s="39">
        <f t="shared" si="0"/>
        <v>2.7593407412931611E-4</v>
      </c>
      <c r="M10" s="39">
        <f t="shared" si="1"/>
        <v>1.8654865408213888E-4</v>
      </c>
      <c r="N10" s="39">
        <f t="shared" si="2"/>
        <v>1.2891422736555479E-4</v>
      </c>
      <c r="O10" s="39">
        <f t="shared" si="7"/>
        <v>1.9713231852566993E-4</v>
      </c>
      <c r="P10" s="39">
        <f t="shared" si="8"/>
        <v>4.2769612656651116E-5</v>
      </c>
      <c r="Q10" s="39">
        <v>0.30080321617723699</v>
      </c>
      <c r="R10" s="39">
        <v>0.16817015593939499</v>
      </c>
      <c r="S10" s="39">
        <v>0.177291722948657</v>
      </c>
      <c r="T10" s="64">
        <f t="shared" si="9"/>
        <v>0.21542169835509631</v>
      </c>
    </row>
    <row r="11" spans="1:20" x14ac:dyDescent="0.3">
      <c r="A11" s="4" t="s">
        <v>2095</v>
      </c>
      <c r="B11" s="15">
        <v>157</v>
      </c>
      <c r="C11" s="38">
        <v>277</v>
      </c>
      <c r="D11" s="63">
        <v>176.66666666666666</v>
      </c>
      <c r="E11" s="63">
        <f t="shared" si="3"/>
        <v>203.55555555555554</v>
      </c>
      <c r="F11" s="63">
        <f t="shared" si="4"/>
        <v>37.158486061998772</v>
      </c>
      <c r="G11" s="16">
        <v>5150000</v>
      </c>
      <c r="H11" s="16">
        <v>3904000</v>
      </c>
      <c r="I11" s="16">
        <v>6090400</v>
      </c>
      <c r="J11" s="16">
        <f t="shared" si="5"/>
        <v>5048133.333333333</v>
      </c>
      <c r="K11" s="16">
        <f t="shared" si="6"/>
        <v>633211.08995693165</v>
      </c>
      <c r="L11" s="39">
        <f t="shared" si="0"/>
        <v>3.0485436893203883E-5</v>
      </c>
      <c r="M11" s="39">
        <f t="shared" si="1"/>
        <v>7.0952868852459022E-5</v>
      </c>
      <c r="N11" s="39">
        <f t="shared" si="2"/>
        <v>2.9007399623451113E-5</v>
      </c>
      <c r="O11" s="39">
        <f t="shared" si="7"/>
        <v>4.348190178970467E-5</v>
      </c>
      <c r="P11" s="39">
        <f t="shared" si="8"/>
        <v>1.3742108912207222E-5</v>
      </c>
      <c r="Q11" s="39">
        <v>2.9850280342998699E-2</v>
      </c>
      <c r="R11" s="39">
        <v>5.2070785256334899E-2</v>
      </c>
      <c r="S11" s="39">
        <v>3.3589100182187498E-2</v>
      </c>
      <c r="T11" s="64">
        <f t="shared" si="9"/>
        <v>3.8503388593840365E-2</v>
      </c>
    </row>
    <row r="12" spans="1:20" x14ac:dyDescent="0.3">
      <c r="A12" s="4"/>
      <c r="B12" s="4"/>
    </row>
    <row r="14" spans="1:20" x14ac:dyDescent="0.3">
      <c r="A14" s="4"/>
      <c r="B14" s="4"/>
      <c r="H14" s="4"/>
      <c r="I14" s="4"/>
      <c r="J14" s="4"/>
      <c r="K14" s="4"/>
      <c r="L14" s="4"/>
    </row>
    <row r="15" spans="1:20" x14ac:dyDescent="0.3">
      <c r="A15" s="4"/>
      <c r="B15" s="4"/>
    </row>
    <row r="16" spans="1:20" x14ac:dyDescent="0.3">
      <c r="A16" s="4"/>
      <c r="B16" s="4"/>
    </row>
    <row r="17" spans="1:12" x14ac:dyDescent="0.3">
      <c r="A17" s="4"/>
      <c r="B17" s="4"/>
    </row>
    <row r="18" spans="1:12" x14ac:dyDescent="0.3">
      <c r="A18" s="4"/>
      <c r="B18" s="4"/>
    </row>
    <row r="19" spans="1:12" x14ac:dyDescent="0.3">
      <c r="A19" s="4"/>
      <c r="B19" s="4"/>
    </row>
    <row r="20" spans="1:12" x14ac:dyDescent="0.3">
      <c r="A20" s="4"/>
      <c r="B20" s="4"/>
    </row>
    <row r="21" spans="1:12" x14ac:dyDescent="0.3">
      <c r="A21" s="4"/>
      <c r="B21" s="4"/>
    </row>
    <row r="22" spans="1:12" x14ac:dyDescent="0.3">
      <c r="A22" s="4"/>
      <c r="B22" s="4"/>
    </row>
    <row r="24" spans="1:12" x14ac:dyDescent="0.3">
      <c r="A24" s="92"/>
      <c r="B24" s="92"/>
      <c r="C24" s="92"/>
    </row>
    <row r="25" spans="1:12" x14ac:dyDescent="0.3">
      <c r="A25" s="4"/>
      <c r="B25" s="4"/>
      <c r="H25" s="4"/>
      <c r="I25" s="4"/>
      <c r="J25" s="4"/>
      <c r="K25" s="4"/>
      <c r="L25" s="4"/>
    </row>
    <row r="26" spans="1:12" x14ac:dyDescent="0.3">
      <c r="A26" s="4"/>
      <c r="B26" s="4"/>
    </row>
    <row r="27" spans="1:12" x14ac:dyDescent="0.3">
      <c r="A27" s="4"/>
      <c r="B27" s="4"/>
    </row>
    <row r="28" spans="1:12" x14ac:dyDescent="0.3">
      <c r="A28" s="4"/>
      <c r="B28" s="4"/>
    </row>
    <row r="29" spans="1:12" x14ac:dyDescent="0.3">
      <c r="A29" s="4"/>
      <c r="B29" s="4"/>
    </row>
    <row r="30" spans="1:12" x14ac:dyDescent="0.3">
      <c r="A30" s="4"/>
      <c r="B30" s="4"/>
    </row>
    <row r="31" spans="1:12" x14ac:dyDescent="0.3">
      <c r="A31" s="4"/>
      <c r="B31" s="4"/>
    </row>
    <row r="32" spans="1:12" x14ac:dyDescent="0.3">
      <c r="A32" s="4"/>
      <c r="B32" s="4"/>
    </row>
    <row r="33" spans="1:7" x14ac:dyDescent="0.3">
      <c r="A33" s="4"/>
      <c r="B33" s="4"/>
    </row>
    <row r="34" spans="1:7" x14ac:dyDescent="0.3">
      <c r="A34" s="4"/>
      <c r="B34" s="4"/>
    </row>
    <row r="35" spans="1:7" x14ac:dyDescent="0.3">
      <c r="C35" s="16"/>
      <c r="D35" s="16"/>
      <c r="E35" s="16"/>
      <c r="F35" s="16"/>
      <c r="G35" s="16"/>
    </row>
  </sheetData>
  <mergeCells count="5">
    <mergeCell ref="Q1:S1"/>
    <mergeCell ref="A24:C24"/>
    <mergeCell ref="B1:D1"/>
    <mergeCell ref="G1:I1"/>
    <mergeCell ref="L1:N1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14"/>
  <sheetViews>
    <sheetView topLeftCell="A13" zoomScale="85" zoomScaleNormal="85" workbookViewId="0">
      <selection activeCell="B21" sqref="B21"/>
    </sheetView>
  </sheetViews>
  <sheetFormatPr defaultColWidth="11" defaultRowHeight="14" x14ac:dyDescent="0.3"/>
  <cols>
    <col min="1" max="1" width="17.5" style="11" bestFit="1" customWidth="1"/>
    <col min="2" max="2" width="97.5" style="3" bestFit="1" customWidth="1"/>
    <col min="3" max="3" width="31.5" style="1" bestFit="1" customWidth="1"/>
    <col min="4" max="4" width="19.33203125" style="1" bestFit="1" customWidth="1"/>
    <col min="5" max="5" width="10" style="2" bestFit="1" customWidth="1"/>
  </cols>
  <sheetData>
    <row r="1" spans="1:5" x14ac:dyDescent="0.3">
      <c r="A1" s="4" t="s">
        <v>2</v>
      </c>
      <c r="B1" s="4" t="s">
        <v>1</v>
      </c>
      <c r="C1" s="40" t="s">
        <v>2138</v>
      </c>
      <c r="D1" s="40" t="s">
        <v>0</v>
      </c>
      <c r="E1" s="4"/>
    </row>
    <row r="2" spans="1:5" x14ac:dyDescent="0.3">
      <c r="A2" s="4" t="s">
        <v>1028</v>
      </c>
      <c r="B2" s="4" t="s">
        <v>3</v>
      </c>
      <c r="C2" s="41">
        <v>-5.7944569223355969E-4</v>
      </c>
      <c r="D2" s="41">
        <v>8.9847259658580425E-2</v>
      </c>
      <c r="E2" s="15"/>
    </row>
    <row r="3" spans="1:5" x14ac:dyDescent="0.3">
      <c r="A3" s="4" t="s">
        <v>1029</v>
      </c>
      <c r="B3" s="4" t="s">
        <v>4</v>
      </c>
      <c r="C3" s="41">
        <v>0.7825920506710683</v>
      </c>
      <c r="D3" s="41">
        <v>0.17969451931716085</v>
      </c>
      <c r="E3" s="15"/>
    </row>
    <row r="4" spans="1:5" x14ac:dyDescent="0.3">
      <c r="A4" s="4" t="s">
        <v>1030</v>
      </c>
      <c r="B4" s="4"/>
      <c r="C4" s="41">
        <v>0.81697003775729948</v>
      </c>
      <c r="D4" s="41">
        <v>0.26954177897574128</v>
      </c>
      <c r="E4" s="15"/>
    </row>
    <row r="5" spans="1:5" x14ac:dyDescent="0.3">
      <c r="A5" s="4" t="s">
        <v>1031</v>
      </c>
      <c r="B5" s="4" t="s">
        <v>2004</v>
      </c>
      <c r="C5" s="41">
        <v>0.85997844164202064</v>
      </c>
      <c r="D5" s="41">
        <v>0.3593890386343217</v>
      </c>
      <c r="E5" s="15"/>
    </row>
    <row r="6" spans="1:5" x14ac:dyDescent="0.3">
      <c r="A6" s="4" t="s">
        <v>1032</v>
      </c>
      <c r="B6" s="4"/>
      <c r="C6" s="41">
        <v>0.90755466863990342</v>
      </c>
      <c r="D6" s="41">
        <v>0.44923629829290207</v>
      </c>
      <c r="E6" s="15"/>
    </row>
    <row r="7" spans="1:5" x14ac:dyDescent="0.3">
      <c r="A7" s="4" t="s">
        <v>1033</v>
      </c>
      <c r="B7" s="4" t="s">
        <v>5</v>
      </c>
      <c r="C7" s="41">
        <v>0.9134782920833292</v>
      </c>
      <c r="D7" s="41">
        <v>0.53908355795148255</v>
      </c>
      <c r="E7" s="15"/>
    </row>
    <row r="8" spans="1:5" x14ac:dyDescent="0.3">
      <c r="A8" s="4" t="s">
        <v>1034</v>
      </c>
      <c r="B8" s="4" t="s">
        <v>6</v>
      </c>
      <c r="C8" s="41">
        <v>0.94252063151889032</v>
      </c>
      <c r="D8" s="41">
        <v>0.62893081761006298</v>
      </c>
      <c r="E8" s="15"/>
    </row>
    <row r="9" spans="1:5" x14ac:dyDescent="0.3">
      <c r="A9" s="4" t="s">
        <v>1035</v>
      </c>
      <c r="B9" s="4" t="s">
        <v>7</v>
      </c>
      <c r="C9" s="41">
        <v>0.9509162983156455</v>
      </c>
      <c r="D9" s="41">
        <v>0.7187780772686434</v>
      </c>
      <c r="E9" s="15"/>
    </row>
    <row r="10" spans="1:5" x14ac:dyDescent="0.3">
      <c r="A10" s="4" t="s">
        <v>1036</v>
      </c>
      <c r="B10" s="4" t="s">
        <v>2005</v>
      </c>
      <c r="C10" s="41">
        <v>0.96887192706798408</v>
      </c>
      <c r="D10" s="41">
        <v>0.80862533692722371</v>
      </c>
      <c r="E10" s="15"/>
    </row>
    <row r="11" spans="1:5" x14ac:dyDescent="0.3">
      <c r="A11" s="4" t="s">
        <v>1037</v>
      </c>
      <c r="B11" s="4" t="s">
        <v>8</v>
      </c>
      <c r="C11" s="41">
        <v>0.97389719743579473</v>
      </c>
      <c r="D11" s="41">
        <v>0.89847259658580414</v>
      </c>
      <c r="E11" s="15"/>
    </row>
    <row r="12" spans="1:5" x14ac:dyDescent="0.3">
      <c r="A12" s="4" t="s">
        <v>1038</v>
      </c>
      <c r="B12" s="4" t="s">
        <v>9</v>
      </c>
      <c r="C12" s="41">
        <v>0.97541648920973556</v>
      </c>
      <c r="D12" s="41">
        <v>0.98831985624438456</v>
      </c>
      <c r="E12" s="15"/>
    </row>
    <row r="13" spans="1:5" x14ac:dyDescent="0.3">
      <c r="A13" s="4" t="s">
        <v>1039</v>
      </c>
      <c r="B13" s="4" t="s">
        <v>10</v>
      </c>
      <c r="C13" s="41">
        <v>0.98054873935977049</v>
      </c>
      <c r="D13" s="41">
        <v>1.0781671159029651</v>
      </c>
      <c r="E13" s="15"/>
    </row>
    <row r="14" spans="1:5" x14ac:dyDescent="0.3">
      <c r="A14" s="4" t="s">
        <v>1040</v>
      </c>
      <c r="B14" s="4" t="s">
        <v>11</v>
      </c>
      <c r="C14" s="41">
        <v>0.991609975915687</v>
      </c>
      <c r="D14" s="41">
        <v>1.1680143755615455</v>
      </c>
      <c r="E14" s="15"/>
    </row>
    <row r="15" spans="1:5" x14ac:dyDescent="0.3">
      <c r="A15" s="4" t="s">
        <v>1041</v>
      </c>
      <c r="B15" s="4" t="s">
        <v>2006</v>
      </c>
      <c r="C15" s="41">
        <v>0.99589832364643727</v>
      </c>
      <c r="D15" s="41">
        <v>1.257861635220126</v>
      </c>
      <c r="E15" s="15"/>
    </row>
    <row r="16" spans="1:5" x14ac:dyDescent="0.3">
      <c r="A16" s="4" t="s">
        <v>1042</v>
      </c>
      <c r="B16" s="4"/>
      <c r="C16" s="41">
        <v>1.0186866320821042</v>
      </c>
      <c r="D16" s="41">
        <v>1.3477088948787064</v>
      </c>
      <c r="E16" s="15"/>
    </row>
    <row r="17" spans="1:5" x14ac:dyDescent="0.3">
      <c r="A17" s="4" t="s">
        <v>1043</v>
      </c>
      <c r="B17" s="4"/>
      <c r="C17" s="41">
        <v>1.0360430544123358</v>
      </c>
      <c r="D17" s="41">
        <v>1.4375561545372868</v>
      </c>
      <c r="E17" s="15"/>
    </row>
    <row r="18" spans="1:5" x14ac:dyDescent="0.3">
      <c r="A18" s="4" t="s">
        <v>1044</v>
      </c>
      <c r="B18" s="4" t="s">
        <v>12</v>
      </c>
      <c r="C18" s="41">
        <v>1.0509079618933226</v>
      </c>
      <c r="D18" s="41">
        <v>1.527403414195867</v>
      </c>
      <c r="E18" s="15"/>
    </row>
    <row r="19" spans="1:5" x14ac:dyDescent="0.3">
      <c r="A19" s="4" t="s">
        <v>1045</v>
      </c>
      <c r="B19" s="4"/>
      <c r="C19" s="41">
        <v>1.0589698173944637</v>
      </c>
      <c r="D19" s="41">
        <v>1.6172506738544474</v>
      </c>
      <c r="E19" s="15"/>
    </row>
    <row r="20" spans="1:5" x14ac:dyDescent="0.3">
      <c r="A20" s="4" t="s">
        <v>1046</v>
      </c>
      <c r="B20" s="4" t="s">
        <v>13</v>
      </c>
      <c r="C20" s="41">
        <v>1.0678516605123525</v>
      </c>
      <c r="D20" s="41">
        <v>1.7070979335130279</v>
      </c>
      <c r="E20" s="15"/>
    </row>
    <row r="21" spans="1:5" x14ac:dyDescent="0.3">
      <c r="A21" s="4" t="s">
        <v>1047</v>
      </c>
      <c r="B21" s="4" t="s">
        <v>2007</v>
      </c>
      <c r="C21" s="41">
        <v>1.0826657134808939</v>
      </c>
      <c r="D21" s="41">
        <v>1.7969451931716083</v>
      </c>
      <c r="E21" s="15"/>
    </row>
    <row r="22" spans="1:5" x14ac:dyDescent="0.3">
      <c r="A22" s="4" t="s">
        <v>1048</v>
      </c>
      <c r="B22" s="4" t="s">
        <v>14</v>
      </c>
      <c r="C22" s="41">
        <v>1.0835503943731792</v>
      </c>
      <c r="D22" s="41">
        <v>1.8867924528301887</v>
      </c>
      <c r="E22" s="15"/>
    </row>
    <row r="23" spans="1:5" x14ac:dyDescent="0.3">
      <c r="A23" s="4" t="s">
        <v>1049</v>
      </c>
      <c r="B23" s="4" t="s">
        <v>15</v>
      </c>
      <c r="C23" s="41">
        <v>1.0905049414240433</v>
      </c>
      <c r="D23" s="41">
        <v>1.9766397124887691</v>
      </c>
      <c r="E23" s="15"/>
    </row>
    <row r="24" spans="1:5" x14ac:dyDescent="0.3">
      <c r="A24" s="4" t="s">
        <v>1050</v>
      </c>
      <c r="B24" s="4" t="s">
        <v>16</v>
      </c>
      <c r="C24" s="41">
        <v>1.0989896394011771</v>
      </c>
      <c r="D24" s="41">
        <v>2.0664869721473496</v>
      </c>
      <c r="E24" s="15"/>
    </row>
    <row r="25" spans="1:5" x14ac:dyDescent="0.3">
      <c r="A25" s="4" t="s">
        <v>1051</v>
      </c>
      <c r="B25" s="4" t="s">
        <v>17</v>
      </c>
      <c r="C25" s="41">
        <v>1.1041227702827183</v>
      </c>
      <c r="D25" s="41">
        <v>2.1563342318059302</v>
      </c>
      <c r="E25" s="15"/>
    </row>
    <row r="26" spans="1:5" x14ac:dyDescent="0.3">
      <c r="A26" s="4" t="s">
        <v>1052</v>
      </c>
      <c r="B26" s="4" t="s">
        <v>18</v>
      </c>
      <c r="C26" s="41">
        <v>1.1052603226170561</v>
      </c>
      <c r="D26" s="41">
        <v>2.2461814914645104</v>
      </c>
      <c r="E26" s="15"/>
    </row>
    <row r="27" spans="1:5" x14ac:dyDescent="0.3">
      <c r="A27" s="4" t="s">
        <v>1053</v>
      </c>
      <c r="B27" s="4" t="s">
        <v>19</v>
      </c>
      <c r="C27" s="41">
        <v>1.1068026275996501</v>
      </c>
      <c r="D27" s="41">
        <v>2.3360287511230911</v>
      </c>
      <c r="E27" s="15"/>
    </row>
    <row r="28" spans="1:5" x14ac:dyDescent="0.3">
      <c r="A28" s="4" t="s">
        <v>1054</v>
      </c>
      <c r="B28" s="4" t="s">
        <v>20</v>
      </c>
      <c r="C28" s="41">
        <v>1.1100956578853565</v>
      </c>
      <c r="D28" s="41">
        <v>2.4258760107816713</v>
      </c>
      <c r="E28" s="15"/>
    </row>
    <row r="29" spans="1:5" x14ac:dyDescent="0.3">
      <c r="A29" s="4" t="s">
        <v>1055</v>
      </c>
      <c r="B29" s="4" t="s">
        <v>21</v>
      </c>
      <c r="C29" s="41">
        <v>1.1120013954861885</v>
      </c>
      <c r="D29" s="41">
        <v>2.5157232704402519</v>
      </c>
      <c r="E29" s="15"/>
    </row>
    <row r="30" spans="1:5" x14ac:dyDescent="0.3">
      <c r="A30" s="4" t="s">
        <v>1056</v>
      </c>
      <c r="B30" s="4" t="s">
        <v>22</v>
      </c>
      <c r="C30" s="41">
        <v>1.1249930200258949</v>
      </c>
      <c r="D30" s="41">
        <v>2.6055705300988321</v>
      </c>
      <c r="E30" s="15"/>
    </row>
    <row r="31" spans="1:5" x14ac:dyDescent="0.3">
      <c r="A31" s="4" t="s">
        <v>1057</v>
      </c>
      <c r="B31" s="4" t="s">
        <v>23</v>
      </c>
      <c r="C31" s="41">
        <v>1.1256330524746543</v>
      </c>
      <c r="D31" s="41">
        <v>2.6954177897574128</v>
      </c>
      <c r="E31" s="15"/>
    </row>
    <row r="32" spans="1:5" x14ac:dyDescent="0.3">
      <c r="A32" s="4" t="s">
        <v>1058</v>
      </c>
      <c r="B32" s="4" t="s">
        <v>24</v>
      </c>
      <c r="C32" s="41">
        <v>1.127547509800517</v>
      </c>
      <c r="D32" s="41">
        <v>2.785265049415993</v>
      </c>
      <c r="E32" s="15"/>
    </row>
    <row r="33" spans="1:5" x14ac:dyDescent="0.3">
      <c r="A33" s="4" t="s">
        <v>1059</v>
      </c>
      <c r="B33" s="4" t="s">
        <v>25</v>
      </c>
      <c r="C33" s="41">
        <v>1.1431085227625124</v>
      </c>
      <c r="D33" s="41">
        <v>2.8751123090745736</v>
      </c>
      <c r="E33" s="15"/>
    </row>
    <row r="34" spans="1:5" x14ac:dyDescent="0.3">
      <c r="A34" s="4" t="s">
        <v>1060</v>
      </c>
      <c r="B34" s="4" t="s">
        <v>26</v>
      </c>
      <c r="C34" s="41">
        <v>1.1488904440316878</v>
      </c>
      <c r="D34" s="41">
        <v>2.9649595687331538</v>
      </c>
      <c r="E34" s="15"/>
    </row>
    <row r="35" spans="1:5" x14ac:dyDescent="0.3">
      <c r="A35" s="4" t="s">
        <v>1061</v>
      </c>
      <c r="B35" s="4" t="s">
        <v>27</v>
      </c>
      <c r="C35" s="41">
        <v>1.1489007186920595</v>
      </c>
      <c r="D35" s="41">
        <v>3.054806828391734</v>
      </c>
      <c r="E35" s="15"/>
    </row>
    <row r="36" spans="1:5" x14ac:dyDescent="0.3">
      <c r="A36" s="4" t="s">
        <v>1062</v>
      </c>
      <c r="B36" s="4" t="s">
        <v>28</v>
      </c>
      <c r="C36" s="41">
        <v>1.1530420981586054</v>
      </c>
      <c r="D36" s="41">
        <v>3.1446540880503147</v>
      </c>
      <c r="E36" s="15"/>
    </row>
    <row r="37" spans="1:5" x14ac:dyDescent="0.3">
      <c r="A37" s="4" t="s">
        <v>1063</v>
      </c>
      <c r="B37" s="4" t="s">
        <v>2008</v>
      </c>
      <c r="C37" s="41">
        <v>1.1549410447303272</v>
      </c>
      <c r="D37" s="41">
        <v>3.2345013477088949</v>
      </c>
      <c r="E37" s="15"/>
    </row>
    <row r="38" spans="1:5" x14ac:dyDescent="0.3">
      <c r="A38" s="4" t="s">
        <v>1064</v>
      </c>
      <c r="B38" s="4" t="s">
        <v>29</v>
      </c>
      <c r="C38" s="41">
        <v>1.1589853382587243</v>
      </c>
      <c r="D38" s="41">
        <v>3.3243486073674751</v>
      </c>
      <c r="E38" s="15"/>
    </row>
    <row r="39" spans="1:5" x14ac:dyDescent="0.3">
      <c r="A39" s="4" t="s">
        <v>1065</v>
      </c>
      <c r="B39" s="4" t="s">
        <v>2009</v>
      </c>
      <c r="C39" s="41">
        <v>1.1622855401763899</v>
      </c>
      <c r="D39" s="41">
        <v>3.4141958670260557</v>
      </c>
      <c r="E39" s="15"/>
    </row>
    <row r="40" spans="1:5" x14ac:dyDescent="0.3">
      <c r="A40" s="4" t="s">
        <v>1066</v>
      </c>
      <c r="B40" s="4"/>
      <c r="C40" s="41">
        <v>1.1623054651405804</v>
      </c>
      <c r="D40" s="41">
        <v>3.5040431266846364</v>
      </c>
      <c r="E40" s="15"/>
    </row>
    <row r="41" spans="1:5" x14ac:dyDescent="0.3">
      <c r="A41" s="4" t="s">
        <v>1067</v>
      </c>
      <c r="B41" s="4" t="s">
        <v>30</v>
      </c>
      <c r="C41" s="41">
        <v>1.1684974835230326</v>
      </c>
      <c r="D41" s="41">
        <v>3.5938903863432166</v>
      </c>
      <c r="E41" s="15"/>
    </row>
    <row r="42" spans="1:5" x14ac:dyDescent="0.3">
      <c r="A42" s="4" t="s">
        <v>1068</v>
      </c>
      <c r="B42" s="4" t="s">
        <v>31</v>
      </c>
      <c r="C42" s="41">
        <v>1.1780652188597462</v>
      </c>
      <c r="D42" s="41">
        <v>3.6837376460017968</v>
      </c>
      <c r="E42" s="15"/>
    </row>
    <row r="43" spans="1:5" x14ac:dyDescent="0.3">
      <c r="A43" s="4" t="s">
        <v>1069</v>
      </c>
      <c r="B43" s="4" t="s">
        <v>32</v>
      </c>
      <c r="C43" s="41">
        <v>1.1818054902666129</v>
      </c>
      <c r="D43" s="41">
        <v>3.7735849056603774</v>
      </c>
      <c r="E43" s="15"/>
    </row>
    <row r="44" spans="1:5" x14ac:dyDescent="0.3">
      <c r="A44" s="4" t="s">
        <v>1070</v>
      </c>
      <c r="B44" s="4" t="s">
        <v>33</v>
      </c>
      <c r="C44" s="41">
        <v>1.1893218410204964</v>
      </c>
      <c r="D44" s="41">
        <v>3.8634321653189576</v>
      </c>
      <c r="E44" s="15"/>
    </row>
    <row r="45" spans="1:5" x14ac:dyDescent="0.3">
      <c r="A45" s="4" t="s">
        <v>1071</v>
      </c>
      <c r="B45" s="4" t="s">
        <v>2010</v>
      </c>
      <c r="C45" s="41">
        <v>1.189845763767936</v>
      </c>
      <c r="D45" s="41">
        <v>3.9532794249775383</v>
      </c>
      <c r="E45" s="15"/>
    </row>
    <row r="46" spans="1:5" x14ac:dyDescent="0.3">
      <c r="A46" s="4" t="s">
        <v>1072</v>
      </c>
      <c r="B46" s="4" t="s">
        <v>34</v>
      </c>
      <c r="C46" s="41">
        <v>1.1924745263046508</v>
      </c>
      <c r="D46" s="41">
        <v>4.0431266846361185</v>
      </c>
      <c r="E46" s="15"/>
    </row>
    <row r="47" spans="1:5" x14ac:dyDescent="0.3">
      <c r="A47" s="4" t="s">
        <v>1073</v>
      </c>
      <c r="B47" s="4" t="s">
        <v>35</v>
      </c>
      <c r="C47" s="41">
        <v>1.2102114716418342</v>
      </c>
      <c r="D47" s="41">
        <v>4.1329739442946991</v>
      </c>
      <c r="E47" s="15"/>
    </row>
    <row r="48" spans="1:5" x14ac:dyDescent="0.3">
      <c r="A48" s="4" t="s">
        <v>1074</v>
      </c>
      <c r="B48" s="4" t="s">
        <v>36</v>
      </c>
      <c r="C48" s="41">
        <v>1.2147025910999887</v>
      </c>
      <c r="D48" s="41">
        <v>4.2228212039532798</v>
      </c>
      <c r="E48" s="15"/>
    </row>
    <row r="49" spans="1:5" x14ac:dyDescent="0.3">
      <c r="A49" s="4" t="s">
        <v>1075</v>
      </c>
      <c r="B49" s="4" t="s">
        <v>37</v>
      </c>
      <c r="C49" s="41">
        <v>1.2157520914096129</v>
      </c>
      <c r="D49" s="41">
        <v>4.3126684636118604</v>
      </c>
      <c r="E49" s="15"/>
    </row>
    <row r="50" spans="1:5" x14ac:dyDescent="0.3">
      <c r="A50" s="4" t="s">
        <v>1076</v>
      </c>
      <c r="B50" s="4" t="s">
        <v>38</v>
      </c>
      <c r="C50" s="41">
        <v>1.2161747024902851</v>
      </c>
      <c r="D50" s="41">
        <v>4.4025157232704402</v>
      </c>
      <c r="E50" s="15"/>
    </row>
    <row r="51" spans="1:5" x14ac:dyDescent="0.3">
      <c r="A51" s="4" t="s">
        <v>1077</v>
      </c>
      <c r="B51" s="4" t="s">
        <v>2011</v>
      </c>
      <c r="C51" s="41">
        <v>1.2173961990914937</v>
      </c>
      <c r="D51" s="41">
        <v>4.4923629829290208</v>
      </c>
      <c r="E51" s="15"/>
    </row>
    <row r="52" spans="1:5" x14ac:dyDescent="0.3">
      <c r="A52" s="4" t="s">
        <v>1078</v>
      </c>
      <c r="B52" s="4" t="s">
        <v>39</v>
      </c>
      <c r="C52" s="41">
        <v>1.2184129542160442</v>
      </c>
      <c r="D52" s="41">
        <v>4.5822102425876015</v>
      </c>
      <c r="E52" s="15"/>
    </row>
    <row r="53" spans="1:5" x14ac:dyDescent="0.3">
      <c r="A53" s="4" t="s">
        <v>1079</v>
      </c>
      <c r="B53" s="4" t="s">
        <v>40</v>
      </c>
      <c r="C53" s="41">
        <v>1.2208138967854907</v>
      </c>
      <c r="D53" s="41">
        <v>4.6720575022461821</v>
      </c>
      <c r="E53" s="15"/>
    </row>
    <row r="54" spans="1:5" x14ac:dyDescent="0.3">
      <c r="A54" s="4" t="s">
        <v>1080</v>
      </c>
      <c r="B54" s="4" t="s">
        <v>2012</v>
      </c>
      <c r="C54" s="41">
        <v>1.2225950944525117</v>
      </c>
      <c r="D54" s="41">
        <v>4.7619047619047619</v>
      </c>
      <c r="E54" s="15"/>
    </row>
    <row r="55" spans="1:5" x14ac:dyDescent="0.3">
      <c r="A55" s="4" t="s">
        <v>1081</v>
      </c>
      <c r="B55" s="4" t="s">
        <v>41</v>
      </c>
      <c r="C55" s="41">
        <v>1.2255246521651404</v>
      </c>
      <c r="D55" s="41">
        <v>4.8517520215633425</v>
      </c>
      <c r="E55" s="15"/>
    </row>
    <row r="56" spans="1:5" x14ac:dyDescent="0.3">
      <c r="A56" s="4" t="s">
        <v>1082</v>
      </c>
      <c r="B56" s="4" t="s">
        <v>42</v>
      </c>
      <c r="C56" s="41">
        <v>1.2258948396677927</v>
      </c>
      <c r="D56" s="41">
        <v>4.9415992812219232</v>
      </c>
      <c r="E56" s="15"/>
    </row>
    <row r="57" spans="1:5" x14ac:dyDescent="0.3">
      <c r="A57" s="4" t="s">
        <v>1083</v>
      </c>
      <c r="B57" s="4" t="s">
        <v>43</v>
      </c>
      <c r="C57" s="41">
        <v>1.2384893760152624</v>
      </c>
      <c r="D57" s="41">
        <v>5.0314465408805038</v>
      </c>
      <c r="E57" s="15"/>
    </row>
    <row r="58" spans="1:5" x14ac:dyDescent="0.3">
      <c r="A58" s="4" t="s">
        <v>1084</v>
      </c>
      <c r="B58" s="4"/>
      <c r="C58" s="41">
        <v>1.2392243784871277</v>
      </c>
      <c r="D58" s="41">
        <v>5.1212938005390836</v>
      </c>
      <c r="E58" s="15"/>
    </row>
    <row r="59" spans="1:5" x14ac:dyDescent="0.3">
      <c r="A59" s="4" t="s">
        <v>1085</v>
      </c>
      <c r="B59" s="4" t="s">
        <v>44</v>
      </c>
      <c r="C59" s="41">
        <v>1.2414800696350452</v>
      </c>
      <c r="D59" s="41">
        <v>5.2111410601976642</v>
      </c>
      <c r="E59" s="15"/>
    </row>
    <row r="60" spans="1:5" x14ac:dyDescent="0.3">
      <c r="A60" s="4" t="s">
        <v>1086</v>
      </c>
      <c r="B60" s="4" t="s">
        <v>45</v>
      </c>
      <c r="C60" s="41">
        <v>1.2423343354129077</v>
      </c>
      <c r="D60" s="41">
        <v>5.3009883198562449</v>
      </c>
      <c r="E60" s="15"/>
    </row>
    <row r="61" spans="1:5" x14ac:dyDescent="0.3">
      <c r="A61" s="4" t="s">
        <v>1087</v>
      </c>
      <c r="B61" s="4" t="s">
        <v>46</v>
      </c>
      <c r="C61" s="41">
        <v>1.2450682757183993</v>
      </c>
      <c r="D61" s="41">
        <v>5.3908355795148255</v>
      </c>
      <c r="E61" s="15"/>
    </row>
    <row r="62" spans="1:5" x14ac:dyDescent="0.3">
      <c r="A62" s="4" t="s">
        <v>1088</v>
      </c>
      <c r="B62" s="4" t="s">
        <v>47</v>
      </c>
      <c r="C62" s="41">
        <v>1.2509401933959743</v>
      </c>
      <c r="D62" s="41">
        <v>5.4806828391734053</v>
      </c>
      <c r="E62" s="15"/>
    </row>
    <row r="63" spans="1:5" x14ac:dyDescent="0.3">
      <c r="A63" s="4" t="s">
        <v>1089</v>
      </c>
      <c r="B63" s="4" t="s">
        <v>2013</v>
      </c>
      <c r="C63" s="41">
        <v>1.2529500691842748</v>
      </c>
      <c r="D63" s="41">
        <v>5.5705300988319859</v>
      </c>
      <c r="E63" s="15"/>
    </row>
    <row r="64" spans="1:5" x14ac:dyDescent="0.3">
      <c r="A64" s="4" t="s">
        <v>1090</v>
      </c>
      <c r="B64" s="4" t="s">
        <v>2014</v>
      </c>
      <c r="C64" s="41">
        <v>1.2589005567836082</v>
      </c>
      <c r="D64" s="41">
        <v>5.6603773584905666</v>
      </c>
      <c r="E64" s="15"/>
    </row>
    <row r="65" spans="1:5" x14ac:dyDescent="0.3">
      <c r="A65" s="4" t="s">
        <v>1091</v>
      </c>
      <c r="B65" s="4" t="s">
        <v>48</v>
      </c>
      <c r="C65" s="41">
        <v>1.2623165879177376</v>
      </c>
      <c r="D65" s="41">
        <v>5.7502246181491472</v>
      </c>
      <c r="E65" s="15"/>
    </row>
    <row r="66" spans="1:5" x14ac:dyDescent="0.3">
      <c r="A66" s="4" t="s">
        <v>1092</v>
      </c>
      <c r="B66" s="4" t="s">
        <v>49</v>
      </c>
      <c r="C66" s="41">
        <v>1.2647470083535266</v>
      </c>
      <c r="D66" s="41">
        <v>5.840071877807727</v>
      </c>
      <c r="E66" s="15"/>
    </row>
    <row r="67" spans="1:5" x14ac:dyDescent="0.3">
      <c r="A67" s="4" t="s">
        <v>1093</v>
      </c>
      <c r="B67" s="4" t="s">
        <v>50</v>
      </c>
      <c r="C67" s="41">
        <v>1.2694895944245344</v>
      </c>
      <c r="D67" s="41">
        <v>5.9299191374663076</v>
      </c>
      <c r="E67" s="15"/>
    </row>
    <row r="68" spans="1:5" x14ac:dyDescent="0.3">
      <c r="A68" s="4" t="s">
        <v>1094</v>
      </c>
      <c r="B68" s="4" t="s">
        <v>51</v>
      </c>
      <c r="C68" s="41">
        <v>1.2701351427224816</v>
      </c>
      <c r="D68" s="41">
        <v>6.0197663971248883</v>
      </c>
      <c r="E68" s="15"/>
    </row>
    <row r="69" spans="1:5" x14ac:dyDescent="0.3">
      <c r="A69" s="4" t="s">
        <v>1095</v>
      </c>
      <c r="B69" s="4" t="s">
        <v>52</v>
      </c>
      <c r="C69" s="41">
        <v>1.2743657064474252</v>
      </c>
      <c r="D69" s="41">
        <v>6.109613656783468</v>
      </c>
      <c r="E69" s="15"/>
    </row>
    <row r="70" spans="1:5" x14ac:dyDescent="0.3">
      <c r="A70" s="4" t="s">
        <v>1096</v>
      </c>
      <c r="B70" s="4"/>
      <c r="C70" s="41">
        <v>1.2749733104191019</v>
      </c>
      <c r="D70" s="41">
        <v>6.1994609164420487</v>
      </c>
      <c r="E70" s="15"/>
    </row>
    <row r="71" spans="1:5" x14ac:dyDescent="0.3">
      <c r="A71" s="4" t="s">
        <v>1097</v>
      </c>
      <c r="B71" s="4" t="s">
        <v>53</v>
      </c>
      <c r="C71" s="41">
        <v>1.2754495695162673</v>
      </c>
      <c r="D71" s="41">
        <v>6.2893081761006293</v>
      </c>
      <c r="E71" s="15"/>
    </row>
    <row r="72" spans="1:5" x14ac:dyDescent="0.3">
      <c r="A72" s="4" t="s">
        <v>1098</v>
      </c>
      <c r="B72" s="4" t="s">
        <v>54</v>
      </c>
      <c r="C72" s="41">
        <v>1.2777161514055451</v>
      </c>
      <c r="D72" s="41">
        <v>6.3791554357592091</v>
      </c>
      <c r="E72" s="15"/>
    </row>
    <row r="73" spans="1:5" x14ac:dyDescent="0.3">
      <c r="A73" s="4" t="s">
        <v>1099</v>
      </c>
      <c r="B73" s="4" t="s">
        <v>55</v>
      </c>
      <c r="C73" s="41">
        <v>1.280654236292263</v>
      </c>
      <c r="D73" s="41">
        <v>6.4690026954177897</v>
      </c>
      <c r="E73" s="15"/>
    </row>
    <row r="74" spans="1:5" x14ac:dyDescent="0.3">
      <c r="A74" s="4" t="s">
        <v>1100</v>
      </c>
      <c r="B74" s="4" t="s">
        <v>56</v>
      </c>
      <c r="C74" s="41">
        <v>1.2826825217500037</v>
      </c>
      <c r="D74" s="41">
        <v>6.5588499550763704</v>
      </c>
      <c r="E74" s="15"/>
    </row>
    <row r="75" spans="1:5" x14ac:dyDescent="0.3">
      <c r="A75" s="4" t="s">
        <v>1101</v>
      </c>
      <c r="B75" s="4" t="s">
        <v>57</v>
      </c>
      <c r="C75" s="41">
        <v>1.2832333648887535</v>
      </c>
      <c r="D75" s="41">
        <v>6.6486972147349501</v>
      </c>
      <c r="E75" s="15"/>
    </row>
    <row r="76" spans="1:5" x14ac:dyDescent="0.3">
      <c r="A76" s="4" t="s">
        <v>1102</v>
      </c>
      <c r="B76" s="4" t="s">
        <v>58</v>
      </c>
      <c r="C76" s="41">
        <v>1.2883088568341836</v>
      </c>
      <c r="D76" s="41">
        <v>6.7385444743935308</v>
      </c>
      <c r="E76" s="15"/>
    </row>
    <row r="77" spans="1:5" x14ac:dyDescent="0.3">
      <c r="A77" s="4" t="s">
        <v>1103</v>
      </c>
      <c r="B77" s="4" t="s">
        <v>59</v>
      </c>
      <c r="C77" s="41">
        <v>1.2899900660543191</v>
      </c>
      <c r="D77" s="41">
        <v>6.8283917340521114</v>
      </c>
      <c r="E77" s="15"/>
    </row>
    <row r="78" spans="1:5" x14ac:dyDescent="0.3">
      <c r="A78" s="4" t="s">
        <v>1104</v>
      </c>
      <c r="B78" s="4" t="s">
        <v>60</v>
      </c>
      <c r="C78" s="41">
        <v>1.2909616010034772</v>
      </c>
      <c r="D78" s="41">
        <v>6.9182389937106921</v>
      </c>
      <c r="E78" s="15"/>
    </row>
    <row r="79" spans="1:5" x14ac:dyDescent="0.3">
      <c r="A79" s="4" t="s">
        <v>1105</v>
      </c>
      <c r="B79" s="4" t="s">
        <v>61</v>
      </c>
      <c r="C79" s="41">
        <v>1.2913096378968649</v>
      </c>
      <c r="D79" s="41">
        <v>7.0080862533692727</v>
      </c>
      <c r="E79" s="15"/>
    </row>
    <row r="80" spans="1:5" x14ac:dyDescent="0.3">
      <c r="A80" s="4" t="s">
        <v>1106</v>
      </c>
      <c r="B80" s="4" t="s">
        <v>62</v>
      </c>
      <c r="C80" s="41">
        <v>1.2945176623942503</v>
      </c>
      <c r="D80" s="41">
        <v>7.0979335130278525</v>
      </c>
      <c r="E80" s="15"/>
    </row>
    <row r="81" spans="1:5" x14ac:dyDescent="0.3">
      <c r="A81" s="4" t="s">
        <v>1107</v>
      </c>
      <c r="B81" s="4" t="s">
        <v>63</v>
      </c>
      <c r="C81" s="41">
        <v>1.295413145519658</v>
      </c>
      <c r="D81" s="41">
        <v>7.1877807726864331</v>
      </c>
      <c r="E81" s="15"/>
    </row>
    <row r="82" spans="1:5" x14ac:dyDescent="0.3">
      <c r="A82" s="4" t="s">
        <v>1108</v>
      </c>
      <c r="B82" s="4" t="s">
        <v>64</v>
      </c>
      <c r="C82" s="41">
        <v>1.2963287376423902</v>
      </c>
      <c r="D82" s="41">
        <v>7.2776280323450138</v>
      </c>
      <c r="E82" s="15"/>
    </row>
    <row r="83" spans="1:5" x14ac:dyDescent="0.3">
      <c r="A83" s="4" t="s">
        <v>1109</v>
      </c>
      <c r="B83" s="4" t="s">
        <v>65</v>
      </c>
      <c r="C83" s="41">
        <v>1.2984819125134826</v>
      </c>
      <c r="D83" s="41">
        <v>7.3674752920035935</v>
      </c>
      <c r="E83" s="15"/>
    </row>
    <row r="84" spans="1:5" x14ac:dyDescent="0.3">
      <c r="A84" s="4" t="s">
        <v>1110</v>
      </c>
      <c r="B84" s="4" t="s">
        <v>66</v>
      </c>
      <c r="C84" s="41">
        <v>1.2991657722316232</v>
      </c>
      <c r="D84" s="41">
        <v>7.4573225516621742</v>
      </c>
      <c r="E84" s="15"/>
    </row>
    <row r="85" spans="1:5" x14ac:dyDescent="0.3">
      <c r="A85" s="4" t="s">
        <v>1111</v>
      </c>
      <c r="B85" s="4" t="s">
        <v>67</v>
      </c>
      <c r="C85" s="41">
        <v>1.3020205043301196</v>
      </c>
      <c r="D85" s="41">
        <v>7.5471698113207548</v>
      </c>
      <c r="E85" s="15"/>
    </row>
    <row r="86" spans="1:5" x14ac:dyDescent="0.3">
      <c r="A86" s="4" t="s">
        <v>1112</v>
      </c>
      <c r="B86" s="4"/>
      <c r="C86" s="41">
        <v>1.3033112778183</v>
      </c>
      <c r="D86" s="41">
        <v>7.6370170709793346</v>
      </c>
      <c r="E86" s="15"/>
    </row>
    <row r="87" spans="1:5" x14ac:dyDescent="0.3">
      <c r="A87" s="4" t="s">
        <v>1113</v>
      </c>
      <c r="B87" s="4" t="s">
        <v>68</v>
      </c>
      <c r="C87" s="41">
        <v>1.3116691124006108</v>
      </c>
      <c r="D87" s="41">
        <v>7.7268643306379152</v>
      </c>
      <c r="E87" s="15"/>
    </row>
    <row r="88" spans="1:5" x14ac:dyDescent="0.3">
      <c r="A88" s="4" t="s">
        <v>1114</v>
      </c>
      <c r="B88" s="4" t="s">
        <v>69</v>
      </c>
      <c r="C88" s="41">
        <v>1.3148148872107208</v>
      </c>
      <c r="D88" s="41">
        <v>7.8167115902964959</v>
      </c>
      <c r="E88" s="15"/>
    </row>
    <row r="89" spans="1:5" x14ac:dyDescent="0.3">
      <c r="A89" s="4" t="s">
        <v>1115</v>
      </c>
      <c r="B89" s="4" t="s">
        <v>70</v>
      </c>
      <c r="C89" s="41">
        <v>1.3175758721723361</v>
      </c>
      <c r="D89" s="41">
        <v>7.9065588499550765</v>
      </c>
      <c r="E89" s="15"/>
    </row>
    <row r="90" spans="1:5" x14ac:dyDescent="0.3">
      <c r="A90" s="4" t="s">
        <v>1116</v>
      </c>
      <c r="B90" s="4" t="s">
        <v>71</v>
      </c>
      <c r="C90" s="41">
        <v>1.3183416396707175</v>
      </c>
      <c r="D90" s="41">
        <v>7.9964061096136572</v>
      </c>
      <c r="E90" s="15"/>
    </row>
    <row r="91" spans="1:5" x14ac:dyDescent="0.3">
      <c r="A91" s="4" t="s">
        <v>1117</v>
      </c>
      <c r="B91" s="4" t="s">
        <v>72</v>
      </c>
      <c r="C91" s="41">
        <v>1.3184320503147908</v>
      </c>
      <c r="D91" s="41">
        <v>8.0862533692722369</v>
      </c>
      <c r="E91" s="15"/>
    </row>
    <row r="92" spans="1:5" x14ac:dyDescent="0.3">
      <c r="A92" s="4" t="s">
        <v>1118</v>
      </c>
      <c r="B92" s="4" t="s">
        <v>73</v>
      </c>
      <c r="C92" s="41">
        <v>1.3212600308232967</v>
      </c>
      <c r="D92" s="41">
        <v>8.1761006289308167</v>
      </c>
      <c r="E92" s="15"/>
    </row>
    <row r="93" spans="1:5" x14ac:dyDescent="0.3">
      <c r="A93" s="4" t="s">
        <v>1119</v>
      </c>
      <c r="B93" s="4" t="s">
        <v>74</v>
      </c>
      <c r="C93" s="41">
        <v>1.3223571441183182</v>
      </c>
      <c r="D93" s="41">
        <v>8.2659478885893982</v>
      </c>
      <c r="E93" s="15"/>
    </row>
    <row r="94" spans="1:5" x14ac:dyDescent="0.3">
      <c r="A94" s="4" t="s">
        <v>1120</v>
      </c>
      <c r="B94" s="4" t="s">
        <v>75</v>
      </c>
      <c r="C94" s="41">
        <v>1.3256114329344191</v>
      </c>
      <c r="D94" s="41">
        <v>8.355795148247978</v>
      </c>
      <c r="E94" s="15"/>
    </row>
    <row r="95" spans="1:5" x14ac:dyDescent="0.3">
      <c r="A95" s="4" t="s">
        <v>1121</v>
      </c>
      <c r="B95" s="4" t="s">
        <v>76</v>
      </c>
      <c r="C95" s="41">
        <v>1.3265406685165619</v>
      </c>
      <c r="D95" s="41">
        <v>8.4456424079065595</v>
      </c>
      <c r="E95" s="15"/>
    </row>
    <row r="96" spans="1:5" x14ac:dyDescent="0.3">
      <c r="A96" s="4" t="s">
        <v>1122</v>
      </c>
      <c r="B96" s="4" t="s">
        <v>77</v>
      </c>
      <c r="C96" s="41">
        <v>1.328032845033525</v>
      </c>
      <c r="D96" s="41">
        <v>8.5354896675651393</v>
      </c>
      <c r="E96" s="15"/>
    </row>
    <row r="97" spans="1:5" x14ac:dyDescent="0.3">
      <c r="A97" s="4" t="s">
        <v>1123</v>
      </c>
      <c r="B97" s="4" t="s">
        <v>78</v>
      </c>
      <c r="C97" s="41">
        <v>1.3289094048711885</v>
      </c>
      <c r="D97" s="41">
        <v>8.6253369272237208</v>
      </c>
      <c r="E97" s="15"/>
    </row>
    <row r="98" spans="1:5" x14ac:dyDescent="0.3">
      <c r="A98" s="4" t="s">
        <v>1124</v>
      </c>
      <c r="B98" s="4" t="s">
        <v>79</v>
      </c>
      <c r="C98" s="41">
        <v>1.3304408313524956</v>
      </c>
      <c r="D98" s="41">
        <v>8.7151841868823006</v>
      </c>
      <c r="E98" s="15"/>
    </row>
    <row r="99" spans="1:5" x14ac:dyDescent="0.3">
      <c r="A99" s="4" t="s">
        <v>1125</v>
      </c>
      <c r="B99" s="4" t="s">
        <v>80</v>
      </c>
      <c r="C99" s="41">
        <v>1.3343263930472691</v>
      </c>
      <c r="D99" s="41">
        <v>8.8050314465408803</v>
      </c>
      <c r="E99" s="15"/>
    </row>
    <row r="100" spans="1:5" x14ac:dyDescent="0.3">
      <c r="A100" s="4" t="s">
        <v>1126</v>
      </c>
      <c r="B100" s="4" t="s">
        <v>81</v>
      </c>
      <c r="C100" s="41">
        <v>1.3362328541300079</v>
      </c>
      <c r="D100" s="41">
        <v>8.8948787061994601</v>
      </c>
      <c r="E100" s="15"/>
    </row>
    <row r="101" spans="1:5" x14ac:dyDescent="0.3">
      <c r="A101" s="4" t="s">
        <v>1127</v>
      </c>
      <c r="B101" s="4" t="s">
        <v>82</v>
      </c>
      <c r="C101" s="41">
        <v>1.3379847557155842</v>
      </c>
      <c r="D101" s="41">
        <v>8.9847259658580416</v>
      </c>
      <c r="E101" s="15"/>
    </row>
    <row r="102" spans="1:5" x14ac:dyDescent="0.3">
      <c r="A102" s="4" t="s">
        <v>1128</v>
      </c>
      <c r="B102" s="4" t="s">
        <v>83</v>
      </c>
      <c r="C102" s="41">
        <v>1.3389343529763849</v>
      </c>
      <c r="D102" s="41">
        <v>9.0745732255166214</v>
      </c>
      <c r="E102" s="15"/>
    </row>
    <row r="103" spans="1:5" x14ac:dyDescent="0.3">
      <c r="A103" s="4" t="s">
        <v>1129</v>
      </c>
      <c r="B103" s="4" t="s">
        <v>84</v>
      </c>
      <c r="C103" s="41">
        <v>1.338980783494307</v>
      </c>
      <c r="D103" s="41">
        <v>9.1644204851752029</v>
      </c>
      <c r="E103" s="15"/>
    </row>
    <row r="104" spans="1:5" x14ac:dyDescent="0.3">
      <c r="A104" s="4" t="s">
        <v>1130</v>
      </c>
      <c r="B104" s="4" t="s">
        <v>85</v>
      </c>
      <c r="C104" s="41">
        <v>1.3424490009023269</v>
      </c>
      <c r="D104" s="41">
        <v>9.2542677448337827</v>
      </c>
      <c r="E104" s="15"/>
    </row>
    <row r="105" spans="1:5" x14ac:dyDescent="0.3">
      <c r="A105" s="4" t="s">
        <v>1131</v>
      </c>
      <c r="B105" s="4" t="s">
        <v>86</v>
      </c>
      <c r="C105" s="41">
        <v>1.3443136612345559</v>
      </c>
      <c r="D105" s="41">
        <v>9.3441150044923642</v>
      </c>
      <c r="E105" s="15"/>
    </row>
    <row r="106" spans="1:5" x14ac:dyDescent="0.3">
      <c r="A106" s="4" t="s">
        <v>1132</v>
      </c>
      <c r="B106" s="4" t="s">
        <v>87</v>
      </c>
      <c r="C106" s="41">
        <v>1.3463725368245478</v>
      </c>
      <c r="D106" s="41">
        <v>9.433962264150944</v>
      </c>
      <c r="E106" s="15"/>
    </row>
    <row r="107" spans="1:5" x14ac:dyDescent="0.3">
      <c r="A107" s="4" t="s">
        <v>1133</v>
      </c>
      <c r="B107" s="4" t="s">
        <v>88</v>
      </c>
      <c r="C107" s="41">
        <v>1.3473560396746942</v>
      </c>
      <c r="D107" s="41">
        <v>9.5238095238095237</v>
      </c>
      <c r="E107" s="15"/>
    </row>
    <row r="108" spans="1:5" x14ac:dyDescent="0.3">
      <c r="A108" s="4" t="s">
        <v>1134</v>
      </c>
      <c r="B108" s="4" t="s">
        <v>89</v>
      </c>
      <c r="C108" s="41">
        <v>1.3488303723784818</v>
      </c>
      <c r="D108" s="41">
        <v>9.6136567834681035</v>
      </c>
      <c r="E108" s="15"/>
    </row>
    <row r="109" spans="1:5" x14ac:dyDescent="0.3">
      <c r="A109" s="4" t="s">
        <v>1135</v>
      </c>
      <c r="B109" s="4" t="s">
        <v>90</v>
      </c>
      <c r="C109" s="41">
        <v>1.349005400943067</v>
      </c>
      <c r="D109" s="41">
        <v>9.703504043126685</v>
      </c>
      <c r="E109" s="15"/>
    </row>
    <row r="110" spans="1:5" x14ac:dyDescent="0.3">
      <c r="A110" s="4" t="s">
        <v>1136</v>
      </c>
      <c r="B110" s="4" t="s">
        <v>91</v>
      </c>
      <c r="C110" s="41">
        <v>1.3492969585537016</v>
      </c>
      <c r="D110" s="41">
        <v>9.7933513027852648</v>
      </c>
      <c r="E110" s="15"/>
    </row>
    <row r="111" spans="1:5" x14ac:dyDescent="0.3">
      <c r="A111" s="4" t="s">
        <v>1137</v>
      </c>
      <c r="B111" s="4" t="s">
        <v>92</v>
      </c>
      <c r="C111" s="41">
        <v>1.3506808045597125</v>
      </c>
      <c r="D111" s="41">
        <v>9.8831985624438463</v>
      </c>
      <c r="E111" s="15"/>
    </row>
    <row r="112" spans="1:5" x14ac:dyDescent="0.3">
      <c r="A112" s="4" t="s">
        <v>1138</v>
      </c>
      <c r="B112" s="4" t="s">
        <v>93</v>
      </c>
      <c r="C112" s="41">
        <v>1.3529731790059316</v>
      </c>
      <c r="D112" s="41">
        <v>9.9730458221024261</v>
      </c>
      <c r="E112" s="15"/>
    </row>
    <row r="113" spans="1:5" x14ac:dyDescent="0.3">
      <c r="A113" s="4" t="s">
        <v>1139</v>
      </c>
      <c r="B113" s="4" t="s">
        <v>94</v>
      </c>
      <c r="C113" s="41">
        <v>1.3531272866081354</v>
      </c>
      <c r="D113" s="41">
        <v>10.062893081761008</v>
      </c>
      <c r="E113" s="15"/>
    </row>
    <row r="114" spans="1:5" x14ac:dyDescent="0.3">
      <c r="A114" s="4" t="s">
        <v>1140</v>
      </c>
      <c r="B114" s="4" t="s">
        <v>95</v>
      </c>
      <c r="C114" s="41">
        <v>1.3552726824645205</v>
      </c>
      <c r="D114" s="41">
        <v>10.152740341419586</v>
      </c>
      <c r="E114" s="15"/>
    </row>
    <row r="115" spans="1:5" x14ac:dyDescent="0.3">
      <c r="A115" s="4" t="s">
        <v>1141</v>
      </c>
      <c r="B115" s="4" t="s">
        <v>96</v>
      </c>
      <c r="C115" s="41">
        <v>1.3560258571931225</v>
      </c>
      <c r="D115" s="41">
        <v>10.242587601078167</v>
      </c>
      <c r="E115" s="15"/>
    </row>
    <row r="116" spans="1:5" x14ac:dyDescent="0.3">
      <c r="A116" s="4" t="s">
        <v>1142</v>
      </c>
      <c r="B116" s="4" t="s">
        <v>97</v>
      </c>
      <c r="C116" s="41">
        <v>1.3569686742284333</v>
      </c>
      <c r="D116" s="41">
        <v>10.332434860736747</v>
      </c>
      <c r="E116" s="15"/>
    </row>
    <row r="117" spans="1:5" x14ac:dyDescent="0.3">
      <c r="A117" s="4" t="s">
        <v>1143</v>
      </c>
      <c r="B117" s="4" t="s">
        <v>98</v>
      </c>
      <c r="C117" s="41">
        <v>1.3571849785233128</v>
      </c>
      <c r="D117" s="41">
        <v>10.422282120395328</v>
      </c>
      <c r="E117" s="15"/>
    </row>
    <row r="118" spans="1:5" x14ac:dyDescent="0.3">
      <c r="A118" s="4" t="s">
        <v>1144</v>
      </c>
      <c r="B118" s="4" t="s">
        <v>99</v>
      </c>
      <c r="C118" s="41">
        <v>1.3619417834897132</v>
      </c>
      <c r="D118" s="41">
        <v>10.512129380053908</v>
      </c>
      <c r="E118" s="15"/>
    </row>
    <row r="119" spans="1:5" x14ac:dyDescent="0.3">
      <c r="A119" s="4" t="s">
        <v>1145</v>
      </c>
      <c r="B119" s="4" t="s">
        <v>100</v>
      </c>
      <c r="C119" s="41">
        <v>1.3651633907305776</v>
      </c>
      <c r="D119" s="41">
        <v>10.60197663971249</v>
      </c>
      <c r="E119" s="15"/>
    </row>
    <row r="120" spans="1:5" x14ac:dyDescent="0.3">
      <c r="A120" s="4" t="s">
        <v>1146</v>
      </c>
      <c r="B120" s="4" t="s">
        <v>101</v>
      </c>
      <c r="C120" s="41">
        <v>1.3651946122517808</v>
      </c>
      <c r="D120" s="41">
        <v>10.691823899371069</v>
      </c>
      <c r="E120" s="15"/>
    </row>
    <row r="121" spans="1:5" x14ac:dyDescent="0.3">
      <c r="A121" s="4" t="s">
        <v>1147</v>
      </c>
      <c r="B121" s="4"/>
      <c r="C121" s="41">
        <v>1.3683426793242237</v>
      </c>
      <c r="D121" s="41">
        <v>10.781671159029651</v>
      </c>
      <c r="E121" s="15"/>
    </row>
    <row r="122" spans="1:5" x14ac:dyDescent="0.3">
      <c r="A122" s="4" t="s">
        <v>1148</v>
      </c>
      <c r="B122" s="4" t="s">
        <v>102</v>
      </c>
      <c r="C122" s="41">
        <v>1.3724946835364547</v>
      </c>
      <c r="D122" s="41">
        <v>10.871518418688229</v>
      </c>
      <c r="E122" s="15"/>
    </row>
    <row r="123" spans="1:5" x14ac:dyDescent="0.3">
      <c r="A123" s="4" t="s">
        <v>1149</v>
      </c>
      <c r="B123" s="4" t="s">
        <v>103</v>
      </c>
      <c r="C123" s="41">
        <v>1.3742532981017568</v>
      </c>
      <c r="D123" s="41">
        <v>10.961365678346811</v>
      </c>
      <c r="E123" s="15"/>
    </row>
    <row r="124" spans="1:5" x14ac:dyDescent="0.3">
      <c r="A124" s="4" t="s">
        <v>1150</v>
      </c>
      <c r="B124" s="4" t="s">
        <v>104</v>
      </c>
      <c r="C124" s="41">
        <v>1.3748827060764519</v>
      </c>
      <c r="D124" s="41">
        <v>11.05121293800539</v>
      </c>
      <c r="E124" s="15"/>
    </row>
    <row r="125" spans="1:5" x14ac:dyDescent="0.3">
      <c r="A125" s="4" t="s">
        <v>1151</v>
      </c>
      <c r="B125" s="4" t="s">
        <v>105</v>
      </c>
      <c r="C125" s="41">
        <v>1.3757123741127206</v>
      </c>
      <c r="D125" s="41">
        <v>11.141060197663972</v>
      </c>
      <c r="E125" s="15"/>
    </row>
    <row r="126" spans="1:5" x14ac:dyDescent="0.3">
      <c r="A126" s="4" t="s">
        <v>1152</v>
      </c>
      <c r="B126" s="4"/>
      <c r="C126" s="41">
        <v>1.3759865480078917</v>
      </c>
      <c r="D126" s="41">
        <v>11.230907457322552</v>
      </c>
      <c r="E126" s="15"/>
    </row>
    <row r="127" spans="1:5" x14ac:dyDescent="0.3">
      <c r="A127" s="4" t="s">
        <v>1153</v>
      </c>
      <c r="B127" s="4" t="s">
        <v>106</v>
      </c>
      <c r="C127" s="41">
        <v>1.3762848961968812</v>
      </c>
      <c r="D127" s="41">
        <v>11.320754716981133</v>
      </c>
      <c r="E127" s="15"/>
    </row>
    <row r="128" spans="1:5" x14ac:dyDescent="0.3">
      <c r="A128" s="4" t="s">
        <v>1154</v>
      </c>
      <c r="B128" s="4" t="s">
        <v>107</v>
      </c>
      <c r="C128" s="41">
        <v>1.3782161497498777</v>
      </c>
      <c r="D128" s="41">
        <v>11.410601976639713</v>
      </c>
      <c r="E128" s="15"/>
    </row>
    <row r="129" spans="1:5" x14ac:dyDescent="0.3">
      <c r="A129" s="4" t="s">
        <v>1155</v>
      </c>
      <c r="B129" s="4" t="s">
        <v>108</v>
      </c>
      <c r="C129" s="41">
        <v>1.3784100149906733</v>
      </c>
      <c r="D129" s="41">
        <v>11.500449236298294</v>
      </c>
      <c r="E129" s="15"/>
    </row>
    <row r="130" spans="1:5" x14ac:dyDescent="0.3">
      <c r="A130" s="4" t="s">
        <v>1156</v>
      </c>
      <c r="B130" s="4" t="s">
        <v>109</v>
      </c>
      <c r="C130" s="41">
        <v>1.3790697197927462</v>
      </c>
      <c r="D130" s="41">
        <v>11.590296495956872</v>
      </c>
      <c r="E130" s="15"/>
    </row>
    <row r="131" spans="1:5" x14ac:dyDescent="0.3">
      <c r="A131" s="4" t="s">
        <v>1157</v>
      </c>
      <c r="B131" s="4" t="s">
        <v>110</v>
      </c>
      <c r="C131" s="41">
        <v>1.3823833052851533</v>
      </c>
      <c r="D131" s="41">
        <v>11.680143755615454</v>
      </c>
      <c r="E131" s="15"/>
    </row>
    <row r="132" spans="1:5" x14ac:dyDescent="0.3">
      <c r="A132" s="4" t="s">
        <v>1158</v>
      </c>
      <c r="B132" s="4" t="s">
        <v>111</v>
      </c>
      <c r="C132" s="41">
        <v>1.3885037975691572</v>
      </c>
      <c r="D132" s="41">
        <v>11.769991015274034</v>
      </c>
      <c r="E132" s="15"/>
    </row>
    <row r="133" spans="1:5" x14ac:dyDescent="0.3">
      <c r="A133" s="4" t="s">
        <v>1159</v>
      </c>
      <c r="B133" s="4" t="s">
        <v>112</v>
      </c>
      <c r="C133" s="41">
        <v>1.3894437077277364</v>
      </c>
      <c r="D133" s="41">
        <v>11.859838274932615</v>
      </c>
      <c r="E133" s="15"/>
    </row>
    <row r="134" spans="1:5" x14ac:dyDescent="0.3">
      <c r="A134" s="4" t="s">
        <v>1160</v>
      </c>
      <c r="B134" s="4" t="s">
        <v>113</v>
      </c>
      <c r="C134" s="41">
        <v>1.3894909450985222</v>
      </c>
      <c r="D134" s="41">
        <v>11.949685534591195</v>
      </c>
      <c r="E134" s="15"/>
    </row>
    <row r="135" spans="1:5" x14ac:dyDescent="0.3">
      <c r="A135" s="4" t="s">
        <v>1161</v>
      </c>
      <c r="B135" s="4" t="s">
        <v>114</v>
      </c>
      <c r="C135" s="41">
        <v>1.3900043200222676</v>
      </c>
      <c r="D135" s="41">
        <v>12.039532794249777</v>
      </c>
      <c r="E135" s="15"/>
    </row>
    <row r="136" spans="1:5" x14ac:dyDescent="0.3">
      <c r="A136" s="4" t="s">
        <v>1162</v>
      </c>
      <c r="B136" s="4" t="s">
        <v>115</v>
      </c>
      <c r="C136" s="41">
        <v>1.3907114290470077</v>
      </c>
      <c r="D136" s="41">
        <v>12.129380053908356</v>
      </c>
      <c r="E136" s="15"/>
    </row>
    <row r="137" spans="1:5" x14ac:dyDescent="0.3">
      <c r="A137" s="4" t="s">
        <v>1163</v>
      </c>
      <c r="B137" s="4" t="s">
        <v>116</v>
      </c>
      <c r="C137" s="41">
        <v>1.3910645522900396</v>
      </c>
      <c r="D137" s="41">
        <v>12.219227313566936</v>
      </c>
      <c r="E137" s="15"/>
    </row>
    <row r="138" spans="1:5" x14ac:dyDescent="0.3">
      <c r="A138" s="4" t="s">
        <v>1164</v>
      </c>
      <c r="B138" s="4" t="s">
        <v>117</v>
      </c>
      <c r="C138" s="41">
        <v>1.392086988999421</v>
      </c>
      <c r="D138" s="41">
        <v>12.309074573225516</v>
      </c>
      <c r="E138" s="15"/>
    </row>
    <row r="139" spans="1:5" x14ac:dyDescent="0.3">
      <c r="A139" s="4" t="s">
        <v>1165</v>
      </c>
      <c r="B139" s="4" t="s">
        <v>118</v>
      </c>
      <c r="C139" s="41">
        <v>1.3930836020894564</v>
      </c>
      <c r="D139" s="41">
        <v>12.398921832884097</v>
      </c>
      <c r="E139" s="15"/>
    </row>
    <row r="140" spans="1:5" x14ac:dyDescent="0.3">
      <c r="A140" s="4" t="s">
        <v>1166</v>
      </c>
      <c r="B140" s="4" t="s">
        <v>119</v>
      </c>
      <c r="C140" s="41">
        <v>1.3945567393636562</v>
      </c>
      <c r="D140" s="41">
        <v>12.488769092542677</v>
      </c>
      <c r="E140" s="15"/>
    </row>
    <row r="141" spans="1:5" x14ac:dyDescent="0.3">
      <c r="A141" s="4" t="s">
        <v>1167</v>
      </c>
      <c r="B141" s="4" t="s">
        <v>120</v>
      </c>
      <c r="C141" s="41">
        <v>1.394650103399574</v>
      </c>
      <c r="D141" s="41">
        <v>12.578616352201259</v>
      </c>
      <c r="E141" s="15"/>
    </row>
    <row r="142" spans="1:5" x14ac:dyDescent="0.3">
      <c r="A142" s="4" t="s">
        <v>1168</v>
      </c>
      <c r="B142" s="4" t="s">
        <v>121</v>
      </c>
      <c r="C142" s="41">
        <v>1.3983393759146128</v>
      </c>
      <c r="D142" s="41">
        <v>12.668463611859837</v>
      </c>
      <c r="E142" s="15"/>
    </row>
    <row r="143" spans="1:5" x14ac:dyDescent="0.3">
      <c r="A143" s="4" t="s">
        <v>1169</v>
      </c>
      <c r="B143" s="4" t="s">
        <v>122</v>
      </c>
      <c r="C143" s="41">
        <v>1.3986921341200951</v>
      </c>
      <c r="D143" s="41">
        <v>12.758310871518418</v>
      </c>
      <c r="E143" s="15"/>
    </row>
    <row r="144" spans="1:5" x14ac:dyDescent="0.3">
      <c r="A144" s="4" t="s">
        <v>1170</v>
      </c>
      <c r="B144" s="4" t="s">
        <v>123</v>
      </c>
      <c r="C144" s="41">
        <v>1.3992524880855093</v>
      </c>
      <c r="D144" s="41">
        <v>12.848158131176998</v>
      </c>
      <c r="E144" s="15"/>
    </row>
    <row r="145" spans="1:5" x14ac:dyDescent="0.3">
      <c r="A145" s="4" t="s">
        <v>1171</v>
      </c>
      <c r="B145" s="4" t="s">
        <v>124</v>
      </c>
      <c r="C145" s="41">
        <v>1.4001348783939236</v>
      </c>
      <c r="D145" s="41">
        <v>12.938005390835579</v>
      </c>
      <c r="E145" s="15"/>
    </row>
    <row r="146" spans="1:5" x14ac:dyDescent="0.3">
      <c r="A146" s="4" t="s">
        <v>1172</v>
      </c>
      <c r="B146" s="4" t="s">
        <v>125</v>
      </c>
      <c r="C146" s="41">
        <v>1.4011591990237893</v>
      </c>
      <c r="D146" s="41">
        <v>13.027852650494159</v>
      </c>
      <c r="E146" s="15"/>
    </row>
    <row r="147" spans="1:5" x14ac:dyDescent="0.3">
      <c r="A147" s="4" t="s">
        <v>1173</v>
      </c>
      <c r="B147" s="4" t="s">
        <v>126</v>
      </c>
      <c r="C147" s="41">
        <v>1.4026968918148768</v>
      </c>
      <c r="D147" s="41">
        <v>13.117699910152741</v>
      </c>
      <c r="E147" s="15"/>
    </row>
    <row r="148" spans="1:5" x14ac:dyDescent="0.3">
      <c r="A148" s="4" t="s">
        <v>1174</v>
      </c>
      <c r="B148" s="4" t="s">
        <v>127</v>
      </c>
      <c r="C148" s="41">
        <v>1.403846598990147</v>
      </c>
      <c r="D148" s="41">
        <v>13.20754716981132</v>
      </c>
      <c r="E148" s="15"/>
    </row>
    <row r="149" spans="1:5" x14ac:dyDescent="0.3">
      <c r="A149" s="4" t="s">
        <v>1175</v>
      </c>
      <c r="B149" s="4" t="s">
        <v>128</v>
      </c>
      <c r="C149" s="41">
        <v>1.4038865837512029</v>
      </c>
      <c r="D149" s="41">
        <v>13.2973944294699</v>
      </c>
      <c r="E149" s="15"/>
    </row>
    <row r="150" spans="1:5" x14ac:dyDescent="0.3">
      <c r="A150" s="4" t="s">
        <v>1176</v>
      </c>
      <c r="B150" s="4" t="s">
        <v>129</v>
      </c>
      <c r="C150" s="41">
        <v>1.4052552677589403</v>
      </c>
      <c r="D150" s="41">
        <v>13.387241689128482</v>
      </c>
      <c r="E150" s="15"/>
    </row>
    <row r="151" spans="1:5" x14ac:dyDescent="0.3">
      <c r="A151" s="4" t="s">
        <v>1177</v>
      </c>
      <c r="B151" s="4" t="s">
        <v>130</v>
      </c>
      <c r="C151" s="41">
        <v>1.4056593447144907</v>
      </c>
      <c r="D151" s="41">
        <v>13.477088948787062</v>
      </c>
      <c r="E151" s="15"/>
    </row>
    <row r="152" spans="1:5" x14ac:dyDescent="0.3">
      <c r="A152" s="4" t="s">
        <v>1178</v>
      </c>
      <c r="B152" s="4" t="s">
        <v>131</v>
      </c>
      <c r="C152" s="41">
        <v>1.4099443889304935</v>
      </c>
      <c r="D152" s="41">
        <v>13.566936208445643</v>
      </c>
      <c r="E152" s="15"/>
    </row>
    <row r="153" spans="1:5" x14ac:dyDescent="0.3">
      <c r="A153" s="4" t="s">
        <v>1179</v>
      </c>
      <c r="B153" s="4" t="s">
        <v>132</v>
      </c>
      <c r="C153" s="41">
        <v>1.409950021620509</v>
      </c>
      <c r="D153" s="41">
        <v>13.656783468104223</v>
      </c>
      <c r="E153" s="15"/>
    </row>
    <row r="154" spans="1:5" x14ac:dyDescent="0.3">
      <c r="A154" s="4" t="s">
        <v>1180</v>
      </c>
      <c r="B154" s="4" t="s">
        <v>133</v>
      </c>
      <c r="C154" s="41">
        <v>1.4111649737551877</v>
      </c>
      <c r="D154" s="41">
        <v>13.746630727762804</v>
      </c>
      <c r="E154" s="15"/>
    </row>
    <row r="155" spans="1:5" x14ac:dyDescent="0.3">
      <c r="A155" s="4" t="s">
        <v>1181</v>
      </c>
      <c r="B155" s="4" t="s">
        <v>134</v>
      </c>
      <c r="C155" s="41">
        <v>1.4116028725175447</v>
      </c>
      <c r="D155" s="41">
        <v>13.836477987421384</v>
      </c>
      <c r="E155" s="15"/>
    </row>
    <row r="156" spans="1:5" x14ac:dyDescent="0.3">
      <c r="A156" s="4" t="s">
        <v>1182</v>
      </c>
      <c r="B156" s="4" t="s">
        <v>135</v>
      </c>
      <c r="C156" s="41">
        <v>1.4119450243985476</v>
      </c>
      <c r="D156" s="41">
        <v>13.926325247079966</v>
      </c>
      <c r="E156" s="15"/>
    </row>
    <row r="157" spans="1:5" x14ac:dyDescent="0.3">
      <c r="A157" s="4" t="s">
        <v>1183</v>
      </c>
      <c r="B157" s="4" t="s">
        <v>136</v>
      </c>
      <c r="C157" s="41">
        <v>1.4129978328700539</v>
      </c>
      <c r="D157" s="41">
        <v>14.016172506738545</v>
      </c>
      <c r="E157" s="15"/>
    </row>
    <row r="158" spans="1:5" x14ac:dyDescent="0.3">
      <c r="A158" s="4" t="s">
        <v>1184</v>
      </c>
      <c r="B158" s="4" t="s">
        <v>137</v>
      </c>
      <c r="C158" s="41">
        <v>1.415374050273797</v>
      </c>
      <c r="D158" s="41">
        <v>14.106019766397123</v>
      </c>
      <c r="E158" s="15"/>
    </row>
    <row r="159" spans="1:5" x14ac:dyDescent="0.3">
      <c r="A159" s="4" t="s">
        <v>1185</v>
      </c>
      <c r="B159" s="4" t="s">
        <v>138</v>
      </c>
      <c r="C159" s="41">
        <v>1.415585383086003</v>
      </c>
      <c r="D159" s="41">
        <v>14.195867026055705</v>
      </c>
      <c r="E159" s="15"/>
    </row>
    <row r="160" spans="1:5" x14ac:dyDescent="0.3">
      <c r="A160" s="4" t="s">
        <v>1186</v>
      </c>
      <c r="B160" s="4" t="s">
        <v>139</v>
      </c>
      <c r="C160" s="41">
        <v>1.4175823978895674</v>
      </c>
      <c r="D160" s="41">
        <v>14.285714285714285</v>
      </c>
      <c r="E160" s="15"/>
    </row>
    <row r="161" spans="1:5" x14ac:dyDescent="0.3">
      <c r="A161" s="4" t="s">
        <v>1187</v>
      </c>
      <c r="B161" s="4"/>
      <c r="C161" s="41">
        <v>1.4193443336738429</v>
      </c>
      <c r="D161" s="41">
        <v>14.375561545372866</v>
      </c>
      <c r="E161" s="15"/>
    </row>
    <row r="162" spans="1:5" x14ac:dyDescent="0.3">
      <c r="A162" s="4" t="s">
        <v>1188</v>
      </c>
      <c r="B162" s="4" t="s">
        <v>140</v>
      </c>
      <c r="C162" s="41">
        <v>1.4211595347740804</v>
      </c>
      <c r="D162" s="41">
        <v>14.465408805031446</v>
      </c>
      <c r="E162" s="15"/>
    </row>
    <row r="163" spans="1:5" x14ac:dyDescent="0.3">
      <c r="A163" s="4" t="s">
        <v>1189</v>
      </c>
      <c r="B163" s="4" t="s">
        <v>141</v>
      </c>
      <c r="C163" s="41">
        <v>1.4221190717470558</v>
      </c>
      <c r="D163" s="41">
        <v>14.555256064690028</v>
      </c>
      <c r="E163" s="15"/>
    </row>
    <row r="164" spans="1:5" x14ac:dyDescent="0.3">
      <c r="A164" s="4" t="s">
        <v>1190</v>
      </c>
      <c r="B164" s="4" t="s">
        <v>142</v>
      </c>
      <c r="C164" s="41">
        <v>1.4250448745513886</v>
      </c>
      <c r="D164" s="41">
        <v>14.645103324348607</v>
      </c>
      <c r="E164" s="15"/>
    </row>
    <row r="165" spans="1:5" x14ac:dyDescent="0.3">
      <c r="A165" s="4" t="s">
        <v>1191</v>
      </c>
      <c r="B165" s="4" t="s">
        <v>143</v>
      </c>
      <c r="C165" s="41">
        <v>1.4285181435475609</v>
      </c>
      <c r="D165" s="41">
        <v>14.734950584007187</v>
      </c>
      <c r="E165" s="15"/>
    </row>
    <row r="166" spans="1:5" x14ac:dyDescent="0.3">
      <c r="A166" s="4" t="s">
        <v>1192</v>
      </c>
      <c r="B166" s="4" t="s">
        <v>144</v>
      </c>
      <c r="C166" s="41">
        <v>1.4296392518615539</v>
      </c>
      <c r="D166" s="41">
        <v>14.824797843665769</v>
      </c>
      <c r="E166" s="15"/>
    </row>
    <row r="167" spans="1:5" x14ac:dyDescent="0.3">
      <c r="A167" s="4" t="s">
        <v>1193</v>
      </c>
      <c r="B167" s="4" t="s">
        <v>145</v>
      </c>
      <c r="C167" s="41">
        <v>1.4313369550301844</v>
      </c>
      <c r="D167" s="41">
        <v>14.914645103324348</v>
      </c>
      <c r="E167" s="15"/>
    </row>
    <row r="168" spans="1:5" x14ac:dyDescent="0.3">
      <c r="A168" s="4" t="s">
        <v>1194</v>
      </c>
      <c r="B168" s="4" t="s">
        <v>146</v>
      </c>
      <c r="C168" s="41">
        <v>1.4314012941592367</v>
      </c>
      <c r="D168" s="41">
        <v>15.00449236298293</v>
      </c>
      <c r="E168" s="15"/>
    </row>
    <row r="169" spans="1:5" x14ac:dyDescent="0.3">
      <c r="A169" s="4" t="s">
        <v>1195</v>
      </c>
      <c r="B169" s="4" t="s">
        <v>147</v>
      </c>
      <c r="C169" s="41">
        <v>1.4325738120724705</v>
      </c>
      <c r="D169" s="41">
        <v>15.09433962264151</v>
      </c>
      <c r="E169" s="15"/>
    </row>
    <row r="170" spans="1:5" x14ac:dyDescent="0.3">
      <c r="A170" s="4" t="s">
        <v>1196</v>
      </c>
      <c r="B170" s="4" t="s">
        <v>148</v>
      </c>
      <c r="C170" s="41">
        <v>1.4341002945129433</v>
      </c>
      <c r="D170" s="41">
        <v>15.184186882300091</v>
      </c>
      <c r="E170" s="15"/>
    </row>
    <row r="171" spans="1:5" x14ac:dyDescent="0.3">
      <c r="A171" s="4" t="s">
        <v>1197</v>
      </c>
      <c r="B171" s="4" t="s">
        <v>149</v>
      </c>
      <c r="C171" s="41">
        <v>1.4346008362780203</v>
      </c>
      <c r="D171" s="41">
        <v>15.274034141958669</v>
      </c>
      <c r="E171" s="15"/>
    </row>
    <row r="172" spans="1:5" x14ac:dyDescent="0.3">
      <c r="A172" s="4" t="s">
        <v>1198</v>
      </c>
      <c r="B172" s="4" t="s">
        <v>150</v>
      </c>
      <c r="C172" s="41">
        <v>1.4352124176292045</v>
      </c>
      <c r="D172" s="41">
        <v>15.363881401617252</v>
      </c>
      <c r="E172" s="15"/>
    </row>
    <row r="173" spans="1:5" x14ac:dyDescent="0.3">
      <c r="A173" s="4" t="s">
        <v>1199</v>
      </c>
      <c r="B173" s="4" t="s">
        <v>151</v>
      </c>
      <c r="C173" s="41">
        <v>1.4366184434952662</v>
      </c>
      <c r="D173" s="41">
        <v>15.45372866127583</v>
      </c>
      <c r="E173" s="15"/>
    </row>
    <row r="174" spans="1:5" x14ac:dyDescent="0.3">
      <c r="A174" s="4" t="s">
        <v>1200</v>
      </c>
      <c r="B174" s="4" t="s">
        <v>152</v>
      </c>
      <c r="C174" s="41">
        <v>1.4384104846642827</v>
      </c>
      <c r="D174" s="41">
        <v>15.54357592093441</v>
      </c>
      <c r="E174" s="15"/>
    </row>
    <row r="175" spans="1:5" x14ac:dyDescent="0.3">
      <c r="A175" s="4" t="s">
        <v>1201</v>
      </c>
      <c r="B175" s="4" t="s">
        <v>153</v>
      </c>
      <c r="C175" s="41">
        <v>1.442620852656338</v>
      </c>
      <c r="D175" s="41">
        <v>15.633423180592992</v>
      </c>
      <c r="E175" s="15"/>
    </row>
    <row r="176" spans="1:5" x14ac:dyDescent="0.3">
      <c r="A176" s="4" t="s">
        <v>1202</v>
      </c>
      <c r="B176" s="4" t="s">
        <v>154</v>
      </c>
      <c r="C176" s="41">
        <v>1.4426992126301901</v>
      </c>
      <c r="D176" s="41">
        <v>15.723270440251572</v>
      </c>
      <c r="E176" s="15"/>
    </row>
    <row r="177" spans="1:5" x14ac:dyDescent="0.3">
      <c r="A177" s="4" t="s">
        <v>1203</v>
      </c>
      <c r="B177" s="4" t="s">
        <v>155</v>
      </c>
      <c r="C177" s="41">
        <v>1.4461590399775455</v>
      </c>
      <c r="D177" s="41">
        <v>15.813117699910153</v>
      </c>
      <c r="E177" s="15"/>
    </row>
    <row r="178" spans="1:5" x14ac:dyDescent="0.3">
      <c r="A178" s="4" t="s">
        <v>1204</v>
      </c>
      <c r="B178" s="4" t="s">
        <v>156</v>
      </c>
      <c r="C178" s="41">
        <v>1.4483455459718753</v>
      </c>
      <c r="D178" s="41">
        <v>15.902964959568733</v>
      </c>
      <c r="E178" s="15"/>
    </row>
    <row r="179" spans="1:5" x14ac:dyDescent="0.3">
      <c r="A179" s="4" t="s">
        <v>1205</v>
      </c>
      <c r="B179" s="4" t="s">
        <v>157</v>
      </c>
      <c r="C179" s="41">
        <v>1.4500899405156891</v>
      </c>
      <c r="D179" s="41">
        <v>15.992812219227314</v>
      </c>
      <c r="E179" s="15"/>
    </row>
    <row r="180" spans="1:5" x14ac:dyDescent="0.3">
      <c r="A180" s="4" t="s">
        <v>1206</v>
      </c>
      <c r="B180" s="4" t="s">
        <v>158</v>
      </c>
      <c r="C180" s="41">
        <v>1.4539703116191389</v>
      </c>
      <c r="D180" s="41">
        <v>16.082659478885894</v>
      </c>
      <c r="E180" s="15"/>
    </row>
    <row r="181" spans="1:5" x14ac:dyDescent="0.3">
      <c r="A181" s="4" t="s">
        <v>1207</v>
      </c>
      <c r="B181" s="4" t="s">
        <v>159</v>
      </c>
      <c r="C181" s="41">
        <v>1.4550530682638299</v>
      </c>
      <c r="D181" s="41">
        <v>16.172506738544474</v>
      </c>
      <c r="E181" s="15"/>
    </row>
    <row r="182" spans="1:5" x14ac:dyDescent="0.3">
      <c r="A182" s="4" t="s">
        <v>1208</v>
      </c>
      <c r="B182" s="4" t="s">
        <v>160</v>
      </c>
      <c r="C182" s="41">
        <v>1.4556821645007902</v>
      </c>
      <c r="D182" s="41">
        <v>16.262353998203054</v>
      </c>
      <c r="E182" s="15"/>
    </row>
    <row r="183" spans="1:5" x14ac:dyDescent="0.3">
      <c r="A183" s="4" t="s">
        <v>1209</v>
      </c>
      <c r="B183" s="4" t="s">
        <v>161</v>
      </c>
      <c r="C183" s="41">
        <v>1.459447776361315</v>
      </c>
      <c r="D183" s="41">
        <v>16.352201257861633</v>
      </c>
      <c r="E183" s="15"/>
    </row>
    <row r="184" spans="1:5" x14ac:dyDescent="0.3">
      <c r="A184" s="4" t="s">
        <v>1210</v>
      </c>
      <c r="B184" s="4" t="s">
        <v>162</v>
      </c>
      <c r="C184" s="41">
        <v>1.4617085700643659</v>
      </c>
      <c r="D184" s="41">
        <v>16.442048517520217</v>
      </c>
      <c r="E184" s="15"/>
    </row>
    <row r="185" spans="1:5" x14ac:dyDescent="0.3">
      <c r="A185" s="4" t="s">
        <v>1211</v>
      </c>
      <c r="B185" s="4" t="s">
        <v>163</v>
      </c>
      <c r="C185" s="41">
        <v>1.4643007259036422</v>
      </c>
      <c r="D185" s="41">
        <v>16.531895777178796</v>
      </c>
      <c r="E185" s="15"/>
    </row>
    <row r="186" spans="1:5" x14ac:dyDescent="0.3">
      <c r="A186" s="4" t="s">
        <v>1212</v>
      </c>
      <c r="B186" s="4"/>
      <c r="C186" s="41">
        <v>1.4659872700079171</v>
      </c>
      <c r="D186" s="41">
        <v>16.621743036837376</v>
      </c>
      <c r="E186" s="15"/>
    </row>
    <row r="187" spans="1:5" x14ac:dyDescent="0.3">
      <c r="A187" s="4" t="s">
        <v>1213</v>
      </c>
      <c r="B187" s="4" t="s">
        <v>164</v>
      </c>
      <c r="C187" s="41">
        <v>1.4667539675651691</v>
      </c>
      <c r="D187" s="41">
        <v>16.711590296495956</v>
      </c>
      <c r="E187" s="15"/>
    </row>
    <row r="188" spans="1:5" x14ac:dyDescent="0.3">
      <c r="A188" s="4" t="s">
        <v>1214</v>
      </c>
      <c r="B188" s="4" t="s">
        <v>165</v>
      </c>
      <c r="C188" s="41">
        <v>1.469021391441458</v>
      </c>
      <c r="D188" s="41">
        <v>16.801437556154536</v>
      </c>
      <c r="E188" s="15"/>
    </row>
    <row r="189" spans="1:5" x14ac:dyDescent="0.3">
      <c r="A189" s="4" t="s">
        <v>1215</v>
      </c>
      <c r="B189" s="4" t="s">
        <v>166</v>
      </c>
      <c r="C189" s="41">
        <v>1.4693408358492737</v>
      </c>
      <c r="D189" s="41">
        <v>16.891284815813119</v>
      </c>
      <c r="E189" s="15"/>
    </row>
    <row r="190" spans="1:5" x14ac:dyDescent="0.3">
      <c r="A190" s="4" t="s">
        <v>1216</v>
      </c>
      <c r="B190" s="4" t="s">
        <v>167</v>
      </c>
      <c r="C190" s="41">
        <v>1.4694292558501925</v>
      </c>
      <c r="D190" s="41">
        <v>16.981132075471699</v>
      </c>
      <c r="E190" s="15"/>
    </row>
    <row r="191" spans="1:5" x14ac:dyDescent="0.3">
      <c r="A191" s="4" t="s">
        <v>1217</v>
      </c>
      <c r="B191" s="4" t="s">
        <v>168</v>
      </c>
      <c r="C191" s="41">
        <v>1.4704790944800465</v>
      </c>
      <c r="D191" s="41">
        <v>17.070979335130279</v>
      </c>
      <c r="E191" s="15"/>
    </row>
    <row r="192" spans="1:5" x14ac:dyDescent="0.3">
      <c r="A192" s="4" t="s">
        <v>1218</v>
      </c>
      <c r="B192" s="4" t="s">
        <v>169</v>
      </c>
      <c r="C192" s="41">
        <v>1.4706603515913932</v>
      </c>
      <c r="D192" s="41">
        <v>17.160826594788858</v>
      </c>
      <c r="E192" s="15"/>
    </row>
    <row r="193" spans="1:5" x14ac:dyDescent="0.3">
      <c r="A193" s="4" t="s">
        <v>1219</v>
      </c>
      <c r="B193" s="4" t="s">
        <v>170</v>
      </c>
      <c r="C193" s="41">
        <v>1.473302020993486</v>
      </c>
      <c r="D193" s="41">
        <v>17.250673854447442</v>
      </c>
      <c r="E193" s="15"/>
    </row>
    <row r="194" spans="1:5" x14ac:dyDescent="0.3">
      <c r="A194" s="4" t="s">
        <v>1220</v>
      </c>
      <c r="B194" s="4" t="s">
        <v>171</v>
      </c>
      <c r="C194" s="41">
        <v>1.4778637457718036</v>
      </c>
      <c r="D194" s="41">
        <v>17.340521114106018</v>
      </c>
      <c r="E194" s="15"/>
    </row>
    <row r="195" spans="1:5" x14ac:dyDescent="0.3">
      <c r="A195" s="4" t="s">
        <v>1221</v>
      </c>
      <c r="B195" s="4" t="s">
        <v>172</v>
      </c>
      <c r="C195" s="41">
        <v>1.4791000181082878</v>
      </c>
      <c r="D195" s="41">
        <v>17.430368373764601</v>
      </c>
      <c r="E195" s="15"/>
    </row>
    <row r="196" spans="1:5" x14ac:dyDescent="0.3">
      <c r="A196" s="4" t="s">
        <v>1222</v>
      </c>
      <c r="B196" s="4" t="s">
        <v>173</v>
      </c>
      <c r="C196" s="41">
        <v>1.4797288287615338</v>
      </c>
      <c r="D196" s="41">
        <v>17.520215633423181</v>
      </c>
      <c r="E196" s="15"/>
    </row>
    <row r="197" spans="1:5" x14ac:dyDescent="0.3">
      <c r="A197" s="4" t="s">
        <v>1223</v>
      </c>
      <c r="B197" s="4" t="s">
        <v>174</v>
      </c>
      <c r="C197" s="41">
        <v>1.4825639431939179</v>
      </c>
      <c r="D197" s="41">
        <v>17.610062893081761</v>
      </c>
      <c r="E197" s="15"/>
    </row>
    <row r="198" spans="1:5" x14ac:dyDescent="0.3">
      <c r="A198" s="4" t="s">
        <v>1224</v>
      </c>
      <c r="B198" s="4" t="s">
        <v>175</v>
      </c>
      <c r="C198" s="41">
        <v>1.4828164358381726</v>
      </c>
      <c r="D198" s="41">
        <v>17.69991015274034</v>
      </c>
      <c r="E198" s="15"/>
    </row>
    <row r="199" spans="1:5" x14ac:dyDescent="0.3">
      <c r="A199" s="4" t="s">
        <v>1225</v>
      </c>
      <c r="B199" s="4" t="s">
        <v>176</v>
      </c>
      <c r="C199" s="41">
        <v>1.4842950929330687</v>
      </c>
      <c r="D199" s="41">
        <v>17.78975741239892</v>
      </c>
      <c r="E199" s="15"/>
    </row>
    <row r="200" spans="1:5" x14ac:dyDescent="0.3">
      <c r="A200" s="4" t="s">
        <v>1226</v>
      </c>
      <c r="B200" s="4" t="s">
        <v>177</v>
      </c>
      <c r="C200" s="41">
        <v>1.4850396453652615</v>
      </c>
      <c r="D200" s="41">
        <v>17.879604672057503</v>
      </c>
      <c r="E200" s="15"/>
    </row>
    <row r="201" spans="1:5" x14ac:dyDescent="0.3">
      <c r="A201" s="4" t="s">
        <v>1227</v>
      </c>
      <c r="B201" s="4" t="s">
        <v>178</v>
      </c>
      <c r="C201" s="41">
        <v>1.4857214264815799</v>
      </c>
      <c r="D201" s="41">
        <v>17.969451931716083</v>
      </c>
      <c r="E201" s="15"/>
    </row>
    <row r="202" spans="1:5" x14ac:dyDescent="0.3">
      <c r="A202" s="4" t="s">
        <v>1228</v>
      </c>
      <c r="B202" s="4" t="s">
        <v>179</v>
      </c>
      <c r="C202" s="41">
        <v>1.4862226101140221</v>
      </c>
      <c r="D202" s="41">
        <v>18.059299191374663</v>
      </c>
      <c r="E202" s="15"/>
    </row>
    <row r="203" spans="1:5" x14ac:dyDescent="0.3">
      <c r="A203" s="4" t="s">
        <v>1229</v>
      </c>
      <c r="B203" s="4" t="s">
        <v>180</v>
      </c>
      <c r="C203" s="41">
        <v>1.4880192737613347</v>
      </c>
      <c r="D203" s="41">
        <v>18.149146451033243</v>
      </c>
      <c r="E203" s="15"/>
    </row>
    <row r="204" spans="1:5" x14ac:dyDescent="0.3">
      <c r="A204" s="4" t="s">
        <v>1230</v>
      </c>
      <c r="B204" s="4" t="s">
        <v>181</v>
      </c>
      <c r="C204" s="41">
        <v>1.4882686154954596</v>
      </c>
      <c r="D204" s="41">
        <v>18.238993710691823</v>
      </c>
      <c r="E204" s="15"/>
    </row>
    <row r="205" spans="1:5" x14ac:dyDescent="0.3">
      <c r="A205" s="4" t="s">
        <v>1231</v>
      </c>
      <c r="B205" s="4" t="s">
        <v>182</v>
      </c>
      <c r="C205" s="41">
        <v>1.4890955927308303</v>
      </c>
      <c r="D205" s="41">
        <v>18.328840970350406</v>
      </c>
      <c r="E205" s="15"/>
    </row>
    <row r="206" spans="1:5" x14ac:dyDescent="0.3">
      <c r="A206" s="4" t="s">
        <v>1232</v>
      </c>
      <c r="B206" s="4" t="s">
        <v>183</v>
      </c>
      <c r="C206" s="41">
        <v>1.4910019677431652</v>
      </c>
      <c r="D206" s="41">
        <v>18.418688230008982</v>
      </c>
      <c r="E206" s="15"/>
    </row>
    <row r="207" spans="1:5" x14ac:dyDescent="0.3">
      <c r="A207" s="4" t="s">
        <v>1233</v>
      </c>
      <c r="B207" s="4" t="s">
        <v>184</v>
      </c>
      <c r="C207" s="41">
        <v>1.4916277927850559</v>
      </c>
      <c r="D207" s="41">
        <v>18.508535489667565</v>
      </c>
      <c r="E207" s="15"/>
    </row>
    <row r="208" spans="1:5" x14ac:dyDescent="0.3">
      <c r="A208" s="4" t="s">
        <v>1234</v>
      </c>
      <c r="B208" s="4" t="s">
        <v>185</v>
      </c>
      <c r="C208" s="41">
        <v>1.4974503048165999</v>
      </c>
      <c r="D208" s="41">
        <v>18.598382749326145</v>
      </c>
      <c r="E208" s="15"/>
    </row>
    <row r="209" spans="1:5" x14ac:dyDescent="0.3">
      <c r="A209" s="4" t="s">
        <v>1235</v>
      </c>
      <c r="B209" s="4" t="s">
        <v>186</v>
      </c>
      <c r="C209" s="41">
        <v>1.4979795366379782</v>
      </c>
      <c r="D209" s="41">
        <v>18.688230008984728</v>
      </c>
      <c r="E209" s="15"/>
    </row>
    <row r="210" spans="1:5" x14ac:dyDescent="0.3">
      <c r="A210" s="4" t="s">
        <v>1236</v>
      </c>
      <c r="B210" s="4"/>
      <c r="C210" s="41">
        <v>1.4986596872851496</v>
      </c>
      <c r="D210" s="41">
        <v>18.778077268643305</v>
      </c>
      <c r="E210" s="15"/>
    </row>
    <row r="211" spans="1:5" x14ac:dyDescent="0.3">
      <c r="A211" s="4" t="s">
        <v>1237</v>
      </c>
      <c r="B211" s="4" t="s">
        <v>187</v>
      </c>
      <c r="C211" s="41">
        <v>1.4993708671119672</v>
      </c>
      <c r="D211" s="41">
        <v>18.867924528301888</v>
      </c>
      <c r="E211" s="15"/>
    </row>
    <row r="212" spans="1:5" x14ac:dyDescent="0.3">
      <c r="A212" s="4" t="s">
        <v>1238</v>
      </c>
      <c r="B212" s="4" t="s">
        <v>188</v>
      </c>
      <c r="C212" s="41">
        <v>1.50845789172225</v>
      </c>
      <c r="D212" s="41">
        <v>18.957771787960468</v>
      </c>
      <c r="E212" s="15"/>
    </row>
    <row r="213" spans="1:5" x14ac:dyDescent="0.3">
      <c r="A213" s="4" t="s">
        <v>1239</v>
      </c>
      <c r="B213" s="4" t="s">
        <v>189</v>
      </c>
      <c r="C213" s="41">
        <v>1.5098832348245441</v>
      </c>
      <c r="D213" s="41">
        <v>19.047619047619047</v>
      </c>
      <c r="E213" s="15"/>
    </row>
    <row r="214" spans="1:5" x14ac:dyDescent="0.3">
      <c r="A214" s="4" t="s">
        <v>1240</v>
      </c>
      <c r="B214" s="4"/>
      <c r="C214" s="41">
        <v>1.5110094390144748</v>
      </c>
      <c r="D214" s="41">
        <v>19.137466307277627</v>
      </c>
      <c r="E214" s="15"/>
    </row>
    <row r="215" spans="1:5" x14ac:dyDescent="0.3">
      <c r="A215" s="4" t="s">
        <v>1241</v>
      </c>
      <c r="B215" s="4" t="s">
        <v>190</v>
      </c>
      <c r="C215" s="41">
        <v>1.512839981641859</v>
      </c>
      <c r="D215" s="41">
        <v>19.227313566936207</v>
      </c>
      <c r="E215" s="15"/>
    </row>
    <row r="216" spans="1:5" x14ac:dyDescent="0.3">
      <c r="A216" s="4" t="s">
        <v>1242</v>
      </c>
      <c r="B216" s="4" t="s">
        <v>191</v>
      </c>
      <c r="C216" s="41">
        <v>1.5132708844655154</v>
      </c>
      <c r="D216" s="41">
        <v>19.31716082659479</v>
      </c>
      <c r="E216" s="15"/>
    </row>
    <row r="217" spans="1:5" x14ac:dyDescent="0.3">
      <c r="A217" s="4" t="s">
        <v>1243</v>
      </c>
      <c r="B217" s="4" t="s">
        <v>192</v>
      </c>
      <c r="C217" s="41">
        <v>1.513306403765601</v>
      </c>
      <c r="D217" s="41">
        <v>19.40700808625337</v>
      </c>
      <c r="E217" s="15"/>
    </row>
    <row r="218" spans="1:5" x14ac:dyDescent="0.3">
      <c r="A218" s="4" t="s">
        <v>1244</v>
      </c>
      <c r="B218" s="4" t="s">
        <v>193</v>
      </c>
      <c r="C218" s="41">
        <v>1.5137191025936614</v>
      </c>
      <c r="D218" s="41">
        <v>19.49685534591195</v>
      </c>
      <c r="E218" s="15"/>
    </row>
    <row r="219" spans="1:5" x14ac:dyDescent="0.3">
      <c r="A219" s="4" t="s">
        <v>1245</v>
      </c>
      <c r="B219" s="4" t="s">
        <v>194</v>
      </c>
      <c r="C219" s="41">
        <v>1.5137634554687487</v>
      </c>
      <c r="D219" s="41">
        <v>19.58670260557053</v>
      </c>
      <c r="E219" s="15"/>
    </row>
    <row r="220" spans="1:5" x14ac:dyDescent="0.3">
      <c r="A220" s="4" t="s">
        <v>1246</v>
      </c>
      <c r="B220" s="4" t="s">
        <v>195</v>
      </c>
      <c r="C220" s="41">
        <v>1.5139762862399675</v>
      </c>
      <c r="D220" s="41">
        <v>19.676549865229109</v>
      </c>
      <c r="E220" s="15"/>
    </row>
    <row r="221" spans="1:5" x14ac:dyDescent="0.3">
      <c r="A221" s="4" t="s">
        <v>1247</v>
      </c>
      <c r="B221" s="4" t="s">
        <v>196</v>
      </c>
      <c r="C221" s="41">
        <v>1.5144901970804259</v>
      </c>
      <c r="D221" s="41">
        <v>19.766397124887693</v>
      </c>
      <c r="E221" s="15"/>
    </row>
    <row r="222" spans="1:5" x14ac:dyDescent="0.3">
      <c r="A222" s="4" t="s">
        <v>1248</v>
      </c>
      <c r="B222" s="4" t="s">
        <v>197</v>
      </c>
      <c r="C222" s="41">
        <v>1.5155471172680304</v>
      </c>
      <c r="D222" s="41">
        <v>19.856244384546269</v>
      </c>
      <c r="E222" s="15"/>
    </row>
    <row r="223" spans="1:5" x14ac:dyDescent="0.3">
      <c r="A223" s="4" t="s">
        <v>1249</v>
      </c>
      <c r="B223" s="4" t="s">
        <v>198</v>
      </c>
      <c r="C223" s="41">
        <v>1.5172794926919355</v>
      </c>
      <c r="D223" s="41">
        <v>19.946091644204852</v>
      </c>
      <c r="E223" s="15"/>
    </row>
    <row r="224" spans="1:5" x14ac:dyDescent="0.3">
      <c r="A224" s="4" t="s">
        <v>1250</v>
      </c>
      <c r="B224" s="4" t="s">
        <v>199</v>
      </c>
      <c r="C224" s="41">
        <v>1.5200815861874624</v>
      </c>
      <c r="D224" s="41">
        <v>20.035938903863432</v>
      </c>
      <c r="E224" s="15"/>
    </row>
    <row r="225" spans="1:5" x14ac:dyDescent="0.3">
      <c r="A225" s="4" t="s">
        <v>1251</v>
      </c>
      <c r="B225" s="4"/>
      <c r="C225" s="41">
        <v>1.5216131059383244</v>
      </c>
      <c r="D225" s="41">
        <v>20.125786163522015</v>
      </c>
      <c r="E225" s="15"/>
    </row>
    <row r="226" spans="1:5" x14ac:dyDescent="0.3">
      <c r="A226" s="4" t="s">
        <v>1252</v>
      </c>
      <c r="B226" s="4" t="s">
        <v>200</v>
      </c>
      <c r="C226" s="41">
        <v>1.5223007491667324</v>
      </c>
      <c r="D226" s="41">
        <v>20.215633423180591</v>
      </c>
      <c r="E226" s="15"/>
    </row>
    <row r="227" spans="1:5" x14ac:dyDescent="0.3">
      <c r="A227" s="4" t="s">
        <v>1253</v>
      </c>
      <c r="B227" s="4" t="s">
        <v>201</v>
      </c>
      <c r="C227" s="41">
        <v>1.5223790192285633</v>
      </c>
      <c r="D227" s="41">
        <v>20.305480682839171</v>
      </c>
      <c r="E227" s="15"/>
    </row>
    <row r="228" spans="1:5" x14ac:dyDescent="0.3">
      <c r="A228" s="4" t="s">
        <v>1254</v>
      </c>
      <c r="B228" s="4" t="s">
        <v>202</v>
      </c>
      <c r="C228" s="41">
        <v>1.5249972697158403</v>
      </c>
      <c r="D228" s="41">
        <v>20.395327942497754</v>
      </c>
      <c r="E228" s="15"/>
    </row>
    <row r="229" spans="1:5" x14ac:dyDescent="0.3">
      <c r="A229" s="4" t="s">
        <v>1255</v>
      </c>
      <c r="B229" s="4" t="s">
        <v>203</v>
      </c>
      <c r="C229" s="41">
        <v>1.5254939938272061</v>
      </c>
      <c r="D229" s="41">
        <v>20.485175202156334</v>
      </c>
      <c r="E229" s="15"/>
    </row>
    <row r="230" spans="1:5" x14ac:dyDescent="0.3">
      <c r="A230" s="4" t="s">
        <v>1256</v>
      </c>
      <c r="B230" s="4" t="s">
        <v>204</v>
      </c>
      <c r="C230" s="41">
        <v>1.5255716905532266</v>
      </c>
      <c r="D230" s="41">
        <v>20.575022461814914</v>
      </c>
      <c r="E230" s="15"/>
    </row>
    <row r="231" spans="1:5" x14ac:dyDescent="0.3">
      <c r="A231" s="4" t="s">
        <v>1257</v>
      </c>
      <c r="B231" s="4" t="s">
        <v>205</v>
      </c>
      <c r="C231" s="41">
        <v>1.5274150631316603</v>
      </c>
      <c r="D231" s="41">
        <v>20.664869721473494</v>
      </c>
      <c r="E231" s="15"/>
    </row>
    <row r="232" spans="1:5" x14ac:dyDescent="0.3">
      <c r="A232" s="4" t="s">
        <v>1258</v>
      </c>
      <c r="B232" s="4" t="s">
        <v>206</v>
      </c>
      <c r="C232" s="41">
        <v>1.5277286905552701</v>
      </c>
      <c r="D232" s="41">
        <v>20.754716981132077</v>
      </c>
      <c r="E232" s="15"/>
    </row>
    <row r="233" spans="1:5" x14ac:dyDescent="0.3">
      <c r="A233" s="4" t="s">
        <v>1259</v>
      </c>
      <c r="B233" s="4" t="s">
        <v>207</v>
      </c>
      <c r="C233" s="41">
        <v>1.5282351714972637</v>
      </c>
      <c r="D233" s="41">
        <v>20.844564240790657</v>
      </c>
      <c r="E233" s="15"/>
    </row>
    <row r="234" spans="1:5" x14ac:dyDescent="0.3">
      <c r="A234" s="4" t="s">
        <v>1260</v>
      </c>
      <c r="B234" s="4" t="s">
        <v>208</v>
      </c>
      <c r="C234" s="41">
        <v>1.5302594789729036</v>
      </c>
      <c r="D234" s="41">
        <v>20.934411500449237</v>
      </c>
      <c r="E234" s="15"/>
    </row>
    <row r="235" spans="1:5" x14ac:dyDescent="0.3">
      <c r="A235" s="4" t="s">
        <v>1261</v>
      </c>
      <c r="B235" s="4" t="s">
        <v>209</v>
      </c>
      <c r="C235" s="41">
        <v>1.5307161032767782</v>
      </c>
      <c r="D235" s="41">
        <v>21.024258760107816</v>
      </c>
      <c r="E235" s="15"/>
    </row>
    <row r="236" spans="1:5" x14ac:dyDescent="0.3">
      <c r="A236" s="4" t="s">
        <v>1262</v>
      </c>
      <c r="B236" s="4" t="s">
        <v>210</v>
      </c>
      <c r="C236" s="41">
        <v>1.5314831748104218</v>
      </c>
      <c r="D236" s="41">
        <v>21.114106019766396</v>
      </c>
      <c r="E236" s="15"/>
    </row>
    <row r="237" spans="1:5" x14ac:dyDescent="0.3">
      <c r="A237" s="4" t="s">
        <v>1263</v>
      </c>
      <c r="B237" s="4" t="s">
        <v>211</v>
      </c>
      <c r="C237" s="41">
        <v>1.5318194066574244</v>
      </c>
      <c r="D237" s="41">
        <v>21.203953279424979</v>
      </c>
      <c r="E237" s="15"/>
    </row>
    <row r="238" spans="1:5" x14ac:dyDescent="0.3">
      <c r="A238" s="4" t="s">
        <v>1264</v>
      </c>
      <c r="B238" s="4" t="s">
        <v>212</v>
      </c>
      <c r="C238" s="41">
        <v>1.5328095644232604</v>
      </c>
      <c r="D238" s="41">
        <v>21.293800539083556</v>
      </c>
      <c r="E238" s="15"/>
    </row>
    <row r="239" spans="1:5" x14ac:dyDescent="0.3">
      <c r="A239" s="4" t="s">
        <v>1265</v>
      </c>
      <c r="B239" s="4" t="s">
        <v>213</v>
      </c>
      <c r="C239" s="41">
        <v>1.5336365055040877</v>
      </c>
      <c r="D239" s="41">
        <v>21.383647798742139</v>
      </c>
      <c r="E239" s="15"/>
    </row>
    <row r="240" spans="1:5" x14ac:dyDescent="0.3">
      <c r="A240" s="4" t="s">
        <v>1266</v>
      </c>
      <c r="B240" s="4" t="s">
        <v>214</v>
      </c>
      <c r="C240" s="41">
        <v>1.5352139222093493</v>
      </c>
      <c r="D240" s="41">
        <v>21.473495058400719</v>
      </c>
      <c r="E240" s="15"/>
    </row>
    <row r="241" spans="1:5" x14ac:dyDescent="0.3">
      <c r="A241" s="4" t="s">
        <v>1267</v>
      </c>
      <c r="B241" s="4" t="s">
        <v>215</v>
      </c>
      <c r="C241" s="41">
        <v>1.5368781541323435</v>
      </c>
      <c r="D241" s="41">
        <v>21.563342318059302</v>
      </c>
      <c r="E241" s="15"/>
    </row>
    <row r="242" spans="1:5" x14ac:dyDescent="0.3">
      <c r="A242" s="4" t="s">
        <v>1268</v>
      </c>
      <c r="B242" s="4" t="s">
        <v>216</v>
      </c>
      <c r="C242" s="41">
        <v>1.537155607566028</v>
      </c>
      <c r="D242" s="41">
        <v>21.653189577717878</v>
      </c>
      <c r="E242" s="15"/>
    </row>
    <row r="243" spans="1:5" x14ac:dyDescent="0.3">
      <c r="A243" s="4" t="s">
        <v>1269</v>
      </c>
      <c r="B243" s="4" t="s">
        <v>217</v>
      </c>
      <c r="C243" s="41">
        <v>1.5372396493810405</v>
      </c>
      <c r="D243" s="41">
        <v>21.743036837376458</v>
      </c>
      <c r="E243" s="15"/>
    </row>
    <row r="244" spans="1:5" x14ac:dyDescent="0.3">
      <c r="A244" s="4" t="s">
        <v>1270</v>
      </c>
      <c r="B244" s="4" t="s">
        <v>218</v>
      </c>
      <c r="C244" s="41">
        <v>1.5373068711254956</v>
      </c>
      <c r="D244" s="41">
        <v>21.832884097035041</v>
      </c>
      <c r="E244" s="15"/>
    </row>
    <row r="245" spans="1:5" x14ac:dyDescent="0.3">
      <c r="A245" s="4" t="s">
        <v>1271</v>
      </c>
      <c r="B245" s="4" t="s">
        <v>219</v>
      </c>
      <c r="C245" s="41">
        <v>1.5387956833282632</v>
      </c>
      <c r="D245" s="41">
        <v>21.922731356693621</v>
      </c>
      <c r="E245" s="15"/>
    </row>
    <row r="246" spans="1:5" x14ac:dyDescent="0.3">
      <c r="A246" s="4" t="s">
        <v>1272</v>
      </c>
      <c r="B246" s="4"/>
      <c r="C246" s="41">
        <v>1.5391974165283249</v>
      </c>
      <c r="D246" s="41">
        <v>22.012578616352201</v>
      </c>
      <c r="E246" s="15"/>
    </row>
    <row r="247" spans="1:5" x14ac:dyDescent="0.3">
      <c r="A247" s="4" t="s">
        <v>1273</v>
      </c>
      <c r="B247" s="4" t="s">
        <v>220</v>
      </c>
      <c r="C247" s="41">
        <v>1.5400498677002861</v>
      </c>
      <c r="D247" s="41">
        <v>22.102425876010781</v>
      </c>
      <c r="E247" s="15"/>
    </row>
    <row r="248" spans="1:5" x14ac:dyDescent="0.3">
      <c r="A248" s="4" t="s">
        <v>1274</v>
      </c>
      <c r="B248" s="4" t="s">
        <v>221</v>
      </c>
      <c r="C248" s="41">
        <v>1.5401458725167299</v>
      </c>
      <c r="D248" s="41">
        <v>22.192273135669364</v>
      </c>
      <c r="E248" s="15"/>
    </row>
    <row r="249" spans="1:5" x14ac:dyDescent="0.3">
      <c r="A249" s="4" t="s">
        <v>1275</v>
      </c>
      <c r="B249" s="4"/>
      <c r="C249" s="41">
        <v>1.5406714356838553</v>
      </c>
      <c r="D249" s="41">
        <v>22.282120395327944</v>
      </c>
      <c r="E249" s="15"/>
    </row>
    <row r="250" spans="1:5" x14ac:dyDescent="0.3">
      <c r="A250" s="4" t="s">
        <v>1276</v>
      </c>
      <c r="B250" s="4" t="s">
        <v>222</v>
      </c>
      <c r="C250" s="41">
        <v>1.5412629757447132</v>
      </c>
      <c r="D250" s="41">
        <v>22.371967654986523</v>
      </c>
      <c r="E250" s="15"/>
    </row>
    <row r="251" spans="1:5" x14ac:dyDescent="0.3">
      <c r="A251" s="4" t="s">
        <v>1277</v>
      </c>
      <c r="B251" s="4" t="s">
        <v>223</v>
      </c>
      <c r="C251" s="41">
        <v>1.5425059142767235</v>
      </c>
      <c r="D251" s="41">
        <v>22.461814914645103</v>
      </c>
      <c r="E251" s="15"/>
    </row>
    <row r="252" spans="1:5" x14ac:dyDescent="0.3">
      <c r="A252" s="4" t="s">
        <v>1278</v>
      </c>
      <c r="B252" s="4" t="s">
        <v>224</v>
      </c>
      <c r="C252" s="41">
        <v>1.5438694643368005</v>
      </c>
      <c r="D252" s="41">
        <v>22.551662174303683</v>
      </c>
      <c r="E252" s="15"/>
    </row>
    <row r="253" spans="1:5" x14ac:dyDescent="0.3">
      <c r="A253" s="4" t="s">
        <v>1279</v>
      </c>
      <c r="B253" s="4" t="s">
        <v>225</v>
      </c>
      <c r="C253" s="41">
        <v>1.5442127850554657</v>
      </c>
      <c r="D253" s="41">
        <v>22.641509433962266</v>
      </c>
      <c r="E253" s="15"/>
    </row>
    <row r="254" spans="1:5" x14ac:dyDescent="0.3">
      <c r="A254" s="4" t="s">
        <v>1280</v>
      </c>
      <c r="B254" s="4" t="s">
        <v>226</v>
      </c>
      <c r="C254" s="41">
        <v>1.5464151530098735</v>
      </c>
      <c r="D254" s="41">
        <v>22.731356693620842</v>
      </c>
      <c r="E254" s="15"/>
    </row>
    <row r="255" spans="1:5" x14ac:dyDescent="0.3">
      <c r="A255" s="4" t="s">
        <v>1281</v>
      </c>
      <c r="B255" s="4" t="s">
        <v>227</v>
      </c>
      <c r="C255" s="41">
        <v>1.5470235756581721</v>
      </c>
      <c r="D255" s="41">
        <v>22.821203953279426</v>
      </c>
      <c r="E255" s="15"/>
    </row>
    <row r="256" spans="1:5" x14ac:dyDescent="0.3">
      <c r="A256" s="4" t="s">
        <v>1282</v>
      </c>
      <c r="B256" s="4" t="s">
        <v>228</v>
      </c>
      <c r="C256" s="41">
        <v>1.5472371435871515</v>
      </c>
      <c r="D256" s="41">
        <v>22.911051212938006</v>
      </c>
      <c r="E256" s="15"/>
    </row>
    <row r="257" spans="1:5" x14ac:dyDescent="0.3">
      <c r="A257" s="4" t="s">
        <v>1283</v>
      </c>
      <c r="B257" s="4" t="s">
        <v>229</v>
      </c>
      <c r="C257" s="41">
        <v>1.5474752301349242</v>
      </c>
      <c r="D257" s="41">
        <v>23.000898472596589</v>
      </c>
      <c r="E257" s="15"/>
    </row>
    <row r="258" spans="1:5" x14ac:dyDescent="0.3">
      <c r="A258" s="4" t="s">
        <v>1284</v>
      </c>
      <c r="B258" s="4" t="s">
        <v>230</v>
      </c>
      <c r="C258" s="41">
        <v>1.5484713141320112</v>
      </c>
      <c r="D258" s="41">
        <v>23.090745732255165</v>
      </c>
      <c r="E258" s="15"/>
    </row>
    <row r="259" spans="1:5" x14ac:dyDescent="0.3">
      <c r="A259" s="4" t="s">
        <v>1285</v>
      </c>
      <c r="B259" s="4" t="s">
        <v>231</v>
      </c>
      <c r="C259" s="41">
        <v>1.5489378266660281</v>
      </c>
      <c r="D259" s="41">
        <v>23.180592991913745</v>
      </c>
      <c r="E259" s="15"/>
    </row>
    <row r="260" spans="1:5" x14ac:dyDescent="0.3">
      <c r="A260" s="4" t="s">
        <v>1286</v>
      </c>
      <c r="B260" s="4" t="s">
        <v>232</v>
      </c>
      <c r="C260" s="41">
        <v>1.5494406077460765</v>
      </c>
      <c r="D260" s="41">
        <v>23.270440251572328</v>
      </c>
      <c r="E260" s="15"/>
    </row>
    <row r="261" spans="1:5" x14ac:dyDescent="0.3">
      <c r="A261" s="4" t="s">
        <v>1287</v>
      </c>
      <c r="B261" s="4" t="s">
        <v>233</v>
      </c>
      <c r="C261" s="41">
        <v>1.5494651187694244</v>
      </c>
      <c r="D261" s="41">
        <v>23.360287511230908</v>
      </c>
      <c r="E261" s="15"/>
    </row>
    <row r="262" spans="1:5" x14ac:dyDescent="0.3">
      <c r="A262" s="4" t="s">
        <v>1288</v>
      </c>
      <c r="B262" s="4" t="s">
        <v>234</v>
      </c>
      <c r="C262" s="41">
        <v>1.5509291830618261</v>
      </c>
      <c r="D262" s="41">
        <v>23.450134770889488</v>
      </c>
      <c r="E262" s="15"/>
    </row>
    <row r="263" spans="1:5" x14ac:dyDescent="0.3">
      <c r="A263" s="4" t="s">
        <v>1289</v>
      </c>
      <c r="B263" s="4" t="s">
        <v>235</v>
      </c>
      <c r="C263" s="41">
        <v>1.550973965132133</v>
      </c>
      <c r="D263" s="41">
        <v>23.539982030548067</v>
      </c>
      <c r="E263" s="15"/>
    </row>
    <row r="264" spans="1:5" x14ac:dyDescent="0.3">
      <c r="A264" s="4" t="s">
        <v>1290</v>
      </c>
      <c r="B264" s="4" t="s">
        <v>236</v>
      </c>
      <c r="C264" s="41">
        <v>1.5510431647048073</v>
      </c>
      <c r="D264" s="41">
        <v>23.629829290206651</v>
      </c>
      <c r="E264" s="15"/>
    </row>
    <row r="265" spans="1:5" x14ac:dyDescent="0.3">
      <c r="A265" s="4" t="s">
        <v>1291</v>
      </c>
      <c r="B265" s="4" t="s">
        <v>237</v>
      </c>
      <c r="C265" s="41">
        <v>1.5510635154220811</v>
      </c>
      <c r="D265" s="41">
        <v>23.71967654986523</v>
      </c>
      <c r="E265" s="15"/>
    </row>
    <row r="266" spans="1:5" x14ac:dyDescent="0.3">
      <c r="A266" s="4" t="s">
        <v>1292</v>
      </c>
      <c r="B266" s="4" t="s">
        <v>238</v>
      </c>
      <c r="C266" s="41">
        <v>1.5536524739734743</v>
      </c>
      <c r="D266" s="41">
        <v>23.809523809523807</v>
      </c>
      <c r="E266" s="15"/>
    </row>
    <row r="267" spans="1:5" x14ac:dyDescent="0.3">
      <c r="A267" s="4" t="s">
        <v>1293</v>
      </c>
      <c r="B267" s="4" t="s">
        <v>239</v>
      </c>
      <c r="C267" s="41">
        <v>1.5563668359250824</v>
      </c>
      <c r="D267" s="41">
        <v>23.89937106918239</v>
      </c>
      <c r="E267" s="15"/>
    </row>
    <row r="268" spans="1:5" x14ac:dyDescent="0.3">
      <c r="A268" s="4" t="s">
        <v>1294</v>
      </c>
      <c r="B268" s="4" t="s">
        <v>240</v>
      </c>
      <c r="C268" s="41">
        <v>1.5589364553519423</v>
      </c>
      <c r="D268" s="41">
        <v>23.98921832884097</v>
      </c>
      <c r="E268" s="15"/>
    </row>
    <row r="269" spans="1:5" x14ac:dyDescent="0.3">
      <c r="A269" s="4" t="s">
        <v>1295</v>
      </c>
      <c r="B269" s="4" t="s">
        <v>241</v>
      </c>
      <c r="C269" s="41">
        <v>1.5591522359866743</v>
      </c>
      <c r="D269" s="41">
        <v>24.079065588499553</v>
      </c>
      <c r="E269" s="15"/>
    </row>
    <row r="270" spans="1:5" x14ac:dyDescent="0.3">
      <c r="A270" s="4" t="s">
        <v>1296</v>
      </c>
      <c r="B270" s="4" t="s">
        <v>242</v>
      </c>
      <c r="C270" s="41">
        <v>1.5612882650524573</v>
      </c>
      <c r="D270" s="41">
        <v>24.168912848158129</v>
      </c>
      <c r="E270" s="15"/>
    </row>
    <row r="271" spans="1:5" x14ac:dyDescent="0.3">
      <c r="A271" s="4" t="s">
        <v>1297</v>
      </c>
      <c r="B271" s="4" t="s">
        <v>243</v>
      </c>
      <c r="C271" s="41">
        <v>1.5629349075011825</v>
      </c>
      <c r="D271" s="41">
        <v>24.258760107816713</v>
      </c>
      <c r="E271" s="15"/>
    </row>
    <row r="272" spans="1:5" x14ac:dyDescent="0.3">
      <c r="A272" s="4" t="s">
        <v>1298</v>
      </c>
      <c r="B272" s="4" t="s">
        <v>244</v>
      </c>
      <c r="C272" s="41">
        <v>1.5635404111894489</v>
      </c>
      <c r="D272" s="41">
        <v>24.348607367475292</v>
      </c>
      <c r="E272" s="15"/>
    </row>
    <row r="273" spans="1:5" x14ac:dyDescent="0.3">
      <c r="A273" s="4" t="s">
        <v>1299</v>
      </c>
      <c r="B273" s="4" t="s">
        <v>245</v>
      </c>
      <c r="C273" s="41">
        <v>1.5643345959512769</v>
      </c>
      <c r="D273" s="41">
        <v>24.438454627133872</v>
      </c>
      <c r="E273" s="15"/>
    </row>
    <row r="274" spans="1:5" x14ac:dyDescent="0.3">
      <c r="A274" s="4" t="s">
        <v>1300</v>
      </c>
      <c r="B274" s="4" t="s">
        <v>246</v>
      </c>
      <c r="C274" s="41">
        <v>1.5646976194713069</v>
      </c>
      <c r="D274" s="41">
        <v>24.528301886792452</v>
      </c>
      <c r="E274" s="15"/>
    </row>
    <row r="275" spans="1:5" x14ac:dyDescent="0.3">
      <c r="A275" s="4" t="s">
        <v>1301</v>
      </c>
      <c r="B275" s="4" t="s">
        <v>247</v>
      </c>
      <c r="C275" s="41">
        <v>1.5648829600955541</v>
      </c>
      <c r="D275" s="41">
        <v>24.618149146451032</v>
      </c>
      <c r="E275" s="15"/>
    </row>
    <row r="276" spans="1:5" x14ac:dyDescent="0.3">
      <c r="A276" s="4" t="s">
        <v>1302</v>
      </c>
      <c r="B276" s="4" t="s">
        <v>248</v>
      </c>
      <c r="C276" s="41">
        <v>1.567786794248401</v>
      </c>
      <c r="D276" s="41">
        <v>24.707996406109615</v>
      </c>
      <c r="E276" s="15"/>
    </row>
    <row r="277" spans="1:5" x14ac:dyDescent="0.3">
      <c r="A277" s="4" t="s">
        <v>1303</v>
      </c>
      <c r="B277" s="4" t="s">
        <v>249</v>
      </c>
      <c r="C277" s="41">
        <v>1.5712545061870116</v>
      </c>
      <c r="D277" s="41">
        <v>24.797843665768195</v>
      </c>
      <c r="E277" s="15"/>
    </row>
    <row r="278" spans="1:5" x14ac:dyDescent="0.3">
      <c r="A278" s="4" t="s">
        <v>1304</v>
      </c>
      <c r="B278" s="4" t="s">
        <v>250</v>
      </c>
      <c r="C278" s="41">
        <v>1.5713205488307418</v>
      </c>
      <c r="D278" s="41">
        <v>24.887690925426774</v>
      </c>
      <c r="E278" s="15"/>
    </row>
    <row r="279" spans="1:5" x14ac:dyDescent="0.3">
      <c r="A279" s="4" t="s">
        <v>1305</v>
      </c>
      <c r="B279" s="4"/>
      <c r="C279" s="41">
        <v>1.5718174888628249</v>
      </c>
      <c r="D279" s="41">
        <v>24.977538185085354</v>
      </c>
      <c r="E279" s="15"/>
    </row>
    <row r="280" spans="1:5" x14ac:dyDescent="0.3">
      <c r="A280" s="4" t="s">
        <v>1306</v>
      </c>
      <c r="B280" s="4"/>
      <c r="C280" s="41">
        <v>1.5724456144449888</v>
      </c>
      <c r="D280" s="41">
        <v>25.067385444743934</v>
      </c>
      <c r="E280" s="15"/>
    </row>
    <row r="281" spans="1:5" x14ac:dyDescent="0.3">
      <c r="A281" s="4" t="s">
        <v>1307</v>
      </c>
      <c r="B281" s="4" t="s">
        <v>251</v>
      </c>
      <c r="C281" s="41">
        <v>1.5727438497412847</v>
      </c>
      <c r="D281" s="41">
        <v>25.157232704402517</v>
      </c>
      <c r="E281" s="15"/>
    </row>
    <row r="282" spans="1:5" x14ac:dyDescent="0.3">
      <c r="A282" s="4" t="s">
        <v>1308</v>
      </c>
      <c r="B282" s="4"/>
      <c r="C282" s="41">
        <v>1.5732933055820537</v>
      </c>
      <c r="D282" s="41">
        <v>25.247079964061097</v>
      </c>
      <c r="E282" s="15"/>
    </row>
    <row r="283" spans="1:5" x14ac:dyDescent="0.3">
      <c r="A283" s="4" t="s">
        <v>1309</v>
      </c>
      <c r="B283" s="4" t="s">
        <v>252</v>
      </c>
      <c r="C283" s="41">
        <v>1.5733281068333658</v>
      </c>
      <c r="D283" s="41">
        <v>25.336927223719673</v>
      </c>
      <c r="E283" s="15"/>
    </row>
    <row r="284" spans="1:5" x14ac:dyDescent="0.3">
      <c r="A284" s="4" t="s">
        <v>1310</v>
      </c>
      <c r="B284" s="4" t="s">
        <v>253</v>
      </c>
      <c r="C284" s="41">
        <v>1.5735909595255377</v>
      </c>
      <c r="D284" s="41">
        <v>25.426774483378257</v>
      </c>
      <c r="E284" s="15"/>
    </row>
    <row r="285" spans="1:5" x14ac:dyDescent="0.3">
      <c r="A285" s="4" t="s">
        <v>1311</v>
      </c>
      <c r="B285" s="4" t="s">
        <v>254</v>
      </c>
      <c r="C285" s="41">
        <v>1.5736798295904293</v>
      </c>
      <c r="D285" s="41">
        <v>25.516621743036836</v>
      </c>
      <c r="E285" s="15"/>
    </row>
    <row r="286" spans="1:5" x14ac:dyDescent="0.3">
      <c r="A286" s="4" t="s">
        <v>1312</v>
      </c>
      <c r="B286" s="4" t="s">
        <v>255</v>
      </c>
      <c r="C286" s="41">
        <v>1.576951468062644</v>
      </c>
      <c r="D286" s="41">
        <v>25.60646900269542</v>
      </c>
      <c r="E286" s="15"/>
    </row>
    <row r="287" spans="1:5" x14ac:dyDescent="0.3">
      <c r="A287" s="4" t="s">
        <v>1313</v>
      </c>
      <c r="B287" s="4" t="s">
        <v>256</v>
      </c>
      <c r="C287" s="41">
        <v>1.5781423710645215</v>
      </c>
      <c r="D287" s="41">
        <v>25.696316262353996</v>
      </c>
      <c r="E287" s="15"/>
    </row>
    <row r="288" spans="1:5" x14ac:dyDescent="0.3">
      <c r="A288" s="4" t="s">
        <v>1314</v>
      </c>
      <c r="B288" s="4" t="s">
        <v>257</v>
      </c>
      <c r="C288" s="41">
        <v>1.579249924755866</v>
      </c>
      <c r="D288" s="41">
        <v>25.786163522012579</v>
      </c>
      <c r="E288" s="15"/>
    </row>
    <row r="289" spans="1:5" x14ac:dyDescent="0.3">
      <c r="A289" s="4" t="s">
        <v>1315</v>
      </c>
      <c r="B289" s="4" t="s">
        <v>258</v>
      </c>
      <c r="C289" s="41">
        <v>1.5804573730159674</v>
      </c>
      <c r="D289" s="41">
        <v>25.876010781671159</v>
      </c>
      <c r="E289" s="15"/>
    </row>
    <row r="290" spans="1:5" x14ac:dyDescent="0.3">
      <c r="A290" s="4" t="s">
        <v>1316</v>
      </c>
      <c r="B290" s="4" t="s">
        <v>259</v>
      </c>
      <c r="C290" s="41">
        <v>1.583062681269362</v>
      </c>
      <c r="D290" s="41">
        <v>25.965858041329739</v>
      </c>
      <c r="E290" s="15"/>
    </row>
    <row r="291" spans="1:5" x14ac:dyDescent="0.3">
      <c r="A291" s="4" t="s">
        <v>1317</v>
      </c>
      <c r="B291" s="4" t="s">
        <v>260</v>
      </c>
      <c r="C291" s="41">
        <v>1.5835123808344136</v>
      </c>
      <c r="D291" s="41">
        <v>26.055705300988318</v>
      </c>
      <c r="E291" s="15"/>
    </row>
    <row r="292" spans="1:5" x14ac:dyDescent="0.3">
      <c r="A292" s="4" t="s">
        <v>1318</v>
      </c>
      <c r="B292" s="4" t="s">
        <v>261</v>
      </c>
      <c r="C292" s="41">
        <v>1.5864935349462683</v>
      </c>
      <c r="D292" s="41">
        <v>26.145552560646902</v>
      </c>
      <c r="E292" s="15"/>
    </row>
    <row r="293" spans="1:5" x14ac:dyDescent="0.3">
      <c r="A293" s="4" t="s">
        <v>1319</v>
      </c>
      <c r="B293" s="4" t="s">
        <v>262</v>
      </c>
      <c r="C293" s="41">
        <v>1.5872131676378349</v>
      </c>
      <c r="D293" s="41">
        <v>26.235399820305481</v>
      </c>
      <c r="E293" s="15"/>
    </row>
    <row r="294" spans="1:5" x14ac:dyDescent="0.3">
      <c r="A294" s="4" t="s">
        <v>1320</v>
      </c>
      <c r="B294" s="4" t="s">
        <v>263</v>
      </c>
      <c r="C294" s="41">
        <v>1.587430322371405</v>
      </c>
      <c r="D294" s="41">
        <v>26.325247079964058</v>
      </c>
      <c r="E294" s="15"/>
    </row>
    <row r="295" spans="1:5" x14ac:dyDescent="0.3">
      <c r="A295" s="4" t="s">
        <v>1321</v>
      </c>
      <c r="B295" s="4" t="s">
        <v>264</v>
      </c>
      <c r="C295" s="41">
        <v>1.5880699231812234</v>
      </c>
      <c r="D295" s="41">
        <v>26.415094339622641</v>
      </c>
      <c r="E295" s="15"/>
    </row>
    <row r="296" spans="1:5" x14ac:dyDescent="0.3">
      <c r="A296" s="4" t="s">
        <v>1322</v>
      </c>
      <c r="B296" s="4" t="s">
        <v>265</v>
      </c>
      <c r="C296" s="41">
        <v>1.5889734824419626</v>
      </c>
      <c r="D296" s="41">
        <v>26.504941599281224</v>
      </c>
      <c r="E296" s="15"/>
    </row>
    <row r="297" spans="1:5" x14ac:dyDescent="0.3">
      <c r="A297" s="4" t="s">
        <v>1323</v>
      </c>
      <c r="B297" s="4" t="s">
        <v>266</v>
      </c>
      <c r="C297" s="41">
        <v>1.5904182524397585</v>
      </c>
      <c r="D297" s="41">
        <v>26.5947888589398</v>
      </c>
      <c r="E297" s="15"/>
    </row>
    <row r="298" spans="1:5" x14ac:dyDescent="0.3">
      <c r="A298" s="4" t="s">
        <v>1324</v>
      </c>
      <c r="B298" s="4" t="s">
        <v>267</v>
      </c>
      <c r="C298" s="41">
        <v>1.5925727363209345</v>
      </c>
      <c r="D298" s="41">
        <v>26.68463611859838</v>
      </c>
      <c r="E298" s="15"/>
    </row>
    <row r="299" spans="1:5" x14ac:dyDescent="0.3">
      <c r="A299" s="4" t="s">
        <v>1325</v>
      </c>
      <c r="B299" s="4" t="s">
        <v>268</v>
      </c>
      <c r="C299" s="41">
        <v>1.5942636058164099</v>
      </c>
      <c r="D299" s="41">
        <v>26.774483378256964</v>
      </c>
      <c r="E299" s="15"/>
    </row>
    <row r="300" spans="1:5" x14ac:dyDescent="0.3">
      <c r="A300" s="4" t="s">
        <v>1326</v>
      </c>
      <c r="B300" s="4" t="s">
        <v>269</v>
      </c>
      <c r="C300" s="41">
        <v>1.5988597841521868</v>
      </c>
      <c r="D300" s="41">
        <v>26.864330637915547</v>
      </c>
      <c r="E300" s="15"/>
    </row>
    <row r="301" spans="1:5" x14ac:dyDescent="0.3">
      <c r="A301" s="4" t="s">
        <v>1327</v>
      </c>
      <c r="B301" s="4" t="s">
        <v>270</v>
      </c>
      <c r="C301" s="41">
        <v>1.599413605790637</v>
      </c>
      <c r="D301" s="41">
        <v>26.954177897574123</v>
      </c>
      <c r="E301" s="15"/>
    </row>
    <row r="302" spans="1:5" x14ac:dyDescent="0.3">
      <c r="A302" s="4" t="s">
        <v>1328</v>
      </c>
      <c r="B302" s="4" t="s">
        <v>271</v>
      </c>
      <c r="C302" s="41">
        <v>1.5995301098816463</v>
      </c>
      <c r="D302" s="41">
        <v>27.044025157232703</v>
      </c>
      <c r="E302" s="15"/>
    </row>
    <row r="303" spans="1:5" x14ac:dyDescent="0.3">
      <c r="A303" s="4" t="s">
        <v>1329</v>
      </c>
      <c r="B303" s="4" t="s">
        <v>272</v>
      </c>
      <c r="C303" s="41">
        <v>1.6016291022822606</v>
      </c>
      <c r="D303" s="41">
        <v>27.133872416891286</v>
      </c>
      <c r="E303" s="15"/>
    </row>
    <row r="304" spans="1:5" x14ac:dyDescent="0.3">
      <c r="A304" s="4" t="s">
        <v>1330</v>
      </c>
      <c r="B304" s="4" t="s">
        <v>273</v>
      </c>
      <c r="C304" s="41">
        <v>1.6018681355605202</v>
      </c>
      <c r="D304" s="41">
        <v>27.223719676549869</v>
      </c>
      <c r="E304" s="15"/>
    </row>
    <row r="305" spans="1:5" x14ac:dyDescent="0.3">
      <c r="A305" s="4" t="s">
        <v>1331</v>
      </c>
      <c r="B305" s="4" t="s">
        <v>274</v>
      </c>
      <c r="C305" s="41">
        <v>1.6033753572917326</v>
      </c>
      <c r="D305" s="41">
        <v>27.313566936208446</v>
      </c>
      <c r="E305" s="15"/>
    </row>
    <row r="306" spans="1:5" x14ac:dyDescent="0.3">
      <c r="A306" s="4" t="s">
        <v>1332</v>
      </c>
      <c r="B306" s="4" t="s">
        <v>275</v>
      </c>
      <c r="C306" s="41">
        <v>1.6036170378169796</v>
      </c>
      <c r="D306" s="41">
        <v>27.403414195867025</v>
      </c>
      <c r="E306" s="15"/>
    </row>
    <row r="307" spans="1:5" x14ac:dyDescent="0.3">
      <c r="A307" s="4" t="s">
        <v>1333</v>
      </c>
      <c r="B307" s="4" t="s">
        <v>276</v>
      </c>
      <c r="C307" s="41">
        <v>1.6044276687244821</v>
      </c>
      <c r="D307" s="41">
        <v>27.493261455525609</v>
      </c>
      <c r="E307" s="15"/>
    </row>
    <row r="308" spans="1:5" x14ac:dyDescent="0.3">
      <c r="A308" s="4" t="s">
        <v>1334</v>
      </c>
      <c r="B308" s="4" t="s">
        <v>277</v>
      </c>
      <c r="C308" s="41">
        <v>1.6047982532726686</v>
      </c>
      <c r="D308" s="41">
        <v>27.583108715184185</v>
      </c>
      <c r="E308" s="15"/>
    </row>
    <row r="309" spans="1:5" x14ac:dyDescent="0.3">
      <c r="A309" s="4" t="s">
        <v>1335</v>
      </c>
      <c r="B309" s="4" t="s">
        <v>278</v>
      </c>
      <c r="C309" s="41">
        <v>1.6055743760609988</v>
      </c>
      <c r="D309" s="41">
        <v>27.672955974842768</v>
      </c>
      <c r="E309" s="15"/>
    </row>
    <row r="310" spans="1:5" x14ac:dyDescent="0.3">
      <c r="A310" s="4" t="s">
        <v>1336</v>
      </c>
      <c r="B310" s="4" t="s">
        <v>279</v>
      </c>
      <c r="C310" s="41">
        <v>1.6058973516449746</v>
      </c>
      <c r="D310" s="41">
        <v>27.762803234501348</v>
      </c>
      <c r="E310" s="15"/>
    </row>
    <row r="311" spans="1:5" x14ac:dyDescent="0.3">
      <c r="A311" s="4" t="s">
        <v>1337</v>
      </c>
      <c r="B311" s="4" t="s">
        <v>280</v>
      </c>
      <c r="C311" s="41">
        <v>1.6059583311838868</v>
      </c>
      <c r="D311" s="41">
        <v>27.852650494159931</v>
      </c>
      <c r="E311" s="15"/>
    </row>
    <row r="312" spans="1:5" x14ac:dyDescent="0.3">
      <c r="A312" s="4" t="s">
        <v>1338</v>
      </c>
      <c r="B312" s="4" t="s">
        <v>281</v>
      </c>
      <c r="C312" s="41">
        <v>1.606467355504293</v>
      </c>
      <c r="D312" s="41">
        <v>27.942497753818508</v>
      </c>
      <c r="E312" s="15"/>
    </row>
    <row r="313" spans="1:5" x14ac:dyDescent="0.3">
      <c r="A313" s="4" t="s">
        <v>1339</v>
      </c>
      <c r="B313" s="4" t="s">
        <v>282</v>
      </c>
      <c r="C313" s="41">
        <v>1.6066715144777111</v>
      </c>
      <c r="D313" s="41">
        <v>28.032345013477091</v>
      </c>
      <c r="E313" s="15"/>
    </row>
    <row r="314" spans="1:5" x14ac:dyDescent="0.3">
      <c r="A314" s="4" t="s">
        <v>1340</v>
      </c>
      <c r="B314" s="4" t="s">
        <v>283</v>
      </c>
      <c r="C314" s="41">
        <v>1.607401403302025</v>
      </c>
      <c r="D314" s="41">
        <v>28.122192273135671</v>
      </c>
      <c r="E314" s="15"/>
    </row>
    <row r="315" spans="1:5" x14ac:dyDescent="0.3">
      <c r="A315" s="4" t="s">
        <v>1341</v>
      </c>
      <c r="B315" s="4" t="s">
        <v>284</v>
      </c>
      <c r="C315" s="41">
        <v>1.6100743221400546</v>
      </c>
      <c r="D315" s="41">
        <v>28.212039532794247</v>
      </c>
      <c r="E315" s="15"/>
    </row>
    <row r="316" spans="1:5" x14ac:dyDescent="0.3">
      <c r="A316" s="4" t="s">
        <v>1342</v>
      </c>
      <c r="B316" s="4" t="s">
        <v>2015</v>
      </c>
      <c r="C316" s="41">
        <v>1.610546607204306</v>
      </c>
      <c r="D316" s="41">
        <v>28.30188679245283</v>
      </c>
      <c r="E316" s="15"/>
    </row>
    <row r="317" spans="1:5" x14ac:dyDescent="0.3">
      <c r="A317" s="4" t="s">
        <v>1343</v>
      </c>
      <c r="B317" s="4" t="s">
        <v>285</v>
      </c>
      <c r="C317" s="41">
        <v>1.6119108600673988</v>
      </c>
      <c r="D317" s="41">
        <v>28.39173405211141</v>
      </c>
      <c r="E317" s="15"/>
    </row>
    <row r="318" spans="1:5" x14ac:dyDescent="0.3">
      <c r="A318" s="4" t="s">
        <v>1344</v>
      </c>
      <c r="B318" s="4" t="s">
        <v>286</v>
      </c>
      <c r="C318" s="41">
        <v>1.6127238281307343</v>
      </c>
      <c r="D318" s="41">
        <v>28.481581311769993</v>
      </c>
      <c r="E318" s="15"/>
    </row>
    <row r="319" spans="1:5" x14ac:dyDescent="0.3">
      <c r="A319" s="4" t="s">
        <v>1345</v>
      </c>
      <c r="B319" s="4" t="s">
        <v>287</v>
      </c>
      <c r="C319" s="41">
        <v>1.6156835745959612</v>
      </c>
      <c r="D319" s="41">
        <v>28.571428571428569</v>
      </c>
      <c r="E319" s="15"/>
    </row>
    <row r="320" spans="1:5" x14ac:dyDescent="0.3">
      <c r="A320" s="4" t="s">
        <v>1346</v>
      </c>
      <c r="B320" s="4" t="s">
        <v>288</v>
      </c>
      <c r="C320" s="41">
        <v>1.6209615057265161</v>
      </c>
      <c r="D320" s="41">
        <v>28.661275831087153</v>
      </c>
      <c r="E320" s="15"/>
    </row>
    <row r="321" spans="1:5" x14ac:dyDescent="0.3">
      <c r="A321" s="4" t="s">
        <v>1347</v>
      </c>
      <c r="B321" s="4" t="s">
        <v>289</v>
      </c>
      <c r="C321" s="41">
        <v>1.6218338057188066</v>
      </c>
      <c r="D321" s="41">
        <v>28.751123090745732</v>
      </c>
      <c r="E321" s="15"/>
    </row>
    <row r="322" spans="1:5" x14ac:dyDescent="0.3">
      <c r="A322" s="4" t="s">
        <v>1348</v>
      </c>
      <c r="B322" s="4" t="s">
        <v>290</v>
      </c>
      <c r="C322" s="41">
        <v>1.6218718424263638</v>
      </c>
      <c r="D322" s="41">
        <v>28.840970350404309</v>
      </c>
      <c r="E322" s="15"/>
    </row>
    <row r="323" spans="1:5" x14ac:dyDescent="0.3">
      <c r="A323" s="4" t="s">
        <v>1349</v>
      </c>
      <c r="B323" s="4" t="s">
        <v>291</v>
      </c>
      <c r="C323" s="41">
        <v>1.6221345505156601</v>
      </c>
      <c r="D323" s="41">
        <v>28.930817610062892</v>
      </c>
      <c r="E323" s="15"/>
    </row>
    <row r="324" spans="1:5" x14ac:dyDescent="0.3">
      <c r="A324" s="4" t="s">
        <v>1350</v>
      </c>
      <c r="B324" s="4" t="s">
        <v>292</v>
      </c>
      <c r="C324" s="41">
        <v>1.6225593863895875</v>
      </c>
      <c r="D324" s="41">
        <v>29.020664869721475</v>
      </c>
      <c r="E324" s="15"/>
    </row>
    <row r="325" spans="1:5" x14ac:dyDescent="0.3">
      <c r="A325" s="4" t="s">
        <v>1351</v>
      </c>
      <c r="B325" s="4" t="s">
        <v>293</v>
      </c>
      <c r="C325" s="41">
        <v>1.6230872614410217</v>
      </c>
      <c r="D325" s="41">
        <v>29.110512129380055</v>
      </c>
      <c r="E325" s="15"/>
    </row>
    <row r="326" spans="1:5" x14ac:dyDescent="0.3">
      <c r="A326" s="4" t="s">
        <v>1352</v>
      </c>
      <c r="B326" s="4"/>
      <c r="C326" s="41">
        <v>1.6235662785935505</v>
      </c>
      <c r="D326" s="41">
        <v>29.200359389038631</v>
      </c>
      <c r="E326" s="15"/>
    </row>
    <row r="327" spans="1:5" x14ac:dyDescent="0.3">
      <c r="A327" s="4" t="s">
        <v>1353</v>
      </c>
      <c r="B327" s="4" t="s">
        <v>294</v>
      </c>
      <c r="C327" s="41">
        <v>1.6265388175352788</v>
      </c>
      <c r="D327" s="41">
        <v>29.290206648697215</v>
      </c>
      <c r="E327" s="15"/>
    </row>
    <row r="328" spans="1:5" x14ac:dyDescent="0.3">
      <c r="A328" s="4" t="s">
        <v>1354</v>
      </c>
      <c r="B328" s="4" t="s">
        <v>295</v>
      </c>
      <c r="C328" s="41">
        <v>1.6270960458797055</v>
      </c>
      <c r="D328" s="41">
        <v>29.380053908355798</v>
      </c>
      <c r="E328" s="15"/>
    </row>
    <row r="329" spans="1:5" x14ac:dyDescent="0.3">
      <c r="A329" s="4" t="s">
        <v>1355</v>
      </c>
      <c r="B329" s="4" t="s">
        <v>296</v>
      </c>
      <c r="C329" s="41">
        <v>1.6302278026048687</v>
      </c>
      <c r="D329" s="41">
        <v>29.469901168014374</v>
      </c>
      <c r="E329" s="15"/>
    </row>
    <row r="330" spans="1:5" x14ac:dyDescent="0.3">
      <c r="A330" s="4" t="s">
        <v>1356</v>
      </c>
      <c r="B330" s="4" t="s">
        <v>297</v>
      </c>
      <c r="C330" s="41">
        <v>1.6308243563970108</v>
      </c>
      <c r="D330" s="41">
        <v>29.559748427672954</v>
      </c>
      <c r="E330" s="15"/>
    </row>
    <row r="331" spans="1:5" x14ac:dyDescent="0.3">
      <c r="A331" s="4" t="s">
        <v>1357</v>
      </c>
      <c r="B331" s="4" t="s">
        <v>298</v>
      </c>
      <c r="C331" s="41">
        <v>1.6310275398585301</v>
      </c>
      <c r="D331" s="41">
        <v>29.649595687331537</v>
      </c>
      <c r="E331" s="15"/>
    </row>
    <row r="332" spans="1:5" x14ac:dyDescent="0.3">
      <c r="A332" s="4" t="s">
        <v>1358</v>
      </c>
      <c r="B332" s="4" t="s">
        <v>299</v>
      </c>
      <c r="C332" s="41">
        <v>1.6317142732149432</v>
      </c>
      <c r="D332" s="41">
        <v>29.73944294699012</v>
      </c>
      <c r="E332" s="15"/>
    </row>
    <row r="333" spans="1:5" x14ac:dyDescent="0.3">
      <c r="A333" s="4" t="s">
        <v>1359</v>
      </c>
      <c r="B333" s="4" t="s">
        <v>300</v>
      </c>
      <c r="C333" s="41">
        <v>1.6336502152296215</v>
      </c>
      <c r="D333" s="41">
        <v>29.829290206648697</v>
      </c>
      <c r="E333" s="15"/>
    </row>
    <row r="334" spans="1:5" x14ac:dyDescent="0.3">
      <c r="A334" s="4" t="s">
        <v>1360</v>
      </c>
      <c r="B334" s="4" t="s">
        <v>301</v>
      </c>
      <c r="C334" s="41">
        <v>1.6336636758818015</v>
      </c>
      <c r="D334" s="41">
        <v>29.919137466307276</v>
      </c>
      <c r="E334" s="15"/>
    </row>
    <row r="335" spans="1:5" x14ac:dyDescent="0.3">
      <c r="A335" s="4" t="s">
        <v>1361</v>
      </c>
      <c r="B335" s="4" t="s">
        <v>302</v>
      </c>
      <c r="C335" s="41">
        <v>1.6341177284151696</v>
      </c>
      <c r="D335" s="41">
        <v>30.00898472596586</v>
      </c>
      <c r="E335" s="15"/>
    </row>
    <row r="336" spans="1:5" x14ac:dyDescent="0.3">
      <c r="A336" s="4" t="s">
        <v>1362</v>
      </c>
      <c r="B336" s="4" t="s">
        <v>303</v>
      </c>
      <c r="C336" s="41">
        <v>1.6343126571453648</v>
      </c>
      <c r="D336" s="41">
        <v>30.098831985624436</v>
      </c>
      <c r="E336" s="15"/>
    </row>
    <row r="337" spans="1:5" x14ac:dyDescent="0.3">
      <c r="A337" s="4" t="s">
        <v>1363</v>
      </c>
      <c r="B337" s="4" t="s">
        <v>304</v>
      </c>
      <c r="C337" s="41">
        <v>1.6345142155289007</v>
      </c>
      <c r="D337" s="41">
        <v>30.188679245283019</v>
      </c>
      <c r="E337" s="15"/>
    </row>
    <row r="338" spans="1:5" x14ac:dyDescent="0.3">
      <c r="A338" s="4" t="s">
        <v>1364</v>
      </c>
      <c r="B338" s="4" t="s">
        <v>305</v>
      </c>
      <c r="C338" s="41">
        <v>1.6349170518798988</v>
      </c>
      <c r="D338" s="41">
        <v>30.278526504941599</v>
      </c>
      <c r="E338" s="15"/>
    </row>
    <row r="339" spans="1:5" x14ac:dyDescent="0.3">
      <c r="A339" s="4" t="s">
        <v>1365</v>
      </c>
      <c r="B339" s="4" t="s">
        <v>306</v>
      </c>
      <c r="C339" s="41">
        <v>1.6352155810256548</v>
      </c>
      <c r="D339" s="41">
        <v>30.368373764600182</v>
      </c>
      <c r="E339" s="15"/>
    </row>
    <row r="340" spans="1:5" x14ac:dyDescent="0.3">
      <c r="A340" s="4" t="s">
        <v>1366</v>
      </c>
      <c r="B340" s="4" t="s">
        <v>307</v>
      </c>
      <c r="C340" s="41">
        <v>1.6358622490848438</v>
      </c>
      <c r="D340" s="41">
        <v>30.458221024258759</v>
      </c>
      <c r="E340" s="15"/>
    </row>
    <row r="341" spans="1:5" x14ac:dyDescent="0.3">
      <c r="A341" s="4" t="s">
        <v>1367</v>
      </c>
      <c r="B341" s="4" t="s">
        <v>308</v>
      </c>
      <c r="C341" s="41">
        <v>1.6368722055981411</v>
      </c>
      <c r="D341" s="41">
        <v>30.548068283917338</v>
      </c>
      <c r="E341" s="15"/>
    </row>
    <row r="342" spans="1:5" x14ac:dyDescent="0.3">
      <c r="A342" s="4" t="s">
        <v>1368</v>
      </c>
      <c r="B342" s="4" t="s">
        <v>309</v>
      </c>
      <c r="C342" s="41">
        <v>1.6403489089004573</v>
      </c>
      <c r="D342" s="41">
        <v>30.637915543575922</v>
      </c>
      <c r="E342" s="15"/>
    </row>
    <row r="343" spans="1:5" x14ac:dyDescent="0.3">
      <c r="A343" s="4" t="s">
        <v>1369</v>
      </c>
      <c r="B343" s="4" t="s">
        <v>310</v>
      </c>
      <c r="C343" s="41">
        <v>1.6414344470964364</v>
      </c>
      <c r="D343" s="41">
        <v>30.727762803234505</v>
      </c>
      <c r="E343" s="15"/>
    </row>
    <row r="344" spans="1:5" x14ac:dyDescent="0.3">
      <c r="A344" s="4" t="s">
        <v>1370</v>
      </c>
      <c r="B344" s="4" t="s">
        <v>311</v>
      </c>
      <c r="C344" s="41">
        <v>1.6420092122676164</v>
      </c>
      <c r="D344" s="41">
        <v>30.817610062893081</v>
      </c>
      <c r="E344" s="15"/>
    </row>
    <row r="345" spans="1:5" x14ac:dyDescent="0.3">
      <c r="A345" s="4" t="s">
        <v>1371</v>
      </c>
      <c r="B345" s="4" t="s">
        <v>312</v>
      </c>
      <c r="C345" s="41">
        <v>1.6421412347282107</v>
      </c>
      <c r="D345" s="41">
        <v>30.907457322551661</v>
      </c>
      <c r="E345" s="15"/>
    </row>
    <row r="346" spans="1:5" x14ac:dyDescent="0.3">
      <c r="A346" s="4" t="s">
        <v>1372</v>
      </c>
      <c r="B346" s="4" t="s">
        <v>313</v>
      </c>
      <c r="C346" s="41">
        <v>1.6437190936395403</v>
      </c>
      <c r="D346" s="41">
        <v>30.997304582210244</v>
      </c>
      <c r="E346" s="15"/>
    </row>
    <row r="347" spans="1:5" x14ac:dyDescent="0.3">
      <c r="A347" s="4" t="s">
        <v>1373</v>
      </c>
      <c r="B347" s="4" t="s">
        <v>314</v>
      </c>
      <c r="C347" s="41">
        <v>1.64386374559582</v>
      </c>
      <c r="D347" s="41">
        <v>31.08715184186882</v>
      </c>
      <c r="E347" s="15"/>
    </row>
    <row r="348" spans="1:5" x14ac:dyDescent="0.3">
      <c r="A348" s="4" t="s">
        <v>1374</v>
      </c>
      <c r="B348" s="4" t="s">
        <v>315</v>
      </c>
      <c r="C348" s="41">
        <v>1.647656763195541</v>
      </c>
      <c r="D348" s="41">
        <v>31.176999101527404</v>
      </c>
      <c r="E348" s="15"/>
    </row>
    <row r="349" spans="1:5" x14ac:dyDescent="0.3">
      <c r="A349" s="4" t="s">
        <v>1375</v>
      </c>
      <c r="B349" s="4" t="s">
        <v>316</v>
      </c>
      <c r="C349" s="41">
        <v>1.6488964480039308</v>
      </c>
      <c r="D349" s="41">
        <v>31.266846361185983</v>
      </c>
      <c r="E349" s="15"/>
    </row>
    <row r="350" spans="1:5" x14ac:dyDescent="0.3">
      <c r="A350" s="4" t="s">
        <v>1376</v>
      </c>
      <c r="B350" s="4" t="s">
        <v>317</v>
      </c>
      <c r="C350" s="41">
        <v>1.6501682415701506</v>
      </c>
      <c r="D350" s="41">
        <v>31.356693620844567</v>
      </c>
      <c r="E350" s="15"/>
    </row>
    <row r="351" spans="1:5" x14ac:dyDescent="0.3">
      <c r="A351" s="4" t="s">
        <v>1377</v>
      </c>
      <c r="B351" s="4" t="s">
        <v>318</v>
      </c>
      <c r="C351" s="41">
        <v>1.6511681339354611</v>
      </c>
      <c r="D351" s="41">
        <v>31.446540880503143</v>
      </c>
      <c r="E351" s="15"/>
    </row>
    <row r="352" spans="1:5" x14ac:dyDescent="0.3">
      <c r="A352" s="4" t="s">
        <v>1378</v>
      </c>
      <c r="B352" s="4" t="s">
        <v>319</v>
      </c>
      <c r="C352" s="41">
        <v>1.6515493632615188</v>
      </c>
      <c r="D352" s="41">
        <v>31.536388140161726</v>
      </c>
      <c r="E352" s="15"/>
    </row>
    <row r="353" spans="1:5" x14ac:dyDescent="0.3">
      <c r="A353" s="4" t="s">
        <v>1379</v>
      </c>
      <c r="B353" s="4" t="s">
        <v>320</v>
      </c>
      <c r="C353" s="41">
        <v>1.6542567810434363</v>
      </c>
      <c r="D353" s="41">
        <v>31.626235399820306</v>
      </c>
      <c r="E353" s="15"/>
    </row>
    <row r="354" spans="1:5" x14ac:dyDescent="0.3">
      <c r="A354" s="4" t="s">
        <v>1380</v>
      </c>
      <c r="B354" s="4" t="s">
        <v>321</v>
      </c>
      <c r="C354" s="41">
        <v>1.6545423122028311</v>
      </c>
      <c r="D354" s="41">
        <v>31.716082659478882</v>
      </c>
      <c r="E354" s="15"/>
    </row>
    <row r="355" spans="1:5" x14ac:dyDescent="0.3">
      <c r="A355" s="4" t="s">
        <v>1381</v>
      </c>
      <c r="B355" s="4" t="s">
        <v>322</v>
      </c>
      <c r="C355" s="41">
        <v>1.6565198285673661</v>
      </c>
      <c r="D355" s="41">
        <v>31.805929919137466</v>
      </c>
      <c r="E355" s="15"/>
    </row>
    <row r="356" spans="1:5" x14ac:dyDescent="0.3">
      <c r="A356" s="4" t="s">
        <v>1382</v>
      </c>
      <c r="B356" s="4" t="s">
        <v>323</v>
      </c>
      <c r="C356" s="41">
        <v>1.6567815421225445</v>
      </c>
      <c r="D356" s="41">
        <v>31.895777178796049</v>
      </c>
      <c r="E356" s="15"/>
    </row>
    <row r="357" spans="1:5" x14ac:dyDescent="0.3">
      <c r="A357" s="4" t="s">
        <v>1383</v>
      </c>
      <c r="B357" s="4" t="s">
        <v>324</v>
      </c>
      <c r="C357" s="41">
        <v>1.6597229261188009</v>
      </c>
      <c r="D357" s="41">
        <v>31.985624438454629</v>
      </c>
      <c r="E357" s="15"/>
    </row>
    <row r="358" spans="1:5" x14ac:dyDescent="0.3">
      <c r="A358" s="4" t="s">
        <v>1384</v>
      </c>
      <c r="B358" s="4" t="s">
        <v>325</v>
      </c>
      <c r="C358" s="41">
        <v>1.6598971933308853</v>
      </c>
      <c r="D358" s="41">
        <v>32.075471698113205</v>
      </c>
      <c r="E358" s="15"/>
    </row>
    <row r="359" spans="1:5" x14ac:dyDescent="0.3">
      <c r="A359" s="4" t="s">
        <v>1385</v>
      </c>
      <c r="B359" s="4" t="s">
        <v>326</v>
      </c>
      <c r="C359" s="41">
        <v>1.6657623000341859</v>
      </c>
      <c r="D359" s="41">
        <v>32.165318957771788</v>
      </c>
      <c r="E359" s="15"/>
    </row>
    <row r="360" spans="1:5" x14ac:dyDescent="0.3">
      <c r="A360" s="4" t="s">
        <v>1386</v>
      </c>
      <c r="B360" s="4" t="s">
        <v>327</v>
      </c>
      <c r="C360" s="41">
        <v>1.6659591534139617</v>
      </c>
      <c r="D360" s="41">
        <v>32.255166217430371</v>
      </c>
      <c r="E360" s="15"/>
    </row>
    <row r="361" spans="1:5" x14ac:dyDescent="0.3">
      <c r="A361" s="4" t="s">
        <v>1387</v>
      </c>
      <c r="B361" s="4" t="s">
        <v>328</v>
      </c>
      <c r="C361" s="41">
        <v>1.6668859765330997</v>
      </c>
      <c r="D361" s="41">
        <v>32.345013477088948</v>
      </c>
      <c r="E361" s="15"/>
    </row>
    <row r="362" spans="1:5" x14ac:dyDescent="0.3">
      <c r="A362" s="4" t="s">
        <v>1388</v>
      </c>
      <c r="B362" s="4" t="s">
        <v>329</v>
      </c>
      <c r="C362" s="41">
        <v>1.6694563531836688</v>
      </c>
      <c r="D362" s="41">
        <v>32.434860736747531</v>
      </c>
      <c r="E362" s="15"/>
    </row>
    <row r="363" spans="1:5" x14ac:dyDescent="0.3">
      <c r="A363" s="4" t="s">
        <v>1389</v>
      </c>
      <c r="B363" s="4" t="s">
        <v>330</v>
      </c>
      <c r="C363" s="41">
        <v>1.6722549147716685</v>
      </c>
      <c r="D363" s="41">
        <v>32.524707996406107</v>
      </c>
      <c r="E363" s="15"/>
    </row>
    <row r="364" spans="1:5" x14ac:dyDescent="0.3">
      <c r="A364" s="4" t="s">
        <v>1390</v>
      </c>
      <c r="B364" s="4" t="s">
        <v>331</v>
      </c>
      <c r="C364" s="41">
        <v>1.6733127975219619</v>
      </c>
      <c r="D364" s="41">
        <v>32.614555256064691</v>
      </c>
      <c r="E364" s="15"/>
    </row>
    <row r="365" spans="1:5" x14ac:dyDescent="0.3">
      <c r="A365" s="4" t="s">
        <v>1391</v>
      </c>
      <c r="B365" s="4" t="s">
        <v>332</v>
      </c>
      <c r="C365" s="41">
        <v>1.6736689452369209</v>
      </c>
      <c r="D365" s="41">
        <v>32.704402515723267</v>
      </c>
      <c r="E365" s="15"/>
    </row>
    <row r="366" spans="1:5" x14ac:dyDescent="0.3">
      <c r="A366" s="4" t="s">
        <v>1392</v>
      </c>
      <c r="B366" s="4" t="s">
        <v>333</v>
      </c>
      <c r="C366" s="41">
        <v>1.6760836453646217</v>
      </c>
      <c r="D366" s="41">
        <v>32.79424977538185</v>
      </c>
      <c r="E366" s="15"/>
    </row>
    <row r="367" spans="1:5" x14ac:dyDescent="0.3">
      <c r="A367" s="4" t="s">
        <v>1393</v>
      </c>
      <c r="B367" s="4"/>
      <c r="C367" s="41">
        <v>1.6805530594945353</v>
      </c>
      <c r="D367" s="41">
        <v>32.884097035040433</v>
      </c>
      <c r="E367" s="15"/>
    </row>
    <row r="368" spans="1:5" x14ac:dyDescent="0.3">
      <c r="A368" s="4" t="s">
        <v>1394</v>
      </c>
      <c r="B368" s="4" t="s">
        <v>334</v>
      </c>
      <c r="C368" s="41">
        <v>1.6805983678815755</v>
      </c>
      <c r="D368" s="41">
        <v>32.97394429469901</v>
      </c>
      <c r="E368" s="15"/>
    </row>
    <row r="369" spans="1:5" x14ac:dyDescent="0.3">
      <c r="A369" s="4" t="s">
        <v>1395</v>
      </c>
      <c r="B369" s="4" t="s">
        <v>335</v>
      </c>
      <c r="C369" s="41">
        <v>1.6813739181976308</v>
      </c>
      <c r="D369" s="41">
        <v>33.063791554357593</v>
      </c>
      <c r="E369" s="15"/>
    </row>
    <row r="370" spans="1:5" x14ac:dyDescent="0.3">
      <c r="A370" s="4" t="s">
        <v>1396</v>
      </c>
      <c r="B370" s="4"/>
      <c r="C370" s="41">
        <v>1.6817867786261267</v>
      </c>
      <c r="D370" s="41">
        <v>33.153638814016176</v>
      </c>
      <c r="E370" s="15"/>
    </row>
    <row r="371" spans="1:5" x14ac:dyDescent="0.3">
      <c r="A371" s="4" t="s">
        <v>1397</v>
      </c>
      <c r="B371" s="4" t="s">
        <v>336</v>
      </c>
      <c r="C371" s="41">
        <v>1.6836892949096767</v>
      </c>
      <c r="D371" s="41">
        <v>33.243486073674752</v>
      </c>
      <c r="E371" s="15"/>
    </row>
    <row r="372" spans="1:5" x14ac:dyDescent="0.3">
      <c r="A372" s="4" t="s">
        <v>1398</v>
      </c>
      <c r="B372" s="4" t="s">
        <v>337</v>
      </c>
      <c r="C372" s="41">
        <v>1.6857089041012807</v>
      </c>
      <c r="D372" s="41">
        <v>33.333333333333329</v>
      </c>
      <c r="E372" s="15"/>
    </row>
    <row r="373" spans="1:5" x14ac:dyDescent="0.3">
      <c r="A373" s="4" t="s">
        <v>1399</v>
      </c>
      <c r="B373" s="4"/>
      <c r="C373" s="41">
        <v>1.6860102913152855</v>
      </c>
      <c r="D373" s="41">
        <v>33.423180592991912</v>
      </c>
      <c r="E373" s="15"/>
    </row>
    <row r="374" spans="1:5" x14ac:dyDescent="0.3">
      <c r="A374" s="4" t="s">
        <v>1400</v>
      </c>
      <c r="B374" s="4" t="s">
        <v>338</v>
      </c>
      <c r="C374" s="41">
        <v>1.6881141657542182</v>
      </c>
      <c r="D374" s="41">
        <v>33.513027852650495</v>
      </c>
      <c r="E374" s="15"/>
    </row>
    <row r="375" spans="1:5" x14ac:dyDescent="0.3">
      <c r="A375" s="4" t="s">
        <v>1401</v>
      </c>
      <c r="B375" s="4" t="s">
        <v>339</v>
      </c>
      <c r="C375" s="41">
        <v>1.6891015798524216</v>
      </c>
      <c r="D375" s="41">
        <v>33.602875112309071</v>
      </c>
      <c r="E375" s="15"/>
    </row>
    <row r="376" spans="1:5" x14ac:dyDescent="0.3">
      <c r="A376" s="4" t="s">
        <v>1402</v>
      </c>
      <c r="B376" s="4" t="s">
        <v>340</v>
      </c>
      <c r="C376" s="41">
        <v>1.6906094969868175</v>
      </c>
      <c r="D376" s="41">
        <v>33.692722371967655</v>
      </c>
      <c r="E376" s="15"/>
    </row>
    <row r="377" spans="1:5" x14ac:dyDescent="0.3">
      <c r="A377" s="4" t="s">
        <v>1403</v>
      </c>
      <c r="B377" s="4" t="s">
        <v>341</v>
      </c>
      <c r="C377" s="41">
        <v>1.6917796935995808</v>
      </c>
      <c r="D377" s="41">
        <v>33.782569631626238</v>
      </c>
      <c r="E377" s="15"/>
    </row>
    <row r="378" spans="1:5" x14ac:dyDescent="0.3">
      <c r="A378" s="4" t="s">
        <v>1404</v>
      </c>
      <c r="B378" s="4" t="s">
        <v>342</v>
      </c>
      <c r="C378" s="41">
        <v>1.6921769020799722</v>
      </c>
      <c r="D378" s="41">
        <v>33.872416891284814</v>
      </c>
      <c r="E378" s="15"/>
    </row>
    <row r="379" spans="1:5" x14ac:dyDescent="0.3">
      <c r="A379" s="4" t="s">
        <v>1405</v>
      </c>
      <c r="B379" s="4" t="s">
        <v>343</v>
      </c>
      <c r="C379" s="41">
        <v>1.6925149785504197</v>
      </c>
      <c r="D379" s="41">
        <v>33.962264150943398</v>
      </c>
      <c r="E379" s="15"/>
    </row>
    <row r="380" spans="1:5" x14ac:dyDescent="0.3">
      <c r="A380" s="4" t="s">
        <v>1406</v>
      </c>
      <c r="B380" s="4" t="s">
        <v>344</v>
      </c>
      <c r="C380" s="41">
        <v>1.6935276317706711</v>
      </c>
      <c r="D380" s="41">
        <v>34.052111410601974</v>
      </c>
      <c r="E380" s="15"/>
    </row>
    <row r="381" spans="1:5" x14ac:dyDescent="0.3">
      <c r="A381" s="4" t="s">
        <v>1407</v>
      </c>
      <c r="B381" s="4" t="s">
        <v>345</v>
      </c>
      <c r="C381" s="41">
        <v>1.6946490648476407</v>
      </c>
      <c r="D381" s="41">
        <v>34.141958670260557</v>
      </c>
      <c r="E381" s="15"/>
    </row>
    <row r="382" spans="1:5" x14ac:dyDescent="0.3">
      <c r="A382" s="4" t="s">
        <v>1408</v>
      </c>
      <c r="B382" s="4" t="s">
        <v>346</v>
      </c>
      <c r="C382" s="41">
        <v>1.6953298803881305</v>
      </c>
      <c r="D382" s="41">
        <v>34.23180592991914</v>
      </c>
      <c r="E382" s="15"/>
    </row>
    <row r="383" spans="1:5" x14ac:dyDescent="0.3">
      <c r="A383" s="4" t="s">
        <v>1409</v>
      </c>
      <c r="B383" s="4" t="s">
        <v>347</v>
      </c>
      <c r="C383" s="41">
        <v>1.6965340315613615</v>
      </c>
      <c r="D383" s="41">
        <v>34.321653189577717</v>
      </c>
      <c r="E383" s="15"/>
    </row>
    <row r="384" spans="1:5" x14ac:dyDescent="0.3">
      <c r="A384" s="4" t="s">
        <v>1410</v>
      </c>
      <c r="B384" s="4" t="s">
        <v>348</v>
      </c>
      <c r="C384" s="41">
        <v>1.6965369431335964</v>
      </c>
      <c r="D384" s="41">
        <v>34.4115004492363</v>
      </c>
      <c r="E384" s="15"/>
    </row>
    <row r="385" spans="1:5" x14ac:dyDescent="0.3">
      <c r="A385" s="4" t="s">
        <v>1411</v>
      </c>
      <c r="B385" s="4" t="s">
        <v>2016</v>
      </c>
      <c r="C385" s="41">
        <v>1.6990713278945071</v>
      </c>
      <c r="D385" s="41">
        <v>34.501347708894883</v>
      </c>
      <c r="E385" s="15"/>
    </row>
    <row r="386" spans="1:5" x14ac:dyDescent="0.3">
      <c r="A386" s="4" t="s">
        <v>1412</v>
      </c>
      <c r="B386" s="4" t="s">
        <v>349</v>
      </c>
      <c r="C386" s="41">
        <v>1.6998839556867962</v>
      </c>
      <c r="D386" s="41">
        <v>34.591194968553459</v>
      </c>
      <c r="E386" s="15"/>
    </row>
    <row r="387" spans="1:5" x14ac:dyDescent="0.3">
      <c r="A387" s="5" t="s">
        <v>1413</v>
      </c>
      <c r="B387" s="4" t="s">
        <v>350</v>
      </c>
      <c r="C387" s="41">
        <v>1.7017089855548535</v>
      </c>
      <c r="D387" s="41">
        <v>34.681042228212036</v>
      </c>
      <c r="E387" s="15"/>
    </row>
    <row r="388" spans="1:5" x14ac:dyDescent="0.3">
      <c r="A388" s="4" t="s">
        <v>1414</v>
      </c>
      <c r="B388" s="4" t="s">
        <v>351</v>
      </c>
      <c r="C388" s="41">
        <v>1.7036753367928161</v>
      </c>
      <c r="D388" s="41">
        <v>34.770889487870619</v>
      </c>
      <c r="E388" s="15"/>
    </row>
    <row r="389" spans="1:5" x14ac:dyDescent="0.3">
      <c r="A389" s="4" t="s">
        <v>1415</v>
      </c>
      <c r="B389" s="4" t="s">
        <v>352</v>
      </c>
      <c r="C389" s="41">
        <v>1.7042563596449245</v>
      </c>
      <c r="D389" s="41">
        <v>34.860736747529202</v>
      </c>
      <c r="E389" s="15"/>
    </row>
    <row r="390" spans="1:5" x14ac:dyDescent="0.3">
      <c r="A390" s="4" t="s">
        <v>1416</v>
      </c>
      <c r="B390" s="4" t="s">
        <v>2017</v>
      </c>
      <c r="C390" s="41">
        <v>1.7051906615081032</v>
      </c>
      <c r="D390" s="41">
        <v>34.950584007187778</v>
      </c>
      <c r="E390" s="15"/>
    </row>
    <row r="391" spans="1:5" x14ac:dyDescent="0.3">
      <c r="A391" s="4" t="s">
        <v>1417</v>
      </c>
      <c r="B391" s="4" t="s">
        <v>353</v>
      </c>
      <c r="C391" s="41">
        <v>1.70767518886377</v>
      </c>
      <c r="D391" s="41">
        <v>35.040431266846362</v>
      </c>
      <c r="E391" s="15"/>
    </row>
    <row r="392" spans="1:5" x14ac:dyDescent="0.3">
      <c r="A392" s="4" t="s">
        <v>1418</v>
      </c>
      <c r="B392" s="4"/>
      <c r="C392" s="41">
        <v>1.7106616557026963</v>
      </c>
      <c r="D392" s="41">
        <v>35.130278526504945</v>
      </c>
      <c r="E392" s="15"/>
    </row>
    <row r="393" spans="1:5" x14ac:dyDescent="0.3">
      <c r="A393" s="4" t="s">
        <v>1419</v>
      </c>
      <c r="B393" s="4" t="s">
        <v>354</v>
      </c>
      <c r="C393" s="41">
        <v>1.7128432393707196</v>
      </c>
      <c r="D393" s="41">
        <v>35.220125786163521</v>
      </c>
      <c r="E393" s="15"/>
    </row>
    <row r="394" spans="1:5" x14ac:dyDescent="0.3">
      <c r="A394" s="4" t="s">
        <v>1420</v>
      </c>
      <c r="B394" s="4" t="s">
        <v>355</v>
      </c>
      <c r="C394" s="41">
        <v>1.7139607041935763</v>
      </c>
      <c r="D394" s="41">
        <v>35.309973045822105</v>
      </c>
      <c r="E394" s="15"/>
    </row>
    <row r="395" spans="1:5" x14ac:dyDescent="0.3">
      <c r="A395" s="4" t="s">
        <v>1421</v>
      </c>
      <c r="B395" s="4" t="s">
        <v>356</v>
      </c>
      <c r="C395" s="41">
        <v>1.7144974086498059</v>
      </c>
      <c r="D395" s="41">
        <v>35.399820305480681</v>
      </c>
      <c r="E395" s="15"/>
    </row>
    <row r="396" spans="1:5" x14ac:dyDescent="0.3">
      <c r="A396" s="4" t="s">
        <v>1422</v>
      </c>
      <c r="B396" s="4" t="s">
        <v>357</v>
      </c>
      <c r="C396" s="41">
        <v>1.7146258956632623</v>
      </c>
      <c r="D396" s="41">
        <v>35.489667565139264</v>
      </c>
      <c r="E396" s="15"/>
    </row>
    <row r="397" spans="1:5" x14ac:dyDescent="0.3">
      <c r="A397" s="4" t="s">
        <v>1423</v>
      </c>
      <c r="B397" s="4" t="s">
        <v>358</v>
      </c>
      <c r="C397" s="41">
        <v>1.7147850551149952</v>
      </c>
      <c r="D397" s="41">
        <v>35.57951482479784</v>
      </c>
      <c r="E397" s="15"/>
    </row>
    <row r="398" spans="1:5" x14ac:dyDescent="0.3">
      <c r="A398" s="4" t="s">
        <v>1424</v>
      </c>
      <c r="B398" s="4" t="s">
        <v>359</v>
      </c>
      <c r="C398" s="41">
        <v>1.7155381767960642</v>
      </c>
      <c r="D398" s="41">
        <v>35.669362084456424</v>
      </c>
      <c r="E398" s="15"/>
    </row>
    <row r="399" spans="1:5" x14ac:dyDescent="0.3">
      <c r="A399" s="4" t="s">
        <v>1425</v>
      </c>
      <c r="B399" s="4" t="s">
        <v>360</v>
      </c>
      <c r="C399" s="41">
        <v>1.7155437506051421</v>
      </c>
      <c r="D399" s="41">
        <v>35.759209344115007</v>
      </c>
      <c r="E399" s="15"/>
    </row>
    <row r="400" spans="1:5" x14ac:dyDescent="0.3">
      <c r="A400" s="4" t="s">
        <v>1426</v>
      </c>
      <c r="B400" s="4" t="s">
        <v>361</v>
      </c>
      <c r="C400" s="41">
        <v>1.7201923912488666</v>
      </c>
      <c r="D400" s="41">
        <v>35.849056603773583</v>
      </c>
      <c r="E400" s="15"/>
    </row>
    <row r="401" spans="1:5" x14ac:dyDescent="0.3">
      <c r="A401" s="4" t="s">
        <v>1427</v>
      </c>
      <c r="B401" s="4" t="s">
        <v>362</v>
      </c>
      <c r="C401" s="41">
        <v>1.7221703180578676</v>
      </c>
      <c r="D401" s="41">
        <v>35.938903863432166</v>
      </c>
      <c r="E401" s="15"/>
    </row>
    <row r="402" spans="1:5" x14ac:dyDescent="0.3">
      <c r="A402" s="4" t="s">
        <v>1428</v>
      </c>
      <c r="B402" s="4"/>
      <c r="C402" s="41">
        <v>1.7222553950041637</v>
      </c>
      <c r="D402" s="41">
        <v>36.02875112309075</v>
      </c>
      <c r="E402" s="15"/>
    </row>
    <row r="403" spans="1:5" x14ac:dyDescent="0.3">
      <c r="A403" s="4" t="s">
        <v>1429</v>
      </c>
      <c r="B403" s="4" t="s">
        <v>363</v>
      </c>
      <c r="C403" s="41">
        <v>1.7224611574149864</v>
      </c>
      <c r="D403" s="41">
        <v>36.118598382749326</v>
      </c>
      <c r="E403" s="15"/>
    </row>
    <row r="404" spans="1:5" x14ac:dyDescent="0.3">
      <c r="A404" s="4" t="s">
        <v>1430</v>
      </c>
      <c r="B404" s="4" t="s">
        <v>364</v>
      </c>
      <c r="C404" s="41">
        <v>1.7225160109306807</v>
      </c>
      <c r="D404" s="41">
        <v>36.208445642407902</v>
      </c>
      <c r="E404" s="15"/>
    </row>
    <row r="405" spans="1:5" x14ac:dyDescent="0.3">
      <c r="A405" s="4" t="s">
        <v>1431</v>
      </c>
      <c r="B405" s="4" t="s">
        <v>365</v>
      </c>
      <c r="C405" s="41">
        <v>1.7227655069862362</v>
      </c>
      <c r="D405" s="41">
        <v>36.298292902066486</v>
      </c>
      <c r="E405" s="15"/>
    </row>
    <row r="406" spans="1:5" x14ac:dyDescent="0.3">
      <c r="A406" s="4" t="s">
        <v>1432</v>
      </c>
      <c r="B406" s="4" t="s">
        <v>366</v>
      </c>
      <c r="C406" s="41">
        <v>1.7259143534298935</v>
      </c>
      <c r="D406" s="41">
        <v>36.388140161725069</v>
      </c>
      <c r="E406" s="15"/>
    </row>
    <row r="407" spans="1:5" x14ac:dyDescent="0.3">
      <c r="A407" s="4" t="s">
        <v>1433</v>
      </c>
      <c r="B407" s="4" t="s">
        <v>367</v>
      </c>
      <c r="C407" s="41">
        <v>1.7271805506840778</v>
      </c>
      <c r="D407" s="41">
        <v>36.477987421383645</v>
      </c>
      <c r="E407" s="15"/>
    </row>
    <row r="408" spans="1:5" x14ac:dyDescent="0.3">
      <c r="A408" s="4" t="s">
        <v>1434</v>
      </c>
      <c r="B408" s="4" t="s">
        <v>368</v>
      </c>
      <c r="C408" s="41">
        <v>1.7298664400367456</v>
      </c>
      <c r="D408" s="41">
        <v>36.567834681042228</v>
      </c>
      <c r="E408" s="15"/>
    </row>
    <row r="409" spans="1:5" x14ac:dyDescent="0.3">
      <c r="A409" s="4" t="s">
        <v>1435</v>
      </c>
      <c r="B409" s="4" t="s">
        <v>369</v>
      </c>
      <c r="C409" s="41">
        <v>1.7324982996152525</v>
      </c>
      <c r="D409" s="41">
        <v>36.657681940700812</v>
      </c>
      <c r="E409" s="15"/>
    </row>
    <row r="410" spans="1:5" x14ac:dyDescent="0.3">
      <c r="A410" s="4" t="s">
        <v>1436</v>
      </c>
      <c r="B410" s="4" t="s">
        <v>370</v>
      </c>
      <c r="C410" s="41">
        <v>1.7329081744308208</v>
      </c>
      <c r="D410" s="41">
        <v>36.747529200359388</v>
      </c>
      <c r="E410" s="15"/>
    </row>
    <row r="411" spans="1:5" x14ac:dyDescent="0.3">
      <c r="A411" s="4" t="s">
        <v>1437</v>
      </c>
      <c r="B411" s="4" t="s">
        <v>371</v>
      </c>
      <c r="C411" s="41">
        <v>1.733836328765207</v>
      </c>
      <c r="D411" s="41">
        <v>36.837376460017964</v>
      </c>
      <c r="E411" s="15"/>
    </row>
    <row r="412" spans="1:5" x14ac:dyDescent="0.3">
      <c r="A412" s="4" t="s">
        <v>1438</v>
      </c>
      <c r="B412" s="4" t="s">
        <v>372</v>
      </c>
      <c r="C412" s="41">
        <v>1.7346798421638803</v>
      </c>
      <c r="D412" s="41">
        <v>36.927223719676547</v>
      </c>
      <c r="E412" s="15"/>
    </row>
    <row r="413" spans="1:5" x14ac:dyDescent="0.3">
      <c r="A413" s="4" t="s">
        <v>1439</v>
      </c>
      <c r="B413" s="4" t="s">
        <v>373</v>
      </c>
      <c r="C413" s="41">
        <v>1.7348424837968417</v>
      </c>
      <c r="D413" s="41">
        <v>37.017070979335131</v>
      </c>
      <c r="E413" s="15"/>
    </row>
    <row r="414" spans="1:5" x14ac:dyDescent="0.3">
      <c r="A414" s="4" t="s">
        <v>1440</v>
      </c>
      <c r="B414" s="4" t="s">
        <v>374</v>
      </c>
      <c r="C414" s="41">
        <v>1.735385958050421</v>
      </c>
      <c r="D414" s="41">
        <v>37.106918238993707</v>
      </c>
      <c r="E414" s="15"/>
    </row>
    <row r="415" spans="1:5" x14ac:dyDescent="0.3">
      <c r="A415" s="4" t="s">
        <v>1441</v>
      </c>
      <c r="B415" s="4" t="s">
        <v>375</v>
      </c>
      <c r="C415" s="41">
        <v>1.736327434665436</v>
      </c>
      <c r="D415" s="41">
        <v>37.19676549865229</v>
      </c>
      <c r="E415" s="15"/>
    </row>
    <row r="416" spans="1:5" x14ac:dyDescent="0.3">
      <c r="A416" s="4" t="s">
        <v>1442</v>
      </c>
      <c r="B416" s="4" t="s">
        <v>376</v>
      </c>
      <c r="C416" s="41">
        <v>1.7367549460896561</v>
      </c>
      <c r="D416" s="41">
        <v>37.286612758310874</v>
      </c>
      <c r="E416" s="15"/>
    </row>
    <row r="417" spans="1:5" x14ac:dyDescent="0.3">
      <c r="A417" s="4" t="s">
        <v>1443</v>
      </c>
      <c r="B417" s="4" t="s">
        <v>377</v>
      </c>
      <c r="C417" s="41">
        <v>1.7369327306400972</v>
      </c>
      <c r="D417" s="41">
        <v>37.376460017969457</v>
      </c>
      <c r="E417" s="15"/>
    </row>
    <row r="418" spans="1:5" x14ac:dyDescent="0.3">
      <c r="A418" s="4" t="s">
        <v>1444</v>
      </c>
      <c r="B418" s="4" t="s">
        <v>378</v>
      </c>
      <c r="C418" s="41">
        <v>1.7370547495516804</v>
      </c>
      <c r="D418" s="41">
        <v>37.466307277628033</v>
      </c>
      <c r="E418" s="15"/>
    </row>
    <row r="419" spans="1:5" x14ac:dyDescent="0.3">
      <c r="A419" s="4" t="s">
        <v>1445</v>
      </c>
      <c r="B419" s="4" t="s">
        <v>379</v>
      </c>
      <c r="C419" s="41">
        <v>1.7393164915367383</v>
      </c>
      <c r="D419" s="41">
        <v>37.556154537286609</v>
      </c>
      <c r="E419" s="15"/>
    </row>
    <row r="420" spans="1:5" x14ac:dyDescent="0.3">
      <c r="A420" s="4" t="s">
        <v>1446</v>
      </c>
      <c r="B420" s="4" t="s">
        <v>380</v>
      </c>
      <c r="C420" s="41">
        <v>1.7407020961565907</v>
      </c>
      <c r="D420" s="41">
        <v>37.646001796945193</v>
      </c>
      <c r="E420" s="15"/>
    </row>
    <row r="421" spans="1:5" x14ac:dyDescent="0.3">
      <c r="A421" s="4" t="s">
        <v>1447</v>
      </c>
      <c r="B421" s="4" t="s">
        <v>381</v>
      </c>
      <c r="C421" s="41">
        <v>1.7427120420633915</v>
      </c>
      <c r="D421" s="41">
        <v>37.735849056603776</v>
      </c>
      <c r="E421" s="15"/>
    </row>
    <row r="422" spans="1:5" x14ac:dyDescent="0.3">
      <c r="A422" s="4" t="s">
        <v>1448</v>
      </c>
      <c r="B422" s="4" t="s">
        <v>382</v>
      </c>
      <c r="C422" s="41">
        <v>1.7427931890009158</v>
      </c>
      <c r="D422" s="41">
        <v>37.825696316262352</v>
      </c>
      <c r="E422" s="15"/>
    </row>
    <row r="423" spans="1:5" x14ac:dyDescent="0.3">
      <c r="A423" s="4" t="s">
        <v>1449</v>
      </c>
      <c r="B423" s="4" t="s">
        <v>383</v>
      </c>
      <c r="C423" s="41">
        <v>1.7430260750247308</v>
      </c>
      <c r="D423" s="41">
        <v>37.915543575920935</v>
      </c>
      <c r="E423" s="15"/>
    </row>
    <row r="424" spans="1:5" x14ac:dyDescent="0.3">
      <c r="A424" s="4" t="s">
        <v>1450</v>
      </c>
      <c r="B424" s="4" t="s">
        <v>384</v>
      </c>
      <c r="C424" s="41">
        <v>1.7450669804599803</v>
      </c>
      <c r="D424" s="41">
        <v>38.005390835579519</v>
      </c>
      <c r="E424" s="15"/>
    </row>
    <row r="425" spans="1:5" x14ac:dyDescent="0.3">
      <c r="A425" s="4" t="s">
        <v>1451</v>
      </c>
      <c r="B425" s="4" t="s">
        <v>385</v>
      </c>
      <c r="C425" s="41">
        <v>1.7454677700075418</v>
      </c>
      <c r="D425" s="41">
        <v>38.095238095238095</v>
      </c>
      <c r="E425" s="15"/>
    </row>
    <row r="426" spans="1:5" x14ac:dyDescent="0.3">
      <c r="A426" s="4" t="s">
        <v>1452</v>
      </c>
      <c r="B426" s="4" t="s">
        <v>386</v>
      </c>
      <c r="C426" s="41">
        <v>1.7463980487364965</v>
      </c>
      <c r="D426" s="41">
        <v>38.185085354896678</v>
      </c>
      <c r="E426" s="15"/>
    </row>
    <row r="427" spans="1:5" x14ac:dyDescent="0.3">
      <c r="A427" s="4" t="s">
        <v>1453</v>
      </c>
      <c r="B427" s="4" t="s">
        <v>387</v>
      </c>
      <c r="C427" s="41">
        <v>1.7482087072034331</v>
      </c>
      <c r="D427" s="41">
        <v>38.274932614555254</v>
      </c>
      <c r="E427" s="15"/>
    </row>
    <row r="428" spans="1:5" x14ac:dyDescent="0.3">
      <c r="A428" s="4" t="s">
        <v>1454</v>
      </c>
      <c r="B428" s="4" t="s">
        <v>388</v>
      </c>
      <c r="C428" s="41">
        <v>1.7497466189932651</v>
      </c>
      <c r="D428" s="41">
        <v>38.364779874213838</v>
      </c>
      <c r="E428" s="15"/>
    </row>
    <row r="429" spans="1:5" x14ac:dyDescent="0.3">
      <c r="A429" s="4" t="s">
        <v>1455</v>
      </c>
      <c r="B429" s="4" t="s">
        <v>389</v>
      </c>
      <c r="C429" s="41">
        <v>1.7521406775614554</v>
      </c>
      <c r="D429" s="41">
        <v>38.454627133872414</v>
      </c>
      <c r="E429" s="15"/>
    </row>
    <row r="430" spans="1:5" x14ac:dyDescent="0.3">
      <c r="A430" s="4" t="s">
        <v>1456</v>
      </c>
      <c r="B430" s="4" t="s">
        <v>390</v>
      </c>
      <c r="C430" s="41">
        <v>1.7541188942254127</v>
      </c>
      <c r="D430" s="41">
        <v>38.544474393530997</v>
      </c>
      <c r="E430" s="15"/>
    </row>
    <row r="431" spans="1:5" x14ac:dyDescent="0.3">
      <c r="A431" s="4" t="s">
        <v>1457</v>
      </c>
      <c r="B431" s="4" t="s">
        <v>391</v>
      </c>
      <c r="C431" s="41">
        <v>1.7549672229302948</v>
      </c>
      <c r="D431" s="41">
        <v>38.634321653189581</v>
      </c>
      <c r="E431" s="15"/>
    </row>
    <row r="432" spans="1:5" x14ac:dyDescent="0.3">
      <c r="A432" s="4" t="s">
        <v>1458</v>
      </c>
      <c r="B432" s="4" t="s">
        <v>392</v>
      </c>
      <c r="C432" s="41">
        <v>1.755478476365673</v>
      </c>
      <c r="D432" s="41">
        <v>38.724168912848157</v>
      </c>
      <c r="E432" s="15"/>
    </row>
    <row r="433" spans="1:5" x14ac:dyDescent="0.3">
      <c r="A433" s="4" t="s">
        <v>1459</v>
      </c>
      <c r="B433" s="4" t="s">
        <v>393</v>
      </c>
      <c r="C433" s="41">
        <v>1.7559383443769245</v>
      </c>
      <c r="D433" s="41">
        <v>38.81401617250674</v>
      </c>
      <c r="E433" s="15"/>
    </row>
    <row r="434" spans="1:5" x14ac:dyDescent="0.3">
      <c r="A434" s="4" t="s">
        <v>1460</v>
      </c>
      <c r="B434" s="4" t="s">
        <v>394</v>
      </c>
      <c r="C434" s="41">
        <v>1.759627560434619</v>
      </c>
      <c r="D434" s="41">
        <v>38.903863432165323</v>
      </c>
      <c r="E434" s="15"/>
    </row>
    <row r="435" spans="1:5" x14ac:dyDescent="0.3">
      <c r="A435" s="4" t="s">
        <v>1461</v>
      </c>
      <c r="B435" s="4" t="s">
        <v>395</v>
      </c>
      <c r="C435" s="41">
        <v>1.7603571332721544</v>
      </c>
      <c r="D435" s="41">
        <v>38.9937106918239</v>
      </c>
      <c r="E435" s="15"/>
    </row>
    <row r="436" spans="1:5" x14ac:dyDescent="0.3">
      <c r="A436" s="4" t="s">
        <v>1462</v>
      </c>
      <c r="B436" s="4" t="s">
        <v>396</v>
      </c>
      <c r="C436" s="41">
        <v>1.7605732539443939</v>
      </c>
      <c r="D436" s="41">
        <v>39.083557951482476</v>
      </c>
      <c r="E436" s="15"/>
    </row>
    <row r="437" spans="1:5" x14ac:dyDescent="0.3">
      <c r="A437" s="4" t="s">
        <v>1463</v>
      </c>
      <c r="B437" s="4" t="s">
        <v>397</v>
      </c>
      <c r="C437" s="41">
        <v>1.7616873319866357</v>
      </c>
      <c r="D437" s="41">
        <v>39.173405211141059</v>
      </c>
      <c r="E437" s="15"/>
    </row>
    <row r="438" spans="1:5" x14ac:dyDescent="0.3">
      <c r="A438" s="4" t="s">
        <v>1464</v>
      </c>
      <c r="B438" s="4" t="s">
        <v>398</v>
      </c>
      <c r="C438" s="41">
        <v>1.7621757212617919</v>
      </c>
      <c r="D438" s="41">
        <v>39.263252470799642</v>
      </c>
      <c r="E438" s="15"/>
    </row>
    <row r="439" spans="1:5" x14ac:dyDescent="0.3">
      <c r="A439" s="4" t="s">
        <v>1465</v>
      </c>
      <c r="B439" s="4" t="s">
        <v>399</v>
      </c>
      <c r="C439" s="41">
        <v>1.7632707205355849</v>
      </c>
      <c r="D439" s="41">
        <v>39.353099730458219</v>
      </c>
      <c r="E439" s="15"/>
    </row>
    <row r="440" spans="1:5" x14ac:dyDescent="0.3">
      <c r="A440" s="4" t="s">
        <v>1466</v>
      </c>
      <c r="B440" s="4" t="s">
        <v>400</v>
      </c>
      <c r="C440" s="41">
        <v>1.7636001796504306</v>
      </c>
      <c r="D440" s="41">
        <v>39.442946990116802</v>
      </c>
      <c r="E440" s="15"/>
    </row>
    <row r="441" spans="1:5" x14ac:dyDescent="0.3">
      <c r="A441" s="4" t="s">
        <v>1467</v>
      </c>
      <c r="B441" s="4" t="s">
        <v>401</v>
      </c>
      <c r="C441" s="41">
        <v>1.7648583082618965</v>
      </c>
      <c r="D441" s="41">
        <v>39.532794249775385</v>
      </c>
      <c r="E441" s="15"/>
    </row>
    <row r="442" spans="1:5" x14ac:dyDescent="0.3">
      <c r="A442" s="4" t="s">
        <v>1468</v>
      </c>
      <c r="B442" s="4" t="s">
        <v>402</v>
      </c>
      <c r="C442" s="41">
        <v>1.7658870127525053</v>
      </c>
      <c r="D442" s="41">
        <v>39.622641509433961</v>
      </c>
      <c r="E442" s="15"/>
    </row>
    <row r="443" spans="1:5" x14ac:dyDescent="0.3">
      <c r="A443" s="4" t="s">
        <v>1469</v>
      </c>
      <c r="B443" s="4" t="s">
        <v>403</v>
      </c>
      <c r="C443" s="41">
        <v>1.7676875821266134</v>
      </c>
      <c r="D443" s="41">
        <v>39.712488769092538</v>
      </c>
      <c r="E443" s="15"/>
    </row>
    <row r="444" spans="1:5" x14ac:dyDescent="0.3">
      <c r="A444" s="4" t="s">
        <v>1470</v>
      </c>
      <c r="B444" s="4" t="s">
        <v>404</v>
      </c>
      <c r="C444" s="41">
        <v>1.7677740789721987</v>
      </c>
      <c r="D444" s="41">
        <v>39.802336028751121</v>
      </c>
      <c r="E444" s="15"/>
    </row>
    <row r="445" spans="1:5" x14ac:dyDescent="0.3">
      <c r="A445" s="4" t="s">
        <v>1471</v>
      </c>
      <c r="B445" s="4" t="s">
        <v>405</v>
      </c>
      <c r="C445" s="41">
        <v>1.7687539962915497</v>
      </c>
      <c r="D445" s="41">
        <v>39.892183288409704</v>
      </c>
      <c r="E445" s="15"/>
    </row>
    <row r="446" spans="1:5" x14ac:dyDescent="0.3">
      <c r="A446" s="4" t="s">
        <v>1472</v>
      </c>
      <c r="B446" s="4" t="s">
        <v>406</v>
      </c>
      <c r="C446" s="41">
        <v>1.7695816229261578</v>
      </c>
      <c r="D446" s="41">
        <v>39.98203054806828</v>
      </c>
      <c r="E446" s="15"/>
    </row>
    <row r="447" spans="1:5" x14ac:dyDescent="0.3">
      <c r="A447" s="4" t="s">
        <v>1473</v>
      </c>
      <c r="B447" s="4" t="s">
        <v>407</v>
      </c>
      <c r="C447" s="41">
        <v>1.7718739766298401</v>
      </c>
      <c r="D447" s="41">
        <v>40.071877807726864</v>
      </c>
      <c r="E447" s="15"/>
    </row>
    <row r="448" spans="1:5" x14ac:dyDescent="0.3">
      <c r="A448" s="4" t="s">
        <v>1474</v>
      </c>
      <c r="B448" s="4" t="s">
        <v>408</v>
      </c>
      <c r="C448" s="41">
        <v>1.7735134019172933</v>
      </c>
      <c r="D448" s="41">
        <v>40.161725067385447</v>
      </c>
      <c r="E448" s="15"/>
    </row>
    <row r="449" spans="1:5" x14ac:dyDescent="0.3">
      <c r="A449" s="4" t="s">
        <v>1475</v>
      </c>
      <c r="B449" s="4" t="s">
        <v>409</v>
      </c>
      <c r="C449" s="41">
        <v>1.7738083784920642</v>
      </c>
      <c r="D449" s="41">
        <v>40.25157232704403</v>
      </c>
      <c r="E449" s="15"/>
    </row>
    <row r="450" spans="1:5" x14ac:dyDescent="0.3">
      <c r="A450" s="4" t="s">
        <v>1476</v>
      </c>
      <c r="B450" s="4" t="s">
        <v>410</v>
      </c>
      <c r="C450" s="41">
        <v>1.7745923828714467</v>
      </c>
      <c r="D450" s="41">
        <v>40.341419586702607</v>
      </c>
      <c r="E450" s="15"/>
    </row>
    <row r="451" spans="1:5" x14ac:dyDescent="0.3">
      <c r="A451" s="4" t="s">
        <v>1477</v>
      </c>
      <c r="B451" s="4" t="s">
        <v>411</v>
      </c>
      <c r="C451" s="41">
        <v>1.7753992560112672</v>
      </c>
      <c r="D451" s="41">
        <v>40.431266846361183</v>
      </c>
      <c r="E451" s="15"/>
    </row>
    <row r="452" spans="1:5" x14ac:dyDescent="0.3">
      <c r="A452" s="4" t="s">
        <v>1478</v>
      </c>
      <c r="B452" s="4" t="s">
        <v>412</v>
      </c>
      <c r="C452" s="41">
        <v>1.7758094085582259</v>
      </c>
      <c r="D452" s="41">
        <v>40.521114106019766</v>
      </c>
      <c r="E452" s="15"/>
    </row>
    <row r="453" spans="1:5" x14ac:dyDescent="0.3">
      <c r="A453" s="4" t="s">
        <v>1479</v>
      </c>
      <c r="B453" s="4" t="s">
        <v>413</v>
      </c>
      <c r="C453" s="41">
        <v>1.7762991424131864</v>
      </c>
      <c r="D453" s="41">
        <v>40.610961365678342</v>
      </c>
      <c r="E453" s="15"/>
    </row>
    <row r="454" spans="1:5" x14ac:dyDescent="0.3">
      <c r="A454" s="4" t="s">
        <v>1480</v>
      </c>
      <c r="B454" s="4" t="s">
        <v>414</v>
      </c>
      <c r="C454" s="41">
        <v>1.7792645114791661</v>
      </c>
      <c r="D454" s="41">
        <v>40.700808625336926</v>
      </c>
      <c r="E454" s="15"/>
    </row>
    <row r="455" spans="1:5" x14ac:dyDescent="0.3">
      <c r="A455" s="4" t="s">
        <v>1481</v>
      </c>
      <c r="B455" s="4" t="s">
        <v>415</v>
      </c>
      <c r="C455" s="41">
        <v>1.7806125032351117</v>
      </c>
      <c r="D455" s="41">
        <v>40.790655884995509</v>
      </c>
      <c r="E455" s="15"/>
    </row>
    <row r="456" spans="1:5" x14ac:dyDescent="0.3">
      <c r="A456" s="4" t="s">
        <v>1482</v>
      </c>
      <c r="B456" s="4" t="s">
        <v>416</v>
      </c>
      <c r="C456" s="41">
        <v>1.7817146950272644</v>
      </c>
      <c r="D456" s="41">
        <v>40.880503144654092</v>
      </c>
      <c r="E456" s="15"/>
    </row>
    <row r="457" spans="1:5" x14ac:dyDescent="0.3">
      <c r="A457" s="4" t="s">
        <v>1483</v>
      </c>
      <c r="B457" s="4" t="s">
        <v>417</v>
      </c>
      <c r="C457" s="41">
        <v>1.7822073798865981</v>
      </c>
      <c r="D457" s="41">
        <v>40.970350404312669</v>
      </c>
      <c r="E457" s="15"/>
    </row>
    <row r="458" spans="1:5" x14ac:dyDescent="0.3">
      <c r="A458" s="4" t="s">
        <v>1484</v>
      </c>
      <c r="B458" s="4"/>
      <c r="C458" s="41">
        <v>1.783322226232829</v>
      </c>
      <c r="D458" s="41">
        <v>41.060197663971252</v>
      </c>
      <c r="E458" s="15"/>
    </row>
    <row r="459" spans="1:5" x14ac:dyDescent="0.3">
      <c r="A459" s="4" t="s">
        <v>1485</v>
      </c>
      <c r="B459" s="4" t="s">
        <v>418</v>
      </c>
      <c r="C459" s="41">
        <v>1.7841106769256605</v>
      </c>
      <c r="D459" s="41">
        <v>41.150044923629828</v>
      </c>
      <c r="E459" s="15"/>
    </row>
    <row r="460" spans="1:5" x14ac:dyDescent="0.3">
      <c r="A460" s="4" t="s">
        <v>1486</v>
      </c>
      <c r="B460" s="4" t="s">
        <v>419</v>
      </c>
      <c r="C460" s="41">
        <v>1.7841654103787956</v>
      </c>
      <c r="D460" s="41">
        <v>41.239892183288411</v>
      </c>
      <c r="E460" s="15"/>
    </row>
    <row r="461" spans="1:5" x14ac:dyDescent="0.3">
      <c r="A461" s="4" t="s">
        <v>1487</v>
      </c>
      <c r="B461" s="4" t="s">
        <v>420</v>
      </c>
      <c r="C461" s="41">
        <v>1.7843700048041649</v>
      </c>
      <c r="D461" s="41">
        <v>41.329739442946988</v>
      </c>
      <c r="E461" s="15"/>
    </row>
    <row r="462" spans="1:5" x14ac:dyDescent="0.3">
      <c r="A462" s="4" t="s">
        <v>1488</v>
      </c>
      <c r="B462" s="4" t="s">
        <v>421</v>
      </c>
      <c r="C462" s="41">
        <v>1.7872100749124542</v>
      </c>
      <c r="D462" s="41">
        <v>41.419586702605571</v>
      </c>
      <c r="E462" s="15"/>
    </row>
    <row r="463" spans="1:5" x14ac:dyDescent="0.3">
      <c r="A463" s="4" t="s">
        <v>1489</v>
      </c>
      <c r="B463" s="4" t="s">
        <v>422</v>
      </c>
      <c r="C463" s="41">
        <v>1.7874321346390023</v>
      </c>
      <c r="D463" s="41">
        <v>41.509433962264154</v>
      </c>
      <c r="E463" s="15"/>
    </row>
    <row r="464" spans="1:5" x14ac:dyDescent="0.3">
      <c r="A464" s="4" t="s">
        <v>1490</v>
      </c>
      <c r="B464" s="4" t="s">
        <v>423</v>
      </c>
      <c r="C464" s="41">
        <v>1.7905033122978118</v>
      </c>
      <c r="D464" s="41">
        <v>41.59928122192273</v>
      </c>
      <c r="E464" s="15"/>
    </row>
    <row r="465" spans="1:5" x14ac:dyDescent="0.3">
      <c r="A465" s="4" t="s">
        <v>1491</v>
      </c>
      <c r="B465" s="4" t="s">
        <v>424</v>
      </c>
      <c r="C465" s="41">
        <v>1.7914286368707968</v>
      </c>
      <c r="D465" s="41">
        <v>41.689128481581314</v>
      </c>
      <c r="E465" s="15"/>
    </row>
    <row r="466" spans="1:5" x14ac:dyDescent="0.3">
      <c r="A466" s="4" t="s">
        <v>1492</v>
      </c>
      <c r="B466" s="4" t="s">
        <v>425</v>
      </c>
      <c r="C466" s="41">
        <v>1.7918145818336748</v>
      </c>
      <c r="D466" s="41">
        <v>41.77897574123989</v>
      </c>
      <c r="E466" s="15"/>
    </row>
    <row r="467" spans="1:5" x14ac:dyDescent="0.3">
      <c r="A467" s="4" t="s">
        <v>1493</v>
      </c>
      <c r="B467" s="4" t="s">
        <v>426</v>
      </c>
      <c r="C467" s="41">
        <v>1.7921347726981107</v>
      </c>
      <c r="D467" s="41">
        <v>41.868823000898473</v>
      </c>
      <c r="E467" s="15"/>
    </row>
    <row r="468" spans="1:5" x14ac:dyDescent="0.3">
      <c r="A468" s="4" t="s">
        <v>1494</v>
      </c>
      <c r="B468" s="4" t="s">
        <v>427</v>
      </c>
      <c r="C468" s="41">
        <v>1.7922118636978361</v>
      </c>
      <c r="D468" s="41">
        <v>41.958670260557049</v>
      </c>
      <c r="E468" s="15"/>
    </row>
    <row r="469" spans="1:5" x14ac:dyDescent="0.3">
      <c r="A469" s="4" t="s">
        <v>1495</v>
      </c>
      <c r="B469" s="4" t="s">
        <v>428</v>
      </c>
      <c r="C469" s="41">
        <v>1.797948117722203</v>
      </c>
      <c r="D469" s="41">
        <v>42.048517520215633</v>
      </c>
      <c r="E469" s="15"/>
    </row>
    <row r="470" spans="1:5" x14ac:dyDescent="0.3">
      <c r="A470" s="4" t="s">
        <v>1496</v>
      </c>
      <c r="B470" s="4" t="s">
        <v>429</v>
      </c>
      <c r="C470" s="41">
        <v>1.8005360845386096</v>
      </c>
      <c r="D470" s="41">
        <v>42.138364779874216</v>
      </c>
      <c r="E470" s="15"/>
    </row>
    <row r="471" spans="1:5" x14ac:dyDescent="0.3">
      <c r="A471" s="4" t="s">
        <v>1497</v>
      </c>
      <c r="B471" s="4" t="s">
        <v>430</v>
      </c>
      <c r="C471" s="41">
        <v>1.8010765509561546</v>
      </c>
      <c r="D471" s="41">
        <v>42.228212039532792</v>
      </c>
      <c r="E471" s="15"/>
    </row>
    <row r="472" spans="1:5" x14ac:dyDescent="0.3">
      <c r="A472" s="4" t="s">
        <v>1498</v>
      </c>
      <c r="B472" s="4" t="s">
        <v>431</v>
      </c>
      <c r="C472" s="41">
        <v>1.8010971486555714</v>
      </c>
      <c r="D472" s="41">
        <v>42.318059299191376</v>
      </c>
      <c r="E472" s="15"/>
    </row>
    <row r="473" spans="1:5" x14ac:dyDescent="0.3">
      <c r="A473" s="4" t="s">
        <v>1499</v>
      </c>
      <c r="B473" s="4" t="s">
        <v>432</v>
      </c>
      <c r="C473" s="41">
        <v>1.8026118320857758</v>
      </c>
      <c r="D473" s="41">
        <v>42.407906558849959</v>
      </c>
      <c r="E473" s="15"/>
    </row>
    <row r="474" spans="1:5" x14ac:dyDescent="0.3">
      <c r="A474" s="4" t="s">
        <v>1500</v>
      </c>
      <c r="B474" s="4" t="s">
        <v>433</v>
      </c>
      <c r="C474" s="41">
        <v>1.8027919629975131</v>
      </c>
      <c r="D474" s="41">
        <v>42.497753818508535</v>
      </c>
      <c r="E474" s="15"/>
    </row>
    <row r="475" spans="1:5" x14ac:dyDescent="0.3">
      <c r="A475" s="4" t="s">
        <v>1501</v>
      </c>
      <c r="B475" s="4" t="s">
        <v>434</v>
      </c>
      <c r="C475" s="41">
        <v>1.8032704290539967</v>
      </c>
      <c r="D475" s="41">
        <v>42.587601078167111</v>
      </c>
      <c r="E475" s="15"/>
    </row>
    <row r="476" spans="1:5" x14ac:dyDescent="0.3">
      <c r="A476" s="4" t="s">
        <v>1502</v>
      </c>
      <c r="B476" s="4" t="s">
        <v>435</v>
      </c>
      <c r="C476" s="41">
        <v>1.804198516000757</v>
      </c>
      <c r="D476" s="41">
        <v>42.677448337825695</v>
      </c>
      <c r="E476" s="15"/>
    </row>
    <row r="477" spans="1:5" x14ac:dyDescent="0.3">
      <c r="A477" s="4" t="s">
        <v>1503</v>
      </c>
      <c r="B477" s="4" t="s">
        <v>436</v>
      </c>
      <c r="C477" s="41">
        <v>1.805586938256702</v>
      </c>
      <c r="D477" s="41">
        <v>42.767295597484278</v>
      </c>
      <c r="E477" s="15"/>
    </row>
    <row r="478" spans="1:5" x14ac:dyDescent="0.3">
      <c r="A478" s="4" t="s">
        <v>1504</v>
      </c>
      <c r="B478" s="4" t="s">
        <v>437</v>
      </c>
      <c r="C478" s="41">
        <v>1.8079001689504806</v>
      </c>
      <c r="D478" s="41">
        <v>42.857142857142854</v>
      </c>
      <c r="E478" s="15"/>
    </row>
    <row r="479" spans="1:5" x14ac:dyDescent="0.3">
      <c r="A479" s="4" t="s">
        <v>1505</v>
      </c>
      <c r="B479" s="4" t="s">
        <v>438</v>
      </c>
      <c r="C479" s="41">
        <v>1.8087329831820869</v>
      </c>
      <c r="D479" s="41">
        <v>42.946990116801437</v>
      </c>
      <c r="E479" s="15"/>
    </row>
    <row r="480" spans="1:5" x14ac:dyDescent="0.3">
      <c r="A480" s="4" t="s">
        <v>1506</v>
      </c>
      <c r="B480" s="4" t="s">
        <v>439</v>
      </c>
      <c r="C480" s="41">
        <v>1.8088791236043182</v>
      </c>
      <c r="D480" s="41">
        <v>43.036837376460021</v>
      </c>
      <c r="E480" s="15"/>
    </row>
    <row r="481" spans="1:5" x14ac:dyDescent="0.3">
      <c r="A481" s="4" t="s">
        <v>1507</v>
      </c>
      <c r="B481" s="4" t="s">
        <v>440</v>
      </c>
      <c r="C481" s="41">
        <v>1.8089622892710455</v>
      </c>
      <c r="D481" s="41">
        <v>43.126684636118604</v>
      </c>
      <c r="E481" s="15"/>
    </row>
    <row r="482" spans="1:5" x14ac:dyDescent="0.3">
      <c r="A482" s="4" t="s">
        <v>1508</v>
      </c>
      <c r="B482" s="4" t="s">
        <v>441</v>
      </c>
      <c r="C482" s="41">
        <v>1.8105595722901866</v>
      </c>
      <c r="D482" s="41">
        <v>43.21653189577718</v>
      </c>
      <c r="E482" s="15"/>
    </row>
    <row r="483" spans="1:5" x14ac:dyDescent="0.3">
      <c r="A483" s="4" t="s">
        <v>1509</v>
      </c>
      <c r="B483" s="4"/>
      <c r="C483" s="41">
        <v>1.813091492199866</v>
      </c>
      <c r="D483" s="41">
        <v>43.306379155435756</v>
      </c>
      <c r="E483" s="15"/>
    </row>
    <row r="484" spans="1:5" x14ac:dyDescent="0.3">
      <c r="A484" s="4" t="s">
        <v>1510</v>
      </c>
      <c r="B484" s="4" t="s">
        <v>442</v>
      </c>
      <c r="C484" s="41">
        <v>1.8141476698622681</v>
      </c>
      <c r="D484" s="41">
        <v>43.39622641509434</v>
      </c>
      <c r="E484" s="15"/>
    </row>
    <row r="485" spans="1:5" x14ac:dyDescent="0.3">
      <c r="A485" s="4" t="s">
        <v>1511</v>
      </c>
      <c r="B485" s="4" t="s">
        <v>443</v>
      </c>
      <c r="C485" s="41">
        <v>1.8152256544513428</v>
      </c>
      <c r="D485" s="41">
        <v>43.486073674752916</v>
      </c>
      <c r="E485" s="15"/>
    </row>
    <row r="486" spans="1:5" x14ac:dyDescent="0.3">
      <c r="A486" s="4" t="s">
        <v>1512</v>
      </c>
      <c r="B486" s="4" t="s">
        <v>444</v>
      </c>
      <c r="C486" s="41">
        <v>1.8181510846769078</v>
      </c>
      <c r="D486" s="41">
        <v>43.575920934411499</v>
      </c>
      <c r="E486" s="15"/>
    </row>
    <row r="487" spans="1:5" x14ac:dyDescent="0.3">
      <c r="A487" s="4" t="s">
        <v>1513</v>
      </c>
      <c r="B487" s="4" t="s">
        <v>445</v>
      </c>
      <c r="C487" s="41">
        <v>1.8206786364613801</v>
      </c>
      <c r="D487" s="41">
        <v>43.665768194070083</v>
      </c>
      <c r="E487" s="15"/>
    </row>
    <row r="488" spans="1:5" x14ac:dyDescent="0.3">
      <c r="A488" s="4" t="s">
        <v>1514</v>
      </c>
      <c r="B488" s="4" t="s">
        <v>446</v>
      </c>
      <c r="C488" s="41">
        <v>1.8215266290965253</v>
      </c>
      <c r="D488" s="41">
        <v>43.755615453728666</v>
      </c>
      <c r="E488" s="15"/>
    </row>
    <row r="489" spans="1:5" x14ac:dyDescent="0.3">
      <c r="A489" s="4" t="s">
        <v>1515</v>
      </c>
      <c r="B489" s="4" t="s">
        <v>447</v>
      </c>
      <c r="C489" s="41">
        <v>1.8217776493429991</v>
      </c>
      <c r="D489" s="41">
        <v>43.845462713387242</v>
      </c>
      <c r="E489" s="15"/>
    </row>
    <row r="490" spans="1:5" x14ac:dyDescent="0.3">
      <c r="A490" s="4" t="s">
        <v>1516</v>
      </c>
      <c r="B490" s="4" t="s">
        <v>448</v>
      </c>
      <c r="C490" s="41">
        <v>1.8222116810428599</v>
      </c>
      <c r="D490" s="41">
        <v>43.935309973045818</v>
      </c>
      <c r="E490" s="15"/>
    </row>
    <row r="491" spans="1:5" x14ac:dyDescent="0.3">
      <c r="A491" s="4" t="s">
        <v>1517</v>
      </c>
      <c r="B491" s="4" t="s">
        <v>449</v>
      </c>
      <c r="C491" s="41">
        <v>1.8246659243646748</v>
      </c>
      <c r="D491" s="41">
        <v>44.025157232704402</v>
      </c>
      <c r="E491" s="15"/>
    </row>
    <row r="492" spans="1:5" x14ac:dyDescent="0.3">
      <c r="A492" s="4" t="s">
        <v>1518</v>
      </c>
      <c r="B492" s="4" t="s">
        <v>450</v>
      </c>
      <c r="C492" s="41">
        <v>1.8267656670054391</v>
      </c>
      <c r="D492" s="41">
        <v>44.115004492362978</v>
      </c>
      <c r="E492" s="15"/>
    </row>
    <row r="493" spans="1:5" x14ac:dyDescent="0.3">
      <c r="A493" s="4" t="s">
        <v>1519</v>
      </c>
      <c r="B493" s="4" t="s">
        <v>451</v>
      </c>
      <c r="C493" s="41">
        <v>1.8290763789149209</v>
      </c>
      <c r="D493" s="41">
        <v>44.204851752021561</v>
      </c>
      <c r="E493" s="15"/>
    </row>
    <row r="494" spans="1:5" x14ac:dyDescent="0.3">
      <c r="A494" s="4" t="s">
        <v>1520</v>
      </c>
      <c r="B494" s="4" t="s">
        <v>452</v>
      </c>
      <c r="C494" s="41">
        <v>1.8299466959416357</v>
      </c>
      <c r="D494" s="41">
        <v>44.294699011680144</v>
      </c>
      <c r="E494" s="15"/>
    </row>
    <row r="495" spans="1:5" x14ac:dyDescent="0.3">
      <c r="A495" s="4" t="s">
        <v>1521</v>
      </c>
      <c r="B495" s="4" t="s">
        <v>453</v>
      </c>
      <c r="C495" s="41">
        <v>1.8317290375089263</v>
      </c>
      <c r="D495" s="41">
        <v>44.384546271338728</v>
      </c>
      <c r="E495" s="15"/>
    </row>
    <row r="496" spans="1:5" x14ac:dyDescent="0.3">
      <c r="A496" s="4" t="s">
        <v>1522</v>
      </c>
      <c r="B496" s="4" t="s">
        <v>454</v>
      </c>
      <c r="C496" s="41">
        <v>1.8332215074339899</v>
      </c>
      <c r="D496" s="41">
        <v>44.474393530997304</v>
      </c>
      <c r="E496" s="15"/>
    </row>
    <row r="497" spans="1:5" x14ac:dyDescent="0.3">
      <c r="A497" s="4" t="s">
        <v>1523</v>
      </c>
      <c r="B497" s="4" t="s">
        <v>455</v>
      </c>
      <c r="C497" s="41">
        <v>1.8334212494955147</v>
      </c>
      <c r="D497" s="41">
        <v>44.564240790655887</v>
      </c>
      <c r="E497" s="15"/>
    </row>
    <row r="498" spans="1:5" x14ac:dyDescent="0.3">
      <c r="A498" s="4" t="s">
        <v>1524</v>
      </c>
      <c r="B498" s="4" t="s">
        <v>456</v>
      </c>
      <c r="C498" s="41">
        <v>1.8342044564063718</v>
      </c>
      <c r="D498" s="41">
        <v>44.654088050314463</v>
      </c>
      <c r="E498" s="15"/>
    </row>
    <row r="499" spans="1:5" x14ac:dyDescent="0.3">
      <c r="A499" s="4" t="s">
        <v>1525</v>
      </c>
      <c r="B499" s="4" t="s">
        <v>457</v>
      </c>
      <c r="C499" s="41">
        <v>1.8345245489011845</v>
      </c>
      <c r="D499" s="41">
        <v>44.743935309973047</v>
      </c>
      <c r="E499" s="15"/>
    </row>
    <row r="500" spans="1:5" x14ac:dyDescent="0.3">
      <c r="A500" s="4" t="s">
        <v>1526</v>
      </c>
      <c r="B500" s="4" t="s">
        <v>458</v>
      </c>
      <c r="C500" s="41">
        <v>1.8350730329488234</v>
      </c>
      <c r="D500" s="41">
        <v>44.833782569631623</v>
      </c>
      <c r="E500" s="15"/>
    </row>
    <row r="501" spans="1:5" x14ac:dyDescent="0.3">
      <c r="A501" s="4" t="s">
        <v>1527</v>
      </c>
      <c r="B501" s="4" t="s">
        <v>459</v>
      </c>
      <c r="C501" s="41">
        <v>1.835897630928534</v>
      </c>
      <c r="D501" s="41">
        <v>44.923629829290206</v>
      </c>
      <c r="E501" s="15"/>
    </row>
    <row r="502" spans="1:5" x14ac:dyDescent="0.3">
      <c r="A502" s="4" t="s">
        <v>1528</v>
      </c>
      <c r="B502" s="4" t="s">
        <v>460</v>
      </c>
      <c r="C502" s="41">
        <v>1.841497121240492</v>
      </c>
      <c r="D502" s="41">
        <v>45.01347708894879</v>
      </c>
      <c r="E502" s="15"/>
    </row>
    <row r="503" spans="1:5" x14ac:dyDescent="0.3">
      <c r="A503" s="4" t="s">
        <v>1529</v>
      </c>
      <c r="B503" s="4" t="s">
        <v>461</v>
      </c>
      <c r="C503" s="41">
        <v>1.8415826096125927</v>
      </c>
      <c r="D503" s="41">
        <v>45.103324348607366</v>
      </c>
      <c r="E503" s="15"/>
    </row>
    <row r="504" spans="1:5" x14ac:dyDescent="0.3">
      <c r="A504" s="4" t="s">
        <v>1530</v>
      </c>
      <c r="B504" s="4" t="s">
        <v>462</v>
      </c>
      <c r="C504" s="41">
        <v>1.8420014678476802</v>
      </c>
      <c r="D504" s="41">
        <v>45.193171608265949</v>
      </c>
      <c r="E504" s="15"/>
    </row>
    <row r="505" spans="1:5" x14ac:dyDescent="0.3">
      <c r="A505" s="4" t="s">
        <v>1531</v>
      </c>
      <c r="B505" s="4" t="s">
        <v>463</v>
      </c>
      <c r="C505" s="41">
        <v>1.8433054659739743</v>
      </c>
      <c r="D505" s="41">
        <v>45.283018867924532</v>
      </c>
      <c r="E505" s="15"/>
    </row>
    <row r="506" spans="1:5" x14ac:dyDescent="0.3">
      <c r="A506" s="4" t="s">
        <v>1532</v>
      </c>
      <c r="B506" s="4" t="s">
        <v>464</v>
      </c>
      <c r="C506" s="41">
        <v>1.8447463259111256</v>
      </c>
      <c r="D506" s="41">
        <v>45.372866127583109</v>
      </c>
      <c r="E506" s="15"/>
    </row>
    <row r="507" spans="1:5" x14ac:dyDescent="0.3">
      <c r="A507" s="4" t="s">
        <v>1533</v>
      </c>
      <c r="B507" s="4" t="s">
        <v>465</v>
      </c>
      <c r="C507" s="41">
        <v>1.8449863499295693</v>
      </c>
      <c r="D507" s="41">
        <v>45.462713387241685</v>
      </c>
      <c r="E507" s="15"/>
    </row>
    <row r="508" spans="1:5" x14ac:dyDescent="0.3">
      <c r="A508" s="4" t="s">
        <v>1534</v>
      </c>
      <c r="B508" s="4" t="s">
        <v>466</v>
      </c>
      <c r="C508" s="41">
        <v>1.8456539945652028</v>
      </c>
      <c r="D508" s="41">
        <v>45.552560646900268</v>
      </c>
      <c r="E508" s="15"/>
    </row>
    <row r="509" spans="1:5" x14ac:dyDescent="0.3">
      <c r="A509" s="4" t="s">
        <v>1535</v>
      </c>
      <c r="B509" s="4" t="s">
        <v>467</v>
      </c>
      <c r="C509" s="41">
        <v>1.8465824418904888</v>
      </c>
      <c r="D509" s="41">
        <v>45.642407906558851</v>
      </c>
      <c r="E509" s="15"/>
    </row>
    <row r="510" spans="1:5" x14ac:dyDescent="0.3">
      <c r="A510" s="4" t="s">
        <v>1536</v>
      </c>
      <c r="B510" s="4" t="s">
        <v>468</v>
      </c>
      <c r="C510" s="41">
        <v>1.8469841534738289</v>
      </c>
      <c r="D510" s="41">
        <v>45.732255166217428</v>
      </c>
      <c r="E510" s="15"/>
    </row>
    <row r="511" spans="1:5" x14ac:dyDescent="0.3">
      <c r="A511" s="4" t="s">
        <v>1537</v>
      </c>
      <c r="B511" s="4" t="s">
        <v>469</v>
      </c>
      <c r="C511" s="41">
        <v>1.8475377003194495</v>
      </c>
      <c r="D511" s="41">
        <v>45.822102425876011</v>
      </c>
      <c r="E511" s="15"/>
    </row>
    <row r="512" spans="1:5" x14ac:dyDescent="0.3">
      <c r="A512" s="4" t="s">
        <v>1538</v>
      </c>
      <c r="B512" s="4" t="s">
        <v>470</v>
      </c>
      <c r="C512" s="41">
        <v>1.8481665289841358</v>
      </c>
      <c r="D512" s="41">
        <v>45.911949685534594</v>
      </c>
      <c r="E512" s="15"/>
    </row>
    <row r="513" spans="1:5" x14ac:dyDescent="0.3">
      <c r="A513" s="4" t="s">
        <v>1539</v>
      </c>
      <c r="B513" s="4" t="s">
        <v>471</v>
      </c>
      <c r="C513" s="41">
        <v>1.8486611427961428</v>
      </c>
      <c r="D513" s="41">
        <v>46.001796945193178</v>
      </c>
      <c r="E513" s="15"/>
    </row>
    <row r="514" spans="1:5" x14ac:dyDescent="0.3">
      <c r="A514" s="4" t="s">
        <v>1540</v>
      </c>
      <c r="B514" s="4" t="s">
        <v>472</v>
      </c>
      <c r="C514" s="41">
        <v>1.8499800922109795</v>
      </c>
      <c r="D514" s="41">
        <v>46.091644204851754</v>
      </c>
      <c r="E514" s="15"/>
    </row>
    <row r="515" spans="1:5" x14ac:dyDescent="0.3">
      <c r="A515" s="4" t="s">
        <v>1541</v>
      </c>
      <c r="B515" s="4" t="s">
        <v>473</v>
      </c>
      <c r="C515" s="41">
        <v>1.8500884611068174</v>
      </c>
      <c r="D515" s="41">
        <v>46.18149146451033</v>
      </c>
      <c r="E515" s="15"/>
    </row>
    <row r="516" spans="1:5" x14ac:dyDescent="0.3">
      <c r="A516" s="4" t="s">
        <v>1542</v>
      </c>
      <c r="B516" s="4" t="s">
        <v>474</v>
      </c>
      <c r="C516" s="41">
        <v>1.850264247457613</v>
      </c>
      <c r="D516" s="41">
        <v>46.271338724168913</v>
      </c>
      <c r="E516" s="15"/>
    </row>
    <row r="517" spans="1:5" x14ac:dyDescent="0.3">
      <c r="A517" s="4" t="s">
        <v>1543</v>
      </c>
      <c r="B517" s="4" t="s">
        <v>475</v>
      </c>
      <c r="C517" s="41">
        <v>1.8524779604182302</v>
      </c>
      <c r="D517" s="41">
        <v>46.36118598382749</v>
      </c>
      <c r="E517" s="15"/>
    </row>
    <row r="518" spans="1:5" x14ac:dyDescent="0.3">
      <c r="A518" s="4" t="s">
        <v>1544</v>
      </c>
      <c r="B518" s="4" t="s">
        <v>476</v>
      </c>
      <c r="C518" s="41">
        <v>1.8531788566030696</v>
      </c>
      <c r="D518" s="41">
        <v>46.451033243486073</v>
      </c>
      <c r="E518" s="15"/>
    </row>
    <row r="519" spans="1:5" x14ac:dyDescent="0.3">
      <c r="A519" s="4" t="s">
        <v>1545</v>
      </c>
      <c r="B519" s="4" t="s">
        <v>477</v>
      </c>
      <c r="C519" s="41">
        <v>1.8540812438297287</v>
      </c>
      <c r="D519" s="41">
        <v>46.540880503144656</v>
      </c>
      <c r="E519" s="15"/>
    </row>
    <row r="520" spans="1:5" x14ac:dyDescent="0.3">
      <c r="A520" s="4" t="s">
        <v>1546</v>
      </c>
      <c r="B520" s="4" t="s">
        <v>478</v>
      </c>
      <c r="C520" s="41">
        <v>1.8546460553933639</v>
      </c>
      <c r="D520" s="41">
        <v>46.63072776280324</v>
      </c>
      <c r="E520" s="15"/>
    </row>
    <row r="521" spans="1:5" x14ac:dyDescent="0.3">
      <c r="A521" s="4" t="s">
        <v>1547</v>
      </c>
      <c r="B521" s="4" t="s">
        <v>479</v>
      </c>
      <c r="C521" s="41">
        <v>1.8548301183351201</v>
      </c>
      <c r="D521" s="41">
        <v>46.720575022461816</v>
      </c>
      <c r="E521" s="15"/>
    </row>
    <row r="522" spans="1:5" x14ac:dyDescent="0.3">
      <c r="A522" s="4" t="s">
        <v>1548</v>
      </c>
      <c r="B522" s="4" t="s">
        <v>480</v>
      </c>
      <c r="C522" s="41">
        <v>1.8558279582486152</v>
      </c>
      <c r="D522" s="41">
        <v>46.810422282120392</v>
      </c>
      <c r="E522" s="15"/>
    </row>
    <row r="523" spans="1:5" x14ac:dyDescent="0.3">
      <c r="A523" s="4" t="s">
        <v>1549</v>
      </c>
      <c r="B523" s="4" t="s">
        <v>481</v>
      </c>
      <c r="C523" s="41">
        <v>1.8564791546348236</v>
      </c>
      <c r="D523" s="41">
        <v>46.900269541778975</v>
      </c>
      <c r="E523" s="15"/>
    </row>
    <row r="524" spans="1:5" x14ac:dyDescent="0.3">
      <c r="A524" s="4" t="s">
        <v>1550</v>
      </c>
      <c r="B524" s="4"/>
      <c r="C524" s="41">
        <v>1.8566523737200564</v>
      </c>
      <c r="D524" s="41">
        <v>46.990116801437551</v>
      </c>
      <c r="E524" s="15"/>
    </row>
    <row r="525" spans="1:5" x14ac:dyDescent="0.3">
      <c r="A525" s="4" t="s">
        <v>1551</v>
      </c>
      <c r="B525" s="4" t="s">
        <v>482</v>
      </c>
      <c r="C525" s="41">
        <v>1.8589660670878363</v>
      </c>
      <c r="D525" s="41">
        <v>47.079964061096135</v>
      </c>
      <c r="E525" s="15"/>
    </row>
    <row r="526" spans="1:5" x14ac:dyDescent="0.3">
      <c r="A526" s="4" t="s">
        <v>1552</v>
      </c>
      <c r="B526" s="4" t="s">
        <v>483</v>
      </c>
      <c r="C526" s="41">
        <v>1.8594985581877761</v>
      </c>
      <c r="D526" s="41">
        <v>47.169811320754718</v>
      </c>
      <c r="E526" s="15"/>
    </row>
    <row r="527" spans="1:5" x14ac:dyDescent="0.3">
      <c r="A527" s="4" t="s">
        <v>1553</v>
      </c>
      <c r="B527" s="4"/>
      <c r="C527" s="41">
        <v>1.8604518067654974</v>
      </c>
      <c r="D527" s="41">
        <v>47.259658580413301</v>
      </c>
      <c r="E527" s="15"/>
    </row>
    <row r="528" spans="1:5" x14ac:dyDescent="0.3">
      <c r="A528" s="4" t="s">
        <v>1554</v>
      </c>
      <c r="B528" s="4" t="s">
        <v>484</v>
      </c>
      <c r="C528" s="41">
        <v>1.8605096936670165</v>
      </c>
      <c r="D528" s="41">
        <v>47.349505840071878</v>
      </c>
      <c r="E528" s="15"/>
    </row>
    <row r="529" spans="1:5" x14ac:dyDescent="0.3">
      <c r="A529" s="4" t="s">
        <v>1555</v>
      </c>
      <c r="B529" s="4" t="s">
        <v>485</v>
      </c>
      <c r="C529" s="41">
        <v>1.8627553286295728</v>
      </c>
      <c r="D529" s="41">
        <v>47.439353099730461</v>
      </c>
      <c r="E529" s="15"/>
    </row>
    <row r="530" spans="1:5" x14ac:dyDescent="0.3">
      <c r="A530" s="4" t="s">
        <v>1556</v>
      </c>
      <c r="B530" s="4"/>
      <c r="C530" s="41">
        <v>1.8630590303827981</v>
      </c>
      <c r="D530" s="41">
        <v>47.529200359389037</v>
      </c>
      <c r="E530" s="15"/>
    </row>
    <row r="531" spans="1:5" x14ac:dyDescent="0.3">
      <c r="A531" s="4" t="s">
        <v>1557</v>
      </c>
      <c r="B531" s="4"/>
      <c r="C531" s="41">
        <v>1.8682779641581269</v>
      </c>
      <c r="D531" s="41">
        <v>47.619047619047613</v>
      </c>
      <c r="E531" s="15"/>
    </row>
    <row r="532" spans="1:5" x14ac:dyDescent="0.3">
      <c r="A532" s="4" t="s">
        <v>1558</v>
      </c>
      <c r="B532" s="4"/>
      <c r="C532" s="41">
        <v>1.8693490807590929</v>
      </c>
      <c r="D532" s="41">
        <v>47.708894878706197</v>
      </c>
      <c r="E532" s="15"/>
    </row>
    <row r="533" spans="1:5" x14ac:dyDescent="0.3">
      <c r="A533" s="5" t="s">
        <v>1559</v>
      </c>
      <c r="B533" s="4" t="s">
        <v>486</v>
      </c>
      <c r="C533" s="41">
        <v>1.8714269787366058</v>
      </c>
      <c r="D533" s="41">
        <v>47.79874213836478</v>
      </c>
      <c r="E533" s="15"/>
    </row>
    <row r="534" spans="1:5" x14ac:dyDescent="0.3">
      <c r="A534" s="4" t="s">
        <v>1560</v>
      </c>
      <c r="B534" s="4" t="s">
        <v>487</v>
      </c>
      <c r="C534" s="41">
        <v>1.8752735332544463</v>
      </c>
      <c r="D534" s="41">
        <v>47.888589398023363</v>
      </c>
      <c r="E534" s="15"/>
    </row>
    <row r="535" spans="1:5" x14ac:dyDescent="0.3">
      <c r="A535" s="4" t="s">
        <v>1561</v>
      </c>
      <c r="B535" s="4" t="s">
        <v>488</v>
      </c>
      <c r="C535" s="41">
        <v>1.8756572853054123</v>
      </c>
      <c r="D535" s="41">
        <v>47.978436657681939</v>
      </c>
      <c r="E535" s="15"/>
    </row>
    <row r="536" spans="1:5" x14ac:dyDescent="0.3">
      <c r="A536" s="4" t="s">
        <v>1562</v>
      </c>
      <c r="B536" s="4"/>
      <c r="C536" s="41">
        <v>1.8763256308087755</v>
      </c>
      <c r="D536" s="41">
        <v>48.068283917340523</v>
      </c>
      <c r="E536" s="15"/>
    </row>
    <row r="537" spans="1:5" x14ac:dyDescent="0.3">
      <c r="A537" s="4" t="s">
        <v>1563</v>
      </c>
      <c r="B537" s="4" t="s">
        <v>489</v>
      </c>
      <c r="C537" s="41">
        <v>1.8765680610257303</v>
      </c>
      <c r="D537" s="41">
        <v>48.158131176999106</v>
      </c>
      <c r="E537" s="15"/>
    </row>
    <row r="538" spans="1:5" x14ac:dyDescent="0.3">
      <c r="A538" s="4" t="s">
        <v>1564</v>
      </c>
      <c r="B538" s="4" t="s">
        <v>490</v>
      </c>
      <c r="C538" s="41">
        <v>1.8780063874247961</v>
      </c>
      <c r="D538" s="41">
        <v>48.247978436657682</v>
      </c>
      <c r="E538" s="15"/>
    </row>
    <row r="539" spans="1:5" x14ac:dyDescent="0.3">
      <c r="A539" s="4" t="s">
        <v>1565</v>
      </c>
      <c r="B539" s="4" t="s">
        <v>491</v>
      </c>
      <c r="C539" s="41">
        <v>1.8806668978809715</v>
      </c>
      <c r="D539" s="41">
        <v>48.337825696316258</v>
      </c>
      <c r="E539" s="15"/>
    </row>
    <row r="540" spans="1:5" x14ac:dyDescent="0.3">
      <c r="A540" s="4" t="s">
        <v>1566</v>
      </c>
      <c r="B540" s="4" t="s">
        <v>492</v>
      </c>
      <c r="C540" s="41">
        <v>1.881757347090439</v>
      </c>
      <c r="D540" s="41">
        <v>48.427672955974842</v>
      </c>
      <c r="E540" s="15"/>
    </row>
    <row r="541" spans="1:5" x14ac:dyDescent="0.3">
      <c r="A541" s="4" t="s">
        <v>1567</v>
      </c>
      <c r="B541" s="4" t="s">
        <v>493</v>
      </c>
      <c r="C541" s="41">
        <v>1.8841437166933557</v>
      </c>
      <c r="D541" s="41">
        <v>48.517520215633425</v>
      </c>
      <c r="E541" s="15"/>
    </row>
    <row r="542" spans="1:5" x14ac:dyDescent="0.3">
      <c r="A542" s="4" t="s">
        <v>1568</v>
      </c>
      <c r="B542" s="4" t="s">
        <v>494</v>
      </c>
      <c r="C542" s="41">
        <v>1.8868872373370431</v>
      </c>
      <c r="D542" s="41">
        <v>48.607367475292001</v>
      </c>
      <c r="E542" s="15"/>
    </row>
    <row r="543" spans="1:5" x14ac:dyDescent="0.3">
      <c r="A543" s="4" t="s">
        <v>1569</v>
      </c>
      <c r="B543" s="4" t="s">
        <v>495</v>
      </c>
      <c r="C543" s="41">
        <v>1.8872927708855509</v>
      </c>
      <c r="D543" s="41">
        <v>48.697214734950585</v>
      </c>
      <c r="E543" s="15"/>
    </row>
    <row r="544" spans="1:5" x14ac:dyDescent="0.3">
      <c r="A544" s="4" t="s">
        <v>1570</v>
      </c>
      <c r="B544" s="4" t="s">
        <v>496</v>
      </c>
      <c r="C544" s="41">
        <v>1.8893726781700155</v>
      </c>
      <c r="D544" s="41">
        <v>48.787061994609168</v>
      </c>
      <c r="E544" s="15"/>
    </row>
    <row r="545" spans="1:5" x14ac:dyDescent="0.3">
      <c r="A545" s="4" t="s">
        <v>1571</v>
      </c>
      <c r="B545" s="4" t="s">
        <v>497</v>
      </c>
      <c r="C545" s="41">
        <v>1.8896023356822578</v>
      </c>
      <c r="D545" s="41">
        <v>48.876909254267744</v>
      </c>
      <c r="E545" s="15"/>
    </row>
    <row r="546" spans="1:5" x14ac:dyDescent="0.3">
      <c r="A546" s="4" t="s">
        <v>1572</v>
      </c>
      <c r="B546" s="4" t="s">
        <v>498</v>
      </c>
      <c r="C546" s="41">
        <v>1.8905830804512023</v>
      </c>
      <c r="D546" s="41">
        <v>48.966756513926327</v>
      </c>
      <c r="E546" s="15"/>
    </row>
    <row r="547" spans="1:5" x14ac:dyDescent="0.3">
      <c r="A547" s="4" t="s">
        <v>1573</v>
      </c>
      <c r="B547" s="4" t="s">
        <v>499</v>
      </c>
      <c r="C547" s="41">
        <v>1.890810237502925</v>
      </c>
      <c r="D547" s="41">
        <v>49.056603773584904</v>
      </c>
      <c r="E547" s="15"/>
    </row>
    <row r="548" spans="1:5" x14ac:dyDescent="0.3">
      <c r="A548" s="4" t="s">
        <v>1574</v>
      </c>
      <c r="B548" s="4" t="s">
        <v>500</v>
      </c>
      <c r="C548" s="41">
        <v>1.8974474724670003</v>
      </c>
      <c r="D548" s="41">
        <v>49.146451033243487</v>
      </c>
      <c r="E548" s="15"/>
    </row>
    <row r="549" spans="1:5" x14ac:dyDescent="0.3">
      <c r="A549" s="4" t="s">
        <v>1575</v>
      </c>
      <c r="B549" s="4" t="s">
        <v>501</v>
      </c>
      <c r="C549" s="41">
        <v>1.8986593744097473</v>
      </c>
      <c r="D549" s="41">
        <v>49.236298292902063</v>
      </c>
      <c r="E549" s="15"/>
    </row>
    <row r="550" spans="1:5" x14ac:dyDescent="0.3">
      <c r="A550" s="4" t="s">
        <v>1576</v>
      </c>
      <c r="B550" s="4" t="s">
        <v>502</v>
      </c>
      <c r="C550" s="41">
        <v>1.8988823472785785</v>
      </c>
      <c r="D550" s="41">
        <v>49.326145552560646</v>
      </c>
      <c r="E550" s="15"/>
    </row>
    <row r="551" spans="1:5" x14ac:dyDescent="0.3">
      <c r="A551" s="4" t="s">
        <v>1577</v>
      </c>
      <c r="B551" s="4" t="s">
        <v>503</v>
      </c>
      <c r="C551" s="41">
        <v>1.8991325984648528</v>
      </c>
      <c r="D551" s="41">
        <v>49.41599281221923</v>
      </c>
      <c r="E551" s="15"/>
    </row>
    <row r="552" spans="1:5" x14ac:dyDescent="0.3">
      <c r="A552" s="4" t="s">
        <v>1578</v>
      </c>
      <c r="B552" s="4" t="s">
        <v>504</v>
      </c>
      <c r="C552" s="41">
        <v>1.9016126855570221</v>
      </c>
      <c r="D552" s="41">
        <v>49.505840071877813</v>
      </c>
      <c r="E552" s="15"/>
    </row>
    <row r="553" spans="1:5" x14ac:dyDescent="0.3">
      <c r="A553" s="4" t="s">
        <v>1579</v>
      </c>
      <c r="B553" s="4" t="s">
        <v>505</v>
      </c>
      <c r="C553" s="41">
        <v>1.9016326580864571</v>
      </c>
      <c r="D553" s="41">
        <v>49.595687331536389</v>
      </c>
      <c r="E553" s="15"/>
    </row>
    <row r="554" spans="1:5" x14ac:dyDescent="0.3">
      <c r="A554" s="4" t="s">
        <v>1580</v>
      </c>
      <c r="B554" s="4" t="s">
        <v>506</v>
      </c>
      <c r="C554" s="41">
        <v>1.9023546833735776</v>
      </c>
      <c r="D554" s="41">
        <v>49.685534591194966</v>
      </c>
      <c r="E554" s="15"/>
    </row>
    <row r="555" spans="1:5" x14ac:dyDescent="0.3">
      <c r="A555" s="4" t="s">
        <v>1581</v>
      </c>
      <c r="B555" s="4" t="s">
        <v>507</v>
      </c>
      <c r="C555" s="41">
        <v>1.9037337131611349</v>
      </c>
      <c r="D555" s="41">
        <v>49.775381850853549</v>
      </c>
      <c r="E555" s="15"/>
    </row>
    <row r="556" spans="1:5" x14ac:dyDescent="0.3">
      <c r="A556" s="4" t="s">
        <v>1582</v>
      </c>
      <c r="B556" s="4" t="s">
        <v>508</v>
      </c>
      <c r="C556" s="41">
        <v>1.9045316207541187</v>
      </c>
      <c r="D556" s="41">
        <v>49.865229110512125</v>
      </c>
      <c r="E556" s="15"/>
    </row>
    <row r="557" spans="1:5" x14ac:dyDescent="0.3">
      <c r="A557" s="4" t="s">
        <v>1583</v>
      </c>
      <c r="B557" s="4" t="s">
        <v>509</v>
      </c>
      <c r="C557" s="41">
        <v>1.9046308054193994</v>
      </c>
      <c r="D557" s="41">
        <v>49.955076370170708</v>
      </c>
      <c r="E557" s="15"/>
    </row>
    <row r="558" spans="1:5" x14ac:dyDescent="0.3">
      <c r="A558" s="4" t="s">
        <v>1584</v>
      </c>
      <c r="B558" s="4" t="s">
        <v>510</v>
      </c>
      <c r="C558" s="41">
        <v>1.9046614579155243</v>
      </c>
      <c r="D558" s="41">
        <v>50.044923629829285</v>
      </c>
      <c r="E558" s="15"/>
    </row>
    <row r="559" spans="1:5" x14ac:dyDescent="0.3">
      <c r="A559" s="4" t="s">
        <v>1585</v>
      </c>
      <c r="B559" s="4" t="s">
        <v>511</v>
      </c>
      <c r="C559" s="41">
        <v>1.9054108690990486</v>
      </c>
      <c r="D559" s="41">
        <v>50.134770889487868</v>
      </c>
      <c r="E559" s="15"/>
    </row>
    <row r="560" spans="1:5" x14ac:dyDescent="0.3">
      <c r="A560" s="4" t="s">
        <v>1586</v>
      </c>
      <c r="B560" s="4" t="s">
        <v>512</v>
      </c>
      <c r="C560" s="41">
        <v>1.9062128905308664</v>
      </c>
      <c r="D560" s="41">
        <v>50.224618149146451</v>
      </c>
      <c r="E560" s="15"/>
    </row>
    <row r="561" spans="1:5" x14ac:dyDescent="0.3">
      <c r="A561" s="4" t="s">
        <v>1587</v>
      </c>
      <c r="B561" s="4"/>
      <c r="C561" s="41">
        <v>1.9107666566041654</v>
      </c>
      <c r="D561" s="41">
        <v>50.314465408805034</v>
      </c>
      <c r="E561" s="15"/>
    </row>
    <row r="562" spans="1:5" x14ac:dyDescent="0.3">
      <c r="A562" s="4" t="s">
        <v>1588</v>
      </c>
      <c r="B562" s="4" t="s">
        <v>513</v>
      </c>
      <c r="C562" s="41">
        <v>1.9133457626652879</v>
      </c>
      <c r="D562" s="41">
        <v>50.404312668463611</v>
      </c>
      <c r="E562" s="15"/>
    </row>
    <row r="563" spans="1:5" x14ac:dyDescent="0.3">
      <c r="A563" s="4" t="s">
        <v>1589</v>
      </c>
      <c r="B563" s="4" t="s">
        <v>514</v>
      </c>
      <c r="C563" s="41">
        <v>1.9138650466831977</v>
      </c>
      <c r="D563" s="41">
        <v>50.494159928122194</v>
      </c>
      <c r="E563" s="15"/>
    </row>
    <row r="564" spans="1:5" x14ac:dyDescent="0.3">
      <c r="A564" s="4" t="s">
        <v>1590</v>
      </c>
      <c r="B564" s="4" t="s">
        <v>515</v>
      </c>
      <c r="C564" s="41">
        <v>1.9139003495808804</v>
      </c>
      <c r="D564" s="41">
        <v>50.584007187780777</v>
      </c>
      <c r="E564" s="15"/>
    </row>
    <row r="565" spans="1:5" x14ac:dyDescent="0.3">
      <c r="A565" s="4" t="s">
        <v>1591</v>
      </c>
      <c r="B565" s="4" t="s">
        <v>516</v>
      </c>
      <c r="C565" s="41">
        <v>1.9164697407894096</v>
      </c>
      <c r="D565" s="41">
        <v>50.673854447439346</v>
      </c>
      <c r="E565" s="15"/>
    </row>
    <row r="566" spans="1:5" x14ac:dyDescent="0.3">
      <c r="A566" s="4" t="s">
        <v>1592</v>
      </c>
      <c r="B566" s="4"/>
      <c r="C566" s="41">
        <v>1.9182960073659738</v>
      </c>
      <c r="D566" s="41">
        <v>50.76370170709793</v>
      </c>
      <c r="E566" s="15"/>
    </row>
    <row r="567" spans="1:5" x14ac:dyDescent="0.3">
      <c r="A567" s="4" t="s">
        <v>1593</v>
      </c>
      <c r="B567" s="4" t="s">
        <v>517</v>
      </c>
      <c r="C567" s="41">
        <v>1.9184497424011575</v>
      </c>
      <c r="D567" s="41">
        <v>50.853548966756513</v>
      </c>
      <c r="E567" s="15"/>
    </row>
    <row r="568" spans="1:5" x14ac:dyDescent="0.3">
      <c r="A568" s="4" t="s">
        <v>1594</v>
      </c>
      <c r="B568" s="4" t="s">
        <v>518</v>
      </c>
      <c r="C568" s="41">
        <v>1.9193291780345825</v>
      </c>
      <c r="D568" s="41">
        <v>50.943396226415096</v>
      </c>
      <c r="E568" s="15"/>
    </row>
    <row r="569" spans="1:5" x14ac:dyDescent="0.3">
      <c r="A569" s="4" t="s">
        <v>1595</v>
      </c>
      <c r="B569" s="4" t="s">
        <v>519</v>
      </c>
      <c r="C569" s="41">
        <v>1.9199005540458274</v>
      </c>
      <c r="D569" s="41">
        <v>51.033243486073673</v>
      </c>
      <c r="E569" s="15"/>
    </row>
    <row r="570" spans="1:5" x14ac:dyDescent="0.3">
      <c r="A570" s="4" t="s">
        <v>1596</v>
      </c>
      <c r="B570" s="4" t="s">
        <v>520</v>
      </c>
      <c r="C570" s="41">
        <v>1.9223811375380184</v>
      </c>
      <c r="D570" s="41">
        <v>51.123090745732256</v>
      </c>
      <c r="E570" s="15"/>
    </row>
    <row r="571" spans="1:5" x14ac:dyDescent="0.3">
      <c r="A571" s="4" t="s">
        <v>1597</v>
      </c>
      <c r="B571" s="4" t="s">
        <v>521</v>
      </c>
      <c r="C571" s="41">
        <v>1.9254375820657377</v>
      </c>
      <c r="D571" s="41">
        <v>51.212938005390839</v>
      </c>
      <c r="E571" s="15"/>
    </row>
    <row r="572" spans="1:5" x14ac:dyDescent="0.3">
      <c r="A572" s="4" t="s">
        <v>1598</v>
      </c>
      <c r="B572" s="4" t="s">
        <v>522</v>
      </c>
      <c r="C572" s="41">
        <v>1.9263081408093012</v>
      </c>
      <c r="D572" s="41">
        <v>51.302785265049408</v>
      </c>
      <c r="E572" s="15"/>
    </row>
    <row r="573" spans="1:5" x14ac:dyDescent="0.3">
      <c r="A573" s="4" t="s">
        <v>1599</v>
      </c>
      <c r="B573" s="4" t="s">
        <v>523</v>
      </c>
      <c r="C573" s="41">
        <v>1.9266356507736468</v>
      </c>
      <c r="D573" s="41">
        <v>51.392632524707992</v>
      </c>
      <c r="E573" s="15"/>
    </row>
    <row r="574" spans="1:5" x14ac:dyDescent="0.3">
      <c r="A574" s="4" t="s">
        <v>1600</v>
      </c>
      <c r="B574" s="4" t="s">
        <v>524</v>
      </c>
      <c r="C574" s="41">
        <v>1.9285119217479973</v>
      </c>
      <c r="D574" s="41">
        <v>51.482479784366575</v>
      </c>
      <c r="E574" s="15"/>
    </row>
    <row r="575" spans="1:5" x14ac:dyDescent="0.3">
      <c r="A575" s="4" t="s">
        <v>1601</v>
      </c>
      <c r="B575" s="4" t="s">
        <v>525</v>
      </c>
      <c r="C575" s="41">
        <v>1.9294836392859982</v>
      </c>
      <c r="D575" s="41">
        <v>51.572327044025158</v>
      </c>
      <c r="E575" s="15"/>
    </row>
    <row r="576" spans="1:5" x14ac:dyDescent="0.3">
      <c r="A576" s="4" t="s">
        <v>1602</v>
      </c>
      <c r="B576" s="4" t="s">
        <v>526</v>
      </c>
      <c r="C576" s="41">
        <v>1.9296164422037543</v>
      </c>
      <c r="D576" s="41">
        <v>51.662174303683742</v>
      </c>
      <c r="E576" s="15"/>
    </row>
    <row r="577" spans="1:5" x14ac:dyDescent="0.3">
      <c r="A577" s="4" t="s">
        <v>1603</v>
      </c>
      <c r="B577" s="4" t="s">
        <v>527</v>
      </c>
      <c r="C577" s="41">
        <v>1.9303427342577189</v>
      </c>
      <c r="D577" s="41">
        <v>51.752021563342318</v>
      </c>
      <c r="E577" s="15"/>
    </row>
    <row r="578" spans="1:5" x14ac:dyDescent="0.3">
      <c r="A578" s="4" t="s">
        <v>1604</v>
      </c>
      <c r="B578" s="4" t="s">
        <v>528</v>
      </c>
      <c r="C578" s="41">
        <v>1.9306451393592012</v>
      </c>
      <c r="D578" s="41">
        <v>51.841868823000901</v>
      </c>
      <c r="E578" s="15"/>
    </row>
    <row r="579" spans="1:5" x14ac:dyDescent="0.3">
      <c r="A579" s="4" t="s">
        <v>1605</v>
      </c>
      <c r="B579" s="4" t="s">
        <v>529</v>
      </c>
      <c r="C579" s="41">
        <v>1.9313663235622207</v>
      </c>
      <c r="D579" s="41">
        <v>51.931716082659477</v>
      </c>
      <c r="E579" s="15"/>
    </row>
    <row r="580" spans="1:5" x14ac:dyDescent="0.3">
      <c r="A580" s="4" t="s">
        <v>1606</v>
      </c>
      <c r="B580" s="4" t="s">
        <v>530</v>
      </c>
      <c r="C580" s="41">
        <v>1.9323722821479139</v>
      </c>
      <c r="D580" s="41">
        <v>52.021563342318053</v>
      </c>
      <c r="E580" s="15"/>
    </row>
    <row r="581" spans="1:5" x14ac:dyDescent="0.3">
      <c r="A581" s="4" t="s">
        <v>1607</v>
      </c>
      <c r="B581" s="4" t="s">
        <v>531</v>
      </c>
      <c r="C581" s="41">
        <v>1.9343216675134305</v>
      </c>
      <c r="D581" s="41">
        <v>52.111410601976637</v>
      </c>
      <c r="E581" s="15"/>
    </row>
    <row r="582" spans="1:5" x14ac:dyDescent="0.3">
      <c r="A582" s="4" t="s">
        <v>1608</v>
      </c>
      <c r="B582" s="4" t="s">
        <v>532</v>
      </c>
      <c r="C582" s="41">
        <v>1.9354552011071633</v>
      </c>
      <c r="D582" s="41">
        <v>52.20125786163522</v>
      </c>
      <c r="E582" s="15"/>
    </row>
    <row r="583" spans="1:5" x14ac:dyDescent="0.3">
      <c r="A583" s="4" t="s">
        <v>1609</v>
      </c>
      <c r="B583" s="4" t="s">
        <v>533</v>
      </c>
      <c r="C583" s="41">
        <v>1.9361583871433765</v>
      </c>
      <c r="D583" s="41">
        <v>52.291105121293803</v>
      </c>
      <c r="E583" s="15"/>
    </row>
    <row r="584" spans="1:5" x14ac:dyDescent="0.3">
      <c r="A584" s="4" t="s">
        <v>1610</v>
      </c>
      <c r="B584" s="4" t="s">
        <v>534</v>
      </c>
      <c r="C584" s="41">
        <v>1.9396041064687115</v>
      </c>
      <c r="D584" s="41">
        <v>52.380952380952387</v>
      </c>
      <c r="E584" s="15"/>
    </row>
    <row r="585" spans="1:5" x14ac:dyDescent="0.3">
      <c r="A585" s="4" t="s">
        <v>1611</v>
      </c>
      <c r="B585" s="4" t="s">
        <v>535</v>
      </c>
      <c r="C585" s="41">
        <v>1.9399101081152277</v>
      </c>
      <c r="D585" s="41">
        <v>52.470799640610963</v>
      </c>
      <c r="E585" s="15"/>
    </row>
    <row r="586" spans="1:5" x14ac:dyDescent="0.3">
      <c r="A586" s="4" t="s">
        <v>1612</v>
      </c>
      <c r="B586" s="4" t="s">
        <v>536</v>
      </c>
      <c r="C586" s="41">
        <v>1.9399898991853535</v>
      </c>
      <c r="D586" s="41">
        <v>52.560646900269539</v>
      </c>
      <c r="E586" s="15"/>
    </row>
    <row r="587" spans="1:5" x14ac:dyDescent="0.3">
      <c r="A587" s="4" t="s">
        <v>1613</v>
      </c>
      <c r="B587" s="4" t="s">
        <v>537</v>
      </c>
      <c r="C587" s="41">
        <v>1.9407272724527387</v>
      </c>
      <c r="D587" s="41">
        <v>52.650494159928115</v>
      </c>
      <c r="E587" s="15"/>
    </row>
    <row r="588" spans="1:5" x14ac:dyDescent="0.3">
      <c r="A588" s="4" t="s">
        <v>1614</v>
      </c>
      <c r="B588" s="4" t="s">
        <v>538</v>
      </c>
      <c r="C588" s="41">
        <v>1.9417647799896387</v>
      </c>
      <c r="D588" s="41">
        <v>52.740341419586699</v>
      </c>
      <c r="E588" s="15"/>
    </row>
    <row r="589" spans="1:5" x14ac:dyDescent="0.3">
      <c r="A589" s="4" t="s">
        <v>1615</v>
      </c>
      <c r="B589" s="4" t="s">
        <v>539</v>
      </c>
      <c r="C589" s="41">
        <v>1.9419451791749065</v>
      </c>
      <c r="D589" s="41">
        <v>52.830188679245282</v>
      </c>
      <c r="E589" s="15"/>
    </row>
    <row r="590" spans="1:5" x14ac:dyDescent="0.3">
      <c r="A590" s="4" t="s">
        <v>1616</v>
      </c>
      <c r="B590" s="4" t="s">
        <v>540</v>
      </c>
      <c r="C590" s="41">
        <v>1.9435868390117639</v>
      </c>
      <c r="D590" s="41">
        <v>52.920035938903865</v>
      </c>
      <c r="E590" s="15"/>
    </row>
    <row r="591" spans="1:5" x14ac:dyDescent="0.3">
      <c r="A591" s="4" t="s">
        <v>1617</v>
      </c>
      <c r="B591" s="4" t="s">
        <v>541</v>
      </c>
      <c r="C591" s="41">
        <v>1.9437467093943201</v>
      </c>
      <c r="D591" s="41">
        <v>53.009883198562449</v>
      </c>
      <c r="E591" s="15"/>
    </row>
    <row r="592" spans="1:5" x14ac:dyDescent="0.3">
      <c r="A592" s="4" t="s">
        <v>1618</v>
      </c>
      <c r="B592" s="4" t="s">
        <v>542</v>
      </c>
      <c r="C592" s="41">
        <v>1.9438406264012609</v>
      </c>
      <c r="D592" s="41">
        <v>53.099730458221032</v>
      </c>
      <c r="E592" s="15"/>
    </row>
    <row r="593" spans="1:5" x14ac:dyDescent="0.3">
      <c r="A593" s="4" t="s">
        <v>1619</v>
      </c>
      <c r="B593" s="4" t="s">
        <v>543</v>
      </c>
      <c r="C593" s="41">
        <v>1.9455079751351936</v>
      </c>
      <c r="D593" s="41">
        <v>53.189577717879601</v>
      </c>
      <c r="E593" s="15"/>
    </row>
    <row r="594" spans="1:5" x14ac:dyDescent="0.3">
      <c r="A594" s="4" t="s">
        <v>1620</v>
      </c>
      <c r="B594" s="4" t="s">
        <v>544</v>
      </c>
      <c r="C594" s="41">
        <v>1.9479529961424755</v>
      </c>
      <c r="D594" s="41">
        <v>53.279424977538184</v>
      </c>
      <c r="E594" s="15"/>
    </row>
    <row r="595" spans="1:5" x14ac:dyDescent="0.3">
      <c r="A595" s="4" t="s">
        <v>1621</v>
      </c>
      <c r="B595" s="4" t="s">
        <v>545</v>
      </c>
      <c r="C595" s="41">
        <v>1.948194459390723</v>
      </c>
      <c r="D595" s="41">
        <v>53.36927223719676</v>
      </c>
      <c r="E595" s="15"/>
    </row>
    <row r="596" spans="1:5" x14ac:dyDescent="0.3">
      <c r="A596" s="4" t="s">
        <v>1622</v>
      </c>
      <c r="B596" s="4"/>
      <c r="C596" s="41">
        <v>1.9483542733693078</v>
      </c>
      <c r="D596" s="41">
        <v>53.459119496855344</v>
      </c>
      <c r="E596" s="15"/>
    </row>
    <row r="597" spans="1:5" x14ac:dyDescent="0.3">
      <c r="A597" s="4" t="s">
        <v>1623</v>
      </c>
      <c r="B597" s="4" t="s">
        <v>546</v>
      </c>
      <c r="C597" s="41">
        <v>1.9485384757005502</v>
      </c>
      <c r="D597" s="41">
        <v>53.548966756513927</v>
      </c>
      <c r="E597" s="15"/>
    </row>
    <row r="598" spans="1:5" x14ac:dyDescent="0.3">
      <c r="A598" s="4" t="s">
        <v>1624</v>
      </c>
      <c r="B598" s="4" t="s">
        <v>547</v>
      </c>
      <c r="C598" s="41">
        <v>1.9492289462453212</v>
      </c>
      <c r="D598" s="41">
        <v>53.63881401617251</v>
      </c>
      <c r="E598" s="15"/>
    </row>
    <row r="599" spans="1:5" x14ac:dyDescent="0.3">
      <c r="A599" s="4" t="s">
        <v>1625</v>
      </c>
      <c r="B599" s="4" t="s">
        <v>548</v>
      </c>
      <c r="C599" s="41">
        <v>1.9517874492077016</v>
      </c>
      <c r="D599" s="41">
        <v>53.728661275831094</v>
      </c>
      <c r="E599" s="15"/>
    </row>
    <row r="600" spans="1:5" x14ac:dyDescent="0.3">
      <c r="A600" s="4" t="s">
        <v>1626</v>
      </c>
      <c r="B600" s="4" t="s">
        <v>549</v>
      </c>
      <c r="C600" s="41">
        <v>1.9522223702385382</v>
      </c>
      <c r="D600" s="41">
        <v>53.81850853548967</v>
      </c>
      <c r="E600" s="15"/>
    </row>
    <row r="601" spans="1:5" x14ac:dyDescent="0.3">
      <c r="A601" s="4" t="s">
        <v>1627</v>
      </c>
      <c r="B601" s="4" t="s">
        <v>550</v>
      </c>
      <c r="C601" s="41">
        <v>1.9528440840592574</v>
      </c>
      <c r="D601" s="41">
        <v>53.908355795148246</v>
      </c>
      <c r="E601" s="15"/>
    </row>
    <row r="602" spans="1:5" x14ac:dyDescent="0.3">
      <c r="A602" s="4" t="s">
        <v>1628</v>
      </c>
      <c r="B602" s="4" t="s">
        <v>551</v>
      </c>
      <c r="C602" s="41">
        <v>1.9531925003908666</v>
      </c>
      <c r="D602" s="41">
        <v>53.998203054806822</v>
      </c>
      <c r="E602" s="15"/>
    </row>
    <row r="603" spans="1:5" x14ac:dyDescent="0.3">
      <c r="A603" s="4" t="s">
        <v>1629</v>
      </c>
      <c r="B603" s="4" t="s">
        <v>552</v>
      </c>
      <c r="C603" s="41">
        <v>1.9533375914056101</v>
      </c>
      <c r="D603" s="41">
        <v>54.088050314465406</v>
      </c>
      <c r="E603" s="15"/>
    </row>
    <row r="604" spans="1:5" x14ac:dyDescent="0.3">
      <c r="A604" s="4" t="s">
        <v>1630</v>
      </c>
      <c r="B604" s="4" t="s">
        <v>553</v>
      </c>
      <c r="C604" s="41">
        <v>1.9535438596141157</v>
      </c>
      <c r="D604" s="41">
        <v>54.177897574123989</v>
      </c>
      <c r="E604" s="15"/>
    </row>
    <row r="605" spans="1:5" x14ac:dyDescent="0.3">
      <c r="A605" s="4" t="s">
        <v>1631</v>
      </c>
      <c r="B605" s="4" t="s">
        <v>554</v>
      </c>
      <c r="C605" s="41">
        <v>1.9537822351701732</v>
      </c>
      <c r="D605" s="41">
        <v>54.267744833782572</v>
      </c>
      <c r="E605" s="15"/>
    </row>
    <row r="606" spans="1:5" x14ac:dyDescent="0.3">
      <c r="A606" s="4" t="s">
        <v>1632</v>
      </c>
      <c r="B606" s="4" t="s">
        <v>555</v>
      </c>
      <c r="C606" s="41">
        <v>1.9539931206460792</v>
      </c>
      <c r="D606" s="41">
        <v>54.357592093441156</v>
      </c>
      <c r="E606" s="15"/>
    </row>
    <row r="607" spans="1:5" x14ac:dyDescent="0.3">
      <c r="A607" s="4" t="s">
        <v>1633</v>
      </c>
      <c r="B607" s="4" t="s">
        <v>556</v>
      </c>
      <c r="C607" s="41">
        <v>1.9551375200007803</v>
      </c>
      <c r="D607" s="41">
        <v>54.447439353099739</v>
      </c>
      <c r="E607" s="15"/>
    </row>
    <row r="608" spans="1:5" x14ac:dyDescent="0.3">
      <c r="A608" s="4" t="s">
        <v>1634</v>
      </c>
      <c r="B608" s="4"/>
      <c r="C608" s="41">
        <v>1.9577126158366347</v>
      </c>
      <c r="D608" s="41">
        <v>54.537286612758308</v>
      </c>
      <c r="E608" s="15"/>
    </row>
    <row r="609" spans="1:5" x14ac:dyDescent="0.3">
      <c r="A609" s="4" t="s">
        <v>1635</v>
      </c>
      <c r="B609" s="4" t="s">
        <v>557</v>
      </c>
      <c r="C609" s="41">
        <v>1.9595088424120937</v>
      </c>
      <c r="D609" s="41">
        <v>54.627133872416891</v>
      </c>
      <c r="E609" s="15"/>
    </row>
    <row r="610" spans="1:5" x14ac:dyDescent="0.3">
      <c r="A610" s="4" t="s">
        <v>1636</v>
      </c>
      <c r="B610" s="4" t="s">
        <v>558</v>
      </c>
      <c r="C610" s="41">
        <v>1.9595533352388823</v>
      </c>
      <c r="D610" s="41">
        <v>54.716981132075468</v>
      </c>
      <c r="E610" s="15"/>
    </row>
    <row r="611" spans="1:5" x14ac:dyDescent="0.3">
      <c r="A611" s="4" t="s">
        <v>1637</v>
      </c>
      <c r="B611" s="4" t="s">
        <v>559</v>
      </c>
      <c r="C611" s="41">
        <v>1.9599805520907496</v>
      </c>
      <c r="D611" s="41">
        <v>54.806828391734051</v>
      </c>
      <c r="E611" s="15"/>
    </row>
    <row r="612" spans="1:5" x14ac:dyDescent="0.3">
      <c r="A612" s="4" t="s">
        <v>1638</v>
      </c>
      <c r="B612" s="4" t="s">
        <v>560</v>
      </c>
      <c r="C612" s="41">
        <v>1.96208034135486</v>
      </c>
      <c r="D612" s="41">
        <v>54.896675651392634</v>
      </c>
      <c r="E612" s="15"/>
    </row>
    <row r="613" spans="1:5" x14ac:dyDescent="0.3">
      <c r="A613" s="4" t="s">
        <v>1639</v>
      </c>
      <c r="B613" s="4" t="s">
        <v>561</v>
      </c>
      <c r="C613" s="41">
        <v>1.9622335480850914</v>
      </c>
      <c r="D613" s="41">
        <v>54.986522911051217</v>
      </c>
      <c r="E613" s="15"/>
    </row>
    <row r="614" spans="1:5" x14ac:dyDescent="0.3">
      <c r="A614" s="4" t="s">
        <v>1640</v>
      </c>
      <c r="B614" s="4" t="s">
        <v>562</v>
      </c>
      <c r="C614" s="41">
        <v>1.9622777626578032</v>
      </c>
      <c r="D614" s="41">
        <v>55.076370170709801</v>
      </c>
      <c r="E614" s="15"/>
    </row>
    <row r="615" spans="1:5" x14ac:dyDescent="0.3">
      <c r="A615" s="4" t="s">
        <v>1641</v>
      </c>
      <c r="B615" s="4" t="s">
        <v>563</v>
      </c>
      <c r="C615" s="41">
        <v>1.9644136414640239</v>
      </c>
      <c r="D615" s="41">
        <v>55.16621743036837</v>
      </c>
      <c r="E615" s="15"/>
    </row>
    <row r="616" spans="1:5" x14ac:dyDescent="0.3">
      <c r="A616" s="4" t="s">
        <v>1642</v>
      </c>
      <c r="B616" s="4" t="s">
        <v>564</v>
      </c>
      <c r="C616" s="41">
        <v>1.9672467984098636</v>
      </c>
      <c r="D616" s="41">
        <v>55.256064690026953</v>
      </c>
      <c r="E616" s="15"/>
    </row>
    <row r="617" spans="1:5" x14ac:dyDescent="0.3">
      <c r="A617" s="4" t="s">
        <v>1643</v>
      </c>
      <c r="B617" s="4" t="s">
        <v>565</v>
      </c>
      <c r="C617" s="41">
        <v>1.96765404094126</v>
      </c>
      <c r="D617" s="41">
        <v>55.345911949685537</v>
      </c>
      <c r="E617" s="15"/>
    </row>
    <row r="618" spans="1:5" x14ac:dyDescent="0.3">
      <c r="A618" s="4" t="s">
        <v>1644</v>
      </c>
      <c r="B618" s="4" t="s">
        <v>566</v>
      </c>
      <c r="C618" s="41">
        <v>1.9687008194420332</v>
      </c>
      <c r="D618" s="41">
        <v>55.435759209344113</v>
      </c>
      <c r="E618" s="15"/>
    </row>
    <row r="619" spans="1:5" x14ac:dyDescent="0.3">
      <c r="A619" s="4" t="s">
        <v>1645</v>
      </c>
      <c r="B619" s="4"/>
      <c r="C619" s="41">
        <v>1.9704119690256869</v>
      </c>
      <c r="D619" s="41">
        <v>55.525606469002696</v>
      </c>
      <c r="E619" s="15"/>
    </row>
    <row r="620" spans="1:5" x14ac:dyDescent="0.3">
      <c r="A620" s="4" t="s">
        <v>1646</v>
      </c>
      <c r="B620" s="4"/>
      <c r="C620" s="41">
        <v>1.9732879894137672</v>
      </c>
      <c r="D620" s="41">
        <v>55.615453728661279</v>
      </c>
      <c r="E620" s="15"/>
    </row>
    <row r="621" spans="1:5" x14ac:dyDescent="0.3">
      <c r="A621" s="4" t="s">
        <v>1647</v>
      </c>
      <c r="B621" s="4" t="s">
        <v>567</v>
      </c>
      <c r="C621" s="41">
        <v>1.9737326724368323</v>
      </c>
      <c r="D621" s="41">
        <v>55.705300988319863</v>
      </c>
      <c r="E621" s="15"/>
    </row>
    <row r="622" spans="1:5" x14ac:dyDescent="0.3">
      <c r="A622" s="4" t="s">
        <v>1648</v>
      </c>
      <c r="B622" s="4" t="s">
        <v>568</v>
      </c>
      <c r="C622" s="41">
        <v>1.9742675349607832</v>
      </c>
      <c r="D622" s="41">
        <v>55.795148247978432</v>
      </c>
      <c r="E622" s="15"/>
    </row>
    <row r="623" spans="1:5" x14ac:dyDescent="0.3">
      <c r="A623" s="4" t="s">
        <v>1649</v>
      </c>
      <c r="B623" s="4" t="s">
        <v>569</v>
      </c>
      <c r="C623" s="41">
        <v>1.9744779180815208</v>
      </c>
      <c r="D623" s="41">
        <v>55.884995507637015</v>
      </c>
      <c r="E623" s="15"/>
    </row>
    <row r="624" spans="1:5" x14ac:dyDescent="0.3">
      <c r="A624" s="4" t="s">
        <v>1650</v>
      </c>
      <c r="B624" s="4" t="s">
        <v>570</v>
      </c>
      <c r="C624" s="41">
        <v>1.9758574688579247</v>
      </c>
      <c r="D624" s="41">
        <v>55.974842767295598</v>
      </c>
      <c r="E624" s="15"/>
    </row>
    <row r="625" spans="1:5" x14ac:dyDescent="0.3">
      <c r="A625" s="4" t="s">
        <v>1651</v>
      </c>
      <c r="B625" s="4" t="s">
        <v>571</v>
      </c>
      <c r="C625" s="41">
        <v>1.9777510335478738</v>
      </c>
      <c r="D625" s="41">
        <v>56.064690026954182</v>
      </c>
      <c r="E625" s="15"/>
    </row>
    <row r="626" spans="1:5" x14ac:dyDescent="0.3">
      <c r="A626" s="4" t="s">
        <v>1652</v>
      </c>
      <c r="B626" s="4" t="s">
        <v>572</v>
      </c>
      <c r="C626" s="41">
        <v>1.9782961916138315</v>
      </c>
      <c r="D626" s="41">
        <v>56.154537286612758</v>
      </c>
      <c r="E626" s="15"/>
    </row>
    <row r="627" spans="1:5" x14ac:dyDescent="0.3">
      <c r="A627" s="4" t="s">
        <v>1653</v>
      </c>
      <c r="B627" s="4" t="s">
        <v>573</v>
      </c>
      <c r="C627" s="41">
        <v>1.9792417413744123</v>
      </c>
      <c r="D627" s="41">
        <v>56.244384546271341</v>
      </c>
      <c r="E627" s="15"/>
    </row>
    <row r="628" spans="1:5" x14ac:dyDescent="0.3">
      <c r="A628" s="4" t="s">
        <v>1654</v>
      </c>
      <c r="B628" s="4"/>
      <c r="C628" s="41">
        <v>1.98243707773447</v>
      </c>
      <c r="D628" s="41">
        <v>56.334231805929925</v>
      </c>
      <c r="E628" s="15"/>
    </row>
    <row r="629" spans="1:5" x14ac:dyDescent="0.3">
      <c r="A629" s="4" t="s">
        <v>1655</v>
      </c>
      <c r="B629" s="4" t="s">
        <v>574</v>
      </c>
      <c r="C629" s="41">
        <v>1.9856838905437346</v>
      </c>
      <c r="D629" s="41">
        <v>56.424079065588494</v>
      </c>
      <c r="E629" s="15"/>
    </row>
    <row r="630" spans="1:5" x14ac:dyDescent="0.3">
      <c r="A630" s="4" t="s">
        <v>1656</v>
      </c>
      <c r="B630" s="4" t="s">
        <v>575</v>
      </c>
      <c r="C630" s="41">
        <v>1.9863596306363469</v>
      </c>
      <c r="D630" s="41">
        <v>56.513926325247077</v>
      </c>
      <c r="E630" s="15"/>
    </row>
    <row r="631" spans="1:5" x14ac:dyDescent="0.3">
      <c r="A631" s="4" t="s">
        <v>1657</v>
      </c>
      <c r="B631" s="4" t="s">
        <v>576</v>
      </c>
      <c r="C631" s="41">
        <v>1.9868717149571826</v>
      </c>
      <c r="D631" s="41">
        <v>56.60377358490566</v>
      </c>
      <c r="E631" s="15"/>
    </row>
    <row r="632" spans="1:5" x14ac:dyDescent="0.3">
      <c r="A632" s="4" t="s">
        <v>1658</v>
      </c>
      <c r="B632" s="4" t="s">
        <v>577</v>
      </c>
      <c r="C632" s="41">
        <v>1.9879372420845367</v>
      </c>
      <c r="D632" s="41">
        <v>56.693620844564244</v>
      </c>
      <c r="E632" s="15"/>
    </row>
    <row r="633" spans="1:5" x14ac:dyDescent="0.3">
      <c r="A633" s="4" t="s">
        <v>1659</v>
      </c>
      <c r="B633" s="4" t="s">
        <v>578</v>
      </c>
      <c r="C633" s="41">
        <v>1.9882080502725756</v>
      </c>
      <c r="D633" s="41">
        <v>56.78346810422282</v>
      </c>
      <c r="E633" s="15"/>
    </row>
    <row r="634" spans="1:5" x14ac:dyDescent="0.3">
      <c r="A634" s="4" t="s">
        <v>1660</v>
      </c>
      <c r="B634" s="4" t="s">
        <v>579</v>
      </c>
      <c r="C634" s="41">
        <v>1.9885128793866482</v>
      </c>
      <c r="D634" s="41">
        <v>56.873315363881403</v>
      </c>
      <c r="E634" s="15"/>
    </row>
    <row r="635" spans="1:5" x14ac:dyDescent="0.3">
      <c r="A635" s="4" t="s">
        <v>1661</v>
      </c>
      <c r="B635" s="4" t="s">
        <v>580</v>
      </c>
      <c r="C635" s="41">
        <v>1.9887803579218299</v>
      </c>
      <c r="D635" s="41">
        <v>56.963162623539986</v>
      </c>
      <c r="E635" s="15"/>
    </row>
    <row r="636" spans="1:5" x14ac:dyDescent="0.3">
      <c r="A636" s="4" t="s">
        <v>1662</v>
      </c>
      <c r="B636" s="4" t="s">
        <v>581</v>
      </c>
      <c r="C636" s="41">
        <v>1.9896470446185137</v>
      </c>
      <c r="D636" s="41">
        <v>57.053009883198555</v>
      </c>
      <c r="E636" s="15"/>
    </row>
    <row r="637" spans="1:5" x14ac:dyDescent="0.3">
      <c r="A637" s="4" t="s">
        <v>1663</v>
      </c>
      <c r="B637" s="4" t="s">
        <v>582</v>
      </c>
      <c r="C637" s="41">
        <v>1.9906880446268984</v>
      </c>
      <c r="D637" s="41">
        <v>57.142857142857139</v>
      </c>
      <c r="E637" s="15"/>
    </row>
    <row r="638" spans="1:5" x14ac:dyDescent="0.3">
      <c r="A638" s="4" t="s">
        <v>1664</v>
      </c>
      <c r="B638" s="4" t="s">
        <v>583</v>
      </c>
      <c r="C638" s="41">
        <v>1.9929465465376286</v>
      </c>
      <c r="D638" s="41">
        <v>57.232704402515722</v>
      </c>
      <c r="E638" s="15"/>
    </row>
    <row r="639" spans="1:5" x14ac:dyDescent="0.3">
      <c r="A639" s="4" t="s">
        <v>1665</v>
      </c>
      <c r="B639" s="4" t="s">
        <v>584</v>
      </c>
      <c r="C639" s="41">
        <v>1.9931760167767627</v>
      </c>
      <c r="D639" s="41">
        <v>57.322551662174305</v>
      </c>
      <c r="E639" s="15"/>
    </row>
    <row r="640" spans="1:5" x14ac:dyDescent="0.3">
      <c r="A640" s="4" t="s">
        <v>1666</v>
      </c>
      <c r="B640" s="4" t="s">
        <v>585</v>
      </c>
      <c r="C640" s="41">
        <v>1.9958296331056209</v>
      </c>
      <c r="D640" s="41">
        <v>57.412398921832889</v>
      </c>
      <c r="E640" s="15"/>
    </row>
    <row r="641" spans="1:5" x14ac:dyDescent="0.3">
      <c r="A641" s="4" t="s">
        <v>1667</v>
      </c>
      <c r="B641" s="4" t="s">
        <v>586</v>
      </c>
      <c r="C641" s="41">
        <v>1.9992799221790247</v>
      </c>
      <c r="D641" s="41">
        <v>57.502246181491465</v>
      </c>
      <c r="E641" s="15"/>
    </row>
    <row r="642" spans="1:5" x14ac:dyDescent="0.3">
      <c r="A642" s="5" t="s">
        <v>1668</v>
      </c>
      <c r="B642" s="4" t="s">
        <v>587</v>
      </c>
      <c r="C642" s="41">
        <v>1.999308922221231</v>
      </c>
      <c r="D642" s="41">
        <v>57.592093441150048</v>
      </c>
      <c r="E642" s="15"/>
    </row>
    <row r="643" spans="1:5" x14ac:dyDescent="0.3">
      <c r="A643" s="4" t="s">
        <v>1669</v>
      </c>
      <c r="B643" s="4" t="s">
        <v>588</v>
      </c>
      <c r="C643" s="41">
        <v>1.999564039126194</v>
      </c>
      <c r="D643" s="41">
        <v>57.681940700808617</v>
      </c>
      <c r="E643" s="15"/>
    </row>
    <row r="644" spans="1:5" x14ac:dyDescent="0.3">
      <c r="A644" s="4" t="s">
        <v>1670</v>
      </c>
      <c r="B644" s="4" t="s">
        <v>589</v>
      </c>
      <c r="C644" s="41">
        <v>2.0006552900481043</v>
      </c>
      <c r="D644" s="41">
        <v>57.771787960467201</v>
      </c>
      <c r="E644" s="15"/>
    </row>
    <row r="645" spans="1:5" x14ac:dyDescent="0.3">
      <c r="A645" s="4" t="s">
        <v>1671</v>
      </c>
      <c r="B645" s="4" t="s">
        <v>590</v>
      </c>
      <c r="C645" s="41">
        <v>2.0017668748001216</v>
      </c>
      <c r="D645" s="41">
        <v>57.861635220125784</v>
      </c>
      <c r="E645" s="15"/>
    </row>
    <row r="646" spans="1:5" x14ac:dyDescent="0.3">
      <c r="A646" s="4" t="s">
        <v>1672</v>
      </c>
      <c r="B646" s="4" t="s">
        <v>591</v>
      </c>
      <c r="C646" s="41">
        <v>2.0028511733972589</v>
      </c>
      <c r="D646" s="41">
        <v>57.951482479784367</v>
      </c>
      <c r="E646" s="15"/>
    </row>
    <row r="647" spans="1:5" x14ac:dyDescent="0.3">
      <c r="A647" s="4" t="s">
        <v>1673</v>
      </c>
      <c r="B647" s="4" t="s">
        <v>592</v>
      </c>
      <c r="C647" s="41">
        <v>2.0033757904613836</v>
      </c>
      <c r="D647" s="41">
        <v>58.041329739442951</v>
      </c>
      <c r="E647" s="15"/>
    </row>
    <row r="648" spans="1:5" x14ac:dyDescent="0.3">
      <c r="A648" s="4" t="s">
        <v>1674</v>
      </c>
      <c r="B648" s="4" t="s">
        <v>593</v>
      </c>
      <c r="C648" s="41">
        <v>2.0037462337553458</v>
      </c>
      <c r="D648" s="41">
        <v>58.131176999101527</v>
      </c>
      <c r="E648" s="15"/>
    </row>
    <row r="649" spans="1:5" x14ac:dyDescent="0.3">
      <c r="A649" s="4" t="s">
        <v>1675</v>
      </c>
      <c r="B649" s="4" t="s">
        <v>594</v>
      </c>
      <c r="C649" s="41">
        <v>2.0052706235510791</v>
      </c>
      <c r="D649" s="41">
        <v>58.22102425876011</v>
      </c>
      <c r="E649" s="15"/>
    </row>
    <row r="650" spans="1:5" x14ac:dyDescent="0.3">
      <c r="A650" s="4" t="s">
        <v>1676</v>
      </c>
      <c r="B650" s="4" t="s">
        <v>595</v>
      </c>
      <c r="C650" s="41">
        <v>2.0075173445599157</v>
      </c>
      <c r="D650" s="41">
        <v>58.310871518418686</v>
      </c>
      <c r="E650" s="15"/>
    </row>
    <row r="651" spans="1:5" x14ac:dyDescent="0.3">
      <c r="A651" s="4" t="s">
        <v>1677</v>
      </c>
      <c r="B651" s="4" t="s">
        <v>596</v>
      </c>
      <c r="C651" s="41">
        <v>2.0081841284832591</v>
      </c>
      <c r="D651" s="41">
        <v>58.400718778077263</v>
      </c>
      <c r="E651" s="15"/>
    </row>
    <row r="652" spans="1:5" x14ac:dyDescent="0.3">
      <c r="A652" s="6" t="s">
        <v>1678</v>
      </c>
      <c r="B652" s="4" t="s">
        <v>597</v>
      </c>
      <c r="C652" s="41">
        <v>2.0082025961932737</v>
      </c>
      <c r="D652" s="41">
        <v>58.490566037735846</v>
      </c>
      <c r="E652" s="15"/>
    </row>
    <row r="653" spans="1:5" x14ac:dyDescent="0.3">
      <c r="A653" s="4" t="s">
        <v>1679</v>
      </c>
      <c r="B653" s="4" t="s">
        <v>598</v>
      </c>
      <c r="C653" s="41">
        <v>2.0100638013688807</v>
      </c>
      <c r="D653" s="41">
        <v>58.580413297394429</v>
      </c>
      <c r="E653" s="15"/>
    </row>
    <row r="654" spans="1:5" x14ac:dyDescent="0.3">
      <c r="A654" s="4" t="s">
        <v>1680</v>
      </c>
      <c r="B654" s="4" t="s">
        <v>599</v>
      </c>
      <c r="C654" s="41">
        <v>2.0102617845488542</v>
      </c>
      <c r="D654" s="41">
        <v>58.670260557053012</v>
      </c>
      <c r="E654" s="15"/>
    </row>
    <row r="655" spans="1:5" x14ac:dyDescent="0.3">
      <c r="A655" s="4" t="s">
        <v>1681</v>
      </c>
      <c r="B655" s="4" t="s">
        <v>600</v>
      </c>
      <c r="C655" s="41">
        <v>2.0122465199850708</v>
      </c>
      <c r="D655" s="41">
        <v>58.760107816711596</v>
      </c>
      <c r="E655" s="15"/>
    </row>
    <row r="656" spans="1:5" x14ac:dyDescent="0.3">
      <c r="A656" s="4" t="s">
        <v>1682</v>
      </c>
      <c r="B656" s="4" t="s">
        <v>601</v>
      </c>
      <c r="C656" s="41">
        <v>2.0123337698172827</v>
      </c>
      <c r="D656" s="41">
        <v>58.849955076370172</v>
      </c>
      <c r="E656" s="15"/>
    </row>
    <row r="657" spans="1:5" x14ac:dyDescent="0.3">
      <c r="A657" s="4" t="s">
        <v>1683</v>
      </c>
      <c r="B657" s="4" t="s">
        <v>602</v>
      </c>
      <c r="C657" s="41">
        <v>2.012728988969394</v>
      </c>
      <c r="D657" s="41">
        <v>58.939802336028748</v>
      </c>
      <c r="E657" s="15"/>
    </row>
    <row r="658" spans="1:5" x14ac:dyDescent="0.3">
      <c r="A658" s="4" t="s">
        <v>1684</v>
      </c>
      <c r="B658" s="4" t="s">
        <v>603</v>
      </c>
      <c r="C658" s="41">
        <v>2.0155120391915382</v>
      </c>
      <c r="D658" s="41">
        <v>59.029649595687331</v>
      </c>
      <c r="E658" s="15"/>
    </row>
    <row r="659" spans="1:5" x14ac:dyDescent="0.3">
      <c r="A659" s="4" t="s">
        <v>1685</v>
      </c>
      <c r="B659" s="4" t="s">
        <v>604</v>
      </c>
      <c r="C659" s="41">
        <v>2.016662917486951</v>
      </c>
      <c r="D659" s="41">
        <v>59.119496855345908</v>
      </c>
      <c r="E659" s="15"/>
    </row>
    <row r="660" spans="1:5" x14ac:dyDescent="0.3">
      <c r="A660" s="4" t="s">
        <v>1686</v>
      </c>
      <c r="B660" s="4" t="s">
        <v>605</v>
      </c>
      <c r="C660" s="41">
        <v>2.016887157902775</v>
      </c>
      <c r="D660" s="41">
        <v>59.209344115004491</v>
      </c>
      <c r="E660" s="15"/>
    </row>
    <row r="661" spans="1:5" x14ac:dyDescent="0.3">
      <c r="A661" s="4" t="s">
        <v>1687</v>
      </c>
      <c r="B661" s="4" t="s">
        <v>606</v>
      </c>
      <c r="C661" s="41">
        <v>2.0179455126705683</v>
      </c>
      <c r="D661" s="41">
        <v>59.299191374663074</v>
      </c>
      <c r="E661" s="15"/>
    </row>
    <row r="662" spans="1:5" x14ac:dyDescent="0.3">
      <c r="A662" s="4" t="s">
        <v>1688</v>
      </c>
      <c r="B662" s="4" t="s">
        <v>607</v>
      </c>
      <c r="C662" s="41">
        <v>2.0180135707351319</v>
      </c>
      <c r="D662" s="41">
        <v>59.389038634321658</v>
      </c>
      <c r="E662" s="15"/>
    </row>
    <row r="663" spans="1:5" x14ac:dyDescent="0.3">
      <c r="A663" s="4" t="s">
        <v>1689</v>
      </c>
      <c r="B663" s="4" t="s">
        <v>608</v>
      </c>
      <c r="C663" s="41">
        <v>2.0192686477480226</v>
      </c>
      <c r="D663" s="41">
        <v>59.478885893980241</v>
      </c>
      <c r="E663" s="15"/>
    </row>
    <row r="664" spans="1:5" x14ac:dyDescent="0.3">
      <c r="A664" s="4" t="s">
        <v>1690</v>
      </c>
      <c r="B664" s="4" t="s">
        <v>609</v>
      </c>
      <c r="C664" s="41">
        <v>2.0195206125104028</v>
      </c>
      <c r="D664" s="41">
        <v>59.56873315363881</v>
      </c>
      <c r="E664" s="15"/>
    </row>
    <row r="665" spans="1:5" x14ac:dyDescent="0.3">
      <c r="A665" s="4" t="s">
        <v>1691</v>
      </c>
      <c r="B665" s="4" t="s">
        <v>610</v>
      </c>
      <c r="C665" s="41">
        <v>2.0204993950616252</v>
      </c>
      <c r="D665" s="41">
        <v>59.658580413297393</v>
      </c>
      <c r="E665" s="15"/>
    </row>
    <row r="666" spans="1:5" x14ac:dyDescent="0.3">
      <c r="A666" s="4" t="s">
        <v>1692</v>
      </c>
      <c r="B666" s="4" t="s">
        <v>611</v>
      </c>
      <c r="C666" s="41">
        <v>2.0205711961626798</v>
      </c>
      <c r="D666" s="41">
        <v>59.74842767295597</v>
      </c>
      <c r="E666" s="15"/>
    </row>
    <row r="667" spans="1:5" x14ac:dyDescent="0.3">
      <c r="A667" s="4" t="s">
        <v>1693</v>
      </c>
      <c r="B667" s="4" t="s">
        <v>612</v>
      </c>
      <c r="C667" s="41">
        <v>2.0209645107449248</v>
      </c>
      <c r="D667" s="41">
        <v>59.838274932614553</v>
      </c>
      <c r="E667" s="15"/>
    </row>
    <row r="668" spans="1:5" x14ac:dyDescent="0.3">
      <c r="A668" s="4" t="s">
        <v>1694</v>
      </c>
      <c r="B668" s="4" t="s">
        <v>613</v>
      </c>
      <c r="C668" s="41">
        <v>2.0250053059837856</v>
      </c>
      <c r="D668" s="41">
        <v>59.928122192273136</v>
      </c>
      <c r="E668" s="15"/>
    </row>
    <row r="669" spans="1:5" x14ac:dyDescent="0.3">
      <c r="A669" s="4" t="s">
        <v>1695</v>
      </c>
      <c r="B669" s="4" t="s">
        <v>614</v>
      </c>
      <c r="C669" s="41">
        <v>2.0264597183087258</v>
      </c>
      <c r="D669" s="41">
        <v>60.01796945193172</v>
      </c>
      <c r="E669" s="15"/>
    </row>
    <row r="670" spans="1:5" x14ac:dyDescent="0.3">
      <c r="A670" s="4" t="s">
        <v>1696</v>
      </c>
      <c r="B670" s="4" t="s">
        <v>615</v>
      </c>
      <c r="C670" s="41">
        <v>2.0266626211606296</v>
      </c>
      <c r="D670" s="41">
        <v>60.107816711590303</v>
      </c>
      <c r="E670" s="15"/>
    </row>
    <row r="671" spans="1:5" x14ac:dyDescent="0.3">
      <c r="A671" s="4" t="s">
        <v>1697</v>
      </c>
      <c r="B671" s="4" t="s">
        <v>616</v>
      </c>
      <c r="C671" s="41">
        <v>2.0270844644944077</v>
      </c>
      <c r="D671" s="41">
        <v>60.197663971248872</v>
      </c>
      <c r="E671" s="15"/>
    </row>
    <row r="672" spans="1:5" x14ac:dyDescent="0.3">
      <c r="A672" s="4" t="s">
        <v>1698</v>
      </c>
      <c r="B672" s="4" t="s">
        <v>617</v>
      </c>
      <c r="C672" s="41">
        <v>2.0292146269598375</v>
      </c>
      <c r="D672" s="41">
        <v>60.287511230907455</v>
      </c>
      <c r="E672" s="15"/>
    </row>
    <row r="673" spans="1:5" x14ac:dyDescent="0.3">
      <c r="A673" s="4" t="s">
        <v>1699</v>
      </c>
      <c r="B673" s="4" t="s">
        <v>618</v>
      </c>
      <c r="C673" s="41">
        <v>2.0298056906776827</v>
      </c>
      <c r="D673" s="41">
        <v>60.377358490566039</v>
      </c>
      <c r="E673" s="15"/>
    </row>
    <row r="674" spans="1:5" x14ac:dyDescent="0.3">
      <c r="A674" s="4" t="s">
        <v>1700</v>
      </c>
      <c r="B674" s="4" t="s">
        <v>619</v>
      </c>
      <c r="C674" s="41">
        <v>2.0301313110646753</v>
      </c>
      <c r="D674" s="41">
        <v>60.467205750224615</v>
      </c>
      <c r="E674" s="15"/>
    </row>
    <row r="675" spans="1:5" x14ac:dyDescent="0.3">
      <c r="A675" s="4" t="s">
        <v>1701</v>
      </c>
      <c r="B675" s="4" t="s">
        <v>620</v>
      </c>
      <c r="C675" s="41">
        <v>2.0302298948098381</v>
      </c>
      <c r="D675" s="41">
        <v>60.557053009883198</v>
      </c>
      <c r="E675" s="15"/>
    </row>
    <row r="676" spans="1:5" x14ac:dyDescent="0.3">
      <c r="A676" s="4" t="s">
        <v>1702</v>
      </c>
      <c r="B676" s="4" t="s">
        <v>621</v>
      </c>
      <c r="C676" s="41">
        <v>2.0334532436173078</v>
      </c>
      <c r="D676" s="41">
        <v>60.646900269541781</v>
      </c>
      <c r="E676" s="15"/>
    </row>
    <row r="677" spans="1:5" x14ac:dyDescent="0.3">
      <c r="A677" s="4" t="s">
        <v>1703</v>
      </c>
      <c r="B677" s="4" t="s">
        <v>622</v>
      </c>
      <c r="C677" s="41">
        <v>2.0336529059985535</v>
      </c>
      <c r="D677" s="41">
        <v>60.736747529200365</v>
      </c>
      <c r="E677" s="15"/>
    </row>
    <row r="678" spans="1:5" x14ac:dyDescent="0.3">
      <c r="A678" s="4" t="s">
        <v>1704</v>
      </c>
      <c r="B678" s="4" t="s">
        <v>623</v>
      </c>
      <c r="C678" s="41">
        <v>2.0345749852534349</v>
      </c>
      <c r="D678" s="41">
        <v>60.826594788858948</v>
      </c>
      <c r="E678" s="15"/>
    </row>
    <row r="679" spans="1:5" x14ac:dyDescent="0.3">
      <c r="A679" s="4" t="s">
        <v>1705</v>
      </c>
      <c r="B679" s="4" t="s">
        <v>624</v>
      </c>
      <c r="C679" s="41">
        <v>2.0357964987376826</v>
      </c>
      <c r="D679" s="41">
        <v>60.916442048517517</v>
      </c>
      <c r="E679" s="15"/>
    </row>
    <row r="680" spans="1:5" x14ac:dyDescent="0.3">
      <c r="A680" s="4" t="s">
        <v>1706</v>
      </c>
      <c r="B680" s="4" t="s">
        <v>625</v>
      </c>
      <c r="C680" s="41">
        <v>2.0360044143943465</v>
      </c>
      <c r="D680" s="41">
        <v>61.0062893081761</v>
      </c>
      <c r="E680" s="15"/>
    </row>
    <row r="681" spans="1:5" x14ac:dyDescent="0.3">
      <c r="A681" s="4" t="s">
        <v>1707</v>
      </c>
      <c r="B681" s="4" t="s">
        <v>626</v>
      </c>
      <c r="C681" s="41">
        <v>2.0391496280096777</v>
      </c>
      <c r="D681" s="41">
        <v>61.096136567834677</v>
      </c>
      <c r="E681" s="15"/>
    </row>
    <row r="682" spans="1:5" x14ac:dyDescent="0.3">
      <c r="A682" s="4" t="s">
        <v>1708</v>
      </c>
      <c r="B682" s="4" t="s">
        <v>627</v>
      </c>
      <c r="C682" s="41">
        <v>2.0396493809154803</v>
      </c>
      <c r="D682" s="41">
        <v>61.18598382749326</v>
      </c>
      <c r="E682" s="15"/>
    </row>
    <row r="683" spans="1:5" x14ac:dyDescent="0.3">
      <c r="A683" s="4" t="s">
        <v>1709</v>
      </c>
      <c r="B683" s="4" t="s">
        <v>628</v>
      </c>
      <c r="C683" s="41">
        <v>2.0397550750323945</v>
      </c>
      <c r="D683" s="41">
        <v>61.275831087151843</v>
      </c>
      <c r="E683" s="15"/>
    </row>
    <row r="684" spans="1:5" x14ac:dyDescent="0.3">
      <c r="A684" s="4" t="s">
        <v>1710</v>
      </c>
      <c r="B684" s="4" t="s">
        <v>629</v>
      </c>
      <c r="C684" s="41">
        <v>2.0417583913398736</v>
      </c>
      <c r="D684" s="41">
        <v>61.365678346810427</v>
      </c>
      <c r="E684" s="15"/>
    </row>
    <row r="685" spans="1:5" x14ac:dyDescent="0.3">
      <c r="A685" s="4" t="s">
        <v>1711</v>
      </c>
      <c r="B685" s="4" t="s">
        <v>630</v>
      </c>
      <c r="C685" s="41">
        <v>2.0437525091519775</v>
      </c>
      <c r="D685" s="41">
        <v>61.45552560646901</v>
      </c>
      <c r="E685" s="15"/>
    </row>
    <row r="686" spans="1:5" x14ac:dyDescent="0.3">
      <c r="A686" s="4" t="s">
        <v>1712</v>
      </c>
      <c r="B686" s="4" t="s">
        <v>631</v>
      </c>
      <c r="C686" s="41">
        <v>2.0506748576300406</v>
      </c>
      <c r="D686" s="41">
        <v>61.545372866127579</v>
      </c>
      <c r="E686" s="15"/>
    </row>
    <row r="687" spans="1:5" x14ac:dyDescent="0.3">
      <c r="A687" s="4" t="s">
        <v>1713</v>
      </c>
      <c r="B687" s="4" t="s">
        <v>632</v>
      </c>
      <c r="C687" s="41">
        <v>2.0524630774833281</v>
      </c>
      <c r="D687" s="41">
        <v>61.635220125786162</v>
      </c>
      <c r="E687" s="15"/>
    </row>
    <row r="688" spans="1:5" x14ac:dyDescent="0.3">
      <c r="A688" s="4" t="s">
        <v>1714</v>
      </c>
      <c r="B688" s="4"/>
      <c r="C688" s="41">
        <v>2.0530963785784104</v>
      </c>
      <c r="D688" s="41">
        <v>61.725067385444746</v>
      </c>
      <c r="E688" s="15"/>
    </row>
    <row r="689" spans="1:5" x14ac:dyDescent="0.3">
      <c r="A689" s="4" t="s">
        <v>1715</v>
      </c>
      <c r="B689" s="4" t="s">
        <v>633</v>
      </c>
      <c r="C689" s="41">
        <v>2.0551718394934384</v>
      </c>
      <c r="D689" s="41">
        <v>61.814914645103322</v>
      </c>
      <c r="E689" s="15"/>
    </row>
    <row r="690" spans="1:5" x14ac:dyDescent="0.3">
      <c r="A690" s="4" t="s">
        <v>1716</v>
      </c>
      <c r="B690" s="4" t="s">
        <v>634</v>
      </c>
      <c r="C690" s="41">
        <v>2.0555592497204209</v>
      </c>
      <c r="D690" s="41">
        <v>61.904761904761905</v>
      </c>
      <c r="E690" s="15"/>
    </row>
    <row r="691" spans="1:5" x14ac:dyDescent="0.3">
      <c r="A691" s="4" t="s">
        <v>1717</v>
      </c>
      <c r="B691" s="4" t="s">
        <v>635</v>
      </c>
      <c r="C691" s="41">
        <v>2.0556484070942029</v>
      </c>
      <c r="D691" s="41">
        <v>61.994609164420488</v>
      </c>
      <c r="E691" s="15"/>
    </row>
    <row r="692" spans="1:5" x14ac:dyDescent="0.3">
      <c r="A692" s="4" t="s">
        <v>1718</v>
      </c>
      <c r="B692" s="4" t="s">
        <v>636</v>
      </c>
      <c r="C692" s="41">
        <v>2.0557553717879591</v>
      </c>
      <c r="D692" s="41">
        <v>62.084456424079072</v>
      </c>
      <c r="E692" s="15"/>
    </row>
    <row r="693" spans="1:5" x14ac:dyDescent="0.3">
      <c r="A693" s="4" t="s">
        <v>1719</v>
      </c>
      <c r="B693" s="4" t="s">
        <v>637</v>
      </c>
      <c r="C693" s="41">
        <v>2.0567600623763371</v>
      </c>
      <c r="D693" s="41">
        <v>62.174303683737641</v>
      </c>
      <c r="E693" s="15"/>
    </row>
    <row r="694" spans="1:5" x14ac:dyDescent="0.3">
      <c r="A694" s="4" t="s">
        <v>1720</v>
      </c>
      <c r="B694" s="4" t="s">
        <v>638</v>
      </c>
      <c r="C694" s="41">
        <v>2.0569454851765006</v>
      </c>
      <c r="D694" s="41">
        <v>62.264150943396224</v>
      </c>
      <c r="E694" s="15"/>
    </row>
    <row r="695" spans="1:5" x14ac:dyDescent="0.3">
      <c r="A695" s="4" t="s">
        <v>1721</v>
      </c>
      <c r="B695" s="4" t="s">
        <v>639</v>
      </c>
      <c r="C695" s="41">
        <v>2.059547010069485</v>
      </c>
      <c r="D695" s="41">
        <v>62.353998203054807</v>
      </c>
      <c r="E695" s="15"/>
    </row>
    <row r="696" spans="1:5" x14ac:dyDescent="0.3">
      <c r="A696" s="4" t="s">
        <v>1722</v>
      </c>
      <c r="B696" s="4" t="s">
        <v>640</v>
      </c>
      <c r="C696" s="41">
        <v>2.0596984434347516</v>
      </c>
      <c r="D696" s="41">
        <v>62.443845462713391</v>
      </c>
      <c r="E696" s="15"/>
    </row>
    <row r="697" spans="1:5" x14ac:dyDescent="0.3">
      <c r="A697" s="4" t="s">
        <v>1723</v>
      </c>
      <c r="B697" s="4" t="s">
        <v>641</v>
      </c>
      <c r="C697" s="41">
        <v>2.0601524269699087</v>
      </c>
      <c r="D697" s="41">
        <v>62.533692722371967</v>
      </c>
      <c r="E697" s="15"/>
    </row>
    <row r="698" spans="1:5" x14ac:dyDescent="0.3">
      <c r="A698" s="4" t="s">
        <v>1724</v>
      </c>
      <c r="B698" s="4" t="s">
        <v>642</v>
      </c>
      <c r="C698" s="41">
        <v>2.0632582799504555</v>
      </c>
      <c r="D698" s="41">
        <v>62.62353998203055</v>
      </c>
      <c r="E698" s="15"/>
    </row>
    <row r="699" spans="1:5" x14ac:dyDescent="0.3">
      <c r="A699" s="4" t="s">
        <v>1725</v>
      </c>
      <c r="B699" s="4" t="s">
        <v>643</v>
      </c>
      <c r="C699" s="41">
        <v>2.0635535158421137</v>
      </c>
      <c r="D699" s="41">
        <v>62.713387241689134</v>
      </c>
      <c r="E699" s="15"/>
    </row>
    <row r="700" spans="1:5" x14ac:dyDescent="0.3">
      <c r="A700" s="4" t="s">
        <v>1726</v>
      </c>
      <c r="B700" s="4"/>
      <c r="C700" s="41">
        <v>2.0648521696441504</v>
      </c>
      <c r="D700" s="41">
        <v>62.803234501347703</v>
      </c>
      <c r="E700" s="15"/>
    </row>
    <row r="701" spans="1:5" x14ac:dyDescent="0.3">
      <c r="A701" s="4" t="s">
        <v>1727</v>
      </c>
      <c r="B701" s="4" t="s">
        <v>644</v>
      </c>
      <c r="C701" s="41">
        <v>2.0658410343197189</v>
      </c>
      <c r="D701" s="41">
        <v>62.893081761006286</v>
      </c>
      <c r="E701" s="15"/>
    </row>
    <row r="702" spans="1:5" x14ac:dyDescent="0.3">
      <c r="A702" s="4" t="s">
        <v>1728</v>
      </c>
      <c r="B702" s="4" t="s">
        <v>645</v>
      </c>
      <c r="C702" s="41">
        <v>2.0692449407777089</v>
      </c>
      <c r="D702" s="41">
        <v>62.982929020664869</v>
      </c>
      <c r="E702" s="15"/>
    </row>
    <row r="703" spans="1:5" x14ac:dyDescent="0.3">
      <c r="A703" s="4" t="s">
        <v>1729</v>
      </c>
      <c r="B703" s="4" t="s">
        <v>646</v>
      </c>
      <c r="C703" s="41">
        <v>2.0703654659466255</v>
      </c>
      <c r="D703" s="41">
        <v>63.072776280323453</v>
      </c>
      <c r="E703" s="15"/>
    </row>
    <row r="704" spans="1:5" x14ac:dyDescent="0.3">
      <c r="A704" s="4" t="s">
        <v>1730</v>
      </c>
      <c r="B704" s="4" t="s">
        <v>647</v>
      </c>
      <c r="C704" s="41">
        <v>2.0716157056133016</v>
      </c>
      <c r="D704" s="41">
        <v>63.162623539982036</v>
      </c>
      <c r="E704" s="15"/>
    </row>
    <row r="705" spans="1:5" x14ac:dyDescent="0.3">
      <c r="A705" s="4" t="s">
        <v>1731</v>
      </c>
      <c r="B705" s="4" t="s">
        <v>648</v>
      </c>
      <c r="C705" s="41">
        <v>2.0720230687604313</v>
      </c>
      <c r="D705" s="41">
        <v>63.252470799640612</v>
      </c>
      <c r="E705" s="15"/>
    </row>
    <row r="706" spans="1:5" x14ac:dyDescent="0.3">
      <c r="A706" s="4" t="s">
        <v>1732</v>
      </c>
      <c r="B706" s="4" t="s">
        <v>649</v>
      </c>
      <c r="C706" s="41">
        <v>2.074216495343209</v>
      </c>
      <c r="D706" s="41">
        <v>63.342318059299195</v>
      </c>
      <c r="E706" s="15"/>
    </row>
    <row r="707" spans="1:5" x14ac:dyDescent="0.3">
      <c r="A707" s="4" t="s">
        <v>1733</v>
      </c>
      <c r="B707" s="4"/>
      <c r="C707" s="41">
        <v>2.0768430428957059</v>
      </c>
      <c r="D707" s="41">
        <v>63.432165318957765</v>
      </c>
      <c r="E707" s="15"/>
    </row>
    <row r="708" spans="1:5" x14ac:dyDescent="0.3">
      <c r="A708" s="4" t="s">
        <v>1734</v>
      </c>
      <c r="B708" s="4" t="s">
        <v>650</v>
      </c>
      <c r="C708" s="41">
        <v>2.0772043326289142</v>
      </c>
      <c r="D708" s="41">
        <v>63.522012578616348</v>
      </c>
      <c r="E708" s="15"/>
    </row>
    <row r="709" spans="1:5" x14ac:dyDescent="0.3">
      <c r="A709" s="4" t="s">
        <v>1735</v>
      </c>
      <c r="B709" s="4" t="s">
        <v>651</v>
      </c>
      <c r="C709" s="41">
        <v>2.0782332088023665</v>
      </c>
      <c r="D709" s="41">
        <v>63.611859838274931</v>
      </c>
      <c r="E709" s="15"/>
    </row>
    <row r="710" spans="1:5" x14ac:dyDescent="0.3">
      <c r="A710" s="4" t="s">
        <v>1736</v>
      </c>
      <c r="B710" s="4" t="s">
        <v>652</v>
      </c>
      <c r="C710" s="41">
        <v>2.080036927755669</v>
      </c>
      <c r="D710" s="41">
        <v>63.701707097933514</v>
      </c>
      <c r="E710" s="15"/>
    </row>
    <row r="711" spans="1:5" x14ac:dyDescent="0.3">
      <c r="A711" s="4" t="s">
        <v>1737</v>
      </c>
      <c r="B711" s="4" t="s">
        <v>653</v>
      </c>
      <c r="C711" s="41">
        <v>2.0802259144742998</v>
      </c>
      <c r="D711" s="41">
        <v>63.791554357592098</v>
      </c>
      <c r="E711" s="15"/>
    </row>
    <row r="712" spans="1:5" x14ac:dyDescent="0.3">
      <c r="A712" s="4" t="s">
        <v>1738</v>
      </c>
      <c r="B712" s="4" t="s">
        <v>654</v>
      </c>
      <c r="C712" s="41">
        <v>2.0803269946264842</v>
      </c>
      <c r="D712" s="41">
        <v>63.881401617250674</v>
      </c>
      <c r="E712" s="15"/>
    </row>
    <row r="713" spans="1:5" x14ac:dyDescent="0.3">
      <c r="A713" s="4" t="s">
        <v>1739</v>
      </c>
      <c r="B713" s="4" t="s">
        <v>655</v>
      </c>
      <c r="C713" s="41">
        <v>2.0820070109346345</v>
      </c>
      <c r="D713" s="41">
        <v>63.971248876909257</v>
      </c>
      <c r="E713" s="15"/>
    </row>
    <row r="714" spans="1:5" x14ac:dyDescent="0.3">
      <c r="A714" s="4" t="s">
        <v>1740</v>
      </c>
      <c r="B714" s="4" t="s">
        <v>656</v>
      </c>
      <c r="C714" s="41">
        <v>2.0829205428773356</v>
      </c>
      <c r="D714" s="41">
        <v>64.061096136567826</v>
      </c>
      <c r="E714" s="15"/>
    </row>
    <row r="715" spans="1:5" x14ac:dyDescent="0.3">
      <c r="A715" s="4" t="s">
        <v>1741</v>
      </c>
      <c r="B715" s="4" t="s">
        <v>657</v>
      </c>
      <c r="C715" s="41">
        <v>2.0842675749093909</v>
      </c>
      <c r="D715" s="41">
        <v>64.15094339622641</v>
      </c>
      <c r="E715" s="15"/>
    </row>
    <row r="716" spans="1:5" x14ac:dyDescent="0.3">
      <c r="A716" s="4" t="s">
        <v>1742</v>
      </c>
      <c r="B716" s="4" t="s">
        <v>658</v>
      </c>
      <c r="C716" s="41">
        <v>2.0846394217869215</v>
      </c>
      <c r="D716" s="41">
        <v>64.240790655884993</v>
      </c>
      <c r="E716" s="15"/>
    </row>
    <row r="717" spans="1:5" x14ac:dyDescent="0.3">
      <c r="A717" s="4" t="s">
        <v>1743</v>
      </c>
      <c r="B717" s="4" t="s">
        <v>659</v>
      </c>
      <c r="C717" s="41">
        <v>2.0853571863538849</v>
      </c>
      <c r="D717" s="41">
        <v>64.330637915543576</v>
      </c>
      <c r="E717" s="15"/>
    </row>
    <row r="718" spans="1:5" x14ac:dyDescent="0.3">
      <c r="A718" s="4" t="s">
        <v>1744</v>
      </c>
      <c r="B718" s="4" t="s">
        <v>660</v>
      </c>
      <c r="C718" s="41">
        <v>2.0881857195196329</v>
      </c>
      <c r="D718" s="41">
        <v>64.42048517520216</v>
      </c>
      <c r="E718" s="15"/>
    </row>
    <row r="719" spans="1:5" x14ac:dyDescent="0.3">
      <c r="A719" s="4" t="s">
        <v>1745</v>
      </c>
      <c r="B719" s="4" t="s">
        <v>661</v>
      </c>
      <c r="C719" s="41">
        <v>2.0895295020679678</v>
      </c>
      <c r="D719" s="41">
        <v>64.510332434860743</v>
      </c>
      <c r="E719" s="15"/>
    </row>
    <row r="720" spans="1:5" x14ac:dyDescent="0.3">
      <c r="A720" s="4" t="s">
        <v>1746</v>
      </c>
      <c r="B720" s="4" t="s">
        <v>662</v>
      </c>
      <c r="C720" s="41">
        <v>2.0912330325003676</v>
      </c>
      <c r="D720" s="41">
        <v>64.600179694519326</v>
      </c>
      <c r="E720" s="15"/>
    </row>
    <row r="721" spans="1:5" x14ac:dyDescent="0.3">
      <c r="A721" s="4" t="s">
        <v>1747</v>
      </c>
      <c r="B721" s="4" t="s">
        <v>663</v>
      </c>
      <c r="C721" s="41">
        <v>2.0942579470972746</v>
      </c>
      <c r="D721" s="41">
        <v>64.690026954177895</v>
      </c>
      <c r="E721" s="15"/>
    </row>
    <row r="722" spans="1:5" x14ac:dyDescent="0.3">
      <c r="A722" s="4" t="s">
        <v>1748</v>
      </c>
      <c r="B722" s="4" t="s">
        <v>664</v>
      </c>
      <c r="C722" s="41">
        <v>2.097503721854975</v>
      </c>
      <c r="D722" s="41">
        <v>64.779874213836479</v>
      </c>
      <c r="E722" s="15"/>
    </row>
    <row r="723" spans="1:5" x14ac:dyDescent="0.3">
      <c r="A723" s="4" t="s">
        <v>1749</v>
      </c>
      <c r="B723" s="4" t="s">
        <v>665</v>
      </c>
      <c r="C723" s="41">
        <v>2.0978366766965313</v>
      </c>
      <c r="D723" s="41">
        <v>64.869721473495062</v>
      </c>
      <c r="E723" s="15"/>
    </row>
    <row r="724" spans="1:5" x14ac:dyDescent="0.3">
      <c r="A724" s="4" t="s">
        <v>1750</v>
      </c>
      <c r="B724" s="4" t="s">
        <v>666</v>
      </c>
      <c r="C724" s="41">
        <v>2.097944138864094</v>
      </c>
      <c r="D724" s="41">
        <v>64.959568733153645</v>
      </c>
      <c r="E724" s="15"/>
    </row>
    <row r="725" spans="1:5" x14ac:dyDescent="0.3">
      <c r="A725" s="4" t="s">
        <v>1751</v>
      </c>
      <c r="B725" s="4" t="s">
        <v>667</v>
      </c>
      <c r="C725" s="41">
        <v>2.0987809711760947</v>
      </c>
      <c r="D725" s="41">
        <v>65.049415992812214</v>
      </c>
      <c r="E725" s="15"/>
    </row>
    <row r="726" spans="1:5" x14ac:dyDescent="0.3">
      <c r="A726" s="4" t="s">
        <v>1752</v>
      </c>
      <c r="B726" s="4" t="s">
        <v>668</v>
      </c>
      <c r="C726" s="41">
        <v>2.0989043396457232</v>
      </c>
      <c r="D726" s="41">
        <v>65.139263252470798</v>
      </c>
      <c r="E726" s="15"/>
    </row>
    <row r="727" spans="1:5" x14ac:dyDescent="0.3">
      <c r="A727" s="4" t="s">
        <v>1753</v>
      </c>
      <c r="B727" s="4" t="s">
        <v>669</v>
      </c>
      <c r="C727" s="41">
        <v>2.1000855176604656</v>
      </c>
      <c r="D727" s="41">
        <v>65.229110512129381</v>
      </c>
      <c r="E727" s="15"/>
    </row>
    <row r="728" spans="1:5" x14ac:dyDescent="0.3">
      <c r="A728" s="4" t="s">
        <v>1754</v>
      </c>
      <c r="B728" s="4" t="s">
        <v>670</v>
      </c>
      <c r="C728" s="41">
        <v>2.1002625325299942</v>
      </c>
      <c r="D728" s="41">
        <v>65.31895777178795</v>
      </c>
      <c r="E728" s="15"/>
    </row>
    <row r="729" spans="1:5" x14ac:dyDescent="0.3">
      <c r="A729" s="4" t="s">
        <v>1755</v>
      </c>
      <c r="B729" s="4" t="s">
        <v>671</v>
      </c>
      <c r="C729" s="41">
        <v>2.1007587089931192</v>
      </c>
      <c r="D729" s="41">
        <v>65.408805031446533</v>
      </c>
      <c r="E729" s="15"/>
    </row>
    <row r="730" spans="1:5" x14ac:dyDescent="0.3">
      <c r="A730" s="4" t="s">
        <v>1756</v>
      </c>
      <c r="B730" s="4" t="s">
        <v>672</v>
      </c>
      <c r="C730" s="41">
        <v>2.101427420049637</v>
      </c>
      <c r="D730" s="41">
        <v>65.498652291105117</v>
      </c>
      <c r="E730" s="15"/>
    </row>
    <row r="731" spans="1:5" x14ac:dyDescent="0.3">
      <c r="A731" s="4" t="s">
        <v>1757</v>
      </c>
      <c r="B731" s="4" t="s">
        <v>673</v>
      </c>
      <c r="C731" s="41">
        <v>2.1017459286535005</v>
      </c>
      <c r="D731" s="41">
        <v>65.5884995507637</v>
      </c>
      <c r="E731" s="15"/>
    </row>
    <row r="732" spans="1:5" x14ac:dyDescent="0.3">
      <c r="A732" s="4" t="s">
        <v>1758</v>
      </c>
      <c r="B732" s="4" t="s">
        <v>674</v>
      </c>
      <c r="C732" s="41">
        <v>2.105222830892338</v>
      </c>
      <c r="D732" s="41">
        <v>65.678346810422283</v>
      </c>
      <c r="E732" s="15"/>
    </row>
    <row r="733" spans="1:5" x14ac:dyDescent="0.3">
      <c r="A733" s="4" t="s">
        <v>1759</v>
      </c>
      <c r="B733" s="4" t="s">
        <v>675</v>
      </c>
      <c r="C733" s="41">
        <v>2.1055624105085351</v>
      </c>
      <c r="D733" s="41">
        <v>65.768194070080867</v>
      </c>
      <c r="E733" s="15"/>
    </row>
    <row r="734" spans="1:5" x14ac:dyDescent="0.3">
      <c r="A734" s="4" t="s">
        <v>1760</v>
      </c>
      <c r="B734" s="4" t="s">
        <v>676</v>
      </c>
      <c r="C734" s="41">
        <v>2.1060106123345035</v>
      </c>
      <c r="D734" s="41">
        <v>65.85804132973945</v>
      </c>
      <c r="E734" s="15"/>
    </row>
    <row r="735" spans="1:5" x14ac:dyDescent="0.3">
      <c r="A735" s="4" t="s">
        <v>1761</v>
      </c>
      <c r="B735" s="4" t="s">
        <v>677</v>
      </c>
      <c r="C735" s="41">
        <v>2.1090405480164516</v>
      </c>
      <c r="D735" s="41">
        <v>65.947888589398019</v>
      </c>
      <c r="E735" s="15"/>
    </row>
    <row r="736" spans="1:5" x14ac:dyDescent="0.3">
      <c r="A736" s="4" t="s">
        <v>1762</v>
      </c>
      <c r="B736" s="4" t="s">
        <v>678</v>
      </c>
      <c r="C736" s="41">
        <v>2.1097281227134328</v>
      </c>
      <c r="D736" s="41">
        <v>66.037735849056602</v>
      </c>
      <c r="E736" s="15"/>
    </row>
    <row r="737" spans="1:5" x14ac:dyDescent="0.3">
      <c r="A737" s="4" t="s">
        <v>1763</v>
      </c>
      <c r="B737" s="4" t="s">
        <v>679</v>
      </c>
      <c r="C737" s="41">
        <v>2.1101293611368952</v>
      </c>
      <c r="D737" s="41">
        <v>66.127583108715186</v>
      </c>
      <c r="E737" s="15"/>
    </row>
    <row r="738" spans="1:5" x14ac:dyDescent="0.3">
      <c r="A738" s="4" t="s">
        <v>1764</v>
      </c>
      <c r="B738" s="4" t="s">
        <v>680</v>
      </c>
      <c r="C738" s="41">
        <v>2.1102461788297227</v>
      </c>
      <c r="D738" s="41">
        <v>66.217430368373769</v>
      </c>
      <c r="E738" s="15"/>
    </row>
    <row r="739" spans="1:5" x14ac:dyDescent="0.3">
      <c r="A739" s="4" t="s">
        <v>1765</v>
      </c>
      <c r="B739" s="4" t="s">
        <v>681</v>
      </c>
      <c r="C739" s="41">
        <v>2.1113857479610343</v>
      </c>
      <c r="D739" s="41">
        <v>66.307277628032352</v>
      </c>
      <c r="E739" s="15"/>
    </row>
    <row r="740" spans="1:5" x14ac:dyDescent="0.3">
      <c r="A740" s="4" t="s">
        <v>1766</v>
      </c>
      <c r="B740" s="4" t="s">
        <v>682</v>
      </c>
      <c r="C740" s="41">
        <v>2.1149910756982528</v>
      </c>
      <c r="D740" s="41">
        <v>66.397124887690921</v>
      </c>
      <c r="E740" s="15"/>
    </row>
    <row r="741" spans="1:5" x14ac:dyDescent="0.3">
      <c r="A741" s="4" t="s">
        <v>1767</v>
      </c>
      <c r="B741" s="4" t="s">
        <v>683</v>
      </c>
      <c r="C741" s="41">
        <v>2.1152398443251079</v>
      </c>
      <c r="D741" s="41">
        <v>66.486972147349505</v>
      </c>
      <c r="E741" s="15"/>
    </row>
    <row r="742" spans="1:5" x14ac:dyDescent="0.3">
      <c r="A742" s="4" t="s">
        <v>1768</v>
      </c>
      <c r="B742" s="4" t="s">
        <v>684</v>
      </c>
      <c r="C742" s="41">
        <v>2.1166154912722899</v>
      </c>
      <c r="D742" s="41">
        <v>66.576819407008088</v>
      </c>
      <c r="E742" s="15"/>
    </row>
    <row r="743" spans="1:5" x14ac:dyDescent="0.3">
      <c r="A743" s="4" t="s">
        <v>1769</v>
      </c>
      <c r="B743" s="4" t="s">
        <v>685</v>
      </c>
      <c r="C743" s="41">
        <v>2.1169473879163747</v>
      </c>
      <c r="D743" s="41">
        <v>66.666666666666657</v>
      </c>
      <c r="E743" s="15"/>
    </row>
    <row r="744" spans="1:5" x14ac:dyDescent="0.3">
      <c r="A744" s="4" t="s">
        <v>1770</v>
      </c>
      <c r="B744" s="4" t="s">
        <v>686</v>
      </c>
      <c r="C744" s="41">
        <v>2.1193911727170813</v>
      </c>
      <c r="D744" s="41">
        <v>66.756513926325241</v>
      </c>
      <c r="E744" s="15"/>
    </row>
    <row r="745" spans="1:5" x14ac:dyDescent="0.3">
      <c r="A745" s="4" t="s">
        <v>1771</v>
      </c>
      <c r="B745" s="4" t="s">
        <v>687</v>
      </c>
      <c r="C745" s="41">
        <v>2.119604460983961</v>
      </c>
      <c r="D745" s="41">
        <v>66.846361185983824</v>
      </c>
      <c r="E745" s="15"/>
    </row>
    <row r="746" spans="1:5" x14ac:dyDescent="0.3">
      <c r="A746" s="4" t="s">
        <v>1772</v>
      </c>
      <c r="B746" s="4" t="s">
        <v>688</v>
      </c>
      <c r="C746" s="41">
        <v>2.1198517002742148</v>
      </c>
      <c r="D746" s="41">
        <v>66.936208445642407</v>
      </c>
      <c r="E746" s="15"/>
    </row>
    <row r="747" spans="1:5" x14ac:dyDescent="0.3">
      <c r="A747" s="4" t="s">
        <v>1773</v>
      </c>
      <c r="B747" s="4" t="s">
        <v>689</v>
      </c>
      <c r="C747" s="41">
        <v>2.1205267704061086</v>
      </c>
      <c r="D747" s="41">
        <v>67.02605570530099</v>
      </c>
      <c r="E747" s="15"/>
    </row>
    <row r="748" spans="1:5" x14ac:dyDescent="0.3">
      <c r="A748" s="4" t="s">
        <v>1774</v>
      </c>
      <c r="B748" s="4" t="s">
        <v>690</v>
      </c>
      <c r="C748" s="41">
        <v>2.1245900753675304</v>
      </c>
      <c r="D748" s="41">
        <v>67.115902964959574</v>
      </c>
      <c r="E748" s="15"/>
    </row>
    <row r="749" spans="1:5" x14ac:dyDescent="0.3">
      <c r="A749" s="4" t="s">
        <v>1775</v>
      </c>
      <c r="B749" s="4" t="s">
        <v>691</v>
      </c>
      <c r="C749" s="41">
        <v>2.1272516990137076</v>
      </c>
      <c r="D749" s="41">
        <v>67.205750224618143</v>
      </c>
      <c r="E749" s="15"/>
    </row>
    <row r="750" spans="1:5" x14ac:dyDescent="0.3">
      <c r="A750" s="4" t="s">
        <v>1776</v>
      </c>
      <c r="B750" s="4" t="s">
        <v>692</v>
      </c>
      <c r="C750" s="41">
        <v>2.1283335594728197</v>
      </c>
      <c r="D750" s="41">
        <v>67.295597484276726</v>
      </c>
      <c r="E750" s="15"/>
    </row>
    <row r="751" spans="1:5" x14ac:dyDescent="0.3">
      <c r="A751" s="4" t="s">
        <v>1777</v>
      </c>
      <c r="B751" s="4" t="s">
        <v>693</v>
      </c>
      <c r="C751" s="41">
        <v>2.1298702738065058</v>
      </c>
      <c r="D751" s="41">
        <v>67.385444743935309</v>
      </c>
      <c r="E751" s="15"/>
    </row>
    <row r="752" spans="1:5" x14ac:dyDescent="0.3">
      <c r="A752" s="4" t="s">
        <v>1778</v>
      </c>
      <c r="B752" s="4" t="s">
        <v>694</v>
      </c>
      <c r="C752" s="41">
        <v>2.1319093796770527</v>
      </c>
      <c r="D752" s="41">
        <v>67.475292003593893</v>
      </c>
      <c r="E752" s="15"/>
    </row>
    <row r="753" spans="1:5" x14ac:dyDescent="0.3">
      <c r="A753" s="4" t="s">
        <v>1779</v>
      </c>
      <c r="B753" s="4" t="s">
        <v>695</v>
      </c>
      <c r="C753" s="41">
        <v>2.1329488038630111</v>
      </c>
      <c r="D753" s="41">
        <v>67.565139263252476</v>
      </c>
      <c r="E753" s="15"/>
    </row>
    <row r="754" spans="1:5" x14ac:dyDescent="0.3">
      <c r="A754" s="4" t="s">
        <v>1780</v>
      </c>
      <c r="B754" s="4" t="s">
        <v>696</v>
      </c>
      <c r="C754" s="41">
        <v>2.1337974920572327</v>
      </c>
      <c r="D754" s="41">
        <v>67.654986522911059</v>
      </c>
      <c r="E754" s="15"/>
    </row>
    <row r="755" spans="1:5" x14ac:dyDescent="0.3">
      <c r="A755" s="4" t="s">
        <v>1781</v>
      </c>
      <c r="B755" s="4" t="s">
        <v>697</v>
      </c>
      <c r="C755" s="41">
        <v>2.1348058796317551</v>
      </c>
      <c r="D755" s="41">
        <v>67.744833782569629</v>
      </c>
      <c r="E755" s="15"/>
    </row>
    <row r="756" spans="1:5" x14ac:dyDescent="0.3">
      <c r="A756" s="4" t="s">
        <v>1782</v>
      </c>
      <c r="B756" s="4" t="s">
        <v>698</v>
      </c>
      <c r="C756" s="41">
        <v>2.1354369220936409</v>
      </c>
      <c r="D756" s="41">
        <v>67.834681042228212</v>
      </c>
      <c r="E756" s="15"/>
    </row>
    <row r="757" spans="1:5" x14ac:dyDescent="0.3">
      <c r="A757" s="4" t="s">
        <v>1783</v>
      </c>
      <c r="B757" s="4" t="s">
        <v>699</v>
      </c>
      <c r="C757" s="41">
        <v>2.1360257745168698</v>
      </c>
      <c r="D757" s="41">
        <v>67.924528301886795</v>
      </c>
      <c r="E757" s="15"/>
    </row>
    <row r="758" spans="1:5" x14ac:dyDescent="0.3">
      <c r="A758" s="4" t="s">
        <v>1784</v>
      </c>
      <c r="B758" s="4" t="s">
        <v>700</v>
      </c>
      <c r="C758" s="41">
        <v>2.13690016520298</v>
      </c>
      <c r="D758" s="41">
        <v>68.014375561545364</v>
      </c>
      <c r="E758" s="15"/>
    </row>
    <row r="759" spans="1:5" x14ac:dyDescent="0.3">
      <c r="A759" s="4" t="s">
        <v>1785</v>
      </c>
      <c r="B759" s="4" t="s">
        <v>701</v>
      </c>
      <c r="C759" s="41">
        <v>2.1381247325746178</v>
      </c>
      <c r="D759" s="41">
        <v>68.104222821203948</v>
      </c>
      <c r="E759" s="15"/>
    </row>
    <row r="760" spans="1:5" x14ac:dyDescent="0.3">
      <c r="A760" s="4" t="s">
        <v>1786</v>
      </c>
      <c r="B760" s="4" t="s">
        <v>702</v>
      </c>
      <c r="C760" s="41">
        <v>2.141321190657981</v>
      </c>
      <c r="D760" s="41">
        <v>68.194070080862531</v>
      </c>
      <c r="E760" s="15"/>
    </row>
    <row r="761" spans="1:5" x14ac:dyDescent="0.3">
      <c r="A761" s="4" t="s">
        <v>1787</v>
      </c>
      <c r="B761" s="4" t="s">
        <v>703</v>
      </c>
      <c r="C761" s="41">
        <v>2.1422674209834911</v>
      </c>
      <c r="D761" s="41">
        <v>68.283917340521114</v>
      </c>
      <c r="E761" s="15"/>
    </row>
    <row r="762" spans="1:5" x14ac:dyDescent="0.3">
      <c r="A762" s="4" t="s">
        <v>1788</v>
      </c>
      <c r="B762" s="4" t="s">
        <v>704</v>
      </c>
      <c r="C762" s="41">
        <v>2.1442606967867612</v>
      </c>
      <c r="D762" s="41">
        <v>68.373764600179697</v>
      </c>
      <c r="E762" s="15"/>
    </row>
    <row r="763" spans="1:5" x14ac:dyDescent="0.3">
      <c r="A763" s="4" t="s">
        <v>1789</v>
      </c>
      <c r="B763" s="4" t="s">
        <v>705</v>
      </c>
      <c r="C763" s="41">
        <v>2.1458322010806792</v>
      </c>
      <c r="D763" s="41">
        <v>68.463611859838281</v>
      </c>
      <c r="E763" s="15"/>
    </row>
    <row r="764" spans="1:5" x14ac:dyDescent="0.3">
      <c r="A764" s="4" t="s">
        <v>1790</v>
      </c>
      <c r="B764" s="4" t="s">
        <v>706</v>
      </c>
      <c r="C764" s="41">
        <v>2.1469988531100492</v>
      </c>
      <c r="D764" s="41">
        <v>68.55345911949685</v>
      </c>
      <c r="E764" s="15"/>
    </row>
    <row r="765" spans="1:5" x14ac:dyDescent="0.3">
      <c r="A765" s="4" t="s">
        <v>1791</v>
      </c>
      <c r="B765" s="4"/>
      <c r="C765" s="41">
        <v>2.1473547345553663</v>
      </c>
      <c r="D765" s="41">
        <v>68.643306379155433</v>
      </c>
      <c r="E765" s="15"/>
    </row>
    <row r="766" spans="1:5" x14ac:dyDescent="0.3">
      <c r="A766" s="4" t="s">
        <v>1792</v>
      </c>
      <c r="B766" s="4" t="s">
        <v>707</v>
      </c>
      <c r="C766" s="41">
        <v>2.1473671077937864</v>
      </c>
      <c r="D766" s="41">
        <v>68.733153638814017</v>
      </c>
      <c r="E766" s="15"/>
    </row>
    <row r="767" spans="1:5" x14ac:dyDescent="0.3">
      <c r="A767" s="4" t="s">
        <v>1793</v>
      </c>
      <c r="B767" s="4" t="s">
        <v>708</v>
      </c>
      <c r="C767" s="41">
        <v>2.1481078283994997</v>
      </c>
      <c r="D767" s="41">
        <v>68.8230008984726</v>
      </c>
      <c r="E767" s="15"/>
    </row>
    <row r="768" spans="1:5" x14ac:dyDescent="0.3">
      <c r="A768" s="4" t="s">
        <v>1794</v>
      </c>
      <c r="B768" s="4" t="s">
        <v>709</v>
      </c>
      <c r="C768" s="41">
        <v>2.1485553569035387</v>
      </c>
      <c r="D768" s="41">
        <v>68.912848158131183</v>
      </c>
      <c r="E768" s="15"/>
    </row>
    <row r="769" spans="1:5" x14ac:dyDescent="0.3">
      <c r="A769" s="4" t="s">
        <v>1795</v>
      </c>
      <c r="B769" s="4" t="s">
        <v>710</v>
      </c>
      <c r="C769" s="41">
        <v>2.155063632201728</v>
      </c>
      <c r="D769" s="41">
        <v>69.002695417789766</v>
      </c>
      <c r="E769" s="15"/>
    </row>
    <row r="770" spans="1:5" x14ac:dyDescent="0.3">
      <c r="A770" s="4" t="s">
        <v>1796</v>
      </c>
      <c r="B770" s="4" t="s">
        <v>711</v>
      </c>
      <c r="C770" s="41">
        <v>2.1568095288096814</v>
      </c>
      <c r="D770" s="41">
        <v>69.09254267744835</v>
      </c>
      <c r="E770" s="15"/>
    </row>
    <row r="771" spans="1:5" x14ac:dyDescent="0.3">
      <c r="A771" s="4" t="s">
        <v>1797</v>
      </c>
      <c r="B771" s="4" t="s">
        <v>712</v>
      </c>
      <c r="C771" s="41">
        <v>2.1581774754114216</v>
      </c>
      <c r="D771" s="41">
        <v>69.182389937106919</v>
      </c>
      <c r="E771" s="15"/>
    </row>
    <row r="772" spans="1:5" x14ac:dyDescent="0.3">
      <c r="A772" s="4" t="s">
        <v>1798</v>
      </c>
      <c r="B772" s="4" t="s">
        <v>713</v>
      </c>
      <c r="C772" s="41">
        <v>2.1583815925899321</v>
      </c>
      <c r="D772" s="41">
        <v>69.272237196765502</v>
      </c>
      <c r="E772" s="15"/>
    </row>
    <row r="773" spans="1:5" x14ac:dyDescent="0.3">
      <c r="A773" s="4" t="s">
        <v>1799</v>
      </c>
      <c r="B773" s="4" t="s">
        <v>714</v>
      </c>
      <c r="C773" s="41">
        <v>2.1604625283894827</v>
      </c>
      <c r="D773" s="41">
        <v>69.362084456424071</v>
      </c>
      <c r="E773" s="15"/>
    </row>
    <row r="774" spans="1:5" x14ac:dyDescent="0.3">
      <c r="A774" s="4" t="s">
        <v>1800</v>
      </c>
      <c r="B774" s="4" t="s">
        <v>715</v>
      </c>
      <c r="C774" s="41">
        <v>2.1618290081593683</v>
      </c>
      <c r="D774" s="41">
        <v>69.451931716082655</v>
      </c>
      <c r="E774" s="15"/>
    </row>
    <row r="775" spans="1:5" x14ac:dyDescent="0.3">
      <c r="A775" s="4" t="s">
        <v>1801</v>
      </c>
      <c r="B775" s="4" t="s">
        <v>716</v>
      </c>
      <c r="C775" s="41">
        <v>2.1635012801890179</v>
      </c>
      <c r="D775" s="41">
        <v>69.541778975741238</v>
      </c>
      <c r="E775" s="15"/>
    </row>
    <row r="776" spans="1:5" x14ac:dyDescent="0.3">
      <c r="A776" s="4" t="s">
        <v>1802</v>
      </c>
      <c r="B776" s="4" t="s">
        <v>717</v>
      </c>
      <c r="C776" s="41">
        <v>2.1641485505141977</v>
      </c>
      <c r="D776" s="41">
        <v>69.631626235399821</v>
      </c>
      <c r="E776" s="15"/>
    </row>
    <row r="777" spans="1:5" x14ac:dyDescent="0.3">
      <c r="A777" s="4" t="s">
        <v>1803</v>
      </c>
      <c r="B777" s="4" t="s">
        <v>718</v>
      </c>
      <c r="C777" s="41">
        <v>2.1645253494691263</v>
      </c>
      <c r="D777" s="41">
        <v>69.721473495058405</v>
      </c>
      <c r="E777" s="15"/>
    </row>
    <row r="778" spans="1:5" x14ac:dyDescent="0.3">
      <c r="A778" s="4" t="s">
        <v>1804</v>
      </c>
      <c r="B778" s="4" t="s">
        <v>719</v>
      </c>
      <c r="C778" s="41">
        <v>2.1646234618567353</v>
      </c>
      <c r="D778" s="41">
        <v>69.811320754716974</v>
      </c>
      <c r="E778" s="15"/>
    </row>
    <row r="779" spans="1:5" x14ac:dyDescent="0.3">
      <c r="A779" s="4" t="s">
        <v>1805</v>
      </c>
      <c r="B779" s="4"/>
      <c r="C779" s="41">
        <v>2.1669173239220632</v>
      </c>
      <c r="D779" s="41">
        <v>69.901168014375557</v>
      </c>
      <c r="E779" s="15"/>
    </row>
    <row r="780" spans="1:5" x14ac:dyDescent="0.3">
      <c r="A780" s="4" t="s">
        <v>1806</v>
      </c>
      <c r="B780" s="4" t="s">
        <v>720</v>
      </c>
      <c r="C780" s="41">
        <v>2.1700229834545302</v>
      </c>
      <c r="D780" s="41">
        <v>69.99101527403414</v>
      </c>
      <c r="E780" s="15"/>
    </row>
    <row r="781" spans="1:5" x14ac:dyDescent="0.3">
      <c r="A781" s="7" t="s">
        <v>1807</v>
      </c>
      <c r="B781" s="4" t="s">
        <v>721</v>
      </c>
      <c r="C781" s="41">
        <v>2.1719106607256036</v>
      </c>
      <c r="D781" s="41">
        <v>70.080862533692724</v>
      </c>
      <c r="E781" s="15"/>
    </row>
    <row r="782" spans="1:5" x14ac:dyDescent="0.3">
      <c r="A782" s="4" t="s">
        <v>1808</v>
      </c>
      <c r="B782" s="4" t="s">
        <v>722</v>
      </c>
      <c r="C782" s="41">
        <v>2.1722691044492932</v>
      </c>
      <c r="D782" s="41">
        <v>70.170709793351307</v>
      </c>
      <c r="E782" s="15"/>
    </row>
    <row r="783" spans="1:5" x14ac:dyDescent="0.3">
      <c r="A783" s="4" t="s">
        <v>1809</v>
      </c>
      <c r="B783" s="4" t="s">
        <v>723</v>
      </c>
      <c r="C783" s="41">
        <v>2.1735766664513694</v>
      </c>
      <c r="D783" s="41">
        <v>70.26055705300989</v>
      </c>
      <c r="E783" s="15"/>
    </row>
    <row r="784" spans="1:5" x14ac:dyDescent="0.3">
      <c r="A784" s="4" t="s">
        <v>1810</v>
      </c>
      <c r="B784" s="4" t="s">
        <v>724</v>
      </c>
      <c r="C784" s="41">
        <v>2.1740462327802348</v>
      </c>
      <c r="D784" s="41">
        <v>70.350404312668473</v>
      </c>
      <c r="E784" s="15"/>
    </row>
    <row r="785" spans="1:5" x14ac:dyDescent="0.3">
      <c r="A785" s="4" t="s">
        <v>1811</v>
      </c>
      <c r="B785" s="4" t="s">
        <v>725</v>
      </c>
      <c r="C785" s="41">
        <v>2.1740520506656735</v>
      </c>
      <c r="D785" s="41">
        <v>70.440251572327043</v>
      </c>
      <c r="E785" s="15"/>
    </row>
    <row r="786" spans="1:5" x14ac:dyDescent="0.3">
      <c r="A786" s="8" t="s">
        <v>1812</v>
      </c>
      <c r="B786" s="4" t="s">
        <v>726</v>
      </c>
      <c r="C786" s="41">
        <v>2.175153135578237</v>
      </c>
      <c r="D786" s="41">
        <v>70.530098831985626</v>
      </c>
      <c r="E786" s="15"/>
    </row>
    <row r="787" spans="1:5" x14ac:dyDescent="0.3">
      <c r="A787" s="4" t="s">
        <v>1813</v>
      </c>
      <c r="B787" s="4" t="s">
        <v>727</v>
      </c>
      <c r="C787" s="41">
        <v>2.1787304895566049</v>
      </c>
      <c r="D787" s="41">
        <v>70.619946091644209</v>
      </c>
      <c r="E787" s="15"/>
    </row>
    <row r="788" spans="1:5" x14ac:dyDescent="0.3">
      <c r="A788" s="4" t="s">
        <v>1814</v>
      </c>
      <c r="B788" s="4" t="s">
        <v>728</v>
      </c>
      <c r="C788" s="41">
        <v>2.1804814265153092</v>
      </c>
      <c r="D788" s="41">
        <v>70.709793351302778</v>
      </c>
      <c r="E788" s="15"/>
    </row>
    <row r="789" spans="1:5" x14ac:dyDescent="0.3">
      <c r="A789" s="4" t="s">
        <v>1815</v>
      </c>
      <c r="B789" s="4" t="s">
        <v>729</v>
      </c>
      <c r="C789" s="41">
        <v>2.1806982463818758</v>
      </c>
      <c r="D789" s="41">
        <v>70.799640610961362</v>
      </c>
      <c r="E789" s="15"/>
    </row>
    <row r="790" spans="1:5" x14ac:dyDescent="0.3">
      <c r="A790" s="9" t="s">
        <v>1816</v>
      </c>
      <c r="B790" s="4" t="s">
        <v>730</v>
      </c>
      <c r="C790" s="41">
        <v>2.1827084579690941</v>
      </c>
      <c r="D790" s="41">
        <v>70.889487870619945</v>
      </c>
      <c r="E790" s="15"/>
    </row>
    <row r="791" spans="1:5" x14ac:dyDescent="0.3">
      <c r="A791" s="4" t="s">
        <v>1817</v>
      </c>
      <c r="B791" s="4" t="s">
        <v>731</v>
      </c>
      <c r="C791" s="41">
        <v>2.1827189134028817</v>
      </c>
      <c r="D791" s="41">
        <v>70.979335130278528</v>
      </c>
      <c r="E791" s="15"/>
    </row>
    <row r="792" spans="1:5" x14ac:dyDescent="0.3">
      <c r="A792" s="10" t="s">
        <v>1818</v>
      </c>
      <c r="B792" s="4" t="s">
        <v>732</v>
      </c>
      <c r="C792" s="41">
        <v>2.1833875381506265</v>
      </c>
      <c r="D792" s="41">
        <v>71.069182389937097</v>
      </c>
      <c r="E792" s="15"/>
    </row>
    <row r="793" spans="1:5" x14ac:dyDescent="0.3">
      <c r="A793" s="4" t="s">
        <v>1819</v>
      </c>
      <c r="B793" s="4" t="s">
        <v>733</v>
      </c>
      <c r="C793" s="41">
        <v>2.1834482712053385</v>
      </c>
      <c r="D793" s="41">
        <v>71.159029649595681</v>
      </c>
      <c r="E793" s="15"/>
    </row>
    <row r="794" spans="1:5" x14ac:dyDescent="0.3">
      <c r="A794" s="4" t="s">
        <v>1820</v>
      </c>
      <c r="B794" s="4" t="s">
        <v>734</v>
      </c>
      <c r="C794" s="41">
        <v>2.1844652360162917</v>
      </c>
      <c r="D794" s="41">
        <v>71.248876909254264</v>
      </c>
      <c r="E794" s="15"/>
    </row>
    <row r="795" spans="1:5" x14ac:dyDescent="0.3">
      <c r="A795" s="4" t="s">
        <v>1821</v>
      </c>
      <c r="B795" s="4" t="s">
        <v>735</v>
      </c>
      <c r="C795" s="41">
        <v>2.1869224490082972</v>
      </c>
      <c r="D795" s="41">
        <v>71.338724168912847</v>
      </c>
      <c r="E795" s="15"/>
    </row>
    <row r="796" spans="1:5" x14ac:dyDescent="0.3">
      <c r="A796" s="4" t="s">
        <v>1822</v>
      </c>
      <c r="B796" s="4" t="s">
        <v>736</v>
      </c>
      <c r="C796" s="41">
        <v>2.1870081013366116</v>
      </c>
      <c r="D796" s="41">
        <v>71.428571428571431</v>
      </c>
      <c r="E796" s="15"/>
    </row>
    <row r="797" spans="1:5" x14ac:dyDescent="0.3">
      <c r="A797" s="4" t="s">
        <v>1823</v>
      </c>
      <c r="B797" s="4" t="s">
        <v>737</v>
      </c>
      <c r="C797" s="41">
        <v>2.18721416244686</v>
      </c>
      <c r="D797" s="41">
        <v>71.518418688230014</v>
      </c>
      <c r="E797" s="15"/>
    </row>
    <row r="798" spans="1:5" x14ac:dyDescent="0.3">
      <c r="A798" s="4" t="s">
        <v>1824</v>
      </c>
      <c r="B798" s="4" t="s">
        <v>738</v>
      </c>
      <c r="C798" s="41">
        <v>2.1879247463239242</v>
      </c>
      <c r="D798" s="41">
        <v>71.608265947888597</v>
      </c>
      <c r="E798" s="15"/>
    </row>
    <row r="799" spans="1:5" x14ac:dyDescent="0.3">
      <c r="A799" s="4" t="s">
        <v>1825</v>
      </c>
      <c r="B799" s="4" t="s">
        <v>739</v>
      </c>
      <c r="C799" s="41">
        <v>2.1882139104657186</v>
      </c>
      <c r="D799" s="41">
        <v>71.698113207547166</v>
      </c>
      <c r="E799" s="15"/>
    </row>
    <row r="800" spans="1:5" x14ac:dyDescent="0.3">
      <c r="A800" s="4" t="s">
        <v>1826</v>
      </c>
      <c r="B800" s="4" t="s">
        <v>740</v>
      </c>
      <c r="C800" s="41">
        <v>2.1938218790019492</v>
      </c>
      <c r="D800" s="41">
        <v>71.78796046720575</v>
      </c>
      <c r="E800" s="15"/>
    </row>
    <row r="801" spans="1:5" x14ac:dyDescent="0.3">
      <c r="A801" s="4" t="s">
        <v>1827</v>
      </c>
      <c r="B801" s="4" t="s">
        <v>741</v>
      </c>
      <c r="C801" s="41">
        <v>2.194690983794894</v>
      </c>
      <c r="D801" s="41">
        <v>71.877807726864333</v>
      </c>
      <c r="E801" s="15"/>
    </row>
    <row r="802" spans="1:5" x14ac:dyDescent="0.3">
      <c r="A802" s="4" t="s">
        <v>1828</v>
      </c>
      <c r="B802" s="4" t="s">
        <v>742</v>
      </c>
      <c r="C802" s="41">
        <v>2.1954632946473813</v>
      </c>
      <c r="D802" s="41">
        <v>71.967654986522916</v>
      </c>
      <c r="E802" s="15"/>
    </row>
    <row r="803" spans="1:5" x14ac:dyDescent="0.3">
      <c r="A803" s="4" t="s">
        <v>1829</v>
      </c>
      <c r="B803" s="4" t="s">
        <v>743</v>
      </c>
      <c r="C803" s="41">
        <v>2.1961936928456876</v>
      </c>
      <c r="D803" s="41">
        <v>72.0575022461815</v>
      </c>
      <c r="E803" s="15"/>
    </row>
    <row r="804" spans="1:5" x14ac:dyDescent="0.3">
      <c r="A804" s="4" t="s">
        <v>1830</v>
      </c>
      <c r="B804" s="4" t="s">
        <v>744</v>
      </c>
      <c r="C804" s="41">
        <v>2.1962913550217942</v>
      </c>
      <c r="D804" s="41">
        <v>72.147349505840069</v>
      </c>
      <c r="E804" s="15"/>
    </row>
    <row r="805" spans="1:5" x14ac:dyDescent="0.3">
      <c r="A805" s="4" t="s">
        <v>1831</v>
      </c>
      <c r="B805" s="4" t="s">
        <v>745</v>
      </c>
      <c r="C805" s="41">
        <v>2.1970553099915495</v>
      </c>
      <c r="D805" s="41">
        <v>72.237196765498652</v>
      </c>
      <c r="E805" s="15"/>
    </row>
    <row r="806" spans="1:5" x14ac:dyDescent="0.3">
      <c r="A806" s="4" t="s">
        <v>1832</v>
      </c>
      <c r="B806" s="4" t="s">
        <v>746</v>
      </c>
      <c r="C806" s="41">
        <v>2.1975258996635167</v>
      </c>
      <c r="D806" s="41">
        <v>72.327044025157221</v>
      </c>
      <c r="E806" s="15"/>
    </row>
    <row r="807" spans="1:5" x14ac:dyDescent="0.3">
      <c r="A807" s="4" t="s">
        <v>1833</v>
      </c>
      <c r="B807" s="4" t="s">
        <v>747</v>
      </c>
      <c r="C807" s="41">
        <v>2.1985049656236133</v>
      </c>
      <c r="D807" s="41">
        <v>72.416891284815804</v>
      </c>
      <c r="E807" s="15"/>
    </row>
    <row r="808" spans="1:5" x14ac:dyDescent="0.3">
      <c r="A808" s="4" t="s">
        <v>1834</v>
      </c>
      <c r="B808" s="4" t="s">
        <v>748</v>
      </c>
      <c r="C808" s="41">
        <v>2.1987093091003449</v>
      </c>
      <c r="D808" s="41">
        <v>72.506738544474388</v>
      </c>
      <c r="E808" s="15"/>
    </row>
    <row r="809" spans="1:5" x14ac:dyDescent="0.3">
      <c r="A809" s="4" t="s">
        <v>1835</v>
      </c>
      <c r="B809" s="4" t="s">
        <v>749</v>
      </c>
      <c r="C809" s="41">
        <v>2.1997844216884812</v>
      </c>
      <c r="D809" s="41">
        <v>72.596585804132971</v>
      </c>
      <c r="E809" s="15"/>
    </row>
    <row r="810" spans="1:5" x14ac:dyDescent="0.3">
      <c r="A810" s="4" t="s">
        <v>1836</v>
      </c>
      <c r="B810" s="4" t="s">
        <v>750</v>
      </c>
      <c r="C810" s="41">
        <v>2.2010273158478588</v>
      </c>
      <c r="D810" s="41">
        <v>72.686433063791554</v>
      </c>
      <c r="E810" s="15"/>
    </row>
    <row r="811" spans="1:5" x14ac:dyDescent="0.3">
      <c r="A811" s="4" t="s">
        <v>1837</v>
      </c>
      <c r="B811" s="4" t="s">
        <v>751</v>
      </c>
      <c r="C811" s="41">
        <v>2.2017675278586677</v>
      </c>
      <c r="D811" s="41">
        <v>72.776280323450138</v>
      </c>
      <c r="E811" s="15"/>
    </row>
    <row r="812" spans="1:5" x14ac:dyDescent="0.3">
      <c r="A812" s="4" t="s">
        <v>1838</v>
      </c>
      <c r="B812" s="4" t="s">
        <v>752</v>
      </c>
      <c r="C812" s="41">
        <v>2.2017993659961603</v>
      </c>
      <c r="D812" s="41">
        <v>72.866127583108721</v>
      </c>
      <c r="E812" s="15"/>
    </row>
    <row r="813" spans="1:5" x14ac:dyDescent="0.3">
      <c r="A813" s="4" t="s">
        <v>1839</v>
      </c>
      <c r="B813" s="4" t="s">
        <v>753</v>
      </c>
      <c r="C813" s="41">
        <v>2.2020067116137523</v>
      </c>
      <c r="D813" s="41">
        <v>72.95597484276729</v>
      </c>
      <c r="E813" s="15"/>
    </row>
    <row r="814" spans="1:5" x14ac:dyDescent="0.3">
      <c r="A814" s="4" t="s">
        <v>1840</v>
      </c>
      <c r="B814" s="4" t="s">
        <v>754</v>
      </c>
      <c r="C814" s="41">
        <v>2.2028632359463658</v>
      </c>
      <c r="D814" s="41">
        <v>73.045822102425873</v>
      </c>
      <c r="E814" s="15"/>
    </row>
    <row r="815" spans="1:5" x14ac:dyDescent="0.3">
      <c r="A815" s="4" t="s">
        <v>1841</v>
      </c>
      <c r="B815" s="4" t="s">
        <v>755</v>
      </c>
      <c r="C815" s="41">
        <v>2.2036284089244265</v>
      </c>
      <c r="D815" s="41">
        <v>73.135669362084457</v>
      </c>
      <c r="E815" s="15"/>
    </row>
    <row r="816" spans="1:5" x14ac:dyDescent="0.3">
      <c r="A816" s="4" t="s">
        <v>1842</v>
      </c>
      <c r="B816" s="4" t="s">
        <v>756</v>
      </c>
      <c r="C816" s="41">
        <v>2.2036836595064164</v>
      </c>
      <c r="D816" s="41">
        <v>73.22551662174304</v>
      </c>
      <c r="E816" s="15"/>
    </row>
    <row r="817" spans="1:5" x14ac:dyDescent="0.3">
      <c r="A817" s="4" t="s">
        <v>1843</v>
      </c>
      <c r="B817" s="4" t="s">
        <v>757</v>
      </c>
      <c r="C817" s="41">
        <v>2.2039136437676539</v>
      </c>
      <c r="D817" s="41">
        <v>73.315363881401623</v>
      </c>
      <c r="E817" s="15"/>
    </row>
    <row r="818" spans="1:5" x14ac:dyDescent="0.3">
      <c r="A818" s="4" t="s">
        <v>1844</v>
      </c>
      <c r="B818" s="4" t="s">
        <v>758</v>
      </c>
      <c r="C818" s="41">
        <v>2.2065128554276461</v>
      </c>
      <c r="D818" s="41">
        <v>73.405211141060207</v>
      </c>
      <c r="E818" s="15"/>
    </row>
    <row r="819" spans="1:5" x14ac:dyDescent="0.3">
      <c r="A819" s="4" t="s">
        <v>1845</v>
      </c>
      <c r="B819" s="4" t="s">
        <v>759</v>
      </c>
      <c r="C819" s="41">
        <v>2.2065857338194106</v>
      </c>
      <c r="D819" s="41">
        <v>73.495058400718776</v>
      </c>
      <c r="E819" s="15"/>
    </row>
    <row r="820" spans="1:5" x14ac:dyDescent="0.3">
      <c r="A820" s="4" t="s">
        <v>1846</v>
      </c>
      <c r="B820" s="4"/>
      <c r="C820" s="41">
        <v>2.212465499469185</v>
      </c>
      <c r="D820" s="41">
        <v>73.584905660377359</v>
      </c>
      <c r="E820" s="15"/>
    </row>
    <row r="821" spans="1:5" x14ac:dyDescent="0.3">
      <c r="A821" s="4" t="s">
        <v>1847</v>
      </c>
      <c r="B821" s="4" t="s">
        <v>760</v>
      </c>
      <c r="C821" s="41">
        <v>2.2139575838647603</v>
      </c>
      <c r="D821" s="41">
        <v>73.674752920035928</v>
      </c>
      <c r="E821" s="15"/>
    </row>
    <row r="822" spans="1:5" x14ac:dyDescent="0.3">
      <c r="A822" s="4" t="s">
        <v>1848</v>
      </c>
      <c r="B822" s="4" t="s">
        <v>761</v>
      </c>
      <c r="C822" s="41">
        <v>2.2183709287679965</v>
      </c>
      <c r="D822" s="41">
        <v>73.764600179694511</v>
      </c>
      <c r="E822" s="15"/>
    </row>
    <row r="823" spans="1:5" x14ac:dyDescent="0.3">
      <c r="A823" s="4" t="s">
        <v>1849</v>
      </c>
      <c r="B823" s="4" t="s">
        <v>762</v>
      </c>
      <c r="C823" s="41">
        <v>2.2203774763507313</v>
      </c>
      <c r="D823" s="41">
        <v>73.854447439353095</v>
      </c>
      <c r="E823" s="15"/>
    </row>
    <row r="824" spans="1:5" x14ac:dyDescent="0.3">
      <c r="A824" s="4" t="s">
        <v>1850</v>
      </c>
      <c r="B824" s="4" t="s">
        <v>763</v>
      </c>
      <c r="C824" s="41">
        <v>2.2207198552015721</v>
      </c>
      <c r="D824" s="41">
        <v>73.944294699011678</v>
      </c>
      <c r="E824" s="15"/>
    </row>
    <row r="825" spans="1:5" x14ac:dyDescent="0.3">
      <c r="A825" s="4" t="s">
        <v>1851</v>
      </c>
      <c r="B825" s="4" t="s">
        <v>764</v>
      </c>
      <c r="C825" s="41">
        <v>2.2207747152669102</v>
      </c>
      <c r="D825" s="41">
        <v>74.034141958670261</v>
      </c>
      <c r="E825" s="15"/>
    </row>
    <row r="826" spans="1:5" x14ac:dyDescent="0.3">
      <c r="A826" s="4" t="s">
        <v>1852</v>
      </c>
      <c r="B826" s="4" t="s">
        <v>765</v>
      </c>
      <c r="C826" s="41">
        <v>2.2237130771780413</v>
      </c>
      <c r="D826" s="41">
        <v>74.123989218328845</v>
      </c>
      <c r="E826" s="15"/>
    </row>
    <row r="827" spans="1:5" x14ac:dyDescent="0.3">
      <c r="A827" s="4" t="s">
        <v>1853</v>
      </c>
      <c r="B827" s="4" t="s">
        <v>766</v>
      </c>
      <c r="C827" s="41">
        <v>2.224134063930979</v>
      </c>
      <c r="D827" s="41">
        <v>74.213836477987414</v>
      </c>
      <c r="E827" s="15"/>
    </row>
    <row r="828" spans="1:5" x14ac:dyDescent="0.3">
      <c r="A828" s="4" t="s">
        <v>1854</v>
      </c>
      <c r="B828" s="4" t="s">
        <v>767</v>
      </c>
      <c r="C828" s="41">
        <v>2.2263928034706977</v>
      </c>
      <c r="D828" s="41">
        <v>74.303683737645997</v>
      </c>
      <c r="E828" s="15"/>
    </row>
    <row r="829" spans="1:5" x14ac:dyDescent="0.3">
      <c r="A829" s="4" t="s">
        <v>1855</v>
      </c>
      <c r="B829" s="4" t="s">
        <v>768</v>
      </c>
      <c r="C829" s="41">
        <v>2.2280100370118623</v>
      </c>
      <c r="D829" s="41">
        <v>74.39353099730458</v>
      </c>
      <c r="E829" s="15"/>
    </row>
    <row r="830" spans="1:5" x14ac:dyDescent="0.3">
      <c r="A830" s="4" t="s">
        <v>1856</v>
      </c>
      <c r="B830" s="4"/>
      <c r="C830" s="41">
        <v>2.2290159427634095</v>
      </c>
      <c r="D830" s="41">
        <v>74.483378256963164</v>
      </c>
      <c r="E830" s="15"/>
    </row>
    <row r="831" spans="1:5" x14ac:dyDescent="0.3">
      <c r="A831" s="4" t="s">
        <v>1857</v>
      </c>
      <c r="B831" s="4" t="s">
        <v>769</v>
      </c>
      <c r="C831" s="41">
        <v>2.2300067378445356</v>
      </c>
      <c r="D831" s="41">
        <v>74.573225516621747</v>
      </c>
      <c r="E831" s="15"/>
    </row>
    <row r="832" spans="1:5" x14ac:dyDescent="0.3">
      <c r="A832" s="4" t="s">
        <v>1858</v>
      </c>
      <c r="B832" s="4" t="s">
        <v>770</v>
      </c>
      <c r="C832" s="41">
        <v>2.2319688439575684</v>
      </c>
      <c r="D832" s="41">
        <v>74.66307277628033</v>
      </c>
      <c r="E832" s="15"/>
    </row>
    <row r="833" spans="1:5" x14ac:dyDescent="0.3">
      <c r="A833" s="4" t="s">
        <v>1859</v>
      </c>
      <c r="B833" s="4"/>
      <c r="C833" s="41">
        <v>2.2330485950527508</v>
      </c>
      <c r="D833" s="41">
        <v>74.752920035938914</v>
      </c>
      <c r="E833" s="15"/>
    </row>
    <row r="834" spans="1:5" x14ac:dyDescent="0.3">
      <c r="A834" s="4" t="s">
        <v>1860</v>
      </c>
      <c r="B834" s="4" t="s">
        <v>771</v>
      </c>
      <c r="C834" s="41">
        <v>2.2352952456037536</v>
      </c>
      <c r="D834" s="41">
        <v>74.842767295597483</v>
      </c>
      <c r="E834" s="15"/>
    </row>
    <row r="835" spans="1:5" x14ac:dyDescent="0.3">
      <c r="A835" s="4" t="s">
        <v>1861</v>
      </c>
      <c r="B835" s="4" t="s">
        <v>772</v>
      </c>
      <c r="C835" s="41">
        <v>2.2356874907609461</v>
      </c>
      <c r="D835" s="41">
        <v>74.932614555256066</v>
      </c>
      <c r="E835" s="15"/>
    </row>
    <row r="836" spans="1:5" x14ac:dyDescent="0.3">
      <c r="A836" s="4" t="s">
        <v>1862</v>
      </c>
      <c r="B836" s="4"/>
      <c r="C836" s="41">
        <v>2.2358817986296415</v>
      </c>
      <c r="D836" s="41">
        <v>75.022461814914649</v>
      </c>
      <c r="E836" s="15"/>
    </row>
    <row r="837" spans="1:5" x14ac:dyDescent="0.3">
      <c r="A837" s="4" t="s">
        <v>1863</v>
      </c>
      <c r="B837" s="4" t="s">
        <v>773</v>
      </c>
      <c r="C837" s="41">
        <v>2.2386799278997498</v>
      </c>
      <c r="D837" s="41">
        <v>75.112309074573218</v>
      </c>
      <c r="E837" s="15"/>
    </row>
    <row r="838" spans="1:5" x14ac:dyDescent="0.3">
      <c r="A838" s="4" t="s">
        <v>1864</v>
      </c>
      <c r="B838" s="4" t="s">
        <v>774</v>
      </c>
      <c r="C838" s="41">
        <v>2.2396072560446409</v>
      </c>
      <c r="D838" s="41">
        <v>75.202156334231802</v>
      </c>
      <c r="E838" s="15"/>
    </row>
    <row r="839" spans="1:5" x14ac:dyDescent="0.3">
      <c r="A839" s="4" t="s">
        <v>1865</v>
      </c>
      <c r="B839" s="4" t="s">
        <v>775</v>
      </c>
      <c r="C839" s="41">
        <v>2.2425621321566056</v>
      </c>
      <c r="D839" s="41">
        <v>75.292003593890385</v>
      </c>
      <c r="E839" s="15"/>
    </row>
    <row r="840" spans="1:5" x14ac:dyDescent="0.3">
      <c r="A840" s="4" t="s">
        <v>1866</v>
      </c>
      <c r="B840" s="4" t="s">
        <v>776</v>
      </c>
      <c r="C840" s="41">
        <v>2.2428825020484759</v>
      </c>
      <c r="D840" s="41">
        <v>75.381850853548968</v>
      </c>
      <c r="E840" s="15"/>
    </row>
    <row r="841" spans="1:5" x14ac:dyDescent="0.3">
      <c r="A841" s="4" t="s">
        <v>1867</v>
      </c>
      <c r="B841" s="4" t="s">
        <v>777</v>
      </c>
      <c r="C841" s="41">
        <v>2.2437662253841184</v>
      </c>
      <c r="D841" s="41">
        <v>75.471698113207552</v>
      </c>
      <c r="E841" s="15"/>
    </row>
    <row r="842" spans="1:5" x14ac:dyDescent="0.3">
      <c r="A842" s="4" t="s">
        <v>1868</v>
      </c>
      <c r="B842" s="4" t="s">
        <v>778</v>
      </c>
      <c r="C842" s="41">
        <v>2.2442861942859773</v>
      </c>
      <c r="D842" s="41">
        <v>75.561545372866121</v>
      </c>
      <c r="E842" s="15"/>
    </row>
    <row r="843" spans="1:5" x14ac:dyDescent="0.3">
      <c r="A843" s="4" t="s">
        <v>1869</v>
      </c>
      <c r="B843" s="4" t="s">
        <v>779</v>
      </c>
      <c r="C843" s="41">
        <v>2.249434810193379</v>
      </c>
      <c r="D843" s="41">
        <v>75.651392632524704</v>
      </c>
      <c r="E843" s="15"/>
    </row>
    <row r="844" spans="1:5" x14ac:dyDescent="0.3">
      <c r="A844" s="4" t="s">
        <v>1870</v>
      </c>
      <c r="B844" s="4" t="s">
        <v>780</v>
      </c>
      <c r="C844" s="41">
        <v>2.249486975544801</v>
      </c>
      <c r="D844" s="41">
        <v>75.741239892183287</v>
      </c>
      <c r="E844" s="15"/>
    </row>
    <row r="845" spans="1:5" x14ac:dyDescent="0.3">
      <c r="A845" s="4" t="s">
        <v>1871</v>
      </c>
      <c r="B845" s="4" t="s">
        <v>781</v>
      </c>
      <c r="C845" s="41">
        <v>2.250618398659217</v>
      </c>
      <c r="D845" s="41">
        <v>75.831087151841871</v>
      </c>
      <c r="E845" s="15"/>
    </row>
    <row r="846" spans="1:5" x14ac:dyDescent="0.3">
      <c r="A846" s="4" t="s">
        <v>1872</v>
      </c>
      <c r="B846" s="4" t="s">
        <v>782</v>
      </c>
      <c r="C846" s="41">
        <v>2.2526030577592682</v>
      </c>
      <c r="D846" s="41">
        <v>75.920934411500454</v>
      </c>
      <c r="E846" s="15"/>
    </row>
    <row r="847" spans="1:5" x14ac:dyDescent="0.3">
      <c r="A847" s="4" t="s">
        <v>1873</v>
      </c>
      <c r="B847" s="4" t="s">
        <v>783</v>
      </c>
      <c r="C847" s="41">
        <v>2.2527721492435755</v>
      </c>
      <c r="D847" s="41">
        <v>76.010781671159037</v>
      </c>
      <c r="E847" s="15"/>
    </row>
    <row r="848" spans="1:5" x14ac:dyDescent="0.3">
      <c r="A848" s="4" t="s">
        <v>1874</v>
      </c>
      <c r="B848" s="4" t="s">
        <v>784</v>
      </c>
      <c r="C848" s="41">
        <v>2.2561699234380477</v>
      </c>
      <c r="D848" s="41">
        <v>76.100628930817621</v>
      </c>
      <c r="E848" s="15"/>
    </row>
    <row r="849" spans="1:5" x14ac:dyDescent="0.3">
      <c r="A849" s="4" t="s">
        <v>1875</v>
      </c>
      <c r="B849" s="4" t="s">
        <v>785</v>
      </c>
      <c r="C849" s="41">
        <v>2.2563865683881734</v>
      </c>
      <c r="D849" s="41">
        <v>76.19047619047619</v>
      </c>
      <c r="E849" s="15"/>
    </row>
    <row r="850" spans="1:5" x14ac:dyDescent="0.3">
      <c r="A850" s="4" t="s">
        <v>1876</v>
      </c>
      <c r="B850" s="4" t="s">
        <v>786</v>
      </c>
      <c r="C850" s="41">
        <v>2.2617607329662897</v>
      </c>
      <c r="D850" s="41">
        <v>76.280323450134773</v>
      </c>
      <c r="E850" s="15"/>
    </row>
    <row r="851" spans="1:5" x14ac:dyDescent="0.3">
      <c r="A851" s="4" t="s">
        <v>1877</v>
      </c>
      <c r="B851" s="4" t="s">
        <v>787</v>
      </c>
      <c r="C851" s="41">
        <v>2.2628251022052672</v>
      </c>
      <c r="D851" s="41">
        <v>76.370170709793356</v>
      </c>
      <c r="E851" s="15"/>
    </row>
    <row r="852" spans="1:5" x14ac:dyDescent="0.3">
      <c r="A852" s="4" t="s">
        <v>1878</v>
      </c>
      <c r="B852" s="4" t="s">
        <v>788</v>
      </c>
      <c r="C852" s="41">
        <v>2.2634435320853408</v>
      </c>
      <c r="D852" s="41">
        <v>76.460017969451926</v>
      </c>
      <c r="E852" s="15"/>
    </row>
    <row r="853" spans="1:5" x14ac:dyDescent="0.3">
      <c r="A853" s="4" t="s">
        <v>1879</v>
      </c>
      <c r="B853" s="4" t="s">
        <v>789</v>
      </c>
      <c r="C853" s="41">
        <v>2.2640595063033317</v>
      </c>
      <c r="D853" s="41">
        <v>76.549865229110509</v>
      </c>
      <c r="E853" s="15"/>
    </row>
    <row r="854" spans="1:5" x14ac:dyDescent="0.3">
      <c r="A854" s="4" t="s">
        <v>1880</v>
      </c>
      <c r="B854" s="4" t="s">
        <v>790</v>
      </c>
      <c r="C854" s="41">
        <v>2.26605835209554</v>
      </c>
      <c r="D854" s="41">
        <v>76.639712488769092</v>
      </c>
      <c r="E854" s="15"/>
    </row>
    <row r="855" spans="1:5" x14ac:dyDescent="0.3">
      <c r="A855" s="4" t="s">
        <v>1881</v>
      </c>
      <c r="B855" s="4"/>
      <c r="C855" s="41">
        <v>2.2663939974495024</v>
      </c>
      <c r="D855" s="41">
        <v>76.729559748427675</v>
      </c>
      <c r="E855" s="15"/>
    </row>
    <row r="856" spans="1:5" x14ac:dyDescent="0.3">
      <c r="A856" s="4" t="s">
        <v>1882</v>
      </c>
      <c r="B856" s="4" t="s">
        <v>791</v>
      </c>
      <c r="C856" s="41">
        <v>2.2668499965901971</v>
      </c>
      <c r="D856" s="41">
        <v>76.819407008086245</v>
      </c>
      <c r="E856" s="15"/>
    </row>
    <row r="857" spans="1:5" x14ac:dyDescent="0.3">
      <c r="A857" s="4" t="s">
        <v>1883</v>
      </c>
      <c r="B857" s="4" t="s">
        <v>792</v>
      </c>
      <c r="C857" s="41">
        <v>2.2679004184616178</v>
      </c>
      <c r="D857" s="41">
        <v>76.909254267744828</v>
      </c>
      <c r="E857" s="15"/>
    </row>
    <row r="858" spans="1:5" x14ac:dyDescent="0.3">
      <c r="A858" s="4" t="s">
        <v>1884</v>
      </c>
      <c r="B858" s="4"/>
      <c r="C858" s="41">
        <v>2.2702649142741871</v>
      </c>
      <c r="D858" s="41">
        <v>76.999101527403411</v>
      </c>
      <c r="E858" s="15"/>
    </row>
    <row r="859" spans="1:5" x14ac:dyDescent="0.3">
      <c r="A859" s="4" t="s">
        <v>1885</v>
      </c>
      <c r="B859" s="4" t="s">
        <v>793</v>
      </c>
      <c r="C859" s="41">
        <v>2.2703519249734532</v>
      </c>
      <c r="D859" s="41">
        <v>77.088948787061994</v>
      </c>
      <c r="E859" s="15"/>
    </row>
    <row r="860" spans="1:5" x14ac:dyDescent="0.3">
      <c r="A860" s="4" t="s">
        <v>1886</v>
      </c>
      <c r="B860" s="4" t="s">
        <v>794</v>
      </c>
      <c r="C860" s="41">
        <v>2.2704730894042235</v>
      </c>
      <c r="D860" s="41">
        <v>77.178796046720578</v>
      </c>
      <c r="E860" s="15"/>
    </row>
    <row r="861" spans="1:5" x14ac:dyDescent="0.3">
      <c r="A861" s="4" t="s">
        <v>1887</v>
      </c>
      <c r="B861" s="4" t="s">
        <v>795</v>
      </c>
      <c r="C861" s="41">
        <v>2.2713737719937757</v>
      </c>
      <c r="D861" s="41">
        <v>77.268643306379161</v>
      </c>
      <c r="E861" s="15"/>
    </row>
    <row r="862" spans="1:5" x14ac:dyDescent="0.3">
      <c r="A862" s="4" t="s">
        <v>1888</v>
      </c>
      <c r="B862" s="4" t="s">
        <v>796</v>
      </c>
      <c r="C862" s="41">
        <v>2.2727008294036568</v>
      </c>
      <c r="D862" s="41">
        <v>77.358490566037744</v>
      </c>
      <c r="E862" s="15"/>
    </row>
    <row r="863" spans="1:5" x14ac:dyDescent="0.3">
      <c r="A863" s="4" t="s">
        <v>1889</v>
      </c>
      <c r="B863" s="4" t="s">
        <v>797</v>
      </c>
      <c r="C863" s="41">
        <v>2.2727487287918993</v>
      </c>
      <c r="D863" s="41">
        <v>77.448337825696314</v>
      </c>
      <c r="E863" s="15"/>
    </row>
    <row r="864" spans="1:5" x14ac:dyDescent="0.3">
      <c r="A864" s="4" t="s">
        <v>1890</v>
      </c>
      <c r="B864" s="4" t="s">
        <v>798</v>
      </c>
      <c r="C864" s="41">
        <v>2.2732505820334206</v>
      </c>
      <c r="D864" s="41">
        <v>77.538185085354897</v>
      </c>
      <c r="E864" s="15"/>
    </row>
    <row r="865" spans="1:5" x14ac:dyDescent="0.3">
      <c r="A865" s="4" t="s">
        <v>1891</v>
      </c>
      <c r="B865" s="4" t="s">
        <v>799</v>
      </c>
      <c r="C865" s="41">
        <v>2.2743441555104464</v>
      </c>
      <c r="D865" s="41">
        <v>77.62803234501348</v>
      </c>
      <c r="E865" s="15"/>
    </row>
    <row r="866" spans="1:5" x14ac:dyDescent="0.3">
      <c r="A866" s="4" t="s">
        <v>1892</v>
      </c>
      <c r="B866" s="4" t="s">
        <v>800</v>
      </c>
      <c r="C866" s="41">
        <v>2.2773081213436037</v>
      </c>
      <c r="D866" s="41">
        <v>77.717879604672063</v>
      </c>
      <c r="E866" s="15"/>
    </row>
    <row r="867" spans="1:5" x14ac:dyDescent="0.3">
      <c r="A867" s="4" t="s">
        <v>1893</v>
      </c>
      <c r="B867" s="4"/>
      <c r="C867" s="41">
        <v>2.278507430991672</v>
      </c>
      <c r="D867" s="41">
        <v>77.807726864330647</v>
      </c>
      <c r="E867" s="15"/>
    </row>
    <row r="868" spans="1:5" x14ac:dyDescent="0.3">
      <c r="A868" s="4" t="s">
        <v>1894</v>
      </c>
      <c r="B868" s="4" t="s">
        <v>801</v>
      </c>
      <c r="C868" s="41">
        <v>2.2790095306965927</v>
      </c>
      <c r="D868" s="41">
        <v>77.897574123989216</v>
      </c>
      <c r="E868" s="15"/>
    </row>
    <row r="869" spans="1:5" x14ac:dyDescent="0.3">
      <c r="A869" s="4" t="s">
        <v>1895</v>
      </c>
      <c r="B869" s="4" t="s">
        <v>802</v>
      </c>
      <c r="C869" s="41">
        <v>2.2807892448558249</v>
      </c>
      <c r="D869" s="41">
        <v>77.987421383647799</v>
      </c>
      <c r="E869" s="15"/>
    </row>
    <row r="870" spans="1:5" x14ac:dyDescent="0.3">
      <c r="A870" s="4" t="s">
        <v>1896</v>
      </c>
      <c r="B870" s="4" t="s">
        <v>803</v>
      </c>
      <c r="C870" s="41">
        <v>2.2813144686684912</v>
      </c>
      <c r="D870" s="41">
        <v>78.077268643306368</v>
      </c>
      <c r="E870" s="15"/>
    </row>
    <row r="871" spans="1:5" x14ac:dyDescent="0.3">
      <c r="A871" s="4" t="s">
        <v>1897</v>
      </c>
      <c r="B871" s="4" t="s">
        <v>804</v>
      </c>
      <c r="C871" s="41">
        <v>2.2822247151576294</v>
      </c>
      <c r="D871" s="41">
        <v>78.167115902964952</v>
      </c>
      <c r="E871" s="15"/>
    </row>
    <row r="872" spans="1:5" x14ac:dyDescent="0.3">
      <c r="A872" s="4" t="s">
        <v>1898</v>
      </c>
      <c r="B872" s="4" t="s">
        <v>805</v>
      </c>
      <c r="C872" s="41">
        <v>2.2822957596920093</v>
      </c>
      <c r="D872" s="41">
        <v>78.256963162623535</v>
      </c>
      <c r="E872" s="15"/>
    </row>
    <row r="873" spans="1:5" x14ac:dyDescent="0.3">
      <c r="A873" s="4" t="s">
        <v>1899</v>
      </c>
      <c r="B873" s="4" t="s">
        <v>806</v>
      </c>
      <c r="C873" s="41">
        <v>2.2844600618322333</v>
      </c>
      <c r="D873" s="41">
        <v>78.346810422282118</v>
      </c>
      <c r="E873" s="15"/>
    </row>
    <row r="874" spans="1:5" x14ac:dyDescent="0.3">
      <c r="A874" s="9" t="s">
        <v>1900</v>
      </c>
      <c r="B874" s="4" t="s">
        <v>807</v>
      </c>
      <c r="C874" s="41">
        <v>2.2875733294838447</v>
      </c>
      <c r="D874" s="41">
        <v>78.436657681940702</v>
      </c>
      <c r="E874" s="15"/>
    </row>
    <row r="875" spans="1:5" x14ac:dyDescent="0.3">
      <c r="A875" s="4" t="s">
        <v>1901</v>
      </c>
      <c r="B875" s="4" t="s">
        <v>808</v>
      </c>
      <c r="C875" s="41">
        <v>2.2910023431375723</v>
      </c>
      <c r="D875" s="41">
        <v>78.526504941599285</v>
      </c>
      <c r="E875" s="15"/>
    </row>
    <row r="876" spans="1:5" x14ac:dyDescent="0.3">
      <c r="A876" s="4" t="s">
        <v>1902</v>
      </c>
      <c r="B876" s="4" t="s">
        <v>809</v>
      </c>
      <c r="C876" s="41">
        <v>2.291060116338353</v>
      </c>
      <c r="D876" s="41">
        <v>78.616352201257868</v>
      </c>
      <c r="E876" s="15"/>
    </row>
    <row r="877" spans="1:5" x14ac:dyDescent="0.3">
      <c r="A877" s="4" t="s">
        <v>1903</v>
      </c>
      <c r="B877" s="4" t="s">
        <v>810</v>
      </c>
      <c r="C877" s="41">
        <v>2.2931481172263637</v>
      </c>
      <c r="D877" s="41">
        <v>78.706199460916437</v>
      </c>
      <c r="E877" s="15"/>
    </row>
    <row r="878" spans="1:5" x14ac:dyDescent="0.3">
      <c r="A878" s="4" t="s">
        <v>1904</v>
      </c>
      <c r="B878" s="4" t="s">
        <v>811</v>
      </c>
      <c r="C878" s="41">
        <v>2.2931945508173781</v>
      </c>
      <c r="D878" s="41">
        <v>78.796046720575021</v>
      </c>
      <c r="E878" s="15"/>
    </row>
    <row r="879" spans="1:5" x14ac:dyDescent="0.3">
      <c r="A879" s="4" t="s">
        <v>1905</v>
      </c>
      <c r="B879" s="4" t="s">
        <v>812</v>
      </c>
      <c r="C879" s="41">
        <v>2.2950793902168121</v>
      </c>
      <c r="D879" s="41">
        <v>78.885893980233604</v>
      </c>
      <c r="E879" s="15"/>
    </row>
    <row r="880" spans="1:5" x14ac:dyDescent="0.3">
      <c r="A880" s="4" t="s">
        <v>1906</v>
      </c>
      <c r="B880" s="4" t="s">
        <v>813</v>
      </c>
      <c r="C880" s="41">
        <v>2.297652562195907</v>
      </c>
      <c r="D880" s="41">
        <v>78.975741239892187</v>
      </c>
      <c r="E880" s="15"/>
    </row>
    <row r="881" spans="1:5" x14ac:dyDescent="0.3">
      <c r="A881" s="4" t="s">
        <v>1907</v>
      </c>
      <c r="B881" s="4" t="s">
        <v>814</v>
      </c>
      <c r="C881" s="41">
        <v>2.2998979081219297</v>
      </c>
      <c r="D881" s="41">
        <v>79.065588499550771</v>
      </c>
      <c r="E881" s="15"/>
    </row>
    <row r="882" spans="1:5" x14ac:dyDescent="0.3">
      <c r="A882" s="4" t="s">
        <v>1908</v>
      </c>
      <c r="B882" s="4" t="s">
        <v>815</v>
      </c>
      <c r="C882" s="41">
        <v>2.3030447842433652</v>
      </c>
      <c r="D882" s="41">
        <v>79.155435759209354</v>
      </c>
      <c r="E882" s="15"/>
    </row>
    <row r="883" spans="1:5" x14ac:dyDescent="0.3">
      <c r="A883" s="4" t="s">
        <v>1909</v>
      </c>
      <c r="B883" s="4" t="s">
        <v>816</v>
      </c>
      <c r="C883" s="41">
        <v>2.304340423220665</v>
      </c>
      <c r="D883" s="41">
        <v>79.245283018867923</v>
      </c>
      <c r="E883" s="15"/>
    </row>
    <row r="884" spans="1:5" x14ac:dyDescent="0.3">
      <c r="A884" s="4" t="s">
        <v>1910</v>
      </c>
      <c r="B884" s="4" t="s">
        <v>817</v>
      </c>
      <c r="C884" s="41">
        <v>2.3087137766390038</v>
      </c>
      <c r="D884" s="41">
        <v>79.335130278526506</v>
      </c>
      <c r="E884" s="15"/>
    </row>
    <row r="885" spans="1:5" x14ac:dyDescent="0.3">
      <c r="A885" s="4" t="s">
        <v>1911</v>
      </c>
      <c r="B885" s="4" t="s">
        <v>818</v>
      </c>
      <c r="C885" s="41">
        <v>2.3088268316653466</v>
      </c>
      <c r="D885" s="41">
        <v>79.424977538185075</v>
      </c>
      <c r="E885" s="15"/>
    </row>
    <row r="886" spans="1:5" x14ac:dyDescent="0.3">
      <c r="A886" s="5" t="s">
        <v>1912</v>
      </c>
      <c r="B886" s="4" t="s">
        <v>819</v>
      </c>
      <c r="C886" s="41">
        <v>2.3092780474903289</v>
      </c>
      <c r="D886" s="41">
        <v>79.514824797843659</v>
      </c>
      <c r="E886" s="15"/>
    </row>
    <row r="887" spans="1:5" x14ac:dyDescent="0.3">
      <c r="A887" s="4" t="s">
        <v>1913</v>
      </c>
      <c r="B887" s="4" t="s">
        <v>820</v>
      </c>
      <c r="C887" s="41">
        <v>2.3111086489024917</v>
      </c>
      <c r="D887" s="41">
        <v>79.604672057502242</v>
      </c>
      <c r="E887" s="15"/>
    </row>
    <row r="888" spans="1:5" x14ac:dyDescent="0.3">
      <c r="A888" s="4" t="s">
        <v>1914</v>
      </c>
      <c r="B888" s="4"/>
      <c r="C888" s="41">
        <v>2.316822013816394</v>
      </c>
      <c r="D888" s="41">
        <v>79.694519317160825</v>
      </c>
      <c r="E888" s="15"/>
    </row>
    <row r="889" spans="1:5" x14ac:dyDescent="0.3">
      <c r="A889" s="4" t="s">
        <v>1915</v>
      </c>
      <c r="B889" s="4"/>
      <c r="C889" s="41">
        <v>2.3179032289625066</v>
      </c>
      <c r="D889" s="41">
        <v>79.784366576819409</v>
      </c>
      <c r="E889" s="15"/>
    </row>
    <row r="890" spans="1:5" x14ac:dyDescent="0.3">
      <c r="A890" s="4" t="s">
        <v>1916</v>
      </c>
      <c r="B890" s="4" t="s">
        <v>821</v>
      </c>
      <c r="C890" s="41">
        <v>2.3211052459791506</v>
      </c>
      <c r="D890" s="41">
        <v>79.874213836477992</v>
      </c>
      <c r="E890" s="15"/>
    </row>
    <row r="891" spans="1:5" x14ac:dyDescent="0.3">
      <c r="A891" s="4" t="s">
        <v>1917</v>
      </c>
      <c r="B891" s="4" t="s">
        <v>822</v>
      </c>
      <c r="C891" s="41">
        <v>2.3248809985498005</v>
      </c>
      <c r="D891" s="41">
        <v>79.964061096136561</v>
      </c>
      <c r="E891" s="15"/>
    </row>
    <row r="892" spans="1:5" x14ac:dyDescent="0.3">
      <c r="A892" s="4" t="s">
        <v>1918</v>
      </c>
      <c r="B892" s="4" t="s">
        <v>823</v>
      </c>
      <c r="C892" s="41">
        <v>2.3260646836589314</v>
      </c>
      <c r="D892" s="41">
        <v>80.053908355795144</v>
      </c>
      <c r="E892" s="15"/>
    </row>
    <row r="893" spans="1:5" x14ac:dyDescent="0.3">
      <c r="A893" s="4" t="s">
        <v>1919</v>
      </c>
      <c r="B893" s="4" t="s">
        <v>824</v>
      </c>
      <c r="C893" s="41">
        <v>2.3270849870123125</v>
      </c>
      <c r="D893" s="41">
        <v>80.143755615453728</v>
      </c>
      <c r="E893" s="15"/>
    </row>
    <row r="894" spans="1:5" x14ac:dyDescent="0.3">
      <c r="A894" s="4" t="s">
        <v>1920</v>
      </c>
      <c r="B894" s="4" t="s">
        <v>825</v>
      </c>
      <c r="C894" s="41">
        <v>2.3281382616809827</v>
      </c>
      <c r="D894" s="41">
        <v>80.233602875112311</v>
      </c>
      <c r="E894" s="15"/>
    </row>
    <row r="895" spans="1:5" x14ac:dyDescent="0.3">
      <c r="A895" s="4" t="s">
        <v>1921</v>
      </c>
      <c r="B895" s="4" t="s">
        <v>826</v>
      </c>
      <c r="C895" s="41">
        <v>2.3296148029041048</v>
      </c>
      <c r="D895" s="41">
        <v>80.323450134770894</v>
      </c>
      <c r="E895" s="15"/>
    </row>
    <row r="896" spans="1:5" x14ac:dyDescent="0.3">
      <c r="A896" s="4" t="s">
        <v>1922</v>
      </c>
      <c r="B896" s="4" t="s">
        <v>827</v>
      </c>
      <c r="C896" s="41">
        <v>2.3306633194971145</v>
      </c>
      <c r="D896" s="41">
        <v>80.413297394429478</v>
      </c>
      <c r="E896" s="15"/>
    </row>
    <row r="897" spans="1:5" x14ac:dyDescent="0.3">
      <c r="A897" s="4" t="s">
        <v>1923</v>
      </c>
      <c r="B897" s="4" t="s">
        <v>828</v>
      </c>
      <c r="C897" s="41">
        <v>2.3315851930801639</v>
      </c>
      <c r="D897" s="41">
        <v>80.503144654088061</v>
      </c>
      <c r="E897" s="15"/>
    </row>
    <row r="898" spans="1:5" x14ac:dyDescent="0.3">
      <c r="A898" s="4" t="s">
        <v>1924</v>
      </c>
      <c r="B898" s="4"/>
      <c r="C898" s="41">
        <v>2.334542209536048</v>
      </c>
      <c r="D898" s="41">
        <v>80.59299191374663</v>
      </c>
      <c r="E898" s="15"/>
    </row>
    <row r="899" spans="1:5" x14ac:dyDescent="0.3">
      <c r="A899" s="4" t="s">
        <v>1925</v>
      </c>
      <c r="B899" s="4" t="s">
        <v>829</v>
      </c>
      <c r="C899" s="41">
        <v>2.3361994794666314</v>
      </c>
      <c r="D899" s="41">
        <v>80.682839173405213</v>
      </c>
      <c r="E899" s="15"/>
    </row>
    <row r="900" spans="1:5" x14ac:dyDescent="0.3">
      <c r="A900" s="4" t="s">
        <v>1926</v>
      </c>
      <c r="B900" s="4" t="s">
        <v>830</v>
      </c>
      <c r="C900" s="41">
        <v>2.3365757970479191</v>
      </c>
      <c r="D900" s="41">
        <v>80.772686433063797</v>
      </c>
      <c r="E900" s="15"/>
    </row>
    <row r="901" spans="1:5" x14ac:dyDescent="0.3">
      <c r="A901" s="4" t="s">
        <v>1927</v>
      </c>
      <c r="B901" s="4" t="s">
        <v>831</v>
      </c>
      <c r="C901" s="41">
        <v>2.3391531962573588</v>
      </c>
      <c r="D901" s="41">
        <v>80.862533692722366</v>
      </c>
      <c r="E901" s="15"/>
    </row>
    <row r="902" spans="1:5" x14ac:dyDescent="0.3">
      <c r="A902" s="4" t="s">
        <v>1928</v>
      </c>
      <c r="B902" s="4" t="s">
        <v>832</v>
      </c>
      <c r="C902" s="41">
        <v>2.3394070489075718</v>
      </c>
      <c r="D902" s="41">
        <v>80.952380952380949</v>
      </c>
      <c r="E902" s="15"/>
    </row>
    <row r="903" spans="1:5" x14ac:dyDescent="0.3">
      <c r="A903" s="4" t="s">
        <v>1929</v>
      </c>
      <c r="B903" s="4" t="s">
        <v>833</v>
      </c>
      <c r="C903" s="41">
        <v>2.3413824193051407</v>
      </c>
      <c r="D903" s="41">
        <v>81.042228212039532</v>
      </c>
      <c r="E903" s="15"/>
    </row>
    <row r="904" spans="1:5" x14ac:dyDescent="0.3">
      <c r="A904" s="4" t="s">
        <v>1930</v>
      </c>
      <c r="B904" s="4" t="s">
        <v>834</v>
      </c>
      <c r="C904" s="41">
        <v>2.3425463713316632</v>
      </c>
      <c r="D904" s="41">
        <v>81.132075471698116</v>
      </c>
      <c r="E904" s="15"/>
    </row>
    <row r="905" spans="1:5" x14ac:dyDescent="0.3">
      <c r="A905" s="4" t="s">
        <v>1931</v>
      </c>
      <c r="B905" s="4" t="s">
        <v>835</v>
      </c>
      <c r="C905" s="41">
        <v>2.344919918865298</v>
      </c>
      <c r="D905" s="41">
        <v>81.221922731356685</v>
      </c>
      <c r="E905" s="15"/>
    </row>
    <row r="906" spans="1:5" x14ac:dyDescent="0.3">
      <c r="A906" s="4" t="s">
        <v>1932</v>
      </c>
      <c r="B906" s="4"/>
      <c r="C906" s="41">
        <v>2.3454626064148996</v>
      </c>
      <c r="D906" s="41">
        <v>81.311769991015268</v>
      </c>
      <c r="E906" s="15"/>
    </row>
    <row r="907" spans="1:5" x14ac:dyDescent="0.3">
      <c r="A907" s="4" t="s">
        <v>1933</v>
      </c>
      <c r="B907" s="4" t="s">
        <v>836</v>
      </c>
      <c r="C907" s="41">
        <v>2.3464553411145896</v>
      </c>
      <c r="D907" s="41">
        <v>81.401617250673851</v>
      </c>
      <c r="E907" s="15"/>
    </row>
    <row r="908" spans="1:5" x14ac:dyDescent="0.3">
      <c r="A908" s="4" t="s">
        <v>1934</v>
      </c>
      <c r="B908" s="4" t="s">
        <v>837</v>
      </c>
      <c r="C908" s="41">
        <v>2.3499351102060353</v>
      </c>
      <c r="D908" s="41">
        <v>81.491464510332435</v>
      </c>
      <c r="E908" s="15"/>
    </row>
    <row r="909" spans="1:5" x14ac:dyDescent="0.3">
      <c r="A909" s="4" t="s">
        <v>1935</v>
      </c>
      <c r="B909" s="4" t="s">
        <v>838</v>
      </c>
      <c r="C909" s="41">
        <v>2.3501840327373271</v>
      </c>
      <c r="D909" s="41">
        <v>81.581311769991018</v>
      </c>
      <c r="E909" s="15"/>
    </row>
    <row r="910" spans="1:5" x14ac:dyDescent="0.3">
      <c r="A910" s="4" t="s">
        <v>1936</v>
      </c>
      <c r="B910" s="4"/>
      <c r="C910" s="41">
        <v>2.3534693384567058</v>
      </c>
      <c r="D910" s="41">
        <v>81.671159029649601</v>
      </c>
      <c r="E910" s="15"/>
    </row>
    <row r="911" spans="1:5" x14ac:dyDescent="0.3">
      <c r="A911" s="4" t="s">
        <v>1937</v>
      </c>
      <c r="B911" s="4" t="s">
        <v>839</v>
      </c>
      <c r="C911" s="41">
        <v>2.357306443399398</v>
      </c>
      <c r="D911" s="41">
        <v>81.761006289308185</v>
      </c>
      <c r="E911" s="15"/>
    </row>
    <row r="912" spans="1:5" x14ac:dyDescent="0.3">
      <c r="A912" s="4" t="s">
        <v>1938</v>
      </c>
      <c r="B912" s="4" t="s">
        <v>840</v>
      </c>
      <c r="C912" s="41">
        <v>2.3577163749505736</v>
      </c>
      <c r="D912" s="41">
        <v>81.850853548966754</v>
      </c>
      <c r="E912" s="15"/>
    </row>
    <row r="913" spans="1:5" x14ac:dyDescent="0.3">
      <c r="A913" s="4" t="s">
        <v>1939</v>
      </c>
      <c r="B913" s="4" t="s">
        <v>841</v>
      </c>
      <c r="C913" s="41">
        <v>2.3585921404085686</v>
      </c>
      <c r="D913" s="41">
        <v>81.940700808625337</v>
      </c>
      <c r="E913" s="15"/>
    </row>
    <row r="914" spans="1:5" x14ac:dyDescent="0.3">
      <c r="A914" s="4" t="s">
        <v>1940</v>
      </c>
      <c r="B914" s="4" t="s">
        <v>842</v>
      </c>
      <c r="C914" s="41">
        <v>2.3590274617656393</v>
      </c>
      <c r="D914" s="41">
        <v>82.03054806828392</v>
      </c>
      <c r="E914" s="15"/>
    </row>
    <row r="915" spans="1:5" x14ac:dyDescent="0.3">
      <c r="A915" s="4" t="s">
        <v>1941</v>
      </c>
      <c r="B915" s="4" t="s">
        <v>843</v>
      </c>
      <c r="C915" s="41">
        <v>2.3611112038282185</v>
      </c>
      <c r="D915" s="41">
        <v>82.120395327942504</v>
      </c>
      <c r="E915" s="15"/>
    </row>
    <row r="916" spans="1:5" x14ac:dyDescent="0.3">
      <c r="A916" s="4" t="s">
        <v>1942</v>
      </c>
      <c r="B916" s="4" t="s">
        <v>844</v>
      </c>
      <c r="C916" s="41">
        <v>2.3625917885965815</v>
      </c>
      <c r="D916" s="41">
        <v>82.210242587601073</v>
      </c>
      <c r="E916" s="15"/>
    </row>
    <row r="917" spans="1:5" x14ac:dyDescent="0.3">
      <c r="A917" s="4" t="s">
        <v>1943</v>
      </c>
      <c r="B917" s="4" t="s">
        <v>845</v>
      </c>
      <c r="C917" s="41">
        <v>2.3629440442642666</v>
      </c>
      <c r="D917" s="41">
        <v>82.300089847259656</v>
      </c>
      <c r="E917" s="15"/>
    </row>
    <row r="918" spans="1:5" x14ac:dyDescent="0.3">
      <c r="A918" s="4" t="s">
        <v>1944</v>
      </c>
      <c r="B918" s="4" t="s">
        <v>846</v>
      </c>
      <c r="C918" s="41">
        <v>2.364835429173461</v>
      </c>
      <c r="D918" s="41">
        <v>82.389937106918239</v>
      </c>
      <c r="E918" s="15"/>
    </row>
    <row r="919" spans="1:5" x14ac:dyDescent="0.3">
      <c r="A919" s="4" t="s">
        <v>1945</v>
      </c>
      <c r="B919" s="4" t="s">
        <v>847</v>
      </c>
      <c r="C919" s="41">
        <v>2.3689058015502167</v>
      </c>
      <c r="D919" s="41">
        <v>82.479784366576823</v>
      </c>
      <c r="E919" s="15"/>
    </row>
    <row r="920" spans="1:5" x14ac:dyDescent="0.3">
      <c r="A920" s="4" t="s">
        <v>1946</v>
      </c>
      <c r="B920" s="4" t="s">
        <v>848</v>
      </c>
      <c r="C920" s="41">
        <v>2.3696072883756045</v>
      </c>
      <c r="D920" s="41">
        <v>82.569631626235392</v>
      </c>
      <c r="E920" s="15"/>
    </row>
    <row r="921" spans="1:5" x14ac:dyDescent="0.3">
      <c r="A921" s="4" t="s">
        <v>1947</v>
      </c>
      <c r="B921" s="4" t="s">
        <v>849</v>
      </c>
      <c r="C921" s="41">
        <v>2.3751360449129471</v>
      </c>
      <c r="D921" s="41">
        <v>82.659478885893975</v>
      </c>
      <c r="E921" s="15"/>
    </row>
    <row r="922" spans="1:5" x14ac:dyDescent="0.3">
      <c r="A922" s="4" t="s">
        <v>1948</v>
      </c>
      <c r="B922" s="4" t="s">
        <v>850</v>
      </c>
      <c r="C922" s="41">
        <v>2.3760364899457285</v>
      </c>
      <c r="D922" s="41">
        <v>82.749326145552558</v>
      </c>
      <c r="E922" s="15"/>
    </row>
    <row r="923" spans="1:5" x14ac:dyDescent="0.3">
      <c r="A923" s="4" t="s">
        <v>1949</v>
      </c>
      <c r="B923" s="4" t="s">
        <v>851</v>
      </c>
      <c r="C923" s="41">
        <v>2.3760815545699367</v>
      </c>
      <c r="D923" s="41">
        <v>82.839173405211142</v>
      </c>
      <c r="E923" s="15"/>
    </row>
    <row r="924" spans="1:5" x14ac:dyDescent="0.3">
      <c r="A924" s="4" t="s">
        <v>1950</v>
      </c>
      <c r="B924" s="4" t="s">
        <v>852</v>
      </c>
      <c r="C924" s="41">
        <v>2.3771386218577337</v>
      </c>
      <c r="D924" s="41">
        <v>82.929020664869725</v>
      </c>
      <c r="E924" s="15"/>
    </row>
    <row r="925" spans="1:5" x14ac:dyDescent="0.3">
      <c r="A925" s="4" t="s">
        <v>1951</v>
      </c>
      <c r="B925" s="4" t="s">
        <v>853</v>
      </c>
      <c r="C925" s="41">
        <v>2.38158313208565</v>
      </c>
      <c r="D925" s="41">
        <v>83.018867924528308</v>
      </c>
      <c r="E925" s="15"/>
    </row>
    <row r="926" spans="1:5" x14ac:dyDescent="0.3">
      <c r="A926" s="4" t="s">
        <v>1952</v>
      </c>
      <c r="B926" s="4" t="s">
        <v>854</v>
      </c>
      <c r="C926" s="41">
        <v>2.382888960480547</v>
      </c>
      <c r="D926" s="41">
        <v>83.108715184186892</v>
      </c>
      <c r="E926" s="15"/>
    </row>
    <row r="927" spans="1:5" x14ac:dyDescent="0.3">
      <c r="A927" s="4" t="s">
        <v>1953</v>
      </c>
      <c r="B927" s="4" t="s">
        <v>855</v>
      </c>
      <c r="C927" s="41">
        <v>2.3858695108979484</v>
      </c>
      <c r="D927" s="41">
        <v>83.198562443845461</v>
      </c>
      <c r="E927" s="15"/>
    </row>
    <row r="928" spans="1:5" x14ac:dyDescent="0.3">
      <c r="A928" s="4" t="s">
        <v>1954</v>
      </c>
      <c r="B928" s="4" t="s">
        <v>856</v>
      </c>
      <c r="C928" s="41">
        <v>2.3874728801828313</v>
      </c>
      <c r="D928" s="41">
        <v>83.288409703504044</v>
      </c>
      <c r="E928" s="15"/>
    </row>
    <row r="929" spans="1:5" x14ac:dyDescent="0.3">
      <c r="A929" s="4" t="s">
        <v>1955</v>
      </c>
      <c r="B929" s="4" t="s">
        <v>857</v>
      </c>
      <c r="C929" s="41">
        <v>2.3924454468007195</v>
      </c>
      <c r="D929" s="41">
        <v>83.378256963162627</v>
      </c>
      <c r="E929" s="15"/>
    </row>
    <row r="930" spans="1:5" x14ac:dyDescent="0.3">
      <c r="A930" s="4" t="s">
        <v>1956</v>
      </c>
      <c r="B930" s="4" t="s">
        <v>858</v>
      </c>
      <c r="C930" s="41">
        <v>2.3934090575092335</v>
      </c>
      <c r="D930" s="41">
        <v>83.468104222821211</v>
      </c>
      <c r="E930" s="15"/>
    </row>
    <row r="931" spans="1:5" x14ac:dyDescent="0.3">
      <c r="A931" s="4" t="s">
        <v>1957</v>
      </c>
      <c r="B931" s="4" t="s">
        <v>859</v>
      </c>
      <c r="C931" s="41">
        <v>2.3948915897263481</v>
      </c>
      <c r="D931" s="41">
        <v>83.55795148247978</v>
      </c>
      <c r="E931" s="15"/>
    </row>
    <row r="932" spans="1:5" x14ac:dyDescent="0.3">
      <c r="A932" s="4" t="s">
        <v>1958</v>
      </c>
      <c r="B932" s="4" t="s">
        <v>860</v>
      </c>
      <c r="C932" s="41">
        <v>2.396367334823458</v>
      </c>
      <c r="D932" s="41">
        <v>83.647798742138363</v>
      </c>
      <c r="E932" s="15"/>
    </row>
    <row r="933" spans="1:5" x14ac:dyDescent="0.3">
      <c r="A933" s="4" t="s">
        <v>1959</v>
      </c>
      <c r="B933" s="4" t="s">
        <v>861</v>
      </c>
      <c r="C933" s="41">
        <v>2.3966072876065705</v>
      </c>
      <c r="D933" s="41">
        <v>83.737646001796946</v>
      </c>
      <c r="E933" s="15"/>
    </row>
    <row r="934" spans="1:5" x14ac:dyDescent="0.3">
      <c r="A934" s="8" t="s">
        <v>1960</v>
      </c>
      <c r="B934" s="4" t="s">
        <v>862</v>
      </c>
      <c r="C934" s="41">
        <v>2.397715275524078</v>
      </c>
      <c r="D934" s="41">
        <v>83.827493261455515</v>
      </c>
      <c r="E934" s="15"/>
    </row>
    <row r="935" spans="1:5" x14ac:dyDescent="0.3">
      <c r="A935" s="4" t="s">
        <v>1961</v>
      </c>
      <c r="B935" s="4" t="s">
        <v>863</v>
      </c>
      <c r="C935" s="41">
        <v>2.3994216075622958</v>
      </c>
      <c r="D935" s="41">
        <v>83.917340521114099</v>
      </c>
      <c r="E935" s="15"/>
    </row>
    <row r="936" spans="1:5" x14ac:dyDescent="0.3">
      <c r="A936" s="4" t="s">
        <v>1962</v>
      </c>
      <c r="B936" s="4" t="s">
        <v>864</v>
      </c>
      <c r="C936" s="41">
        <v>2.3995047001710437</v>
      </c>
      <c r="D936" s="41">
        <v>84.007187780772682</v>
      </c>
      <c r="E936" s="15"/>
    </row>
    <row r="937" spans="1:5" x14ac:dyDescent="0.3">
      <c r="A937" s="4" t="s">
        <v>1963</v>
      </c>
      <c r="B937" s="4" t="s">
        <v>865</v>
      </c>
      <c r="C937" s="41">
        <v>2.4016009823157067</v>
      </c>
      <c r="D937" s="41">
        <v>84.097035040431265</v>
      </c>
      <c r="E937" s="15"/>
    </row>
    <row r="938" spans="1:5" x14ac:dyDescent="0.3">
      <c r="A938" s="4" t="s">
        <v>1964</v>
      </c>
      <c r="B938" s="4" t="s">
        <v>866</v>
      </c>
      <c r="C938" s="41">
        <v>2.4018082185317988</v>
      </c>
      <c r="D938" s="41">
        <v>84.186882300089849</v>
      </c>
      <c r="E938" s="15"/>
    </row>
    <row r="939" spans="1:5" x14ac:dyDescent="0.3">
      <c r="A939" s="4" t="s">
        <v>1965</v>
      </c>
      <c r="B939" s="4" t="s">
        <v>867</v>
      </c>
      <c r="C939" s="41">
        <v>2.4018942986899661</v>
      </c>
      <c r="D939" s="41">
        <v>84.276729559748432</v>
      </c>
      <c r="E939" s="15"/>
    </row>
    <row r="940" spans="1:5" x14ac:dyDescent="0.3">
      <c r="A940" s="4" t="s">
        <v>1966</v>
      </c>
      <c r="B940" s="4" t="s">
        <v>868</v>
      </c>
      <c r="C940" s="41">
        <v>2.402099674406962</v>
      </c>
      <c r="D940" s="41">
        <v>84.366576819407015</v>
      </c>
      <c r="E940" s="15"/>
    </row>
    <row r="941" spans="1:5" x14ac:dyDescent="0.3">
      <c r="A941" s="4" t="s">
        <v>1967</v>
      </c>
      <c r="B941" s="4" t="s">
        <v>869</v>
      </c>
      <c r="C941" s="41">
        <v>2.4063272387861963</v>
      </c>
      <c r="D941" s="41">
        <v>84.456424079065584</v>
      </c>
      <c r="E941" s="15"/>
    </row>
    <row r="942" spans="1:5" x14ac:dyDescent="0.3">
      <c r="A942" s="4" t="s">
        <v>1968</v>
      </c>
      <c r="B942" s="4" t="s">
        <v>870</v>
      </c>
      <c r="C942" s="41">
        <v>2.4073812722619037</v>
      </c>
      <c r="D942" s="41">
        <v>84.546271338724168</v>
      </c>
      <c r="E942" s="15"/>
    </row>
    <row r="943" spans="1:5" x14ac:dyDescent="0.3">
      <c r="A943" s="4" t="s">
        <v>1969</v>
      </c>
      <c r="B943" s="4" t="s">
        <v>871</v>
      </c>
      <c r="C943" s="41">
        <v>2.4089919778580673</v>
      </c>
      <c r="D943" s="41">
        <v>84.636118598382751</v>
      </c>
      <c r="E943" s="15"/>
    </row>
    <row r="944" spans="1:5" x14ac:dyDescent="0.3">
      <c r="A944" s="4" t="s">
        <v>1970</v>
      </c>
      <c r="B944" s="4" t="s">
        <v>872</v>
      </c>
      <c r="C944" s="41">
        <v>2.409326038833012</v>
      </c>
      <c r="D944" s="41">
        <v>84.725965858041334</v>
      </c>
      <c r="E944" s="15"/>
    </row>
    <row r="945" spans="1:5" x14ac:dyDescent="0.3">
      <c r="A945" s="4" t="s">
        <v>1971</v>
      </c>
      <c r="B945" s="4" t="s">
        <v>873</v>
      </c>
      <c r="C945" s="41">
        <v>2.4122566527772937</v>
      </c>
      <c r="D945" s="41">
        <v>84.815813117699918</v>
      </c>
      <c r="E945" s="15"/>
    </row>
    <row r="946" spans="1:5" x14ac:dyDescent="0.3">
      <c r="A946" s="4" t="s">
        <v>1972</v>
      </c>
      <c r="B946" s="4" t="s">
        <v>874</v>
      </c>
      <c r="C946" s="41">
        <v>2.4127706870102776</v>
      </c>
      <c r="D946" s="41">
        <v>84.905660377358487</v>
      </c>
      <c r="E946" s="15"/>
    </row>
    <row r="947" spans="1:5" x14ac:dyDescent="0.3">
      <c r="A947" s="4" t="s">
        <v>1973</v>
      </c>
      <c r="B947" s="4" t="s">
        <v>875</v>
      </c>
      <c r="C947" s="41">
        <v>2.4188656178491352</v>
      </c>
      <c r="D947" s="41">
        <v>84.99550763701707</v>
      </c>
      <c r="E947" s="15"/>
    </row>
    <row r="948" spans="1:5" x14ac:dyDescent="0.3">
      <c r="A948" s="4" t="s">
        <v>1974</v>
      </c>
      <c r="B948" s="4" t="s">
        <v>876</v>
      </c>
      <c r="C948" s="41">
        <v>2.4235063724841979</v>
      </c>
      <c r="D948" s="41">
        <v>85.085354896675653</v>
      </c>
      <c r="E948" s="15"/>
    </row>
    <row r="949" spans="1:5" x14ac:dyDescent="0.3">
      <c r="A949" s="4" t="s">
        <v>1975</v>
      </c>
      <c r="B949" s="4" t="s">
        <v>877</v>
      </c>
      <c r="C949" s="41">
        <v>2.4267448825641327</v>
      </c>
      <c r="D949" s="41">
        <v>85.175202156334223</v>
      </c>
      <c r="E949" s="15"/>
    </row>
    <row r="950" spans="1:5" x14ac:dyDescent="0.3">
      <c r="A950" s="4" t="s">
        <v>1976</v>
      </c>
      <c r="B950" s="4" t="s">
        <v>878</v>
      </c>
      <c r="C950" s="41">
        <v>2.4314109442065464</v>
      </c>
      <c r="D950" s="41">
        <v>85.265049415992806</v>
      </c>
      <c r="E950" s="15"/>
    </row>
    <row r="951" spans="1:5" x14ac:dyDescent="0.3">
      <c r="A951" s="4" t="s">
        <v>1977</v>
      </c>
      <c r="B951" s="4" t="s">
        <v>879</v>
      </c>
      <c r="C951" s="41">
        <v>2.4335010160390769</v>
      </c>
      <c r="D951" s="41">
        <v>85.354896675651389</v>
      </c>
      <c r="E951" s="15"/>
    </row>
    <row r="952" spans="1:5" x14ac:dyDescent="0.3">
      <c r="A952" s="4" t="s">
        <v>1978</v>
      </c>
      <c r="B952" s="4" t="s">
        <v>880</v>
      </c>
      <c r="C952" s="41">
        <v>2.4357690053207168</v>
      </c>
      <c r="D952" s="41">
        <v>85.444743935309972</v>
      </c>
      <c r="E952" s="15"/>
    </row>
    <row r="953" spans="1:5" x14ac:dyDescent="0.3">
      <c r="A953" s="4" t="s">
        <v>1979</v>
      </c>
      <c r="B953" s="4" t="s">
        <v>881</v>
      </c>
      <c r="C953" s="41">
        <v>2.4360963577203338</v>
      </c>
      <c r="D953" s="41">
        <v>85.534591194968556</v>
      </c>
      <c r="E953" s="15"/>
    </row>
    <row r="954" spans="1:5" x14ac:dyDescent="0.3">
      <c r="A954" s="4" t="s">
        <v>1980</v>
      </c>
      <c r="B954" s="4" t="s">
        <v>882</v>
      </c>
      <c r="C954" s="41">
        <v>2.4458967475980367</v>
      </c>
      <c r="D954" s="41">
        <v>85.624438454627139</v>
      </c>
      <c r="E954" s="15"/>
    </row>
    <row r="955" spans="1:5" x14ac:dyDescent="0.3">
      <c r="A955" s="4" t="s">
        <v>1981</v>
      </c>
      <c r="B955" s="4" t="s">
        <v>883</v>
      </c>
      <c r="C955" s="41">
        <v>2.4483445147597238</v>
      </c>
      <c r="D955" s="41">
        <v>85.714285714285708</v>
      </c>
      <c r="E955" s="15"/>
    </row>
    <row r="956" spans="1:5" x14ac:dyDescent="0.3">
      <c r="A956" s="4" t="s">
        <v>1982</v>
      </c>
      <c r="B956" s="4" t="s">
        <v>2018</v>
      </c>
      <c r="C956" s="41">
        <v>2.4529894362610198</v>
      </c>
      <c r="D956" s="41">
        <v>85.804132973944292</v>
      </c>
      <c r="E956" s="15"/>
    </row>
    <row r="957" spans="1:5" x14ac:dyDescent="0.3">
      <c r="A957" s="4" t="s">
        <v>1983</v>
      </c>
      <c r="B957" s="4" t="s">
        <v>884</v>
      </c>
      <c r="C957" s="41">
        <v>2.4557825326457188</v>
      </c>
      <c r="D957" s="41">
        <v>85.893980233602875</v>
      </c>
      <c r="E957" s="15"/>
    </row>
    <row r="958" spans="1:5" x14ac:dyDescent="0.3">
      <c r="A958" s="4" t="s">
        <v>1984</v>
      </c>
      <c r="B958" s="4" t="s">
        <v>885</v>
      </c>
      <c r="C958" s="41">
        <v>2.4571266474481268</v>
      </c>
      <c r="D958" s="41">
        <v>85.983827493261458</v>
      </c>
      <c r="E958" s="15"/>
    </row>
    <row r="959" spans="1:5" x14ac:dyDescent="0.3">
      <c r="A959" s="4" t="s">
        <v>1985</v>
      </c>
      <c r="B959" s="4" t="s">
        <v>886</v>
      </c>
      <c r="C959" s="41">
        <v>2.4579197256161991</v>
      </c>
      <c r="D959" s="41">
        <v>86.073674752920041</v>
      </c>
      <c r="E959" s="15"/>
    </row>
    <row r="960" spans="1:5" x14ac:dyDescent="0.3">
      <c r="A960" s="4" t="s">
        <v>1986</v>
      </c>
      <c r="B960" s="4" t="s">
        <v>887</v>
      </c>
      <c r="C960" s="41">
        <v>2.4595357209973416</v>
      </c>
      <c r="D960" s="41">
        <v>86.163522012578625</v>
      </c>
      <c r="E960" s="15"/>
    </row>
    <row r="961" spans="1:5" x14ac:dyDescent="0.3">
      <c r="A961" s="4" t="s">
        <v>1987</v>
      </c>
      <c r="B961" s="4" t="s">
        <v>888</v>
      </c>
      <c r="C961" s="41">
        <v>2.4627787122304445</v>
      </c>
      <c r="D961" s="41">
        <v>86.253369272237208</v>
      </c>
      <c r="E961" s="15"/>
    </row>
    <row r="962" spans="1:5" x14ac:dyDescent="0.3">
      <c r="A962" s="4" t="s">
        <v>1988</v>
      </c>
      <c r="B962" s="4" t="s">
        <v>889</v>
      </c>
      <c r="C962" s="41">
        <v>2.4631117506040452</v>
      </c>
      <c r="D962" s="41">
        <v>86.343216531895777</v>
      </c>
      <c r="E962" s="15"/>
    </row>
    <row r="963" spans="1:5" x14ac:dyDescent="0.3">
      <c r="A963" s="4" t="s">
        <v>1989</v>
      </c>
      <c r="B963" s="4" t="s">
        <v>890</v>
      </c>
      <c r="C963" s="41">
        <v>2.4671708782864621</v>
      </c>
      <c r="D963" s="41">
        <v>86.43306379155436</v>
      </c>
      <c r="E963" s="15"/>
    </row>
    <row r="964" spans="1:5" x14ac:dyDescent="0.3">
      <c r="A964" s="4" t="s">
        <v>1990</v>
      </c>
      <c r="B964" s="4" t="s">
        <v>891</v>
      </c>
      <c r="C964" s="41">
        <v>2.4677693638817391</v>
      </c>
      <c r="D964" s="41">
        <v>86.52291105121293</v>
      </c>
      <c r="E964" s="15"/>
    </row>
    <row r="965" spans="1:5" x14ac:dyDescent="0.3">
      <c r="A965" s="4" t="s">
        <v>1991</v>
      </c>
      <c r="B965" s="4" t="s">
        <v>892</v>
      </c>
      <c r="C965" s="41">
        <v>2.4697601798194166</v>
      </c>
      <c r="D965" s="41">
        <v>86.612758310871513</v>
      </c>
      <c r="E965" s="15"/>
    </row>
    <row r="966" spans="1:5" x14ac:dyDescent="0.3">
      <c r="A966" s="4" t="s">
        <v>1992</v>
      </c>
      <c r="B966" s="4" t="s">
        <v>893</v>
      </c>
      <c r="C966" s="41">
        <v>2.4710813598693266</v>
      </c>
      <c r="D966" s="41">
        <v>86.702605570530096</v>
      </c>
      <c r="E966" s="15"/>
    </row>
    <row r="967" spans="1:5" x14ac:dyDescent="0.3">
      <c r="A967" s="4" t="s">
        <v>1993</v>
      </c>
      <c r="B967" s="4" t="s">
        <v>894</v>
      </c>
      <c r="C967" s="41">
        <v>2.4719480363717254</v>
      </c>
      <c r="D967" s="41">
        <v>86.79245283018868</v>
      </c>
      <c r="E967" s="15"/>
    </row>
    <row r="968" spans="1:5" x14ac:dyDescent="0.3">
      <c r="A968" s="4" t="s">
        <v>1994</v>
      </c>
      <c r="B968" s="4" t="s">
        <v>895</v>
      </c>
      <c r="C968" s="41">
        <v>2.4732786534017288</v>
      </c>
      <c r="D968" s="41">
        <v>86.882300089847263</v>
      </c>
      <c r="E968" s="15"/>
    </row>
    <row r="969" spans="1:5" x14ac:dyDescent="0.3">
      <c r="A969" s="4" t="s">
        <v>1995</v>
      </c>
      <c r="B969" s="4" t="s">
        <v>2019</v>
      </c>
      <c r="C969" s="41">
        <v>2.4747507875994503</v>
      </c>
      <c r="D969" s="41">
        <v>86.972147349505832</v>
      </c>
      <c r="E969" s="15"/>
    </row>
    <row r="970" spans="1:5" x14ac:dyDescent="0.3">
      <c r="A970" s="4" t="s">
        <v>1996</v>
      </c>
      <c r="B970" s="4" t="s">
        <v>896</v>
      </c>
      <c r="C970" s="41">
        <v>2.4748924401152816</v>
      </c>
      <c r="D970" s="41">
        <v>87.061994609164415</v>
      </c>
      <c r="E970" s="15"/>
    </row>
    <row r="971" spans="1:5" x14ac:dyDescent="0.3">
      <c r="A971" s="4" t="s">
        <v>1997</v>
      </c>
      <c r="B971" s="4" t="s">
        <v>897</v>
      </c>
      <c r="C971" s="41">
        <v>2.475074773960678</v>
      </c>
      <c r="D971" s="41">
        <v>87.151841868822999</v>
      </c>
      <c r="E971" s="15"/>
    </row>
    <row r="972" spans="1:5" x14ac:dyDescent="0.3">
      <c r="A972" s="4" t="s">
        <v>1998</v>
      </c>
      <c r="B972" s="4" t="s">
        <v>898</v>
      </c>
      <c r="C972" s="41">
        <v>2.4773301483738996</v>
      </c>
      <c r="D972" s="41">
        <v>87.241689128481582</v>
      </c>
      <c r="E972" s="15"/>
    </row>
    <row r="973" spans="1:5" x14ac:dyDescent="0.3">
      <c r="A973" s="4" t="s">
        <v>1999</v>
      </c>
      <c r="B973" s="4" t="s">
        <v>899</v>
      </c>
      <c r="C973" s="41">
        <v>2.4793060418710309</v>
      </c>
      <c r="D973" s="41">
        <v>87.331536388140165</v>
      </c>
      <c r="E973" s="15"/>
    </row>
    <row r="974" spans="1:5" x14ac:dyDescent="0.3">
      <c r="A974" s="4" t="s">
        <v>2000</v>
      </c>
      <c r="B974" s="4" t="s">
        <v>900</v>
      </c>
      <c r="C974" s="41">
        <v>2.4800697337567432</v>
      </c>
      <c r="D974" s="41">
        <v>87.421383647798748</v>
      </c>
      <c r="E974" s="15"/>
    </row>
    <row r="975" spans="1:5" x14ac:dyDescent="0.3">
      <c r="A975" s="5" t="s">
        <v>2001</v>
      </c>
      <c r="B975" s="4" t="s">
        <v>901</v>
      </c>
      <c r="C975" s="41">
        <v>2.4841901839467293</v>
      </c>
      <c r="D975" s="41">
        <v>87.511230907457332</v>
      </c>
      <c r="E975" s="15"/>
    </row>
    <row r="976" spans="1:5" x14ac:dyDescent="0.3">
      <c r="A976" s="4" t="s">
        <v>2002</v>
      </c>
      <c r="B976" s="4" t="s">
        <v>902</v>
      </c>
      <c r="C976" s="41">
        <v>2.4888514224026452</v>
      </c>
      <c r="D976" s="41">
        <v>87.601078167115901</v>
      </c>
      <c r="E976" s="15"/>
    </row>
    <row r="977" spans="1:5" x14ac:dyDescent="0.3">
      <c r="A977" s="4" t="s">
        <v>2002</v>
      </c>
      <c r="B977" s="4" t="s">
        <v>903</v>
      </c>
      <c r="C977" s="41">
        <v>2.4888594070651333</v>
      </c>
      <c r="D977" s="41">
        <v>87.690925426774484</v>
      </c>
      <c r="E977" s="15"/>
    </row>
    <row r="978" spans="1:5" x14ac:dyDescent="0.3">
      <c r="A978" s="4" t="s">
        <v>2002</v>
      </c>
      <c r="B978" s="4" t="s">
        <v>904</v>
      </c>
      <c r="C978" s="41">
        <v>2.4905699027555936</v>
      </c>
      <c r="D978" s="41">
        <v>87.780772686433068</v>
      </c>
      <c r="E978" s="15"/>
    </row>
    <row r="979" spans="1:5" x14ac:dyDescent="0.3">
      <c r="A979" s="4" t="s">
        <v>2002</v>
      </c>
      <c r="B979" s="4"/>
      <c r="C979" s="41">
        <v>2.4944750927025443</v>
      </c>
      <c r="D979" s="41">
        <v>87.870619946091637</v>
      </c>
      <c r="E979" s="15"/>
    </row>
    <row r="980" spans="1:5" x14ac:dyDescent="0.3">
      <c r="A980" s="4" t="s">
        <v>2002</v>
      </c>
      <c r="B980" s="4" t="s">
        <v>905</v>
      </c>
      <c r="C980" s="41">
        <v>2.494819446272301</v>
      </c>
      <c r="D980" s="41">
        <v>87.96046720575022</v>
      </c>
      <c r="E980" s="15"/>
    </row>
    <row r="981" spans="1:5" x14ac:dyDescent="0.3">
      <c r="A981" s="4" t="s">
        <v>2002</v>
      </c>
      <c r="B981" s="4" t="s">
        <v>906</v>
      </c>
      <c r="C981" s="41">
        <v>2.4952385124776666</v>
      </c>
      <c r="D981" s="41">
        <v>88.050314465408803</v>
      </c>
      <c r="E981" s="15"/>
    </row>
    <row r="982" spans="1:5" x14ac:dyDescent="0.3">
      <c r="A982" s="4" t="s">
        <v>2002</v>
      </c>
      <c r="B982" s="4" t="s">
        <v>907</v>
      </c>
      <c r="C982" s="41">
        <v>2.4962657122101271</v>
      </c>
      <c r="D982" s="41">
        <v>88.140161725067387</v>
      </c>
      <c r="E982" s="15"/>
    </row>
    <row r="983" spans="1:5" x14ac:dyDescent="0.3">
      <c r="A983" s="4" t="s">
        <v>2002</v>
      </c>
      <c r="B983" s="4" t="s">
        <v>908</v>
      </c>
      <c r="C983" s="41">
        <v>2.5032375925842958</v>
      </c>
      <c r="D983" s="41">
        <v>88.230008984725956</v>
      </c>
      <c r="E983" s="15"/>
    </row>
    <row r="984" spans="1:5" x14ac:dyDescent="0.3">
      <c r="A984" s="4" t="s">
        <v>2002</v>
      </c>
      <c r="B984" s="4" t="s">
        <v>909</v>
      </c>
      <c r="C984" s="41">
        <v>2.5046067706419537</v>
      </c>
      <c r="D984" s="41">
        <v>88.319856244384539</v>
      </c>
      <c r="E984" s="15"/>
    </row>
    <row r="985" spans="1:5" x14ac:dyDescent="0.3">
      <c r="A985" s="4" t="s">
        <v>2002</v>
      </c>
      <c r="B985" s="4" t="s">
        <v>910</v>
      </c>
      <c r="C985" s="41">
        <v>2.504849034668045</v>
      </c>
      <c r="D985" s="41">
        <v>88.409703504043122</v>
      </c>
      <c r="E985" s="15"/>
    </row>
    <row r="986" spans="1:5" x14ac:dyDescent="0.3">
      <c r="A986" s="4" t="s">
        <v>2002</v>
      </c>
      <c r="B986" s="4" t="s">
        <v>911</v>
      </c>
      <c r="C986" s="41">
        <v>2.5069710963532867</v>
      </c>
      <c r="D986" s="41">
        <v>88.499550763701706</v>
      </c>
      <c r="E986" s="15"/>
    </row>
    <row r="987" spans="1:5" x14ac:dyDescent="0.3">
      <c r="A987" s="4" t="s">
        <v>2002</v>
      </c>
      <c r="B987" s="4" t="s">
        <v>912</v>
      </c>
      <c r="C987" s="41">
        <v>2.5069769527755685</v>
      </c>
      <c r="D987" s="41">
        <v>88.589398023360289</v>
      </c>
      <c r="E987" s="15"/>
    </row>
    <row r="988" spans="1:5" x14ac:dyDescent="0.3">
      <c r="A988" s="4" t="s">
        <v>2002</v>
      </c>
      <c r="B988" s="4" t="s">
        <v>913</v>
      </c>
      <c r="C988" s="41">
        <v>2.5084049115138844</v>
      </c>
      <c r="D988" s="41">
        <v>88.679245283018872</v>
      </c>
      <c r="E988" s="15"/>
    </row>
    <row r="989" spans="1:5" x14ac:dyDescent="0.3">
      <c r="A989" s="4" t="s">
        <v>2002</v>
      </c>
      <c r="B989" s="4"/>
      <c r="C989" s="41">
        <v>2.5103148446396895</v>
      </c>
      <c r="D989" s="41">
        <v>88.769092542677456</v>
      </c>
      <c r="E989" s="15"/>
    </row>
    <row r="990" spans="1:5" x14ac:dyDescent="0.3">
      <c r="A990" s="4" t="s">
        <v>2002</v>
      </c>
      <c r="B990" s="4" t="s">
        <v>914</v>
      </c>
      <c r="C990" s="41">
        <v>2.5107522782696132</v>
      </c>
      <c r="D990" s="41">
        <v>88.858939802336025</v>
      </c>
      <c r="E990" s="15"/>
    </row>
    <row r="991" spans="1:5" x14ac:dyDescent="0.3">
      <c r="A991" s="4" t="s">
        <v>2002</v>
      </c>
      <c r="B991" s="4" t="s">
        <v>915</v>
      </c>
      <c r="C991" s="41">
        <v>2.51334325196926</v>
      </c>
      <c r="D991" s="41">
        <v>88.948787061994608</v>
      </c>
      <c r="E991" s="15"/>
    </row>
    <row r="992" spans="1:5" x14ac:dyDescent="0.3">
      <c r="A992" s="4" t="s">
        <v>2002</v>
      </c>
      <c r="B992" s="4" t="s">
        <v>916</v>
      </c>
      <c r="C992" s="41">
        <v>2.5138406186754021</v>
      </c>
      <c r="D992" s="41">
        <v>89.038634321653191</v>
      </c>
      <c r="E992" s="15"/>
    </row>
    <row r="993" spans="1:5" x14ac:dyDescent="0.3">
      <c r="A993" s="4" t="s">
        <v>2002</v>
      </c>
      <c r="B993" s="4" t="s">
        <v>917</v>
      </c>
      <c r="C993" s="41">
        <v>2.5186806067853986</v>
      </c>
      <c r="D993" s="41">
        <v>89.128481581311775</v>
      </c>
      <c r="E993" s="15"/>
    </row>
    <row r="994" spans="1:5" x14ac:dyDescent="0.3">
      <c r="A994" s="4" t="s">
        <v>2002</v>
      </c>
      <c r="B994" s="4" t="s">
        <v>918</v>
      </c>
      <c r="C994" s="41">
        <v>2.5241173224731175</v>
      </c>
      <c r="D994" s="41">
        <v>89.218328840970358</v>
      </c>
      <c r="E994" s="15"/>
    </row>
    <row r="995" spans="1:5" x14ac:dyDescent="0.3">
      <c r="A995" s="4" t="s">
        <v>2002</v>
      </c>
      <c r="B995" s="4" t="s">
        <v>919</v>
      </c>
      <c r="C995" s="41">
        <v>2.5253428770568642</v>
      </c>
      <c r="D995" s="41">
        <v>89.308176100628927</v>
      </c>
      <c r="E995" s="15"/>
    </row>
    <row r="996" spans="1:5" x14ac:dyDescent="0.3">
      <c r="A996" s="4" t="s">
        <v>2002</v>
      </c>
      <c r="B996" s="4" t="s">
        <v>920</v>
      </c>
      <c r="C996" s="41">
        <v>2.5348422863512474</v>
      </c>
      <c r="D996" s="41">
        <v>89.39802336028751</v>
      </c>
      <c r="E996" s="15"/>
    </row>
    <row r="997" spans="1:5" x14ac:dyDescent="0.3">
      <c r="A997" s="4" t="s">
        <v>2002</v>
      </c>
      <c r="B997" s="4" t="s">
        <v>921</v>
      </c>
      <c r="C997" s="41">
        <v>2.5411738797047509</v>
      </c>
      <c r="D997" s="41">
        <v>89.487870619946094</v>
      </c>
      <c r="E997" s="15"/>
    </row>
    <row r="998" spans="1:5" x14ac:dyDescent="0.3">
      <c r="A998" s="4" t="s">
        <v>2002</v>
      </c>
      <c r="B998" s="4" t="s">
        <v>922</v>
      </c>
      <c r="C998" s="41">
        <v>2.543217649582393</v>
      </c>
      <c r="D998" s="41">
        <v>89.577717879604663</v>
      </c>
      <c r="E998" s="15"/>
    </row>
    <row r="999" spans="1:5" x14ac:dyDescent="0.3">
      <c r="A999" s="4" t="s">
        <v>2002</v>
      </c>
      <c r="B999" s="4" t="s">
        <v>923</v>
      </c>
      <c r="C999" s="41">
        <v>2.5463810067556829</v>
      </c>
      <c r="D999" s="41">
        <v>89.667565139263246</v>
      </c>
      <c r="E999" s="15"/>
    </row>
    <row r="1000" spans="1:5" x14ac:dyDescent="0.3">
      <c r="A1000" s="4" t="s">
        <v>2002</v>
      </c>
      <c r="B1000" s="4"/>
      <c r="C1000" s="41">
        <v>2.5505275665301936</v>
      </c>
      <c r="D1000" s="41">
        <v>89.757412398921829</v>
      </c>
      <c r="E1000" s="15"/>
    </row>
    <row r="1001" spans="1:5" x14ac:dyDescent="0.3">
      <c r="A1001" s="4" t="s">
        <v>2002</v>
      </c>
      <c r="B1001" s="4" t="s">
        <v>924</v>
      </c>
      <c r="C1001" s="41">
        <v>2.553277665880398</v>
      </c>
      <c r="D1001" s="41">
        <v>89.847259658580413</v>
      </c>
      <c r="E1001" s="15"/>
    </row>
    <row r="1002" spans="1:5" x14ac:dyDescent="0.3">
      <c r="A1002" s="4" t="s">
        <v>2002</v>
      </c>
      <c r="B1002" s="4" t="s">
        <v>925</v>
      </c>
      <c r="C1002" s="41">
        <v>2.5536290073659749</v>
      </c>
      <c r="D1002" s="41">
        <v>89.937106918238996</v>
      </c>
      <c r="E1002" s="15"/>
    </row>
    <row r="1003" spans="1:5" x14ac:dyDescent="0.3">
      <c r="A1003" s="4" t="s">
        <v>2002</v>
      </c>
      <c r="B1003" s="4" t="s">
        <v>926</v>
      </c>
      <c r="C1003" s="41">
        <v>2.5569297639387663</v>
      </c>
      <c r="D1003" s="41">
        <v>90.026954177897579</v>
      </c>
      <c r="E1003" s="15"/>
    </row>
    <row r="1004" spans="1:5" x14ac:dyDescent="0.3">
      <c r="A1004" s="4" t="s">
        <v>2002</v>
      </c>
      <c r="B1004" s="4" t="s">
        <v>927</v>
      </c>
      <c r="C1004" s="41">
        <v>2.5598468007393165</v>
      </c>
      <c r="D1004" s="41">
        <v>90.116801437556163</v>
      </c>
      <c r="E1004" s="15"/>
    </row>
    <row r="1005" spans="1:5" x14ac:dyDescent="0.3">
      <c r="A1005" s="4" t="s">
        <v>2002</v>
      </c>
      <c r="B1005" s="4" t="s">
        <v>928</v>
      </c>
      <c r="C1005" s="41">
        <v>2.5603562399456923</v>
      </c>
      <c r="D1005" s="41">
        <v>90.206648697214732</v>
      </c>
      <c r="E1005" s="15"/>
    </row>
    <row r="1006" spans="1:5" x14ac:dyDescent="0.3">
      <c r="A1006" s="4" t="s">
        <v>2002</v>
      </c>
      <c r="B1006" s="4" t="s">
        <v>929</v>
      </c>
      <c r="C1006" s="41">
        <v>2.5613474936494649</v>
      </c>
      <c r="D1006" s="41">
        <v>90.296495956873315</v>
      </c>
      <c r="E1006" s="15"/>
    </row>
    <row r="1007" spans="1:5" x14ac:dyDescent="0.3">
      <c r="A1007" s="4" t="s">
        <v>2002</v>
      </c>
      <c r="B1007" s="4" t="s">
        <v>930</v>
      </c>
      <c r="C1007" s="41">
        <v>2.5655117398585645</v>
      </c>
      <c r="D1007" s="41">
        <v>90.386343216531898</v>
      </c>
      <c r="E1007" s="15"/>
    </row>
    <row r="1008" spans="1:5" x14ac:dyDescent="0.3">
      <c r="A1008" s="4" t="s">
        <v>2002</v>
      </c>
      <c r="B1008" s="4" t="s">
        <v>931</v>
      </c>
      <c r="C1008" s="41">
        <v>2.5675494014294835</v>
      </c>
      <c r="D1008" s="41">
        <v>90.476190476190482</v>
      </c>
      <c r="E1008" s="15"/>
    </row>
    <row r="1009" spans="1:5" x14ac:dyDescent="0.3">
      <c r="A1009" s="4" t="s">
        <v>2003</v>
      </c>
      <c r="B1009" s="4" t="s">
        <v>932</v>
      </c>
      <c r="C1009" s="42">
        <v>2.5697721229207033</v>
      </c>
      <c r="D1009" s="42">
        <v>90.566037735849065</v>
      </c>
      <c r="E1009" s="43"/>
    </row>
    <row r="1010" spans="1:5" x14ac:dyDescent="0.3">
      <c r="A1010" s="4" t="s">
        <v>2002</v>
      </c>
      <c r="B1010" s="4" t="s">
        <v>933</v>
      </c>
      <c r="C1010" s="41">
        <v>2.5724886194416459</v>
      </c>
      <c r="D1010" s="41">
        <v>90.655884995507634</v>
      </c>
      <c r="E1010" s="15"/>
    </row>
    <row r="1011" spans="1:5" x14ac:dyDescent="0.3">
      <c r="A1011" s="4" t="s">
        <v>2002</v>
      </c>
      <c r="B1011" s="4" t="s">
        <v>934</v>
      </c>
      <c r="C1011" s="41">
        <v>2.5730252424977302</v>
      </c>
      <c r="D1011" s="41">
        <v>90.745732255166217</v>
      </c>
      <c r="E1011" s="15"/>
    </row>
    <row r="1012" spans="1:5" x14ac:dyDescent="0.3">
      <c r="A1012" s="4" t="s">
        <v>2002</v>
      </c>
      <c r="B1012" s="4" t="s">
        <v>935</v>
      </c>
      <c r="C1012" s="41">
        <v>2.5751878449276608</v>
      </c>
      <c r="D1012" s="41">
        <v>90.835579514824786</v>
      </c>
      <c r="E1012" s="15"/>
    </row>
    <row r="1013" spans="1:5" x14ac:dyDescent="0.3">
      <c r="A1013" s="4" t="s">
        <v>2002</v>
      </c>
      <c r="B1013" s="4" t="s">
        <v>936</v>
      </c>
      <c r="C1013" s="41">
        <v>2.5759521924268181</v>
      </c>
      <c r="D1013" s="41">
        <v>90.92542677448337</v>
      </c>
      <c r="E1013" s="15"/>
    </row>
    <row r="1014" spans="1:5" x14ac:dyDescent="0.3">
      <c r="A1014" s="4" t="s">
        <v>2002</v>
      </c>
      <c r="B1014" s="4" t="s">
        <v>937</v>
      </c>
      <c r="C1014" s="41">
        <v>2.5761481594759355</v>
      </c>
      <c r="D1014" s="41">
        <v>91.015274034141953</v>
      </c>
      <c r="E1014" s="15"/>
    </row>
    <row r="1015" spans="1:5" x14ac:dyDescent="0.3">
      <c r="A1015" s="4" t="s">
        <v>2002</v>
      </c>
      <c r="B1015" s="4" t="s">
        <v>938</v>
      </c>
      <c r="C1015" s="41">
        <v>2.5764331144990975</v>
      </c>
      <c r="D1015" s="41">
        <v>91.105121293800536</v>
      </c>
      <c r="E1015" s="15"/>
    </row>
    <row r="1016" spans="1:5" x14ac:dyDescent="0.3">
      <c r="A1016" s="4" t="s">
        <v>2002</v>
      </c>
      <c r="B1016" s="4" t="s">
        <v>939</v>
      </c>
      <c r="C1016" s="41">
        <v>2.5767094421005883</v>
      </c>
      <c r="D1016" s="41">
        <v>91.19496855345912</v>
      </c>
      <c r="E1016" s="15"/>
    </row>
    <row r="1017" spans="1:5" x14ac:dyDescent="0.3">
      <c r="A1017" s="4" t="s">
        <v>2002</v>
      </c>
      <c r="B1017" s="4" t="s">
        <v>940</v>
      </c>
      <c r="C1017" s="41">
        <v>2.5827778827395886</v>
      </c>
      <c r="D1017" s="41">
        <v>91.284815813117703</v>
      </c>
      <c r="E1017" s="15"/>
    </row>
    <row r="1018" spans="1:5" x14ac:dyDescent="0.3">
      <c r="A1018" s="4" t="s">
        <v>2002</v>
      </c>
      <c r="B1018" s="4" t="s">
        <v>941</v>
      </c>
      <c r="C1018" s="41">
        <v>2.5875414785490709</v>
      </c>
      <c r="D1018" s="41">
        <v>91.374663072776286</v>
      </c>
      <c r="E1018" s="15"/>
    </row>
    <row r="1019" spans="1:5" x14ac:dyDescent="0.3">
      <c r="A1019" s="4" t="s">
        <v>2002</v>
      </c>
      <c r="B1019" s="4" t="s">
        <v>942</v>
      </c>
      <c r="C1019" s="41">
        <v>2.5942989772773659</v>
      </c>
      <c r="D1019" s="41">
        <v>91.464510332434855</v>
      </c>
      <c r="E1019" s="15"/>
    </row>
    <row r="1020" spans="1:5" x14ac:dyDescent="0.3">
      <c r="A1020" s="4" t="s">
        <v>2002</v>
      </c>
      <c r="B1020" s="4" t="s">
        <v>943</v>
      </c>
      <c r="C1020" s="41">
        <v>2.5974618910541474</v>
      </c>
      <c r="D1020" s="41">
        <v>91.554357592093439</v>
      </c>
      <c r="E1020" s="15"/>
    </row>
    <row r="1021" spans="1:5" x14ac:dyDescent="0.3">
      <c r="A1021" s="4" t="s">
        <v>2002</v>
      </c>
      <c r="B1021" s="4"/>
      <c r="C1021" s="41">
        <v>2.6149460538477136</v>
      </c>
      <c r="D1021" s="41">
        <v>91.644204851752022</v>
      </c>
      <c r="E1021" s="15"/>
    </row>
    <row r="1022" spans="1:5" x14ac:dyDescent="0.3">
      <c r="A1022" s="4" t="s">
        <v>2002</v>
      </c>
      <c r="B1022" s="4" t="s">
        <v>944</v>
      </c>
      <c r="C1022" s="41">
        <v>2.6184919315897481</v>
      </c>
      <c r="D1022" s="41">
        <v>91.734052111410605</v>
      </c>
      <c r="E1022" s="15"/>
    </row>
    <row r="1023" spans="1:5" x14ac:dyDescent="0.3">
      <c r="A1023" s="4" t="s">
        <v>2002</v>
      </c>
      <c r="B1023" s="4" t="s">
        <v>945</v>
      </c>
      <c r="C1023" s="41">
        <v>2.62639238377227</v>
      </c>
      <c r="D1023" s="41">
        <v>91.823899371069189</v>
      </c>
      <c r="E1023" s="15"/>
    </row>
    <row r="1024" spans="1:5" x14ac:dyDescent="0.3">
      <c r="A1024" s="4" t="s">
        <v>2002</v>
      </c>
      <c r="B1024" s="4" t="s">
        <v>946</v>
      </c>
      <c r="C1024" s="41">
        <v>2.6362594890099591</v>
      </c>
      <c r="D1024" s="41">
        <v>91.913746630727772</v>
      </c>
      <c r="E1024" s="15"/>
    </row>
    <row r="1025" spans="1:5" x14ac:dyDescent="0.3">
      <c r="A1025" s="4" t="s">
        <v>2002</v>
      </c>
      <c r="B1025" s="4" t="s">
        <v>947</v>
      </c>
      <c r="C1025" s="41">
        <v>2.6414000692127702</v>
      </c>
      <c r="D1025" s="41">
        <v>92.003593890386355</v>
      </c>
      <c r="E1025" s="15"/>
    </row>
    <row r="1026" spans="1:5" x14ac:dyDescent="0.3">
      <c r="A1026" s="4" t="s">
        <v>2002</v>
      </c>
      <c r="B1026" s="4" t="s">
        <v>948</v>
      </c>
      <c r="C1026" s="41">
        <v>2.647832681929505</v>
      </c>
      <c r="D1026" s="41">
        <v>92.093441150044924</v>
      </c>
      <c r="E1026" s="15"/>
    </row>
    <row r="1027" spans="1:5" x14ac:dyDescent="0.3">
      <c r="A1027" s="4" t="s">
        <v>2002</v>
      </c>
      <c r="B1027" s="4" t="s">
        <v>949</v>
      </c>
      <c r="C1027" s="41">
        <v>2.6647770057323195</v>
      </c>
      <c r="D1027" s="41">
        <v>92.183288409703508</v>
      </c>
      <c r="E1027" s="15"/>
    </row>
    <row r="1028" spans="1:5" x14ac:dyDescent="0.3">
      <c r="A1028" s="4" t="s">
        <v>2002</v>
      </c>
      <c r="B1028" s="4" t="s">
        <v>950</v>
      </c>
      <c r="C1028" s="41">
        <v>2.6668077255276632</v>
      </c>
      <c r="D1028" s="41">
        <v>92.273135669362077</v>
      </c>
      <c r="E1028" s="15"/>
    </row>
    <row r="1029" spans="1:5" x14ac:dyDescent="0.3">
      <c r="A1029" s="4" t="s">
        <v>2002</v>
      </c>
      <c r="B1029" s="4" t="s">
        <v>951</v>
      </c>
      <c r="C1029" s="41">
        <v>2.6801644214876652</v>
      </c>
      <c r="D1029" s="41">
        <v>92.36298292902066</v>
      </c>
      <c r="E1029" s="15"/>
    </row>
    <row r="1030" spans="1:5" x14ac:dyDescent="0.3">
      <c r="A1030" s="4" t="s">
        <v>2002</v>
      </c>
      <c r="B1030" s="4" t="s">
        <v>952</v>
      </c>
      <c r="C1030" s="41">
        <v>2.6864193657353512</v>
      </c>
      <c r="D1030" s="41">
        <v>92.452830188679243</v>
      </c>
      <c r="E1030" s="15"/>
    </row>
    <row r="1031" spans="1:5" x14ac:dyDescent="0.3">
      <c r="A1031" s="4" t="s">
        <v>2002</v>
      </c>
      <c r="B1031" s="4" t="s">
        <v>953</v>
      </c>
      <c r="C1031" s="41">
        <v>2.689977991723095</v>
      </c>
      <c r="D1031" s="41">
        <v>92.542677448337827</v>
      </c>
      <c r="E1031" s="15"/>
    </row>
    <row r="1032" spans="1:5" x14ac:dyDescent="0.3">
      <c r="A1032" s="4" t="s">
        <v>2002</v>
      </c>
      <c r="B1032" s="4" t="s">
        <v>954</v>
      </c>
      <c r="C1032" s="41">
        <v>2.6984891189703704</v>
      </c>
      <c r="D1032" s="41">
        <v>92.63252470799641</v>
      </c>
      <c r="E1032" s="15"/>
    </row>
    <row r="1033" spans="1:5" x14ac:dyDescent="0.3">
      <c r="A1033" s="4" t="s">
        <v>2002</v>
      </c>
      <c r="B1033" s="4" t="s">
        <v>955</v>
      </c>
      <c r="C1033" s="41">
        <v>2.7083614036647372</v>
      </c>
      <c r="D1033" s="41">
        <v>92.722371967654979</v>
      </c>
      <c r="E1033" s="15"/>
    </row>
    <row r="1034" spans="1:5" x14ac:dyDescent="0.3">
      <c r="A1034" s="4" t="s">
        <v>2002</v>
      </c>
      <c r="B1034" s="4" t="s">
        <v>956</v>
      </c>
      <c r="C1034" s="41">
        <v>2.7108732653818692</v>
      </c>
      <c r="D1034" s="41">
        <v>92.812219227313562</v>
      </c>
      <c r="E1034" s="15"/>
    </row>
    <row r="1035" spans="1:5" x14ac:dyDescent="0.3">
      <c r="A1035" s="4" t="s">
        <v>2002</v>
      </c>
      <c r="B1035" s="4"/>
      <c r="C1035" s="41">
        <v>2.714097179455027</v>
      </c>
      <c r="D1035" s="41">
        <v>92.902066486972146</v>
      </c>
      <c r="E1035" s="15"/>
    </row>
    <row r="1036" spans="1:5" x14ac:dyDescent="0.3">
      <c r="A1036" s="4" t="s">
        <v>2002</v>
      </c>
      <c r="B1036" s="4" t="s">
        <v>957</v>
      </c>
      <c r="C1036" s="41">
        <v>2.7179959632196744</v>
      </c>
      <c r="D1036" s="41">
        <v>92.991913746630729</v>
      </c>
      <c r="E1036" s="15"/>
    </row>
    <row r="1037" spans="1:5" x14ac:dyDescent="0.3">
      <c r="A1037" s="4" t="s">
        <v>2002</v>
      </c>
      <c r="B1037" s="4" t="s">
        <v>958</v>
      </c>
      <c r="C1037" s="41">
        <v>2.7252913130333862</v>
      </c>
      <c r="D1037" s="41">
        <v>93.081761006289312</v>
      </c>
      <c r="E1037" s="15"/>
    </row>
    <row r="1038" spans="1:5" x14ac:dyDescent="0.3">
      <c r="A1038" s="4" t="s">
        <v>2002</v>
      </c>
      <c r="B1038" s="4" t="s">
        <v>959</v>
      </c>
      <c r="C1038" s="41">
        <v>2.7269949278429197</v>
      </c>
      <c r="D1038" s="41">
        <v>93.171608265947896</v>
      </c>
      <c r="E1038" s="15"/>
    </row>
    <row r="1039" spans="1:5" x14ac:dyDescent="0.3">
      <c r="A1039" s="4" t="s">
        <v>2002</v>
      </c>
      <c r="B1039" s="4" t="s">
        <v>960</v>
      </c>
      <c r="C1039" s="41">
        <v>2.7300756362098229</v>
      </c>
      <c r="D1039" s="41">
        <v>93.261455525606479</v>
      </c>
      <c r="E1039" s="15"/>
    </row>
    <row r="1040" spans="1:5" x14ac:dyDescent="0.3">
      <c r="A1040" s="4" t="s">
        <v>2002</v>
      </c>
      <c r="B1040" s="4" t="s">
        <v>961</v>
      </c>
      <c r="C1040" s="41">
        <v>2.7350439682876653</v>
      </c>
      <c r="D1040" s="41">
        <v>93.351302785265048</v>
      </c>
      <c r="E1040" s="15"/>
    </row>
    <row r="1041" spans="1:5" x14ac:dyDescent="0.3">
      <c r="A1041" s="4" t="s">
        <v>2002</v>
      </c>
      <c r="B1041" s="4" t="s">
        <v>962</v>
      </c>
      <c r="C1041" s="41">
        <v>2.7499098956332473</v>
      </c>
      <c r="D1041" s="41">
        <v>93.441150044923631</v>
      </c>
      <c r="E1041" s="15"/>
    </row>
    <row r="1042" spans="1:5" x14ac:dyDescent="0.3">
      <c r="A1042" s="4" t="s">
        <v>2002</v>
      </c>
      <c r="B1042" s="4" t="s">
        <v>963</v>
      </c>
      <c r="C1042" s="41">
        <v>2.7695324035574869</v>
      </c>
      <c r="D1042" s="41">
        <v>93.530997304582215</v>
      </c>
      <c r="E1042" s="15"/>
    </row>
    <row r="1043" spans="1:5" x14ac:dyDescent="0.3">
      <c r="A1043" s="4" t="s">
        <v>2002</v>
      </c>
      <c r="B1043" s="4" t="s">
        <v>964</v>
      </c>
      <c r="C1043" s="41">
        <v>2.7707381477680331</v>
      </c>
      <c r="D1043" s="41">
        <v>93.620844564240784</v>
      </c>
      <c r="E1043" s="15"/>
    </row>
    <row r="1044" spans="1:5" x14ac:dyDescent="0.3">
      <c r="A1044" s="4" t="s">
        <v>2002</v>
      </c>
      <c r="B1044" s="4" t="s">
        <v>965</v>
      </c>
      <c r="C1044" s="41">
        <v>2.7716776127400551</v>
      </c>
      <c r="D1044" s="41">
        <v>93.710691823899367</v>
      </c>
      <c r="E1044" s="15"/>
    </row>
    <row r="1045" spans="1:5" x14ac:dyDescent="0.3">
      <c r="A1045" s="4" t="s">
        <v>2002</v>
      </c>
      <c r="B1045" s="4" t="s">
        <v>966</v>
      </c>
      <c r="C1045" s="41">
        <v>2.7757218286190652</v>
      </c>
      <c r="D1045" s="41">
        <v>93.80053908355795</v>
      </c>
      <c r="E1045" s="15"/>
    </row>
    <row r="1046" spans="1:5" x14ac:dyDescent="0.3">
      <c r="A1046" s="4" t="s">
        <v>2002</v>
      </c>
      <c r="B1046" s="4" t="s">
        <v>967</v>
      </c>
      <c r="C1046" s="41">
        <v>2.7931995193192933</v>
      </c>
      <c r="D1046" s="41">
        <v>93.890386343216534</v>
      </c>
      <c r="E1046" s="15"/>
    </row>
    <row r="1047" spans="1:5" x14ac:dyDescent="0.3">
      <c r="A1047" s="4" t="s">
        <v>2002</v>
      </c>
      <c r="B1047" s="4" t="s">
        <v>968</v>
      </c>
      <c r="C1047" s="41">
        <v>2.7941388906596458</v>
      </c>
      <c r="D1047" s="41">
        <v>93.980233602875103</v>
      </c>
      <c r="E1047" s="15"/>
    </row>
    <row r="1048" spans="1:5" x14ac:dyDescent="0.3">
      <c r="A1048" s="4" t="s">
        <v>2002</v>
      </c>
      <c r="B1048" s="4" t="s">
        <v>969</v>
      </c>
      <c r="C1048" s="41">
        <v>2.797325258218256</v>
      </c>
      <c r="D1048" s="41">
        <v>94.070080862533686</v>
      </c>
      <c r="E1048" s="15"/>
    </row>
    <row r="1049" spans="1:5" x14ac:dyDescent="0.3">
      <c r="A1049" s="4" t="s">
        <v>2002</v>
      </c>
      <c r="B1049" s="4" t="s">
        <v>970</v>
      </c>
      <c r="C1049" s="41">
        <v>2.8004515185713816</v>
      </c>
      <c r="D1049" s="41">
        <v>94.159928122192269</v>
      </c>
      <c r="E1049" s="15"/>
    </row>
    <row r="1050" spans="1:5" x14ac:dyDescent="0.3">
      <c r="A1050" s="4" t="s">
        <v>2002</v>
      </c>
      <c r="B1050" s="4" t="s">
        <v>971</v>
      </c>
      <c r="C1050" s="41">
        <v>2.8016339462625206</v>
      </c>
      <c r="D1050" s="41">
        <v>94.249775381850853</v>
      </c>
      <c r="E1050" s="15"/>
    </row>
    <row r="1051" spans="1:5" x14ac:dyDescent="0.3">
      <c r="A1051" s="4" t="s">
        <v>2002</v>
      </c>
      <c r="B1051" s="4" t="s">
        <v>972</v>
      </c>
      <c r="C1051" s="41">
        <v>2.8083368077848951</v>
      </c>
      <c r="D1051" s="41">
        <v>94.339622641509436</v>
      </c>
      <c r="E1051" s="15"/>
    </row>
    <row r="1052" spans="1:5" x14ac:dyDescent="0.3">
      <c r="A1052" s="4" t="s">
        <v>2002</v>
      </c>
      <c r="B1052" s="4" t="s">
        <v>973</v>
      </c>
      <c r="C1052" s="41">
        <v>2.8087361313401908</v>
      </c>
      <c r="D1052" s="41">
        <v>94.429469901168019</v>
      </c>
      <c r="E1052" s="15"/>
    </row>
    <row r="1053" spans="1:5" x14ac:dyDescent="0.3">
      <c r="A1053" s="4" t="s">
        <v>2002</v>
      </c>
      <c r="B1053" s="4" t="s">
        <v>974</v>
      </c>
      <c r="C1053" s="41">
        <v>2.8239172096041463</v>
      </c>
      <c r="D1053" s="41">
        <v>94.519317160826603</v>
      </c>
      <c r="E1053" s="15"/>
    </row>
    <row r="1054" spans="1:5" x14ac:dyDescent="0.3">
      <c r="A1054" s="4" t="s">
        <v>2002</v>
      </c>
      <c r="B1054" s="4" t="s">
        <v>975</v>
      </c>
      <c r="C1054" s="41">
        <v>2.8346726443231884</v>
      </c>
      <c r="D1054" s="41">
        <v>94.609164420485172</v>
      </c>
      <c r="E1054" s="15"/>
    </row>
    <row r="1055" spans="1:5" x14ac:dyDescent="0.3">
      <c r="A1055" s="4" t="s">
        <v>2002</v>
      </c>
      <c r="B1055" s="4" t="s">
        <v>976</v>
      </c>
      <c r="C1055" s="41">
        <v>2.8351193788109508</v>
      </c>
      <c r="D1055" s="41">
        <v>94.699011680143755</v>
      </c>
      <c r="E1055" s="15"/>
    </row>
    <row r="1056" spans="1:5" x14ac:dyDescent="0.3">
      <c r="A1056" s="4" t="s">
        <v>2002</v>
      </c>
      <c r="B1056" s="4" t="s">
        <v>977</v>
      </c>
      <c r="C1056" s="41">
        <v>2.8355927121248268</v>
      </c>
      <c r="D1056" s="41">
        <v>94.788858939802338</v>
      </c>
      <c r="E1056" s="15"/>
    </row>
    <row r="1057" spans="1:5" x14ac:dyDescent="0.3">
      <c r="A1057" s="4" t="s">
        <v>2002</v>
      </c>
      <c r="B1057" s="4" t="s">
        <v>978</v>
      </c>
      <c r="C1057" s="41">
        <v>2.8506568525018299</v>
      </c>
      <c r="D1057" s="41">
        <v>94.878706199460922</v>
      </c>
      <c r="E1057" s="15"/>
    </row>
    <row r="1058" spans="1:5" x14ac:dyDescent="0.3">
      <c r="A1058" s="4" t="s">
        <v>2002</v>
      </c>
      <c r="B1058" s="4" t="s">
        <v>979</v>
      </c>
      <c r="C1058" s="41">
        <v>2.8524405474964896</v>
      </c>
      <c r="D1058" s="41">
        <v>94.968553459119505</v>
      </c>
      <c r="E1058" s="15"/>
    </row>
    <row r="1059" spans="1:5" x14ac:dyDescent="0.3">
      <c r="A1059" s="4" t="s">
        <v>2002</v>
      </c>
      <c r="B1059" s="4" t="s">
        <v>980</v>
      </c>
      <c r="C1059" s="41">
        <v>2.8725794793108888</v>
      </c>
      <c r="D1059" s="41">
        <v>95.058400718778074</v>
      </c>
      <c r="E1059" s="15"/>
    </row>
    <row r="1060" spans="1:5" x14ac:dyDescent="0.3">
      <c r="A1060" s="4" t="s">
        <v>2002</v>
      </c>
      <c r="B1060" s="4" t="s">
        <v>981</v>
      </c>
      <c r="C1060" s="41">
        <v>2.8849467083596294</v>
      </c>
      <c r="D1060" s="41">
        <v>95.148247978436657</v>
      </c>
      <c r="E1060" s="15"/>
    </row>
    <row r="1061" spans="1:5" x14ac:dyDescent="0.3">
      <c r="A1061" s="4" t="s">
        <v>2002</v>
      </c>
      <c r="B1061" s="4" t="s">
        <v>982</v>
      </c>
      <c r="C1061" s="41">
        <v>2.8853221996337575</v>
      </c>
      <c r="D1061" s="41">
        <v>95.238095238095227</v>
      </c>
      <c r="E1061" s="15"/>
    </row>
    <row r="1062" spans="1:5" x14ac:dyDescent="0.3">
      <c r="A1062" s="4" t="s">
        <v>2002</v>
      </c>
      <c r="B1062" s="4"/>
      <c r="C1062" s="41">
        <v>2.8909745729884739</v>
      </c>
      <c r="D1062" s="41">
        <v>95.32794249775381</v>
      </c>
      <c r="E1062" s="15"/>
    </row>
    <row r="1063" spans="1:5" x14ac:dyDescent="0.3">
      <c r="A1063" s="4" t="s">
        <v>2002</v>
      </c>
      <c r="B1063" s="4" t="s">
        <v>983</v>
      </c>
      <c r="C1063" s="41">
        <v>2.9012263087626335</v>
      </c>
      <c r="D1063" s="41">
        <v>95.417789757412393</v>
      </c>
      <c r="E1063" s="15"/>
    </row>
    <row r="1064" spans="1:5" x14ac:dyDescent="0.3">
      <c r="A1064" s="4" t="s">
        <v>2002</v>
      </c>
      <c r="B1064" s="4" t="s">
        <v>984</v>
      </c>
      <c r="C1064" s="41">
        <v>2.9055955012073649</v>
      </c>
      <c r="D1064" s="41">
        <v>95.507637017070977</v>
      </c>
      <c r="E1064" s="15"/>
    </row>
    <row r="1065" spans="1:5" x14ac:dyDescent="0.3">
      <c r="A1065" s="4" t="s">
        <v>2002</v>
      </c>
      <c r="B1065" s="4" t="s">
        <v>985</v>
      </c>
      <c r="C1065" s="41">
        <v>2.9282471355650652</v>
      </c>
      <c r="D1065" s="41">
        <v>95.59748427672956</v>
      </c>
      <c r="E1065" s="15"/>
    </row>
    <row r="1066" spans="1:5" x14ac:dyDescent="0.3">
      <c r="A1066" s="4" t="s">
        <v>2002</v>
      </c>
      <c r="B1066" s="4" t="s">
        <v>986</v>
      </c>
      <c r="C1066" s="41">
        <v>2.9292083695912217</v>
      </c>
      <c r="D1066" s="41">
        <v>95.687331536388143</v>
      </c>
      <c r="E1066" s="15"/>
    </row>
    <row r="1067" spans="1:5" x14ac:dyDescent="0.3">
      <c r="A1067" s="4" t="s">
        <v>2002</v>
      </c>
      <c r="B1067" s="4" t="s">
        <v>987</v>
      </c>
      <c r="C1067" s="41">
        <v>2.9322648539692655</v>
      </c>
      <c r="D1067" s="41">
        <v>95.777178796046726</v>
      </c>
      <c r="E1067" s="15"/>
    </row>
    <row r="1068" spans="1:5" x14ac:dyDescent="0.3">
      <c r="A1068" s="4" t="s">
        <v>2002</v>
      </c>
      <c r="B1068" s="4" t="s">
        <v>988</v>
      </c>
      <c r="C1068" s="41">
        <v>2.9383195433421556</v>
      </c>
      <c r="D1068" s="41">
        <v>95.867026055705296</v>
      </c>
      <c r="E1068" s="15"/>
    </row>
    <row r="1069" spans="1:5" x14ac:dyDescent="0.3">
      <c r="A1069" s="4" t="s">
        <v>2002</v>
      </c>
      <c r="B1069" s="4"/>
      <c r="C1069" s="41">
        <v>2.9426813903661704</v>
      </c>
      <c r="D1069" s="41">
        <v>95.956873315363879</v>
      </c>
      <c r="E1069" s="15"/>
    </row>
    <row r="1070" spans="1:5" x14ac:dyDescent="0.3">
      <c r="A1070" s="4" t="s">
        <v>2002</v>
      </c>
      <c r="B1070" s="4" t="s">
        <v>989</v>
      </c>
      <c r="C1070" s="41">
        <v>2.9874979357504583</v>
      </c>
      <c r="D1070" s="41">
        <v>96.046720575022462</v>
      </c>
      <c r="E1070" s="15"/>
    </row>
    <row r="1071" spans="1:5" x14ac:dyDescent="0.3">
      <c r="A1071" s="4" t="s">
        <v>2002</v>
      </c>
      <c r="B1071" s="4" t="s">
        <v>990</v>
      </c>
      <c r="C1071" s="41">
        <v>3.0003859162800306</v>
      </c>
      <c r="D1071" s="41">
        <v>96.136567834681045</v>
      </c>
      <c r="E1071" s="15"/>
    </row>
    <row r="1072" spans="1:5" x14ac:dyDescent="0.3">
      <c r="A1072" s="4" t="s">
        <v>2002</v>
      </c>
      <c r="B1072" s="4" t="s">
        <v>991</v>
      </c>
      <c r="C1072" s="41">
        <v>3.0098160538754954</v>
      </c>
      <c r="D1072" s="41">
        <v>96.226415094339629</v>
      </c>
      <c r="E1072" s="15"/>
    </row>
    <row r="1073" spans="1:5" x14ac:dyDescent="0.3">
      <c r="A1073" s="4" t="s">
        <v>2002</v>
      </c>
      <c r="B1073" s="4" t="s">
        <v>992</v>
      </c>
      <c r="C1073" s="41">
        <v>3.0234454822418289</v>
      </c>
      <c r="D1073" s="41">
        <v>96.316262353998212</v>
      </c>
      <c r="E1073" s="15"/>
    </row>
    <row r="1074" spans="1:5" x14ac:dyDescent="0.3">
      <c r="A1074" s="4" t="s">
        <v>2002</v>
      </c>
      <c r="B1074" s="4" t="s">
        <v>993</v>
      </c>
      <c r="C1074" s="41">
        <v>3.030329671182447</v>
      </c>
      <c r="D1074" s="41">
        <v>96.406109613656781</v>
      </c>
      <c r="E1074" s="15"/>
    </row>
    <row r="1075" spans="1:5" x14ac:dyDescent="0.3">
      <c r="A1075" s="4" t="s">
        <v>2002</v>
      </c>
      <c r="B1075" s="4" t="s">
        <v>994</v>
      </c>
      <c r="C1075" s="41">
        <v>3.0455829559714989</v>
      </c>
      <c r="D1075" s="41">
        <v>96.495956873315365</v>
      </c>
      <c r="E1075" s="15"/>
    </row>
    <row r="1076" spans="1:5" x14ac:dyDescent="0.3">
      <c r="A1076" s="4" t="s">
        <v>2002</v>
      </c>
      <c r="B1076" s="4" t="s">
        <v>995</v>
      </c>
      <c r="C1076" s="41">
        <v>3.0459558309825039</v>
      </c>
      <c r="D1076" s="41">
        <v>96.585804132973934</v>
      </c>
      <c r="E1076" s="15"/>
    </row>
    <row r="1077" spans="1:5" x14ac:dyDescent="0.3">
      <c r="A1077" s="4" t="s">
        <v>2002</v>
      </c>
      <c r="B1077" s="4" t="s">
        <v>996</v>
      </c>
      <c r="C1077" s="41">
        <v>3.0461290008317072</v>
      </c>
      <c r="D1077" s="41">
        <v>96.675651392632517</v>
      </c>
      <c r="E1077" s="15"/>
    </row>
    <row r="1078" spans="1:5" x14ac:dyDescent="0.3">
      <c r="A1078" s="4" t="s">
        <v>2002</v>
      </c>
      <c r="B1078" s="4"/>
      <c r="C1078" s="41">
        <v>3.0605064568537172</v>
      </c>
      <c r="D1078" s="41">
        <v>96.7654986522911</v>
      </c>
      <c r="E1078" s="15"/>
    </row>
    <row r="1079" spans="1:5" x14ac:dyDescent="0.3">
      <c r="A1079" s="4" t="s">
        <v>2002</v>
      </c>
      <c r="B1079" s="4" t="s">
        <v>997</v>
      </c>
      <c r="C1079" s="41">
        <v>3.0638189316712738</v>
      </c>
      <c r="D1079" s="41">
        <v>96.855345911949684</v>
      </c>
      <c r="E1079" s="15"/>
    </row>
    <row r="1080" spans="1:5" x14ac:dyDescent="0.3">
      <c r="A1080" s="4" t="s">
        <v>2002</v>
      </c>
      <c r="B1080" s="4" t="s">
        <v>998</v>
      </c>
      <c r="C1080" s="41">
        <v>3.0737082105816218</v>
      </c>
      <c r="D1080" s="41">
        <v>96.945193171608267</v>
      </c>
      <c r="E1080" s="15"/>
    </row>
    <row r="1081" spans="1:5" x14ac:dyDescent="0.3">
      <c r="A1081" s="4" t="s">
        <v>2002</v>
      </c>
      <c r="B1081" s="4" t="s">
        <v>999</v>
      </c>
      <c r="C1081" s="41">
        <v>3.08428140568564</v>
      </c>
      <c r="D1081" s="41">
        <v>97.03504043126685</v>
      </c>
      <c r="E1081" s="15"/>
    </row>
    <row r="1082" spans="1:5" x14ac:dyDescent="0.3">
      <c r="A1082" s="4" t="s">
        <v>2003</v>
      </c>
      <c r="B1082" s="4" t="s">
        <v>1000</v>
      </c>
      <c r="C1082" s="41">
        <v>3.1235879365526662</v>
      </c>
      <c r="D1082" s="41">
        <v>97.124887690925434</v>
      </c>
      <c r="E1082" s="15"/>
    </row>
    <row r="1083" spans="1:5" x14ac:dyDescent="0.3">
      <c r="A1083" s="4" t="s">
        <v>2002</v>
      </c>
      <c r="B1083" s="4"/>
      <c r="C1083" s="41">
        <v>3.1438590308278096</v>
      </c>
      <c r="D1083" s="41">
        <v>97.214734950584003</v>
      </c>
      <c r="E1083" s="15"/>
    </row>
    <row r="1084" spans="1:5" x14ac:dyDescent="0.3">
      <c r="A1084" s="4" t="s">
        <v>2002</v>
      </c>
      <c r="B1084" s="4" t="s">
        <v>1001</v>
      </c>
      <c r="C1084" s="41">
        <v>3.1456551211260591</v>
      </c>
      <c r="D1084" s="41">
        <v>97.304582210242586</v>
      </c>
      <c r="E1084" s="15"/>
    </row>
    <row r="1085" spans="1:5" x14ac:dyDescent="0.3">
      <c r="A1085" s="4" t="s">
        <v>2002</v>
      </c>
      <c r="B1085" s="4" t="s">
        <v>1002</v>
      </c>
      <c r="C1085" s="41">
        <v>3.2172693760645292</v>
      </c>
      <c r="D1085" s="41">
        <v>97.394429469901169</v>
      </c>
      <c r="E1085" s="15"/>
    </row>
    <row r="1086" spans="1:5" x14ac:dyDescent="0.3">
      <c r="A1086" s="4" t="s">
        <v>2002</v>
      </c>
      <c r="B1086" s="4" t="s">
        <v>1003</v>
      </c>
      <c r="C1086" s="41">
        <v>3.2209850350412519</v>
      </c>
      <c r="D1086" s="41">
        <v>97.484276729559753</v>
      </c>
      <c r="E1086" s="15"/>
    </row>
    <row r="1087" spans="1:5" x14ac:dyDescent="0.3">
      <c r="A1087" s="4" t="s">
        <v>2002</v>
      </c>
      <c r="B1087" s="4" t="s">
        <v>1004</v>
      </c>
      <c r="C1087" s="41">
        <v>3.2398755695996897</v>
      </c>
      <c r="D1087" s="41">
        <v>97.574123989218336</v>
      </c>
      <c r="E1087" s="15"/>
    </row>
    <row r="1088" spans="1:5" x14ac:dyDescent="0.3">
      <c r="A1088" s="4" t="s">
        <v>2002</v>
      </c>
      <c r="B1088" s="4" t="s">
        <v>1005</v>
      </c>
      <c r="C1088" s="41">
        <v>3.2428939217283896</v>
      </c>
      <c r="D1088" s="41">
        <v>97.663971248876919</v>
      </c>
      <c r="E1088" s="15"/>
    </row>
    <row r="1089" spans="1:5" x14ac:dyDescent="0.3">
      <c r="A1089" s="4" t="s">
        <v>2002</v>
      </c>
      <c r="B1089" s="4" t="s">
        <v>1006</v>
      </c>
      <c r="C1089" s="41">
        <v>3.2609571289357415</v>
      </c>
      <c r="D1089" s="41">
        <v>97.753818508535488</v>
      </c>
      <c r="E1089" s="15"/>
    </row>
    <row r="1090" spans="1:5" x14ac:dyDescent="0.3">
      <c r="A1090" s="4" t="s">
        <v>2002</v>
      </c>
      <c r="B1090" s="4" t="s">
        <v>1007</v>
      </c>
      <c r="C1090" s="41">
        <v>3.2886516522646239</v>
      </c>
      <c r="D1090" s="41">
        <v>97.843665768194072</v>
      </c>
      <c r="E1090" s="15"/>
    </row>
    <row r="1091" spans="1:5" x14ac:dyDescent="0.3">
      <c r="A1091" s="4" t="s">
        <v>2002</v>
      </c>
      <c r="B1091" s="4" t="s">
        <v>1008</v>
      </c>
      <c r="C1091" s="41">
        <v>3.2945577049579411</v>
      </c>
      <c r="D1091" s="41">
        <v>97.933513027852655</v>
      </c>
      <c r="E1091" s="15"/>
    </row>
    <row r="1092" spans="1:5" x14ac:dyDescent="0.3">
      <c r="A1092" s="4" t="s">
        <v>2002</v>
      </c>
      <c r="B1092" s="4" t="s">
        <v>1009</v>
      </c>
      <c r="C1092" s="41">
        <v>3.3302990963492123</v>
      </c>
      <c r="D1092" s="41">
        <v>98.023360287511224</v>
      </c>
      <c r="E1092" s="15"/>
    </row>
    <row r="1093" spans="1:5" x14ac:dyDescent="0.3">
      <c r="A1093" s="4" t="s">
        <v>2002</v>
      </c>
      <c r="B1093" s="4" t="s">
        <v>1010</v>
      </c>
      <c r="C1093" s="41">
        <v>3.3442090190900187</v>
      </c>
      <c r="D1093" s="41">
        <v>98.113207547169807</v>
      </c>
      <c r="E1093" s="15"/>
    </row>
    <row r="1094" spans="1:5" x14ac:dyDescent="0.3">
      <c r="A1094" s="4" t="s">
        <v>2002</v>
      </c>
      <c r="B1094" s="4" t="s">
        <v>1011</v>
      </c>
      <c r="C1094" s="41">
        <v>3.3624152393536768</v>
      </c>
      <c r="D1094" s="41">
        <v>98.203054806828391</v>
      </c>
      <c r="E1094" s="15"/>
    </row>
    <row r="1095" spans="1:5" x14ac:dyDescent="0.3">
      <c r="A1095" s="4" t="s">
        <v>2002</v>
      </c>
      <c r="B1095" s="4"/>
      <c r="C1095" s="41">
        <v>3.3684229487230488</v>
      </c>
      <c r="D1095" s="41">
        <v>98.292902066486974</v>
      </c>
      <c r="E1095" s="15"/>
    </row>
    <row r="1096" spans="1:5" x14ac:dyDescent="0.3">
      <c r="A1096" s="4" t="s">
        <v>2002</v>
      </c>
      <c r="B1096" s="4" t="s">
        <v>1012</v>
      </c>
      <c r="C1096" s="41">
        <v>3.3881333637597892</v>
      </c>
      <c r="D1096" s="41">
        <v>98.382749326145557</v>
      </c>
      <c r="E1096" s="15"/>
    </row>
    <row r="1097" spans="1:5" x14ac:dyDescent="0.3">
      <c r="A1097" s="4" t="s">
        <v>2002</v>
      </c>
      <c r="B1097" s="4" t="s">
        <v>1013</v>
      </c>
      <c r="C1097" s="41">
        <v>3.401363658652349</v>
      </c>
      <c r="D1097" s="41">
        <v>98.472596585804126</v>
      </c>
      <c r="E1097" s="15"/>
    </row>
    <row r="1098" spans="1:5" x14ac:dyDescent="0.3">
      <c r="A1098" s="4" t="s">
        <v>2002</v>
      </c>
      <c r="B1098" s="4" t="s">
        <v>1014</v>
      </c>
      <c r="C1098" s="41">
        <v>3.4211358210847789</v>
      </c>
      <c r="D1098" s="41">
        <v>98.56244384546271</v>
      </c>
      <c r="E1098" s="15"/>
    </row>
    <row r="1099" spans="1:5" x14ac:dyDescent="0.3">
      <c r="A1099" s="4" t="s">
        <v>2002</v>
      </c>
      <c r="B1099" s="4"/>
      <c r="C1099" s="41">
        <v>3.4430879823901646</v>
      </c>
      <c r="D1099" s="41">
        <v>98.652291105121293</v>
      </c>
      <c r="E1099" s="15"/>
    </row>
    <row r="1100" spans="1:5" x14ac:dyDescent="0.3">
      <c r="A1100" s="4" t="s">
        <v>2002</v>
      </c>
      <c r="B1100" s="4" t="s">
        <v>1015</v>
      </c>
      <c r="C1100" s="41">
        <v>3.4654355981685159</v>
      </c>
      <c r="D1100" s="41">
        <v>98.742138364779876</v>
      </c>
      <c r="E1100" s="15"/>
    </row>
    <row r="1101" spans="1:5" x14ac:dyDescent="0.3">
      <c r="A1101" s="4" t="s">
        <v>2002</v>
      </c>
      <c r="B1101" s="4" t="s">
        <v>1016</v>
      </c>
      <c r="C1101" s="41">
        <v>3.537181956425143</v>
      </c>
      <c r="D1101" s="41">
        <v>98.83198562443846</v>
      </c>
      <c r="E1101" s="15"/>
    </row>
    <row r="1102" spans="1:5" x14ac:dyDescent="0.3">
      <c r="A1102" s="4" t="s">
        <v>2002</v>
      </c>
      <c r="B1102" s="4" t="s">
        <v>1017</v>
      </c>
      <c r="C1102" s="41">
        <v>3.5477364414971722</v>
      </c>
      <c r="D1102" s="41">
        <v>98.921832884097043</v>
      </c>
      <c r="E1102" s="15"/>
    </row>
    <row r="1103" spans="1:5" x14ac:dyDescent="0.3">
      <c r="A1103" s="4" t="s">
        <v>2002</v>
      </c>
      <c r="B1103" s="4" t="s">
        <v>1018</v>
      </c>
      <c r="C1103" s="41">
        <v>3.5540212186719464</v>
      </c>
      <c r="D1103" s="41">
        <v>99.011680143755626</v>
      </c>
      <c r="E1103" s="15"/>
    </row>
    <row r="1104" spans="1:5" x14ac:dyDescent="0.3">
      <c r="A1104" s="4" t="s">
        <v>2002</v>
      </c>
      <c r="B1104" s="4" t="s">
        <v>1019</v>
      </c>
      <c r="C1104" s="41">
        <v>3.6260053968393882</v>
      </c>
      <c r="D1104" s="41">
        <v>99.101527403414195</v>
      </c>
      <c r="E1104" s="15"/>
    </row>
    <row r="1105" spans="1:5" x14ac:dyDescent="0.3">
      <c r="A1105" s="4" t="s">
        <v>2002</v>
      </c>
      <c r="B1105" s="4" t="s">
        <v>1020</v>
      </c>
      <c r="C1105" s="41">
        <v>3.7136495033007604</v>
      </c>
      <c r="D1105" s="41">
        <v>99.191374663072779</v>
      </c>
      <c r="E1105" s="15"/>
    </row>
    <row r="1106" spans="1:5" x14ac:dyDescent="0.3">
      <c r="A1106" s="4" t="s">
        <v>2002</v>
      </c>
      <c r="B1106" s="4" t="s">
        <v>1021</v>
      </c>
      <c r="C1106" s="41">
        <v>3.7198738712607868</v>
      </c>
      <c r="D1106" s="41">
        <v>99.281221922731362</v>
      </c>
      <c r="E1106" s="15"/>
    </row>
    <row r="1107" spans="1:5" x14ac:dyDescent="0.3">
      <c r="A1107" s="4" t="s">
        <v>2002</v>
      </c>
      <c r="B1107" s="4" t="s">
        <v>1022</v>
      </c>
      <c r="C1107" s="41">
        <v>3.7949513953961955</v>
      </c>
      <c r="D1107" s="41">
        <v>99.371069182389931</v>
      </c>
      <c r="E1107" s="15"/>
    </row>
    <row r="1108" spans="1:5" x14ac:dyDescent="0.3">
      <c r="A1108" s="4" t="s">
        <v>2002</v>
      </c>
      <c r="B1108" s="4" t="s">
        <v>1023</v>
      </c>
      <c r="C1108" s="41">
        <v>3.7958938450602426</v>
      </c>
      <c r="D1108" s="41">
        <v>99.460916442048514</v>
      </c>
      <c r="E1108" s="15"/>
    </row>
    <row r="1109" spans="1:5" x14ac:dyDescent="0.3">
      <c r="A1109" s="4" t="s">
        <v>2002</v>
      </c>
      <c r="B1109" s="4"/>
      <c r="C1109" s="41">
        <v>3.833483257092027</v>
      </c>
      <c r="D1109" s="41">
        <v>99.550763701707098</v>
      </c>
      <c r="E1109" s="15"/>
    </row>
    <row r="1110" spans="1:5" x14ac:dyDescent="0.3">
      <c r="A1110" s="4" t="s">
        <v>2002</v>
      </c>
      <c r="B1110" s="4"/>
      <c r="C1110" s="41">
        <v>3.8354156215060478</v>
      </c>
      <c r="D1110" s="41">
        <v>99.640610961365681</v>
      </c>
      <c r="E1110" s="15"/>
    </row>
    <row r="1111" spans="1:5" x14ac:dyDescent="0.3">
      <c r="A1111" s="4" t="s">
        <v>2002</v>
      </c>
      <c r="B1111" s="4" t="s">
        <v>1024</v>
      </c>
      <c r="C1111" s="41">
        <v>3.8381846996921376</v>
      </c>
      <c r="D1111" s="41">
        <v>99.73045822102425</v>
      </c>
      <c r="E1111" s="15"/>
    </row>
    <row r="1112" spans="1:5" x14ac:dyDescent="0.3">
      <c r="A1112" s="4" t="s">
        <v>2002</v>
      </c>
      <c r="B1112" s="4" t="s">
        <v>1025</v>
      </c>
      <c r="C1112" s="41">
        <v>3.8460253847103214</v>
      </c>
      <c r="D1112" s="41">
        <v>99.820305480682833</v>
      </c>
      <c r="E1112" s="15"/>
    </row>
    <row r="1113" spans="1:5" x14ac:dyDescent="0.3">
      <c r="A1113" s="4" t="s">
        <v>2002</v>
      </c>
      <c r="B1113" s="4" t="s">
        <v>1026</v>
      </c>
      <c r="C1113" s="41">
        <v>3.9675692380324046</v>
      </c>
      <c r="D1113" s="41">
        <v>99.910152740341417</v>
      </c>
      <c r="E1113" s="15"/>
    </row>
    <row r="1114" spans="1:5" x14ac:dyDescent="0.3">
      <c r="A1114" s="4" t="s">
        <v>2002</v>
      </c>
      <c r="B1114" s="4" t="s">
        <v>1027</v>
      </c>
      <c r="C1114" s="41">
        <v>4.1100800748645243</v>
      </c>
      <c r="D1114" s="41">
        <v>100</v>
      </c>
      <c r="E1114" s="15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D1:N3"/>
  <sheetViews>
    <sheetView zoomScale="70" zoomScaleNormal="70" workbookViewId="0">
      <selection activeCell="K16" sqref="K16"/>
    </sheetView>
  </sheetViews>
  <sheetFormatPr defaultColWidth="9" defaultRowHeight="14" x14ac:dyDescent="0.3"/>
  <cols>
    <col min="1" max="3" width="9" style="54"/>
    <col min="4" max="4" width="19" style="54" customWidth="1"/>
    <col min="5" max="16384" width="9" style="54"/>
  </cols>
  <sheetData>
    <row r="1" spans="4:14" ht="17" x14ac:dyDescent="0.45">
      <c r="D1" s="56" t="s">
        <v>2171</v>
      </c>
      <c r="E1" s="56">
        <v>1</v>
      </c>
      <c r="F1" s="56">
        <v>2</v>
      </c>
      <c r="G1" s="56">
        <v>3</v>
      </c>
      <c r="H1" s="56">
        <v>4</v>
      </c>
      <c r="I1" s="56">
        <v>5</v>
      </c>
      <c r="J1" s="56">
        <v>6</v>
      </c>
      <c r="K1" s="56">
        <v>7</v>
      </c>
      <c r="L1" s="56">
        <v>8</v>
      </c>
      <c r="M1" s="56" t="s">
        <v>2025</v>
      </c>
      <c r="N1" s="56" t="s">
        <v>2160</v>
      </c>
    </row>
    <row r="2" spans="4:14" x14ac:dyDescent="0.3">
      <c r="D2" s="54" t="s">
        <v>2184</v>
      </c>
      <c r="E2" s="54">
        <v>8281.5044160497164</v>
      </c>
      <c r="F2" s="54">
        <v>8057.7308461088032</v>
      </c>
      <c r="G2" s="54">
        <v>7098.2525720798913</v>
      </c>
      <c r="H2" s="54">
        <v>9194.4662702716887</v>
      </c>
      <c r="I2" s="54">
        <v>8363.0459822560988</v>
      </c>
      <c r="J2" s="54">
        <v>7548.1996233614009</v>
      </c>
      <c r="K2" s="54">
        <v>7305.4058266044776</v>
      </c>
      <c r="L2" s="54">
        <v>6349.3724764600192</v>
      </c>
      <c r="M2" s="54">
        <v>7774.7472516490125</v>
      </c>
      <c r="N2" s="54">
        <v>883.13755028418245</v>
      </c>
    </row>
    <row r="3" spans="4:14" ht="16" x14ac:dyDescent="0.4">
      <c r="D3" s="54" t="s">
        <v>2185</v>
      </c>
      <c r="E3" s="54">
        <v>107.42615221396045</v>
      </c>
      <c r="F3" s="54">
        <v>1170.5524472189791</v>
      </c>
      <c r="G3" s="54">
        <v>2115.227056883301</v>
      </c>
      <c r="H3" s="54">
        <v>1551.0386750192665</v>
      </c>
      <c r="I3" s="54">
        <v>1099.1575438338914</v>
      </c>
      <c r="J3" s="54">
        <v>697.02670598608165</v>
      </c>
      <c r="K3" s="54">
        <v>2230.1674112445253</v>
      </c>
      <c r="L3" s="54">
        <v>1778.9762372239056</v>
      </c>
      <c r="M3" s="54">
        <v>1343.6965287029889</v>
      </c>
      <c r="N3" s="54">
        <v>722.08761471445189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8"/>
  <sheetViews>
    <sheetView zoomScale="70" zoomScaleNormal="70" workbookViewId="0">
      <selection activeCell="H18" sqref="H18"/>
    </sheetView>
  </sheetViews>
  <sheetFormatPr defaultColWidth="11" defaultRowHeight="14" x14ac:dyDescent="0.3"/>
  <cols>
    <col min="1" max="1" width="16" style="4" bestFit="1" customWidth="1"/>
    <col min="2" max="9" width="11" style="15" bestFit="1" customWidth="1"/>
    <col min="10" max="11" width="11" style="15"/>
    <col min="12" max="12" width="14.5" style="29" customWidth="1"/>
    <col min="13" max="13" width="11" style="29" bestFit="1" customWidth="1"/>
    <col min="14" max="14" width="20.5" style="29" customWidth="1"/>
    <col min="15" max="15" width="15.5" style="29" customWidth="1"/>
    <col min="16" max="17" width="14.5" style="29" customWidth="1"/>
    <col min="18" max="18" width="14.33203125" style="29" customWidth="1"/>
    <col min="19" max="19" width="15.5" style="29" customWidth="1"/>
    <col min="20" max="20" width="14" style="29" customWidth="1"/>
    <col min="21" max="21" width="16" style="29" customWidth="1"/>
    <col min="22" max="25" width="11" style="29" bestFit="1" customWidth="1"/>
    <col min="26" max="16384" width="11" style="29"/>
  </cols>
  <sheetData>
    <row r="1" spans="1:32" x14ac:dyDescent="0.3">
      <c r="B1" s="86" t="s">
        <v>2027</v>
      </c>
      <c r="C1" s="86"/>
      <c r="D1" s="86"/>
      <c r="E1" s="86"/>
      <c r="F1" s="86"/>
      <c r="G1" s="86"/>
      <c r="H1" s="86"/>
      <c r="I1" s="86"/>
      <c r="L1" s="20" t="s">
        <v>2103</v>
      </c>
      <c r="M1" s="20" t="s">
        <v>2029</v>
      </c>
      <c r="N1" s="83" t="s">
        <v>2107</v>
      </c>
      <c r="O1" s="83"/>
      <c r="P1" s="83"/>
      <c r="Q1" s="83"/>
      <c r="R1" s="83"/>
      <c r="S1" s="83"/>
      <c r="T1" s="4"/>
      <c r="U1" s="4"/>
      <c r="V1" s="15"/>
      <c r="W1" s="15"/>
      <c r="X1" s="15"/>
      <c r="Y1" s="86"/>
      <c r="Z1" s="86"/>
      <c r="AA1" s="86"/>
      <c r="AB1" s="86"/>
      <c r="AC1" s="86"/>
      <c r="AD1" s="86"/>
      <c r="AE1" s="86"/>
      <c r="AF1" s="86"/>
    </row>
    <row r="2" spans="1:32" x14ac:dyDescent="0.3"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 t="s">
        <v>2025</v>
      </c>
      <c r="I2" s="4" t="s">
        <v>2026</v>
      </c>
      <c r="L2" s="22"/>
      <c r="M2" s="22"/>
      <c r="N2" s="90" t="s">
        <v>2100</v>
      </c>
      <c r="O2" s="90"/>
      <c r="P2" s="90" t="s">
        <v>2101</v>
      </c>
      <c r="Q2" s="90"/>
      <c r="R2" s="90" t="s">
        <v>2102</v>
      </c>
      <c r="S2" s="90"/>
      <c r="T2" s="15"/>
      <c r="U2" s="15"/>
      <c r="V2" s="15"/>
      <c r="W2" s="15"/>
      <c r="X2" s="15"/>
      <c r="Y2" s="4"/>
      <c r="Z2" s="4"/>
      <c r="AA2" s="4"/>
      <c r="AB2" s="4"/>
      <c r="AC2" s="4"/>
      <c r="AD2" s="4"/>
      <c r="AE2" s="4"/>
      <c r="AF2" s="4"/>
    </row>
    <row r="3" spans="1:32" x14ac:dyDescent="0.3">
      <c r="A3" s="4" t="s">
        <v>2020</v>
      </c>
      <c r="B3" s="15">
        <v>2.7005322090776307</v>
      </c>
      <c r="C3" s="15">
        <v>2.7154794953070329</v>
      </c>
      <c r="D3" s="15">
        <v>2.785413775028315</v>
      </c>
      <c r="E3" s="15">
        <v>2.7165006835653429</v>
      </c>
      <c r="F3" s="15">
        <v>2.7272604019283295</v>
      </c>
      <c r="G3" s="15">
        <v>2.7117664041218537</v>
      </c>
      <c r="H3" s="15">
        <f>AVERAGE(B3:G3)</f>
        <v>2.7261588281714175</v>
      </c>
      <c r="I3" s="15">
        <f>STDEV(B3:G3)</f>
        <v>3.0277237574178852E-2</v>
      </c>
      <c r="L3" s="22"/>
      <c r="M3" s="22"/>
      <c r="N3" s="22" t="s">
        <v>2104</v>
      </c>
      <c r="O3" s="22" t="s">
        <v>2105</v>
      </c>
      <c r="P3" s="22" t="s">
        <v>2104</v>
      </c>
      <c r="Q3" s="22" t="s">
        <v>2105</v>
      </c>
      <c r="R3" s="22" t="s">
        <v>2104</v>
      </c>
      <c r="S3" s="22" t="s">
        <v>2105</v>
      </c>
      <c r="T3" s="15"/>
      <c r="U3" s="15"/>
      <c r="V3" s="15"/>
      <c r="W3" s="15"/>
      <c r="X3" s="30"/>
      <c r="Y3" s="16"/>
      <c r="Z3" s="16"/>
      <c r="AA3" s="16"/>
      <c r="AB3" s="16"/>
      <c r="AC3" s="16"/>
      <c r="AD3" s="16"/>
      <c r="AE3" s="16"/>
      <c r="AF3" s="16"/>
    </row>
    <row r="4" spans="1:32" ht="15" customHeight="1" x14ac:dyDescent="0.3">
      <c r="A4" s="4" t="s">
        <v>2022</v>
      </c>
      <c r="B4" s="15">
        <v>2.7127740019698594</v>
      </c>
      <c r="C4" s="15">
        <v>2.7345150546755268</v>
      </c>
      <c r="D4" s="15">
        <v>2.6601052432555341</v>
      </c>
      <c r="E4" s="15">
        <v>2.7393369676357189</v>
      </c>
      <c r="F4" s="15">
        <v>2.7627758238511428</v>
      </c>
      <c r="G4" s="15">
        <v>2.7143043148585968</v>
      </c>
      <c r="H4" s="15">
        <f t="shared" ref="H4:H6" si="0">AVERAGE(B4:G4)</f>
        <v>2.7206352343743969</v>
      </c>
      <c r="I4" s="15">
        <f t="shared" ref="I4:I6" si="1">STDEV(B4:G4)</f>
        <v>3.4882639985242582E-2</v>
      </c>
      <c r="L4" s="20" t="s">
        <v>2020</v>
      </c>
      <c r="M4" s="20">
        <v>8</v>
      </c>
      <c r="N4" s="22">
        <v>420</v>
      </c>
      <c r="O4" s="22">
        <v>456</v>
      </c>
      <c r="P4" s="22">
        <v>232</v>
      </c>
      <c r="Q4" s="22">
        <v>284</v>
      </c>
      <c r="R4" s="22">
        <v>400</v>
      </c>
      <c r="S4" s="22">
        <v>428</v>
      </c>
      <c r="T4" s="15"/>
      <c r="U4" s="15"/>
      <c r="V4" s="15"/>
      <c r="W4" s="15"/>
      <c r="X4" s="30"/>
      <c r="Y4" s="16"/>
      <c r="Z4" s="16"/>
      <c r="AA4" s="16"/>
      <c r="AB4" s="16"/>
      <c r="AC4" s="16"/>
      <c r="AD4" s="16"/>
      <c r="AE4" s="16"/>
      <c r="AF4" s="16"/>
    </row>
    <row r="5" spans="1:32" x14ac:dyDescent="0.3">
      <c r="A5" s="4" t="s">
        <v>2024</v>
      </c>
      <c r="B5" s="15">
        <v>2.8471815001445626</v>
      </c>
      <c r="C5" s="15">
        <v>2.7182751240238798</v>
      </c>
      <c r="D5" s="15">
        <v>2.8540786553394675</v>
      </c>
      <c r="E5" s="15">
        <v>2.8635025408439803</v>
      </c>
      <c r="F5" s="15">
        <v>2.8211464010553535</v>
      </c>
      <c r="G5" s="15">
        <v>2.8191589907742833</v>
      </c>
      <c r="H5" s="15">
        <f t="shared" si="0"/>
        <v>2.8205572020302543</v>
      </c>
      <c r="I5" s="15">
        <f t="shared" si="1"/>
        <v>5.3180388940617218E-2</v>
      </c>
      <c r="L5" s="20" t="s">
        <v>2021</v>
      </c>
      <c r="M5" s="20">
        <v>8</v>
      </c>
      <c r="N5" s="22">
        <v>20</v>
      </c>
      <c r="O5" s="22">
        <v>21</v>
      </c>
      <c r="P5" s="22">
        <v>22</v>
      </c>
      <c r="Q5" s="22">
        <v>18</v>
      </c>
      <c r="R5" s="22">
        <v>39</v>
      </c>
      <c r="S5" s="22">
        <v>27</v>
      </c>
      <c r="T5" s="15"/>
      <c r="U5" s="15"/>
      <c r="V5" s="15"/>
      <c r="W5" s="15"/>
      <c r="X5" s="30"/>
      <c r="Y5" s="16"/>
      <c r="Z5" s="16"/>
      <c r="AA5" s="16"/>
      <c r="AB5" s="16"/>
      <c r="AC5" s="16"/>
      <c r="AD5" s="16"/>
      <c r="AE5" s="16"/>
      <c r="AF5" s="16"/>
    </row>
    <row r="6" spans="1:32" ht="26" customHeight="1" x14ac:dyDescent="0.3">
      <c r="A6" s="35" t="s">
        <v>2161</v>
      </c>
      <c r="B6" s="15">
        <v>2.6017547657266493</v>
      </c>
      <c r="C6" s="15">
        <v>2.6556086402057213</v>
      </c>
      <c r="D6" s="15">
        <v>2.6589009837343314</v>
      </c>
      <c r="E6" s="15">
        <v>2.6609587195762221</v>
      </c>
      <c r="F6" s="15">
        <v>2.8170942855153931</v>
      </c>
      <c r="G6" s="15">
        <v>2.6867726458892891</v>
      </c>
      <c r="H6" s="15">
        <f t="shared" si="0"/>
        <v>2.6801816734412678</v>
      </c>
      <c r="I6" s="15">
        <f t="shared" si="1"/>
        <v>7.2616124639839644E-2</v>
      </c>
      <c r="L6" s="20" t="s">
        <v>2023</v>
      </c>
      <c r="M6" s="21">
        <v>8</v>
      </c>
      <c r="N6" s="22">
        <v>5</v>
      </c>
      <c r="O6" s="22">
        <v>5</v>
      </c>
      <c r="P6" s="22">
        <v>36</v>
      </c>
      <c r="Q6" s="22">
        <v>54</v>
      </c>
      <c r="R6" s="22">
        <v>23</v>
      </c>
      <c r="S6" s="22">
        <v>31</v>
      </c>
      <c r="T6" s="15"/>
      <c r="U6" s="15"/>
      <c r="V6" s="15"/>
      <c r="W6" s="15"/>
      <c r="X6" s="30"/>
      <c r="Y6" s="16"/>
      <c r="Z6" s="16"/>
      <c r="AA6" s="16"/>
      <c r="AB6" s="16"/>
      <c r="AC6" s="16"/>
      <c r="AD6" s="16"/>
      <c r="AE6" s="16"/>
      <c r="AF6" s="16"/>
    </row>
    <row r="7" spans="1:32" x14ac:dyDescent="0.3">
      <c r="L7" s="20" t="s">
        <v>2103</v>
      </c>
      <c r="M7" s="20"/>
      <c r="N7" s="83" t="s">
        <v>2125</v>
      </c>
      <c r="O7" s="83"/>
      <c r="P7" s="83"/>
      <c r="Q7" s="83"/>
      <c r="R7" s="83"/>
      <c r="S7" s="83"/>
      <c r="T7" s="83" t="s">
        <v>2108</v>
      </c>
      <c r="U7" s="83"/>
      <c r="V7" s="83"/>
      <c r="W7" s="83"/>
      <c r="X7" s="83"/>
      <c r="Y7" s="83"/>
      <c r="Z7" s="15"/>
      <c r="AA7" s="15"/>
      <c r="AB7" s="15"/>
      <c r="AC7" s="15"/>
      <c r="AD7" s="15"/>
      <c r="AE7" s="15"/>
      <c r="AF7" s="15"/>
    </row>
    <row r="8" spans="1:32" x14ac:dyDescent="0.3">
      <c r="L8" s="22"/>
      <c r="M8" s="22"/>
      <c r="N8" s="90" t="s">
        <v>2100</v>
      </c>
      <c r="O8" s="90"/>
      <c r="P8" s="90" t="s">
        <v>2101</v>
      </c>
      <c r="Q8" s="90"/>
      <c r="R8" s="90" t="s">
        <v>2102</v>
      </c>
      <c r="S8" s="90"/>
      <c r="T8" s="90" t="s">
        <v>2100</v>
      </c>
      <c r="U8" s="90"/>
      <c r="V8" s="90" t="s">
        <v>2101</v>
      </c>
      <c r="W8" s="90"/>
      <c r="X8" s="90" t="s">
        <v>2102</v>
      </c>
      <c r="Y8" s="90"/>
      <c r="Z8" s="15"/>
      <c r="AA8" s="15"/>
      <c r="AB8" s="15"/>
      <c r="AC8" s="15"/>
      <c r="AD8" s="15"/>
      <c r="AE8" s="15"/>
      <c r="AF8" s="15"/>
    </row>
    <row r="9" spans="1:32" x14ac:dyDescent="0.3">
      <c r="L9" s="22"/>
      <c r="M9" s="22"/>
      <c r="N9" s="22" t="s">
        <v>2104</v>
      </c>
      <c r="O9" s="22" t="s">
        <v>2105</v>
      </c>
      <c r="P9" s="22" t="s">
        <v>2104</v>
      </c>
      <c r="Q9" s="22" t="s">
        <v>2105</v>
      </c>
      <c r="R9" s="22" t="s">
        <v>2104</v>
      </c>
      <c r="S9" s="22" t="s">
        <v>2105</v>
      </c>
      <c r="T9" s="22" t="s">
        <v>2104</v>
      </c>
      <c r="U9" s="22" t="s">
        <v>2105</v>
      </c>
      <c r="V9" s="22" t="s">
        <v>2104</v>
      </c>
      <c r="W9" s="22" t="s">
        <v>2105</v>
      </c>
      <c r="X9" s="22" t="s">
        <v>2104</v>
      </c>
      <c r="Y9" s="22" t="s">
        <v>2105</v>
      </c>
      <c r="Z9" s="15"/>
      <c r="AA9" s="15"/>
      <c r="AB9" s="15"/>
      <c r="AC9" s="15"/>
      <c r="AD9" s="15"/>
      <c r="AE9" s="15"/>
      <c r="AF9" s="15"/>
    </row>
    <row r="10" spans="1:32" x14ac:dyDescent="0.3">
      <c r="L10" s="20" t="s">
        <v>2020</v>
      </c>
      <c r="M10" s="20"/>
      <c r="N10" s="22">
        <v>1062</v>
      </c>
      <c r="O10" s="22">
        <v>1553</v>
      </c>
      <c r="P10" s="22">
        <v>1616</v>
      </c>
      <c r="Q10" s="22">
        <v>1509</v>
      </c>
      <c r="R10" s="22">
        <v>1310</v>
      </c>
      <c r="S10" s="22">
        <v>1237</v>
      </c>
      <c r="T10" s="19">
        <f>N10*1000</f>
        <v>1062000</v>
      </c>
      <c r="U10" s="19">
        <f t="shared" ref="U10:Y11" si="2">O10*1000</f>
        <v>1553000</v>
      </c>
      <c r="V10" s="19">
        <f t="shared" si="2"/>
        <v>1616000</v>
      </c>
      <c r="W10" s="19">
        <f t="shared" si="2"/>
        <v>1509000</v>
      </c>
      <c r="X10" s="19">
        <f t="shared" si="2"/>
        <v>1310000</v>
      </c>
      <c r="Y10" s="19">
        <f t="shared" si="2"/>
        <v>1237000</v>
      </c>
      <c r="Z10" s="16"/>
      <c r="AA10" s="16"/>
      <c r="AB10" s="16"/>
      <c r="AC10" s="16"/>
      <c r="AD10" s="15"/>
      <c r="AE10" s="15"/>
      <c r="AF10" s="15"/>
    </row>
    <row r="11" spans="1:32" x14ac:dyDescent="0.3">
      <c r="L11" s="20" t="s">
        <v>2021</v>
      </c>
      <c r="M11" s="20"/>
      <c r="N11" s="22">
        <v>934</v>
      </c>
      <c r="O11" s="22">
        <v>1104</v>
      </c>
      <c r="P11" s="22">
        <v>1134</v>
      </c>
      <c r="Q11" s="22">
        <v>1251</v>
      </c>
      <c r="R11" s="22">
        <v>1252</v>
      </c>
      <c r="S11" s="22">
        <v>1080</v>
      </c>
      <c r="T11" s="19">
        <f>N11*1000</f>
        <v>934000</v>
      </c>
      <c r="U11" s="19">
        <f t="shared" si="2"/>
        <v>1104000</v>
      </c>
      <c r="V11" s="19">
        <f t="shared" si="2"/>
        <v>1134000</v>
      </c>
      <c r="W11" s="19">
        <f t="shared" si="2"/>
        <v>1251000</v>
      </c>
      <c r="X11" s="19">
        <f t="shared" si="2"/>
        <v>1252000</v>
      </c>
      <c r="Y11" s="19">
        <f t="shared" si="2"/>
        <v>1080000</v>
      </c>
      <c r="Z11" s="16"/>
      <c r="AA11" s="16"/>
      <c r="AB11" s="15"/>
      <c r="AC11" s="15"/>
      <c r="AD11" s="15"/>
      <c r="AE11" s="15"/>
      <c r="AF11" s="15"/>
    </row>
    <row r="12" spans="1:32" x14ac:dyDescent="0.3">
      <c r="L12" s="20" t="s">
        <v>2023</v>
      </c>
      <c r="M12" s="21"/>
      <c r="N12" s="22">
        <v>1205</v>
      </c>
      <c r="O12" s="22">
        <v>1212</v>
      </c>
      <c r="P12" s="22">
        <v>950</v>
      </c>
      <c r="Q12" s="22">
        <v>943</v>
      </c>
      <c r="R12" s="22">
        <v>1343</v>
      </c>
      <c r="S12" s="22">
        <v>1277</v>
      </c>
      <c r="T12" s="19">
        <f t="shared" ref="T12" si="3">N12*100000</f>
        <v>120500000</v>
      </c>
      <c r="U12" s="19">
        <f t="shared" ref="U12:Y12" si="4">O12*100000</f>
        <v>121200000</v>
      </c>
      <c r="V12" s="19">
        <f t="shared" si="4"/>
        <v>95000000</v>
      </c>
      <c r="W12" s="19">
        <f t="shared" si="4"/>
        <v>94300000</v>
      </c>
      <c r="X12" s="19">
        <f t="shared" si="4"/>
        <v>134300000</v>
      </c>
      <c r="Y12" s="19">
        <f t="shared" si="4"/>
        <v>127700000</v>
      </c>
      <c r="Z12" s="16"/>
      <c r="AA12" s="16"/>
      <c r="AB12" s="15"/>
      <c r="AC12" s="15"/>
      <c r="AD12" s="15"/>
      <c r="AE12" s="15"/>
      <c r="AF12" s="15"/>
    </row>
    <row r="13" spans="1:32" x14ac:dyDescent="0.3">
      <c r="L13" s="60" t="s">
        <v>2103</v>
      </c>
      <c r="M13" s="46" t="s">
        <v>2119</v>
      </c>
      <c r="N13" s="114" t="s">
        <v>2114</v>
      </c>
      <c r="O13" s="114"/>
      <c r="P13" s="114"/>
      <c r="Q13" s="114"/>
      <c r="R13" s="114"/>
      <c r="S13" s="114"/>
      <c r="T13" s="114"/>
      <c r="U13" s="114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x14ac:dyDescent="0.3">
      <c r="L14" s="26"/>
      <c r="M14" s="22"/>
      <c r="N14" s="90" t="s">
        <v>2120</v>
      </c>
      <c r="O14" s="90"/>
      <c r="P14" s="90" t="s">
        <v>2121</v>
      </c>
      <c r="Q14" s="90"/>
      <c r="R14" s="90" t="s">
        <v>2122</v>
      </c>
      <c r="S14" s="90"/>
      <c r="T14" s="22"/>
      <c r="U14" s="22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x14ac:dyDescent="0.3">
      <c r="L15" s="26"/>
      <c r="M15" s="22"/>
      <c r="N15" s="22" t="s">
        <v>2123</v>
      </c>
      <c r="O15" s="22" t="s">
        <v>2124</v>
      </c>
      <c r="P15" s="22" t="s">
        <v>2123</v>
      </c>
      <c r="Q15" s="22" t="s">
        <v>2124</v>
      </c>
      <c r="R15" s="22" t="s">
        <v>2123</v>
      </c>
      <c r="S15" s="22" t="s">
        <v>2124</v>
      </c>
      <c r="T15" s="22" t="s">
        <v>2112</v>
      </c>
      <c r="U15" s="22" t="s">
        <v>2113</v>
      </c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x14ac:dyDescent="0.3">
      <c r="L16" s="20" t="s">
        <v>2020</v>
      </c>
      <c r="M16" s="20">
        <v>8</v>
      </c>
      <c r="N16" s="45">
        <f t="shared" ref="N16:S18" si="5">N4/T10</f>
        <v>3.9548022598870055E-4</v>
      </c>
      <c r="O16" s="45">
        <f t="shared" si="5"/>
        <v>2.936252414681262E-4</v>
      </c>
      <c r="P16" s="45">
        <f t="shared" si="5"/>
        <v>1.4356435643564356E-4</v>
      </c>
      <c r="Q16" s="45">
        <f t="shared" si="5"/>
        <v>1.8820410868124586E-4</v>
      </c>
      <c r="R16" s="45">
        <f t="shared" si="5"/>
        <v>3.0534351145038169E-4</v>
      </c>
      <c r="S16" s="45">
        <f t="shared" si="5"/>
        <v>3.4599838318512532E-4</v>
      </c>
      <c r="T16" s="45">
        <f>AVERAGE(N16:S16)</f>
        <v>2.7870263786820387E-4</v>
      </c>
      <c r="U16" s="45">
        <f>STDEV(N16:S16)/SQRT(6)</f>
        <v>3.8966002943579285E-5</v>
      </c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2:32" x14ac:dyDescent="0.3">
      <c r="L17" s="20" t="s">
        <v>2021</v>
      </c>
      <c r="M17" s="21">
        <v>8</v>
      </c>
      <c r="N17" s="51">
        <f t="shared" si="5"/>
        <v>2.1413276231263384E-5</v>
      </c>
      <c r="O17" s="51">
        <f t="shared" si="5"/>
        <v>1.9021739130434781E-5</v>
      </c>
      <c r="P17" s="51">
        <f t="shared" si="5"/>
        <v>1.9400352733686068E-5</v>
      </c>
      <c r="Q17" s="51">
        <f t="shared" si="5"/>
        <v>1.4388489208633093E-5</v>
      </c>
      <c r="R17" s="51">
        <f t="shared" si="5"/>
        <v>3.1150159744408942E-5</v>
      </c>
      <c r="S17" s="51">
        <f t="shared" si="5"/>
        <v>2.5000000000000001E-5</v>
      </c>
      <c r="T17" s="51">
        <f t="shared" ref="T17:T18" si="6">AVERAGE(N17:S17)</f>
        <v>2.172900284140438E-5</v>
      </c>
      <c r="U17" s="51">
        <f t="shared" ref="U17" si="7">STDEV(N17:S17)/SQRT(6)</f>
        <v>2.3536661588022828E-6</v>
      </c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2:32" x14ac:dyDescent="0.3">
      <c r="L18" s="20" t="s">
        <v>2023</v>
      </c>
      <c r="M18" s="21">
        <v>8</v>
      </c>
      <c r="N18" s="51">
        <f t="shared" si="5"/>
        <v>4.1493775933609957E-8</v>
      </c>
      <c r="O18" s="51">
        <f t="shared" si="5"/>
        <v>4.1254125412541253E-8</v>
      </c>
      <c r="P18" s="51">
        <f t="shared" si="5"/>
        <v>3.7894736842105264E-7</v>
      </c>
      <c r="Q18" s="51">
        <f t="shared" si="5"/>
        <v>5.726405090137858E-7</v>
      </c>
      <c r="R18" s="51">
        <f t="shared" si="5"/>
        <v>1.712583767684289E-7</v>
      </c>
      <c r="S18" s="51">
        <f t="shared" si="5"/>
        <v>2.427564604541895E-7</v>
      </c>
      <c r="T18" s="51">
        <f t="shared" si="6"/>
        <v>2.4139176933393467E-7</v>
      </c>
      <c r="U18" s="51">
        <f>STDEV(N18:S18)/SQRT(3)</f>
        <v>1.1932647367459005E-7</v>
      </c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</sheetData>
  <mergeCells count="18">
    <mergeCell ref="N13:U13"/>
    <mergeCell ref="N14:O14"/>
    <mergeCell ref="P14:Q14"/>
    <mergeCell ref="R14:S14"/>
    <mergeCell ref="B1:I1"/>
    <mergeCell ref="N1:S1"/>
    <mergeCell ref="N2:O2"/>
    <mergeCell ref="P2:Q2"/>
    <mergeCell ref="R2:S2"/>
    <mergeCell ref="Y1:AF1"/>
    <mergeCell ref="N7:S7"/>
    <mergeCell ref="T7:Y7"/>
    <mergeCell ref="N8:O8"/>
    <mergeCell ref="P8:Q8"/>
    <mergeCell ref="R8:S8"/>
    <mergeCell ref="T8:U8"/>
    <mergeCell ref="V8:W8"/>
    <mergeCell ref="X8:Y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0"/>
  <sheetViews>
    <sheetView zoomScale="70" zoomScaleNormal="70" workbookViewId="0">
      <selection activeCell="C11" sqref="C11"/>
    </sheetView>
  </sheetViews>
  <sheetFormatPr defaultColWidth="10.5" defaultRowHeight="14" x14ac:dyDescent="0.3"/>
  <cols>
    <col min="1" max="1" width="29.5" style="15" customWidth="1"/>
    <col min="2" max="2" width="23.5" style="15" customWidth="1"/>
    <col min="3" max="3" width="41.5" style="15" customWidth="1"/>
    <col min="4" max="16384" width="10.5" style="15"/>
  </cols>
  <sheetData>
    <row r="1" spans="1:9" x14ac:dyDescent="0.3">
      <c r="A1" s="86" t="s">
        <v>2075</v>
      </c>
      <c r="B1" s="86"/>
      <c r="C1" s="86"/>
      <c r="D1" s="4"/>
      <c r="E1" s="4"/>
      <c r="F1" s="4"/>
      <c r="G1" s="4"/>
      <c r="H1" s="4"/>
      <c r="I1" s="4"/>
    </row>
    <row r="2" spans="1:9" x14ac:dyDescent="0.3">
      <c r="A2" s="86" t="s">
        <v>2073</v>
      </c>
      <c r="B2" s="86"/>
      <c r="C2" s="4"/>
    </row>
    <row r="3" spans="1:9" x14ac:dyDescent="0.3">
      <c r="A3" s="4" t="s">
        <v>2040</v>
      </c>
      <c r="B3" s="15">
        <v>45</v>
      </c>
    </row>
    <row r="4" spans="1:9" x14ac:dyDescent="0.3">
      <c r="A4" s="4" t="s">
        <v>2041</v>
      </c>
      <c r="B4" s="15">
        <v>2</v>
      </c>
    </row>
    <row r="5" spans="1:9" x14ac:dyDescent="0.3">
      <c r="A5" s="4" t="s">
        <v>2042</v>
      </c>
      <c r="B5" s="15">
        <v>6</v>
      </c>
    </row>
    <row r="6" spans="1:9" x14ac:dyDescent="0.3">
      <c r="A6" s="4" t="s">
        <v>2043</v>
      </c>
      <c r="B6" s="15">
        <v>8</v>
      </c>
    </row>
    <row r="7" spans="1:9" x14ac:dyDescent="0.3">
      <c r="A7" s="4" t="s">
        <v>2044</v>
      </c>
      <c r="B7" s="15">
        <v>0</v>
      </c>
    </row>
    <row r="8" spans="1:9" x14ac:dyDescent="0.3">
      <c r="A8" s="4" t="s">
        <v>2045</v>
      </c>
      <c r="B8" s="15">
        <v>14</v>
      </c>
    </row>
    <row r="9" spans="1:9" x14ac:dyDescent="0.3">
      <c r="A9" s="4" t="s">
        <v>2046</v>
      </c>
      <c r="B9" s="15">
        <v>0</v>
      </c>
    </row>
    <row r="10" spans="1:9" x14ac:dyDescent="0.3">
      <c r="A10" s="4" t="s">
        <v>2047</v>
      </c>
      <c r="B10" s="15">
        <v>0</v>
      </c>
    </row>
    <row r="11" spans="1:9" x14ac:dyDescent="0.3">
      <c r="A11" s="4" t="s">
        <v>2048</v>
      </c>
      <c r="B11" s="15">
        <v>13</v>
      </c>
    </row>
    <row r="12" spans="1:9" x14ac:dyDescent="0.3">
      <c r="A12" s="4" t="s">
        <v>2049</v>
      </c>
      <c r="B12" s="15">
        <v>1</v>
      </c>
    </row>
    <row r="13" spans="1:9" x14ac:dyDescent="0.3">
      <c r="A13" s="4" t="s">
        <v>2050</v>
      </c>
      <c r="B13" s="15">
        <v>2</v>
      </c>
    </row>
    <row r="14" spans="1:9" x14ac:dyDescent="0.3">
      <c r="A14" s="4" t="s">
        <v>2051</v>
      </c>
      <c r="B14" s="15">
        <v>13</v>
      </c>
    </row>
    <row r="15" spans="1:9" x14ac:dyDescent="0.3">
      <c r="A15" s="4" t="s">
        <v>2052</v>
      </c>
      <c r="B15" s="15">
        <v>3</v>
      </c>
    </row>
    <row r="16" spans="1:9" x14ac:dyDescent="0.3">
      <c r="A16" s="4" t="s">
        <v>2053</v>
      </c>
      <c r="B16" s="15">
        <v>0</v>
      </c>
    </row>
    <row r="17" spans="1:3" x14ac:dyDescent="0.3">
      <c r="A17" s="4" t="s">
        <v>2054</v>
      </c>
      <c r="B17" s="15">
        <v>7</v>
      </c>
    </row>
    <row r="18" spans="1:3" x14ac:dyDescent="0.3">
      <c r="A18" s="4" t="s">
        <v>2055</v>
      </c>
      <c r="B18" s="15">
        <v>3</v>
      </c>
    </row>
    <row r="19" spans="1:3" x14ac:dyDescent="0.3">
      <c r="A19" s="4" t="s">
        <v>2056</v>
      </c>
      <c r="B19" s="15">
        <v>7</v>
      </c>
    </row>
    <row r="20" spans="1:3" x14ac:dyDescent="0.3">
      <c r="A20" s="4" t="s">
        <v>2139</v>
      </c>
      <c r="B20" s="15">
        <f>SUM(B3:B19)</f>
        <v>124</v>
      </c>
    </row>
    <row r="22" spans="1:3" x14ac:dyDescent="0.3">
      <c r="A22" s="86" t="s">
        <v>2072</v>
      </c>
      <c r="B22" s="86"/>
      <c r="C22" s="4"/>
    </row>
    <row r="23" spans="1:3" x14ac:dyDescent="0.3">
      <c r="A23" s="4" t="s">
        <v>2057</v>
      </c>
      <c r="B23" s="15">
        <v>3</v>
      </c>
    </row>
    <row r="24" spans="1:3" x14ac:dyDescent="0.3">
      <c r="A24" s="4" t="s">
        <v>2041</v>
      </c>
      <c r="B24" s="15">
        <v>10</v>
      </c>
    </row>
    <row r="25" spans="1:3" x14ac:dyDescent="0.3">
      <c r="A25" s="4" t="s">
        <v>2058</v>
      </c>
      <c r="B25" s="15">
        <v>6</v>
      </c>
    </row>
    <row r="26" spans="1:3" x14ac:dyDescent="0.3">
      <c r="A26" s="4" t="s">
        <v>2059</v>
      </c>
      <c r="B26" s="15">
        <v>25</v>
      </c>
    </row>
    <row r="27" spans="1:3" x14ac:dyDescent="0.3">
      <c r="A27" s="4" t="s">
        <v>2060</v>
      </c>
      <c r="B27" s="15">
        <v>4</v>
      </c>
    </row>
    <row r="28" spans="1:3" x14ac:dyDescent="0.3">
      <c r="A28" s="4" t="s">
        <v>2061</v>
      </c>
      <c r="B28" s="15">
        <v>10</v>
      </c>
    </row>
    <row r="29" spans="1:3" x14ac:dyDescent="0.3">
      <c r="A29" s="4" t="s">
        <v>2062</v>
      </c>
      <c r="B29" s="15">
        <v>12</v>
      </c>
    </row>
    <row r="30" spans="1:3" x14ac:dyDescent="0.3">
      <c r="A30" s="4" t="s">
        <v>2063</v>
      </c>
      <c r="B30" s="15">
        <v>14</v>
      </c>
    </row>
    <row r="31" spans="1:3" x14ac:dyDescent="0.3">
      <c r="A31" s="4" t="s">
        <v>2064</v>
      </c>
      <c r="B31" s="15">
        <v>1</v>
      </c>
    </row>
    <row r="32" spans="1:3" x14ac:dyDescent="0.3">
      <c r="A32" s="4" t="s">
        <v>2065</v>
      </c>
      <c r="B32" s="15">
        <v>6</v>
      </c>
    </row>
    <row r="33" spans="1:2" x14ac:dyDescent="0.3">
      <c r="A33" s="4" t="s">
        <v>2066</v>
      </c>
      <c r="B33" s="15">
        <v>9</v>
      </c>
    </row>
    <row r="34" spans="1:2" x14ac:dyDescent="0.3">
      <c r="A34" s="4" t="s">
        <v>2067</v>
      </c>
      <c r="B34" s="15">
        <v>12</v>
      </c>
    </row>
    <row r="35" spans="1:2" x14ac:dyDescent="0.3">
      <c r="A35" s="4" t="s">
        <v>2068</v>
      </c>
      <c r="B35" s="15">
        <v>3</v>
      </c>
    </row>
    <row r="36" spans="1:2" x14ac:dyDescent="0.3">
      <c r="A36" s="4" t="s">
        <v>2053</v>
      </c>
      <c r="B36" s="15">
        <v>11</v>
      </c>
    </row>
    <row r="37" spans="1:2" x14ac:dyDescent="0.3">
      <c r="A37" s="4" t="s">
        <v>2069</v>
      </c>
      <c r="B37" s="15">
        <v>3</v>
      </c>
    </row>
    <row r="38" spans="1:2" x14ac:dyDescent="0.3">
      <c r="A38" s="4" t="s">
        <v>2070</v>
      </c>
      <c r="B38" s="15">
        <v>13</v>
      </c>
    </row>
    <row r="39" spans="1:2" x14ac:dyDescent="0.3">
      <c r="A39" s="4" t="s">
        <v>2071</v>
      </c>
      <c r="B39" s="15">
        <v>4</v>
      </c>
    </row>
    <row r="40" spans="1:2" x14ac:dyDescent="0.3">
      <c r="A40" s="4" t="s">
        <v>2076</v>
      </c>
      <c r="B40" s="15">
        <f>SUM(B23:B39)</f>
        <v>146</v>
      </c>
    </row>
  </sheetData>
  <mergeCells count="3">
    <mergeCell ref="A2:B2"/>
    <mergeCell ref="A22:B22"/>
    <mergeCell ref="A1:C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R42"/>
  <sheetViews>
    <sheetView zoomScale="55" zoomScaleNormal="55" workbookViewId="0">
      <selection activeCell="P11" sqref="P11"/>
    </sheetView>
  </sheetViews>
  <sheetFormatPr defaultColWidth="11" defaultRowHeight="14" x14ac:dyDescent="0.3"/>
  <cols>
    <col min="1" max="1" width="24.83203125" bestFit="1" customWidth="1"/>
    <col min="2" max="2" width="18.5" bestFit="1" customWidth="1"/>
    <col min="3" max="3" width="18" bestFit="1" customWidth="1"/>
    <col min="8" max="8" width="26" bestFit="1" customWidth="1"/>
  </cols>
  <sheetData>
    <row r="3" spans="1:13" x14ac:dyDescent="0.3">
      <c r="A3" s="24" t="s">
        <v>2027</v>
      </c>
      <c r="B3" s="126" t="s">
        <v>2116</v>
      </c>
      <c r="C3" s="127"/>
      <c r="D3" s="127"/>
      <c r="E3" s="127"/>
      <c r="F3" s="128"/>
      <c r="G3" s="54"/>
      <c r="H3" s="58" t="s">
        <v>2117</v>
      </c>
      <c r="I3" s="125" t="s">
        <v>2116</v>
      </c>
      <c r="J3" s="125"/>
      <c r="K3" s="125"/>
      <c r="L3" s="125"/>
      <c r="M3" s="125"/>
    </row>
    <row r="4" spans="1:13" x14ac:dyDescent="0.3">
      <c r="A4" s="24" t="s">
        <v>2074</v>
      </c>
      <c r="B4" s="24">
        <v>1</v>
      </c>
      <c r="C4" s="24">
        <v>2</v>
      </c>
      <c r="D4" s="24">
        <v>3</v>
      </c>
      <c r="E4" s="24" t="s">
        <v>2025</v>
      </c>
      <c r="F4" s="24" t="s">
        <v>2026</v>
      </c>
      <c r="G4" s="54"/>
      <c r="H4" s="24" t="s">
        <v>2074</v>
      </c>
      <c r="I4" s="24">
        <v>1</v>
      </c>
      <c r="J4" s="24">
        <v>2</v>
      </c>
      <c r="K4" s="24">
        <v>3</v>
      </c>
      <c r="L4" s="24" t="s">
        <v>2025</v>
      </c>
      <c r="M4" s="24" t="s">
        <v>2026</v>
      </c>
    </row>
    <row r="5" spans="1:13" ht="17" x14ac:dyDescent="0.45">
      <c r="A5" s="18" t="s">
        <v>2118</v>
      </c>
      <c r="B5" s="57">
        <v>1.69</v>
      </c>
      <c r="C5" s="57">
        <v>1.6719999999999999</v>
      </c>
      <c r="D5" s="57">
        <v>1.671</v>
      </c>
      <c r="E5" s="25">
        <f t="shared" ref="E5:E11" si="0">AVERAGE(B5:D5)</f>
        <v>1.6776666666666669</v>
      </c>
      <c r="F5" s="25">
        <f t="shared" ref="F5:F11" si="1">STDEV(B5:D5)</f>
        <v>1.0692676621563601E-2</v>
      </c>
      <c r="G5" s="54"/>
      <c r="H5" s="58" t="s">
        <v>2189</v>
      </c>
      <c r="I5" s="57">
        <f>B6/$E5</f>
        <v>1.3792966421617325</v>
      </c>
      <c r="J5" s="57">
        <f>C6/E5</f>
        <v>1.3637989270812634</v>
      </c>
      <c r="K5" s="57">
        <f>D6/E5</f>
        <v>1.3930061593483012</v>
      </c>
      <c r="L5" s="57">
        <f>AVERAGE(I5:K5)</f>
        <v>1.3787005761970992</v>
      </c>
      <c r="M5" s="57">
        <f>STDEV(I5:K5)</f>
        <v>1.4612736744046938E-2</v>
      </c>
    </row>
    <row r="6" spans="1:13" ht="17" x14ac:dyDescent="0.45">
      <c r="A6" s="58" t="s">
        <v>2189</v>
      </c>
      <c r="B6" s="57">
        <v>2.3140000000000001</v>
      </c>
      <c r="C6" s="57">
        <v>2.2879999999999998</v>
      </c>
      <c r="D6" s="57">
        <v>2.3370000000000002</v>
      </c>
      <c r="E6" s="25">
        <f t="shared" si="0"/>
        <v>2.3130000000000002</v>
      </c>
      <c r="F6" s="25">
        <f t="shared" si="1"/>
        <v>2.4515301344262715E-2</v>
      </c>
      <c r="G6" s="54"/>
      <c r="H6" s="58" t="s">
        <v>2190</v>
      </c>
      <c r="I6" s="57">
        <f>B7/$E5</f>
        <v>1.0133121398768128</v>
      </c>
      <c r="J6" s="57">
        <f>C7/E5</f>
        <v>0.9829127756805085</v>
      </c>
      <c r="K6" s="57">
        <f>D7/E5</f>
        <v>0.99066163322074297</v>
      </c>
      <c r="L6" s="57">
        <f t="shared" ref="L6:L10" si="2">AVERAGE(I6:K6)</f>
        <v>0.99562884959268805</v>
      </c>
      <c r="M6" s="57">
        <f t="shared" ref="M6:M10" si="3">STDEV(I6:K6)</f>
        <v>1.5796685245619616E-2</v>
      </c>
    </row>
    <row r="7" spans="1:13" ht="17" x14ac:dyDescent="0.45">
      <c r="A7" s="58" t="s">
        <v>2190</v>
      </c>
      <c r="B7" s="57">
        <v>1.7</v>
      </c>
      <c r="C7" s="57">
        <v>1.649</v>
      </c>
      <c r="D7" s="57">
        <v>1.6619999999999999</v>
      </c>
      <c r="E7" s="25">
        <f t="shared" si="0"/>
        <v>1.6703333333333334</v>
      </c>
      <c r="F7" s="25">
        <f t="shared" si="1"/>
        <v>2.6501572280401255E-2</v>
      </c>
      <c r="G7" s="54"/>
      <c r="H7" s="58" t="s">
        <v>2191</v>
      </c>
      <c r="I7" s="57">
        <f>B8/$E5</f>
        <v>1.1146433538644942</v>
      </c>
      <c r="J7" s="57">
        <f>C8/E5</f>
        <v>1.0997417047486586</v>
      </c>
      <c r="K7" s="57">
        <f>D8/E5</f>
        <v>1.1122590900059606</v>
      </c>
      <c r="L7" s="57">
        <f t="shared" si="2"/>
        <v>1.1088813828730377</v>
      </c>
      <c r="M7" s="57">
        <f t="shared" si="3"/>
        <v>8.0044653600174244E-3</v>
      </c>
    </row>
    <row r="8" spans="1:13" ht="17" x14ac:dyDescent="0.45">
      <c r="A8" s="58" t="s">
        <v>2191</v>
      </c>
      <c r="B8" s="57">
        <v>1.87</v>
      </c>
      <c r="C8" s="57">
        <v>1.845</v>
      </c>
      <c r="D8" s="57">
        <v>1.8660000000000001</v>
      </c>
      <c r="E8" s="25">
        <f t="shared" si="0"/>
        <v>1.8603333333333332</v>
      </c>
      <c r="F8" s="25">
        <f t="shared" si="1"/>
        <v>1.34288247189892E-2</v>
      </c>
      <c r="G8" s="54"/>
      <c r="H8" s="58" t="s">
        <v>2192</v>
      </c>
      <c r="I8" s="57">
        <f>B9/$E5</f>
        <v>1.0031790184780449</v>
      </c>
      <c r="J8" s="57">
        <f>C9/E5</f>
        <v>0.9960262269024438</v>
      </c>
      <c r="K8" s="57">
        <f>D9/E5</f>
        <v>1.0067554142658452</v>
      </c>
      <c r="L8" s="57">
        <f t="shared" si="2"/>
        <v>1.001986886548778</v>
      </c>
      <c r="M8" s="57">
        <f t="shared" si="3"/>
        <v>5.4630348042389951E-3</v>
      </c>
    </row>
    <row r="9" spans="1:13" ht="17" x14ac:dyDescent="0.45">
      <c r="A9" s="58" t="s">
        <v>2192</v>
      </c>
      <c r="B9" s="57">
        <v>1.6830000000000001</v>
      </c>
      <c r="C9" s="57">
        <v>1.671</v>
      </c>
      <c r="D9" s="57">
        <v>1.6890000000000001</v>
      </c>
      <c r="E9" s="25">
        <f t="shared" si="0"/>
        <v>1.681</v>
      </c>
      <c r="F9" s="25">
        <f t="shared" si="1"/>
        <v>9.1651513899116879E-3</v>
      </c>
      <c r="G9" s="54"/>
      <c r="H9" s="59" t="s">
        <v>2193</v>
      </c>
      <c r="I9" s="57">
        <f>B10/$E5</f>
        <v>1.0234452612755811</v>
      </c>
      <c r="J9" s="57">
        <f>C10/E5</f>
        <v>1.0323862507450823</v>
      </c>
      <c r="K9" s="57">
        <f>D10/E5</f>
        <v>1.0615934830121199</v>
      </c>
      <c r="L9" s="57">
        <f t="shared" si="2"/>
        <v>1.0391416650109278</v>
      </c>
      <c r="M9" s="57">
        <f t="shared" si="3"/>
        <v>1.9951150890172312E-2</v>
      </c>
    </row>
    <row r="10" spans="1:13" ht="17" x14ac:dyDescent="0.45">
      <c r="A10" s="59" t="s">
        <v>2193</v>
      </c>
      <c r="B10" s="57">
        <v>1.7170000000000001</v>
      </c>
      <c r="C10" s="57">
        <v>1.732</v>
      </c>
      <c r="D10" s="57">
        <v>1.7809999999999999</v>
      </c>
      <c r="E10" s="25">
        <f t="shared" si="0"/>
        <v>1.7433333333333332</v>
      </c>
      <c r="F10" s="25">
        <f t="shared" si="1"/>
        <v>3.3471380810079054E-2</v>
      </c>
      <c r="G10" s="54"/>
      <c r="H10" s="59" t="s">
        <v>2194</v>
      </c>
      <c r="I10" s="57">
        <f>B11/$E5</f>
        <v>1.3465130141068942</v>
      </c>
      <c r="J10" s="57">
        <f>C11/E5</f>
        <v>1.2886946155374526</v>
      </c>
      <c r="K10" s="57">
        <f>D11/E5</f>
        <v>1.3333995628849591</v>
      </c>
      <c r="L10" s="57">
        <f t="shared" si="2"/>
        <v>1.3228690641764353</v>
      </c>
      <c r="M10" s="57">
        <f t="shared" si="3"/>
        <v>3.0313534197967871E-2</v>
      </c>
    </row>
    <row r="11" spans="1:13" ht="17" x14ac:dyDescent="0.45">
      <c r="A11" s="59" t="s">
        <v>2194</v>
      </c>
      <c r="B11" s="57">
        <v>2.2589999999999999</v>
      </c>
      <c r="C11" s="57">
        <v>2.1619999999999999</v>
      </c>
      <c r="D11" s="57">
        <v>2.2370000000000001</v>
      </c>
      <c r="E11" s="25">
        <f t="shared" si="0"/>
        <v>2.2193333333333332</v>
      </c>
      <c r="F11" s="25">
        <f t="shared" si="1"/>
        <v>5.0856005872790828E-2</v>
      </c>
      <c r="G11" s="54"/>
      <c r="H11" s="54"/>
      <c r="I11" s="54"/>
      <c r="J11" s="54"/>
      <c r="K11" s="54"/>
      <c r="L11" s="54"/>
      <c r="M11" s="54"/>
    </row>
    <row r="12" spans="1:13" x14ac:dyDescent="0.3">
      <c r="A12" s="76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x14ac:dyDescent="0.3">
      <c r="A13" s="24" t="s">
        <v>2027</v>
      </c>
      <c r="B13" s="125" t="s">
        <v>2115</v>
      </c>
      <c r="C13" s="125"/>
      <c r="D13" s="125"/>
      <c r="E13" s="125"/>
      <c r="F13" s="125"/>
      <c r="G13" s="54"/>
      <c r="H13" s="58" t="s">
        <v>2117</v>
      </c>
      <c r="I13" s="125" t="s">
        <v>2115</v>
      </c>
      <c r="J13" s="125"/>
      <c r="K13" s="125"/>
      <c r="L13" s="125"/>
      <c r="M13" s="125"/>
    </row>
    <row r="14" spans="1:13" x14ac:dyDescent="0.3">
      <c r="A14" s="24" t="s">
        <v>2074</v>
      </c>
      <c r="B14" s="24">
        <v>1</v>
      </c>
      <c r="C14" s="24">
        <v>2</v>
      </c>
      <c r="D14" s="24">
        <v>3</v>
      </c>
      <c r="E14" s="24" t="s">
        <v>2025</v>
      </c>
      <c r="F14" s="24" t="s">
        <v>2026</v>
      </c>
      <c r="G14" s="54"/>
      <c r="H14" s="24" t="s">
        <v>2074</v>
      </c>
      <c r="I14" s="24">
        <v>1</v>
      </c>
      <c r="J14" s="24">
        <v>2</v>
      </c>
      <c r="K14" s="24">
        <v>3</v>
      </c>
      <c r="L14" s="24" t="s">
        <v>2025</v>
      </c>
      <c r="M14" s="24" t="s">
        <v>2026</v>
      </c>
    </row>
    <row r="15" spans="1:13" ht="17" x14ac:dyDescent="0.45">
      <c r="A15" s="18" t="s">
        <v>2118</v>
      </c>
      <c r="B15" s="25">
        <v>2.763544109457627</v>
      </c>
      <c r="C15" s="25">
        <v>2.7886136704190991</v>
      </c>
      <c r="D15" s="25">
        <v>2.8051354028837965</v>
      </c>
      <c r="E15" s="25">
        <f t="shared" ref="E15:E21" si="4">AVERAGE(B15:D15)</f>
        <v>2.7857643942535071</v>
      </c>
      <c r="F15" s="25">
        <f t="shared" ref="F15:F21" si="5">STDEV(B15:D15)</f>
        <v>2.094153058437442E-2</v>
      </c>
      <c r="G15" s="54"/>
      <c r="H15" s="58" t="s">
        <v>2189</v>
      </c>
      <c r="I15" s="57">
        <f>B16/E15</f>
        <v>1.4077754394399971</v>
      </c>
      <c r="J15" s="57">
        <f>C16/E15</f>
        <v>1.3906788421063141</v>
      </c>
      <c r="K15" s="57">
        <f>D16/E15</f>
        <v>1.4013480935378722</v>
      </c>
      <c r="L15" s="57">
        <f>AVERAGE(I15:K15)</f>
        <v>1.399934125028061</v>
      </c>
      <c r="M15" s="57">
        <f>STDEV(I15:K15)</f>
        <v>8.6355596406704743E-3</v>
      </c>
    </row>
    <row r="16" spans="1:13" ht="17" x14ac:dyDescent="0.45">
      <c r="A16" s="58" t="s">
        <v>2189</v>
      </c>
      <c r="B16" s="25">
        <v>3.9217306942965284</v>
      </c>
      <c r="C16" s="25">
        <v>3.8741036021814645</v>
      </c>
      <c r="D16" s="25">
        <v>3.9038256229328372</v>
      </c>
      <c r="E16" s="25">
        <f t="shared" si="4"/>
        <v>3.8998866398036101</v>
      </c>
      <c r="F16" s="25">
        <f t="shared" si="5"/>
        <v>2.405663457143262E-2</v>
      </c>
      <c r="G16" s="54"/>
      <c r="H16" s="58" t="s">
        <v>2190</v>
      </c>
      <c r="I16" s="57">
        <f>B17/E15</f>
        <v>1.0057535513543516</v>
      </c>
      <c r="J16" s="57">
        <f>C17/E15</f>
        <v>1.0068255433546538</v>
      </c>
      <c r="K16" s="57">
        <f>D17/E15</f>
        <v>0.98306454193572623</v>
      </c>
      <c r="L16" s="57">
        <f t="shared" ref="L16:L20" si="6">AVERAGE(I16:K16)</f>
        <v>0.99854787888157726</v>
      </c>
      <c r="M16" s="57">
        <f t="shared" ref="M16:M20" si="7">STDEV(I16:K16)</f>
        <v>1.3419671528999642E-2</v>
      </c>
    </row>
    <row r="17" spans="1:18" ht="17" x14ac:dyDescent="0.45">
      <c r="A17" s="58" t="s">
        <v>2190</v>
      </c>
      <c r="B17" s="25">
        <v>2.8017924327569688</v>
      </c>
      <c r="C17" s="25">
        <v>2.8047787499023351</v>
      </c>
      <c r="D17" s="25">
        <v>2.7385861981776798</v>
      </c>
      <c r="E17" s="25">
        <f t="shared" si="4"/>
        <v>2.7817191269456614</v>
      </c>
      <c r="F17" s="25">
        <f t="shared" si="5"/>
        <v>3.7384043128064648E-2</v>
      </c>
      <c r="G17" s="54"/>
      <c r="H17" s="58" t="s">
        <v>2191</v>
      </c>
      <c r="I17" s="57">
        <f>B18/E15</f>
        <v>1.1583372274813193</v>
      </c>
      <c r="J17" s="57">
        <f>C18/E15</f>
        <v>1.1527842386297429</v>
      </c>
      <c r="K17" s="57">
        <f>D18/E15</f>
        <v>1.1828656788985874</v>
      </c>
      <c r="L17" s="57">
        <f t="shared" si="6"/>
        <v>1.1646623816698831</v>
      </c>
      <c r="M17" s="57">
        <f t="shared" si="7"/>
        <v>1.6007152894685732E-2</v>
      </c>
    </row>
    <row r="18" spans="1:18" ht="17" x14ac:dyDescent="0.45">
      <c r="A18" s="58" t="s">
        <v>2191</v>
      </c>
      <c r="B18" s="25">
        <v>3.2268546048557845</v>
      </c>
      <c r="C18" s="25">
        <v>3.2113852862313763</v>
      </c>
      <c r="D18" s="25">
        <v>3.2951850914601866</v>
      </c>
      <c r="E18" s="25">
        <f t="shared" si="4"/>
        <v>3.2444749941824491</v>
      </c>
      <c r="F18" s="25">
        <f t="shared" si="5"/>
        <v>4.459215658738723E-2</v>
      </c>
      <c r="G18" s="54"/>
      <c r="H18" s="58" t="s">
        <v>2192</v>
      </c>
      <c r="I18" s="57">
        <f>B19/E15</f>
        <v>1.0204004209234319</v>
      </c>
      <c r="J18" s="57">
        <f>C19/E15</f>
        <v>1.0129426030189883</v>
      </c>
      <c r="K18" s="57">
        <f>D19/E15</f>
        <v>0.99814288300085108</v>
      </c>
      <c r="L18" s="57">
        <f t="shared" si="6"/>
        <v>1.0104953023144236</v>
      </c>
      <c r="M18" s="57">
        <f t="shared" si="7"/>
        <v>1.1328788953268661E-2</v>
      </c>
    </row>
    <row r="19" spans="1:18" ht="17" x14ac:dyDescent="0.45">
      <c r="A19" s="58" t="s">
        <v>2192</v>
      </c>
      <c r="B19" s="25">
        <v>2.8425951604897879</v>
      </c>
      <c r="C19" s="25">
        <v>2.8218194369127629</v>
      </c>
      <c r="D19" s="25">
        <v>2.7805909038413152</v>
      </c>
      <c r="E19" s="25">
        <f t="shared" si="4"/>
        <v>2.8150018337479552</v>
      </c>
      <c r="F19" s="25">
        <f t="shared" si="5"/>
        <v>3.155933689602828E-2</v>
      </c>
      <c r="G19" s="54"/>
      <c r="H19" s="59" t="s">
        <v>2193</v>
      </c>
      <c r="I19" s="57">
        <f>B20/E15</f>
        <v>1.1081878360616415</v>
      </c>
      <c r="J19" s="57">
        <f>C20/E15</f>
        <v>1.0925285224939887</v>
      </c>
      <c r="K19" s="57">
        <f>D20/E15</f>
        <v>1.1131859739366585</v>
      </c>
      <c r="L19" s="57">
        <f t="shared" si="6"/>
        <v>1.1046341108307629</v>
      </c>
      <c r="M19" s="57">
        <f t="shared" si="7"/>
        <v>1.0777490305678912E-2</v>
      </c>
    </row>
    <row r="20" spans="1:18" ht="17" x14ac:dyDescent="0.45">
      <c r="A20" s="59" t="s">
        <v>2193</v>
      </c>
      <c r="B20" s="25">
        <v>3.0871502158453636</v>
      </c>
      <c r="C20" s="25">
        <v>3.0435270576701452</v>
      </c>
      <c r="D20" s="25">
        <v>3.101073850375156</v>
      </c>
      <c r="E20" s="25">
        <f t="shared" si="4"/>
        <v>3.0772503746302218</v>
      </c>
      <c r="F20" s="25">
        <f t="shared" si="5"/>
        <v>3.0023548752972903E-2</v>
      </c>
      <c r="G20" s="54"/>
      <c r="H20" s="59" t="s">
        <v>2194</v>
      </c>
      <c r="I20" s="57">
        <f>B21/E15</f>
        <v>1.3191131149596924</v>
      </c>
      <c r="J20" s="57">
        <f>C21/E15</f>
        <v>1.3778733170071154</v>
      </c>
      <c r="K20" s="57">
        <f>D21/E15</f>
        <v>1.3762620423495919</v>
      </c>
      <c r="L20" s="57">
        <f t="shared" si="6"/>
        <v>1.3577494914388</v>
      </c>
      <c r="M20" s="57">
        <f t="shared" si="7"/>
        <v>3.3469781028294641E-2</v>
      </c>
    </row>
    <row r="21" spans="1:18" ht="17" x14ac:dyDescent="0.45">
      <c r="A21" s="59" t="s">
        <v>2194</v>
      </c>
      <c r="B21" s="25">
        <v>3.6747383476475441</v>
      </c>
      <c r="C21" s="25">
        <v>3.838430426310397</v>
      </c>
      <c r="D21" s="25">
        <v>3.8339417947401055</v>
      </c>
      <c r="E21" s="25">
        <f t="shared" si="4"/>
        <v>3.782370189566016</v>
      </c>
      <c r="F21" s="25">
        <f t="shared" si="5"/>
        <v>9.3238924272084828E-2</v>
      </c>
      <c r="G21" s="54"/>
      <c r="H21" s="54"/>
      <c r="I21" s="54"/>
      <c r="J21" s="54"/>
      <c r="K21" s="54"/>
      <c r="L21" s="54"/>
      <c r="M21" s="54"/>
    </row>
    <row r="22" spans="1:18" x14ac:dyDescent="0.3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6" spans="1:18" x14ac:dyDescent="0.3">
      <c r="O26" s="3"/>
      <c r="P26" s="2"/>
      <c r="Q26" s="2"/>
      <c r="R26" s="2"/>
    </row>
    <row r="27" spans="1:18" x14ac:dyDescent="0.3">
      <c r="A27" s="13"/>
      <c r="O27" s="3"/>
      <c r="P27" s="2"/>
      <c r="Q27" s="2"/>
      <c r="R27" s="2"/>
    </row>
    <row r="28" spans="1:18" x14ac:dyDescent="0.3">
      <c r="O28" s="3"/>
      <c r="P28" s="15"/>
      <c r="Q28" s="2"/>
      <c r="R28" s="2"/>
    </row>
    <row r="29" spans="1:18" x14ac:dyDescent="0.3">
      <c r="O29" s="3"/>
      <c r="P29" s="2"/>
      <c r="Q29" s="2"/>
      <c r="R29" s="2"/>
    </row>
    <row r="30" spans="1:18" x14ac:dyDescent="0.3">
      <c r="O30" s="3"/>
      <c r="P30" s="2"/>
      <c r="Q30" s="2"/>
      <c r="R30" s="2"/>
    </row>
    <row r="31" spans="1:18" x14ac:dyDescent="0.3">
      <c r="O31" s="3"/>
      <c r="P31" s="2"/>
      <c r="Q31" s="2"/>
      <c r="R31" s="2"/>
    </row>
    <row r="32" spans="1:18" x14ac:dyDescent="0.3">
      <c r="O32" s="3"/>
      <c r="P32" s="2"/>
      <c r="Q32" s="2"/>
      <c r="R32" s="2"/>
    </row>
    <row r="33" spans="1:18" x14ac:dyDescent="0.3">
      <c r="O33" s="3"/>
      <c r="P33" s="2"/>
      <c r="Q33" s="2"/>
      <c r="R33" s="2"/>
    </row>
    <row r="34" spans="1:18" x14ac:dyDescent="0.3">
      <c r="A34" s="3"/>
      <c r="B34" s="2"/>
      <c r="C34" s="2"/>
      <c r="D34" s="2"/>
      <c r="E34" s="2"/>
      <c r="F34" s="2"/>
      <c r="O34" s="3"/>
      <c r="P34" s="2"/>
      <c r="Q34" s="2"/>
      <c r="R34" s="2"/>
    </row>
    <row r="35" spans="1:18" x14ac:dyDescent="0.3">
      <c r="A35" s="3"/>
      <c r="B35" s="2"/>
      <c r="C35" s="2"/>
      <c r="D35" s="2"/>
      <c r="E35" s="2"/>
      <c r="F35" s="2"/>
      <c r="O35" s="3"/>
      <c r="P35" s="2"/>
      <c r="Q35" s="2"/>
      <c r="R35" s="2"/>
    </row>
    <row r="36" spans="1:18" x14ac:dyDescent="0.3">
      <c r="O36" s="3"/>
      <c r="P36" s="2"/>
      <c r="Q36" s="2"/>
      <c r="R36" s="2"/>
    </row>
    <row r="37" spans="1:18" x14ac:dyDescent="0.3">
      <c r="O37" s="3"/>
      <c r="P37" s="2"/>
      <c r="Q37" s="2"/>
      <c r="R37" s="2"/>
    </row>
    <row r="38" spans="1:18" x14ac:dyDescent="0.3">
      <c r="O38" s="3"/>
      <c r="P38" s="15"/>
      <c r="Q38" s="2"/>
      <c r="R38" s="2"/>
    </row>
    <row r="39" spans="1:18" x14ac:dyDescent="0.3">
      <c r="O39" s="3"/>
      <c r="P39" s="2"/>
      <c r="Q39" s="2"/>
      <c r="R39" s="2"/>
    </row>
    <row r="40" spans="1:18" x14ac:dyDescent="0.3">
      <c r="O40" s="3"/>
      <c r="P40" s="2"/>
      <c r="Q40" s="2"/>
      <c r="R40" s="2"/>
    </row>
    <row r="41" spans="1:18" x14ac:dyDescent="0.3">
      <c r="O41" s="3"/>
      <c r="P41" s="2"/>
      <c r="Q41" s="2"/>
      <c r="R41" s="2"/>
    </row>
    <row r="42" spans="1:18" x14ac:dyDescent="0.3">
      <c r="O42" s="3"/>
      <c r="P42" s="2"/>
      <c r="Q42" s="2"/>
      <c r="R42" s="2"/>
    </row>
  </sheetData>
  <mergeCells count="4">
    <mergeCell ref="I3:M3"/>
    <mergeCell ref="I13:M13"/>
    <mergeCell ref="B3:F3"/>
    <mergeCell ref="B13:F13"/>
  </mergeCells>
  <phoneticPr fontId="7" type="noConversion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146"/>
  <sheetViews>
    <sheetView zoomScale="70" zoomScaleNormal="70" workbookViewId="0">
      <selection activeCell="AC17" sqref="AC17"/>
    </sheetView>
  </sheetViews>
  <sheetFormatPr defaultColWidth="10.5" defaultRowHeight="14" x14ac:dyDescent="0.3"/>
  <cols>
    <col min="1" max="11" width="10.5" style="12"/>
    <col min="12" max="28" width="10.5" style="14"/>
  </cols>
  <sheetData>
    <row r="1" spans="1:27" ht="25.5" customHeight="1" x14ac:dyDescent="0.3">
      <c r="A1" s="15"/>
      <c r="B1" s="86" t="s">
        <v>2186</v>
      </c>
      <c r="C1" s="86"/>
      <c r="D1" s="86"/>
      <c r="E1" s="86"/>
      <c r="F1" s="86"/>
      <c r="G1" s="86"/>
      <c r="H1" s="86" t="s">
        <v>2187</v>
      </c>
      <c r="I1" s="86"/>
      <c r="J1" s="86"/>
      <c r="K1" s="86"/>
      <c r="L1" s="86"/>
      <c r="M1" s="86"/>
      <c r="N1" s="15"/>
      <c r="O1" s="15"/>
      <c r="P1" s="86" t="s">
        <v>2188</v>
      </c>
      <c r="Q1" s="86"/>
      <c r="R1" s="86"/>
      <c r="S1" s="86"/>
      <c r="T1" s="86"/>
      <c r="U1" s="86"/>
      <c r="V1" s="86" t="s">
        <v>2187</v>
      </c>
      <c r="W1" s="86"/>
      <c r="X1" s="86"/>
      <c r="Y1" s="86"/>
      <c r="Z1" s="86"/>
      <c r="AA1" s="86"/>
    </row>
    <row r="2" spans="1:27" x14ac:dyDescent="0.3">
      <c r="A2" s="4" t="s">
        <v>2083</v>
      </c>
      <c r="B2" s="4" t="s">
        <v>2077</v>
      </c>
      <c r="C2" s="4" t="s">
        <v>2078</v>
      </c>
      <c r="D2" s="4" t="s">
        <v>2079</v>
      </c>
      <c r="E2" s="4" t="s">
        <v>2080</v>
      </c>
      <c r="F2" s="4" t="s">
        <v>2081</v>
      </c>
      <c r="G2" s="4" t="s">
        <v>2082</v>
      </c>
      <c r="H2" s="4" t="s">
        <v>2077</v>
      </c>
      <c r="I2" s="4" t="s">
        <v>2078</v>
      </c>
      <c r="J2" s="4" t="s">
        <v>2079</v>
      </c>
      <c r="K2" s="4" t="s">
        <v>2080</v>
      </c>
      <c r="L2" s="4" t="s">
        <v>2081</v>
      </c>
      <c r="M2" s="4" t="s">
        <v>2082</v>
      </c>
      <c r="N2" s="15"/>
      <c r="O2" s="4" t="s">
        <v>2083</v>
      </c>
      <c r="P2" s="4" t="s">
        <v>2077</v>
      </c>
      <c r="Q2" s="4" t="s">
        <v>2078</v>
      </c>
      <c r="R2" s="4" t="s">
        <v>2079</v>
      </c>
      <c r="S2" s="4" t="s">
        <v>2080</v>
      </c>
      <c r="T2" s="4" t="s">
        <v>2081</v>
      </c>
      <c r="U2" s="4" t="s">
        <v>2082</v>
      </c>
      <c r="V2" s="4" t="s">
        <v>2077</v>
      </c>
      <c r="W2" s="4" t="s">
        <v>2078</v>
      </c>
      <c r="X2" s="4" t="s">
        <v>2079</v>
      </c>
      <c r="Y2" s="4" t="s">
        <v>2080</v>
      </c>
      <c r="Z2" s="4" t="s">
        <v>2081</v>
      </c>
      <c r="AA2" s="4" t="s">
        <v>2082</v>
      </c>
    </row>
    <row r="3" spans="1:27" x14ac:dyDescent="0.3">
      <c r="A3" s="15">
        <v>0.3350347222876735</v>
      </c>
      <c r="B3" s="15">
        <v>7.5999999999999998E-2</v>
      </c>
      <c r="C3" s="15">
        <v>7.4333333333333321E-2</v>
      </c>
      <c r="D3" s="15">
        <v>7.4333333333333321E-2</v>
      </c>
      <c r="E3" s="15">
        <v>7.4333333333333321E-2</v>
      </c>
      <c r="F3" s="15">
        <v>7.4999999999999997E-2</v>
      </c>
      <c r="G3" s="15">
        <v>7.5333333333333322E-2</v>
      </c>
      <c r="H3" s="15">
        <v>1.0000000000000009E-3</v>
      </c>
      <c r="I3" s="15">
        <v>5.7735026918962634E-4</v>
      </c>
      <c r="J3" s="15">
        <v>5.7735026918962634E-4</v>
      </c>
      <c r="K3" s="15">
        <v>5.7735026918962634E-4</v>
      </c>
      <c r="L3" s="15">
        <v>1.0000000000000009E-3</v>
      </c>
      <c r="M3" s="15">
        <v>1.5275252316519479E-3</v>
      </c>
      <c r="N3" s="15"/>
      <c r="O3" s="15">
        <v>0.3350347222876735</v>
      </c>
      <c r="P3" s="15">
        <v>7.4999999999999997E-2</v>
      </c>
      <c r="Q3" s="15">
        <v>7.5333333333333322E-2</v>
      </c>
      <c r="R3" s="15">
        <v>7.6999999999999999E-2</v>
      </c>
      <c r="S3" s="15">
        <v>7.7333333333333323E-2</v>
      </c>
      <c r="T3" s="15">
        <v>7.4333333333333321E-2</v>
      </c>
      <c r="U3" s="15">
        <v>7.566666666666666E-2</v>
      </c>
      <c r="V3" s="15">
        <v>1.7320508075688791E-3</v>
      </c>
      <c r="W3" s="15">
        <v>5.7735026918962634E-4</v>
      </c>
      <c r="X3" s="15">
        <v>0</v>
      </c>
      <c r="Y3" s="15">
        <v>2.5166114784235852E-3</v>
      </c>
      <c r="Z3" s="15">
        <v>1.1547005383792527E-3</v>
      </c>
      <c r="AA3" s="15">
        <v>1.5275252316519479E-3</v>
      </c>
    </row>
    <row r="4" spans="1:27" x14ac:dyDescent="0.3">
      <c r="A4" s="15">
        <v>0.66836805548518896</v>
      </c>
      <c r="B4" s="15">
        <v>7.5999999999999998E-2</v>
      </c>
      <c r="C4" s="15">
        <v>7.3666666666666658E-2</v>
      </c>
      <c r="D4" s="15">
        <v>7.4333333333333321E-2</v>
      </c>
      <c r="E4" s="15">
        <v>7.3999999999999996E-2</v>
      </c>
      <c r="F4" s="15">
        <v>7.4999999999999997E-2</v>
      </c>
      <c r="G4" s="15">
        <v>7.4999999999999997E-2</v>
      </c>
      <c r="H4" s="15">
        <v>1.0000000000000009E-3</v>
      </c>
      <c r="I4" s="15">
        <v>5.7735026918962634E-4</v>
      </c>
      <c r="J4" s="15">
        <v>5.7735026918962634E-4</v>
      </c>
      <c r="K4" s="15">
        <v>1.0000000000000009E-3</v>
      </c>
      <c r="L4" s="15">
        <v>2.0000000000000018E-3</v>
      </c>
      <c r="M4" s="15">
        <v>1.0000000000000009E-3</v>
      </c>
      <c r="N4" s="15"/>
      <c r="O4" s="15">
        <v>0.66836805548518896</v>
      </c>
      <c r="P4" s="15">
        <v>7.4999999999999997E-2</v>
      </c>
      <c r="Q4" s="15">
        <v>7.5999999999999998E-2</v>
      </c>
      <c r="R4" s="15">
        <v>7.8E-2</v>
      </c>
      <c r="S4" s="15">
        <v>7.8333333333333324E-2</v>
      </c>
      <c r="T4" s="15">
        <v>7.4333333333333321E-2</v>
      </c>
      <c r="U4" s="15">
        <v>7.6333333333333322E-2</v>
      </c>
      <c r="V4" s="15">
        <v>2.6457513110645929E-3</v>
      </c>
      <c r="W4" s="15">
        <v>1.0000000000000009E-3</v>
      </c>
      <c r="X4" s="15">
        <v>1.0000000000000009E-3</v>
      </c>
      <c r="Y4" s="15">
        <v>3.0550504633038958E-3</v>
      </c>
      <c r="Z4" s="15">
        <v>5.7735026918962634E-4</v>
      </c>
      <c r="AA4" s="15">
        <v>5.7735026918962634E-4</v>
      </c>
    </row>
    <row r="5" spans="1:27" x14ac:dyDescent="0.3">
      <c r="A5" s="15">
        <v>1.0016841666656546</v>
      </c>
      <c r="B5" s="15">
        <v>7.7333333333333323E-2</v>
      </c>
      <c r="C5" s="15">
        <v>7.4666666666666659E-2</v>
      </c>
      <c r="D5" s="15">
        <v>7.5999999999999998E-2</v>
      </c>
      <c r="E5" s="15">
        <v>7.566666666666666E-2</v>
      </c>
      <c r="F5" s="15">
        <v>7.6666666666666661E-2</v>
      </c>
      <c r="G5" s="15">
        <v>7.6666666666666661E-2</v>
      </c>
      <c r="H5" s="15">
        <v>1.1547005383792527E-3</v>
      </c>
      <c r="I5" s="15">
        <v>5.7735026918962634E-4</v>
      </c>
      <c r="J5" s="15">
        <v>1.7320508075688791E-3</v>
      </c>
      <c r="K5" s="15">
        <v>1.5275252316519479E-3</v>
      </c>
      <c r="L5" s="15">
        <v>1.5275252316519479E-3</v>
      </c>
      <c r="M5" s="15">
        <v>1.1547005383792527E-3</v>
      </c>
      <c r="N5" s="15"/>
      <c r="O5" s="15">
        <v>1.0016841666656546</v>
      </c>
      <c r="P5" s="15">
        <v>7.7333333333333323E-2</v>
      </c>
      <c r="Q5" s="15">
        <v>7.7666666666666662E-2</v>
      </c>
      <c r="R5" s="15">
        <v>7.9333333333333325E-2</v>
      </c>
      <c r="S5" s="15">
        <v>0.08</v>
      </c>
      <c r="T5" s="15">
        <v>7.5999999999999998E-2</v>
      </c>
      <c r="U5" s="15">
        <v>7.7333333333333323E-2</v>
      </c>
      <c r="V5" s="15">
        <v>2.3094010767585054E-3</v>
      </c>
      <c r="W5" s="15">
        <v>5.7735026918962634E-4</v>
      </c>
      <c r="X5" s="15">
        <v>2.0816659994661348E-3</v>
      </c>
      <c r="Y5" s="15">
        <v>2.6457513110645929E-3</v>
      </c>
      <c r="Z5" s="15">
        <v>1.0000000000000009E-3</v>
      </c>
      <c r="AA5" s="15">
        <v>1.5275252316519479E-3</v>
      </c>
    </row>
    <row r="6" spans="1:27" x14ac:dyDescent="0.3">
      <c r="A6" s="15">
        <v>1.3350130555336364</v>
      </c>
      <c r="B6" s="15">
        <v>7.6333333333333322E-2</v>
      </c>
      <c r="C6" s="15">
        <v>7.4333333333333321E-2</v>
      </c>
      <c r="D6" s="15">
        <v>7.4999999999999997E-2</v>
      </c>
      <c r="E6" s="15">
        <v>7.4666666666666659E-2</v>
      </c>
      <c r="F6" s="15">
        <v>7.5999999999999998E-2</v>
      </c>
      <c r="G6" s="15">
        <v>7.5333333333333322E-2</v>
      </c>
      <c r="H6" s="15">
        <v>1.1547005383792527E-3</v>
      </c>
      <c r="I6" s="15">
        <v>1.1547005383792527E-3</v>
      </c>
      <c r="J6" s="15">
        <v>0</v>
      </c>
      <c r="K6" s="15">
        <v>1.5275252316519479E-3</v>
      </c>
      <c r="L6" s="15">
        <v>2.0000000000000018E-3</v>
      </c>
      <c r="M6" s="15">
        <v>1.5275252316519479E-3</v>
      </c>
      <c r="N6" s="15"/>
      <c r="O6" s="15">
        <v>1.3350130555336364</v>
      </c>
      <c r="P6" s="15">
        <v>7.6666666666666661E-2</v>
      </c>
      <c r="Q6" s="15">
        <v>7.6666666666666661E-2</v>
      </c>
      <c r="R6" s="15">
        <v>7.9333333333333325E-2</v>
      </c>
      <c r="S6" s="15">
        <v>7.9000000000000001E-2</v>
      </c>
      <c r="T6" s="15">
        <v>7.5333333333333322E-2</v>
      </c>
      <c r="U6" s="15">
        <v>7.5999999999999998E-2</v>
      </c>
      <c r="V6" s="15">
        <v>2.0816659994661348E-3</v>
      </c>
      <c r="W6" s="15">
        <v>5.7735026918962634E-4</v>
      </c>
      <c r="X6" s="15">
        <v>1.1547005383792527E-3</v>
      </c>
      <c r="Y6" s="15">
        <v>2.0000000000000018E-3</v>
      </c>
      <c r="Z6" s="15">
        <v>5.7735026918962634E-4</v>
      </c>
      <c r="AA6" s="15">
        <v>1.0000000000000009E-3</v>
      </c>
    </row>
    <row r="7" spans="1:27" x14ac:dyDescent="0.3">
      <c r="A7" s="15">
        <v>1.6684072223142721</v>
      </c>
      <c r="B7" s="15">
        <v>7.9000000000000001E-2</v>
      </c>
      <c r="C7" s="15">
        <v>7.5999999999999998E-2</v>
      </c>
      <c r="D7" s="15">
        <v>7.7333333333333323E-2</v>
      </c>
      <c r="E7" s="15">
        <v>7.7333333333333323E-2</v>
      </c>
      <c r="F7" s="15">
        <v>7.8666666666666663E-2</v>
      </c>
      <c r="G7" s="15">
        <v>7.7333333333333323E-2</v>
      </c>
      <c r="H7" s="15">
        <v>1.0000000000000009E-3</v>
      </c>
      <c r="I7" s="15">
        <v>0</v>
      </c>
      <c r="J7" s="15">
        <v>5.7735026918962634E-4</v>
      </c>
      <c r="K7" s="15">
        <v>1.1547005383792527E-3</v>
      </c>
      <c r="L7" s="15">
        <v>2.0816659994661348E-3</v>
      </c>
      <c r="M7" s="15">
        <v>1.5275252316519479E-3</v>
      </c>
      <c r="N7" s="15"/>
      <c r="O7" s="15">
        <v>1.6684072223142721</v>
      </c>
      <c r="P7" s="15">
        <v>7.8666666666666663E-2</v>
      </c>
      <c r="Q7" s="15">
        <v>7.9333333333333325E-2</v>
      </c>
      <c r="R7" s="15">
        <v>8.1333333333333327E-2</v>
      </c>
      <c r="S7" s="15">
        <v>8.1000000000000003E-2</v>
      </c>
      <c r="T7" s="15">
        <v>7.8E-2</v>
      </c>
      <c r="U7" s="15">
        <v>7.8E-2</v>
      </c>
      <c r="V7" s="15">
        <v>2.0816659994661348E-3</v>
      </c>
      <c r="W7" s="15">
        <v>5.7735026918962634E-4</v>
      </c>
      <c r="X7" s="15">
        <v>1.1547005383792527E-3</v>
      </c>
      <c r="Y7" s="15">
        <v>2.6457513110645929E-3</v>
      </c>
      <c r="Z7" s="15">
        <v>1.0000000000000009E-3</v>
      </c>
      <c r="AA7" s="15">
        <v>2.0000000000000018E-3</v>
      </c>
    </row>
    <row r="8" spans="1:27" x14ac:dyDescent="0.3">
      <c r="A8" s="15">
        <v>2.0017316666780971</v>
      </c>
      <c r="B8" s="15">
        <v>7.9333333333333325E-2</v>
      </c>
      <c r="C8" s="15">
        <v>7.6666666666666661E-2</v>
      </c>
      <c r="D8" s="15">
        <v>7.8E-2</v>
      </c>
      <c r="E8" s="15">
        <v>7.7666666666666662E-2</v>
      </c>
      <c r="F8" s="15">
        <v>7.8666666666666663E-2</v>
      </c>
      <c r="G8" s="15">
        <v>7.8333333333333324E-2</v>
      </c>
      <c r="H8" s="15">
        <v>1.5275252316519479E-3</v>
      </c>
      <c r="I8" s="15">
        <v>1.5275252316519479E-3</v>
      </c>
      <c r="J8" s="15">
        <v>1.0000000000000009E-3</v>
      </c>
      <c r="K8" s="15">
        <v>2.0816659994661348E-3</v>
      </c>
      <c r="L8" s="15">
        <v>1.1547005383792527E-3</v>
      </c>
      <c r="M8" s="15">
        <v>1.5275252316519479E-3</v>
      </c>
      <c r="N8" s="15"/>
      <c r="O8" s="15">
        <v>2.0017316666780971</v>
      </c>
      <c r="P8" s="15">
        <v>7.9000000000000001E-2</v>
      </c>
      <c r="Q8" s="15">
        <v>7.9666666666666663E-2</v>
      </c>
      <c r="R8" s="15">
        <v>8.2000000000000003E-2</v>
      </c>
      <c r="S8" s="15">
        <v>8.1666666666666665E-2</v>
      </c>
      <c r="T8" s="15">
        <v>7.8333333333333324E-2</v>
      </c>
      <c r="U8" s="15">
        <v>7.8666666666666663E-2</v>
      </c>
      <c r="V8" s="15">
        <v>2.0000000000000018E-3</v>
      </c>
      <c r="W8" s="15">
        <v>5.7735026918962634E-4</v>
      </c>
      <c r="X8" s="15">
        <v>1.7320508075688791E-3</v>
      </c>
      <c r="Y8" s="15">
        <v>2.5166114784235852E-3</v>
      </c>
      <c r="Z8" s="15">
        <v>5.7735026918962634E-4</v>
      </c>
      <c r="AA8" s="15">
        <v>5.7735026918962634E-4</v>
      </c>
    </row>
    <row r="9" spans="1:27" x14ac:dyDescent="0.3">
      <c r="A9" s="15">
        <v>2.3350608333712444</v>
      </c>
      <c r="B9" s="15">
        <v>8.0333333333333326E-2</v>
      </c>
      <c r="C9" s="15">
        <v>7.8E-2</v>
      </c>
      <c r="D9" s="15">
        <v>7.8333333333333324E-2</v>
      </c>
      <c r="E9" s="15">
        <v>7.7666666666666662E-2</v>
      </c>
      <c r="F9" s="15">
        <v>7.9333333333333325E-2</v>
      </c>
      <c r="G9" s="15">
        <v>7.9666666666666663E-2</v>
      </c>
      <c r="H9" s="15">
        <v>5.7735026918962634E-4</v>
      </c>
      <c r="I9" s="15">
        <v>1.0000000000000009E-3</v>
      </c>
      <c r="J9" s="15">
        <v>5.7735026918962634E-4</v>
      </c>
      <c r="K9" s="15">
        <v>2.0816659994661348E-3</v>
      </c>
      <c r="L9" s="15">
        <v>2.3094010767585054E-3</v>
      </c>
      <c r="M9" s="15">
        <v>2.0816659994661348E-3</v>
      </c>
      <c r="N9" s="15"/>
      <c r="O9" s="15">
        <v>2.3350608333712444</v>
      </c>
      <c r="P9" s="15">
        <v>8.0666666666666664E-2</v>
      </c>
      <c r="Q9" s="15">
        <v>8.0333333333333326E-2</v>
      </c>
      <c r="R9" s="15">
        <v>8.3000000000000004E-2</v>
      </c>
      <c r="S9" s="15">
        <v>8.2666666666666666E-2</v>
      </c>
      <c r="T9" s="15">
        <v>7.9666666666666663E-2</v>
      </c>
      <c r="U9" s="15">
        <v>7.9666666666666663E-2</v>
      </c>
      <c r="V9" s="15">
        <v>2.0816659994661348E-3</v>
      </c>
      <c r="W9" s="15">
        <v>5.7735026918962634E-4</v>
      </c>
      <c r="X9" s="15">
        <v>1.0000000000000009E-3</v>
      </c>
      <c r="Y9" s="15">
        <v>3.0550504633038884E-3</v>
      </c>
      <c r="Z9" s="15">
        <v>1.5275252316519479E-3</v>
      </c>
      <c r="AA9" s="15">
        <v>1.5275252316519479E-3</v>
      </c>
    </row>
    <row r="10" spans="1:27" x14ac:dyDescent="0.3">
      <c r="A10" s="15">
        <v>2.6683855555602349</v>
      </c>
      <c r="B10" s="15">
        <v>8.0333333333333326E-2</v>
      </c>
      <c r="C10" s="15">
        <v>7.8E-2</v>
      </c>
      <c r="D10" s="15">
        <v>7.8333333333333324E-2</v>
      </c>
      <c r="E10" s="15">
        <v>7.9333333333333325E-2</v>
      </c>
      <c r="F10" s="15">
        <v>8.0333333333333326E-2</v>
      </c>
      <c r="G10" s="15">
        <v>8.0333333333333326E-2</v>
      </c>
      <c r="H10" s="15">
        <v>1.1547005383792527E-3</v>
      </c>
      <c r="I10" s="15">
        <v>1.7320508075688791E-3</v>
      </c>
      <c r="J10" s="15">
        <v>1.1547005383792527E-3</v>
      </c>
      <c r="K10" s="15">
        <v>1.5275252316519479E-3</v>
      </c>
      <c r="L10" s="15">
        <v>1.5275252316519479E-3</v>
      </c>
      <c r="M10" s="15">
        <v>1.5275252316519479E-3</v>
      </c>
      <c r="N10" s="15"/>
      <c r="O10" s="15">
        <v>2.6683855555602349</v>
      </c>
      <c r="P10" s="15">
        <v>8.1333333333333327E-2</v>
      </c>
      <c r="Q10" s="15">
        <v>8.1000000000000003E-2</v>
      </c>
      <c r="R10" s="15">
        <v>8.4000000000000005E-2</v>
      </c>
      <c r="S10" s="15">
        <v>8.3333333333333329E-2</v>
      </c>
      <c r="T10" s="15">
        <v>7.9666666666666663E-2</v>
      </c>
      <c r="U10" s="15">
        <v>0.08</v>
      </c>
      <c r="V10" s="15">
        <v>1.5275252316519479E-3</v>
      </c>
      <c r="W10" s="15">
        <v>1.0000000000000009E-3</v>
      </c>
      <c r="X10" s="15">
        <v>1.9999999999999948E-3</v>
      </c>
      <c r="Y10" s="15">
        <v>3.5118845842842424E-3</v>
      </c>
      <c r="Z10" s="15">
        <v>1.1547005383792527E-3</v>
      </c>
      <c r="AA10" s="15">
        <v>1.0000000000000009E-3</v>
      </c>
    </row>
    <row r="11" spans="1:27" x14ac:dyDescent="0.3">
      <c r="A11" s="15">
        <v>3.0017058334196918</v>
      </c>
      <c r="B11" s="15">
        <v>8.1333333333333327E-2</v>
      </c>
      <c r="C11" s="15">
        <v>7.9333333333333325E-2</v>
      </c>
      <c r="D11" s="15">
        <v>8.1000000000000003E-2</v>
      </c>
      <c r="E11" s="15">
        <v>7.9333333333333325E-2</v>
      </c>
      <c r="F11" s="15">
        <v>8.1000000000000003E-2</v>
      </c>
      <c r="G11" s="15">
        <v>8.2000000000000003E-2</v>
      </c>
      <c r="H11" s="15">
        <v>1.1547005383792527E-3</v>
      </c>
      <c r="I11" s="15">
        <v>1.1547005383792527E-3</v>
      </c>
      <c r="J11" s="15">
        <v>1.0000000000000009E-3</v>
      </c>
      <c r="K11" s="15">
        <v>2.5166114784235852E-3</v>
      </c>
      <c r="L11" s="15">
        <v>1.7320508075688791E-3</v>
      </c>
      <c r="M11" s="15">
        <v>1.7320508075688789E-3</v>
      </c>
      <c r="N11" s="15"/>
      <c r="O11" s="15">
        <v>3.0017058334196918</v>
      </c>
      <c r="P11" s="15">
        <v>8.2000000000000003E-2</v>
      </c>
      <c r="Q11" s="15">
        <v>8.2666666666666666E-2</v>
      </c>
      <c r="R11" s="15">
        <v>8.5666666666666669E-2</v>
      </c>
      <c r="S11" s="15">
        <v>8.5666666666666669E-2</v>
      </c>
      <c r="T11" s="15">
        <v>8.1333333333333327E-2</v>
      </c>
      <c r="U11" s="15">
        <v>8.1333333333333327E-2</v>
      </c>
      <c r="V11" s="15">
        <v>1.7320508075688791E-3</v>
      </c>
      <c r="W11" s="15">
        <v>5.7735026918962634E-4</v>
      </c>
      <c r="X11" s="15">
        <v>2.5166114784235779E-3</v>
      </c>
      <c r="Y11" s="15">
        <v>3.2145502536643131E-3</v>
      </c>
      <c r="Z11" s="15">
        <v>5.7735026918962634E-4</v>
      </c>
      <c r="AA11" s="15">
        <v>1.1547005383792527E-3</v>
      </c>
    </row>
    <row r="12" spans="1:27" x14ac:dyDescent="0.3">
      <c r="A12" s="15">
        <v>3.3350302777835168</v>
      </c>
      <c r="B12" s="15">
        <v>8.2333333333333328E-2</v>
      </c>
      <c r="C12" s="15">
        <v>0.08</v>
      </c>
      <c r="D12" s="15">
        <v>8.0666666666666664E-2</v>
      </c>
      <c r="E12" s="15">
        <v>8.1000000000000003E-2</v>
      </c>
      <c r="F12" s="15">
        <v>8.1333333333333327E-2</v>
      </c>
      <c r="G12" s="15">
        <v>8.2000000000000003E-2</v>
      </c>
      <c r="H12" s="15">
        <v>1.1547005383792527E-3</v>
      </c>
      <c r="I12" s="15">
        <v>1.0000000000000009E-3</v>
      </c>
      <c r="J12" s="15">
        <v>5.7735026918962634E-4</v>
      </c>
      <c r="K12" s="15">
        <v>1.7320508075688789E-3</v>
      </c>
      <c r="L12" s="15">
        <v>1.5275252316519479E-3</v>
      </c>
      <c r="M12" s="15">
        <v>3.4641016151377496E-3</v>
      </c>
      <c r="N12" s="15"/>
      <c r="O12" s="15">
        <v>3.3350302777835168</v>
      </c>
      <c r="P12" s="15">
        <v>8.3666666666666667E-2</v>
      </c>
      <c r="Q12" s="15">
        <v>8.3333333333333329E-2</v>
      </c>
      <c r="R12" s="15">
        <v>8.666666666666667E-2</v>
      </c>
      <c r="S12" s="15">
        <v>8.5666666666666669E-2</v>
      </c>
      <c r="T12" s="15">
        <v>8.1666666666666665E-2</v>
      </c>
      <c r="U12" s="15">
        <v>8.2333333333333328E-2</v>
      </c>
      <c r="V12" s="15">
        <v>1.1547005383792527E-3</v>
      </c>
      <c r="W12" s="15">
        <v>5.7735026918962634E-4</v>
      </c>
      <c r="X12" s="15">
        <v>5.7735026918962634E-4</v>
      </c>
      <c r="Y12" s="15">
        <v>3.5118845842842424E-3</v>
      </c>
      <c r="Z12" s="15">
        <v>1.1547005383792527E-3</v>
      </c>
      <c r="AA12" s="15">
        <v>1.5275252316519479E-3</v>
      </c>
    </row>
    <row r="13" spans="1:27" x14ac:dyDescent="0.3">
      <c r="A13" s="15">
        <v>3.6683549999725074</v>
      </c>
      <c r="B13" s="15">
        <v>8.4666666666666668E-2</v>
      </c>
      <c r="C13" s="15">
        <v>8.1666666666666665E-2</v>
      </c>
      <c r="D13" s="15">
        <v>8.2666666666666666E-2</v>
      </c>
      <c r="E13" s="15">
        <v>8.2333333333333328E-2</v>
      </c>
      <c r="F13" s="15">
        <v>8.3000000000000004E-2</v>
      </c>
      <c r="G13" s="15">
        <v>8.3666666666666667E-2</v>
      </c>
      <c r="H13" s="15">
        <v>5.7735026918962634E-4</v>
      </c>
      <c r="I13" s="15">
        <v>1.5275252316519479E-3</v>
      </c>
      <c r="J13" s="15">
        <v>5.7735026918962634E-4</v>
      </c>
      <c r="K13" s="15">
        <v>1.5275252316519479E-3</v>
      </c>
      <c r="L13" s="15">
        <v>1.7320508075688791E-3</v>
      </c>
      <c r="M13" s="15">
        <v>2.8867513459481233E-3</v>
      </c>
      <c r="N13" s="15"/>
      <c r="O13" s="15">
        <v>3.6683549999725074</v>
      </c>
      <c r="P13" s="15">
        <v>8.533333333333333E-2</v>
      </c>
      <c r="Q13" s="15">
        <v>8.5666666666666669E-2</v>
      </c>
      <c r="R13" s="15">
        <v>8.8666666666666671E-2</v>
      </c>
      <c r="S13" s="15">
        <v>8.8666666666666671E-2</v>
      </c>
      <c r="T13" s="15">
        <v>8.4000000000000005E-2</v>
      </c>
      <c r="U13" s="15">
        <v>8.4000000000000005E-2</v>
      </c>
      <c r="V13" s="15">
        <v>1.5275252316519405E-3</v>
      </c>
      <c r="W13" s="15">
        <v>5.7735026918961832E-4</v>
      </c>
      <c r="X13" s="15">
        <v>5.7735026918962634E-4</v>
      </c>
      <c r="Y13" s="15">
        <v>3.2145502536643131E-3</v>
      </c>
      <c r="Z13" s="15">
        <v>0</v>
      </c>
      <c r="AA13" s="15">
        <v>1.0000000000000009E-3</v>
      </c>
    </row>
    <row r="14" spans="1:27" x14ac:dyDescent="0.3">
      <c r="A14" s="15">
        <v>4.0016666666488163</v>
      </c>
      <c r="B14" s="15">
        <v>8.4666666666666668E-2</v>
      </c>
      <c r="C14" s="15">
        <v>8.2333333333333328E-2</v>
      </c>
      <c r="D14" s="15">
        <v>8.433333333333333E-2</v>
      </c>
      <c r="E14" s="15">
        <v>8.3000000000000004E-2</v>
      </c>
      <c r="F14" s="15">
        <v>8.433333333333333E-2</v>
      </c>
      <c r="G14" s="15">
        <v>8.433333333333333E-2</v>
      </c>
      <c r="H14" s="15">
        <v>1.527525231651942E-3</v>
      </c>
      <c r="I14" s="15">
        <v>2.0816659994661348E-3</v>
      </c>
      <c r="J14" s="15">
        <v>1.1547005383792527E-3</v>
      </c>
      <c r="K14" s="15">
        <v>2.9999999999999957E-3</v>
      </c>
      <c r="L14" s="15">
        <v>1.5275252316519405E-3</v>
      </c>
      <c r="M14" s="15">
        <v>3.2145502536643131E-3</v>
      </c>
      <c r="N14" s="15"/>
      <c r="O14" s="15">
        <v>4.0016666666488163</v>
      </c>
      <c r="P14" s="15">
        <v>8.6333333333333331E-2</v>
      </c>
      <c r="Q14" s="15">
        <v>8.7000000000000008E-2</v>
      </c>
      <c r="R14" s="15">
        <v>9.1000000000000011E-2</v>
      </c>
      <c r="S14" s="15">
        <v>8.9333333333333334E-2</v>
      </c>
      <c r="T14" s="15">
        <v>8.5666666666666669E-2</v>
      </c>
      <c r="U14" s="15">
        <v>8.533333333333333E-2</v>
      </c>
      <c r="V14" s="15">
        <v>1.527525231651942E-3</v>
      </c>
      <c r="W14" s="15">
        <v>1.0000000000000009E-3</v>
      </c>
      <c r="X14" s="15">
        <v>1.0000000000000009E-3</v>
      </c>
      <c r="Y14" s="15">
        <v>3.0550504633038962E-3</v>
      </c>
      <c r="Z14" s="15">
        <v>5.7735026918961832E-4</v>
      </c>
      <c r="AA14" s="15">
        <v>1.5275252316519405E-3</v>
      </c>
    </row>
    <row r="15" spans="1:27" x14ac:dyDescent="0.3">
      <c r="A15" s="15">
        <v>4.3350694444379769</v>
      </c>
      <c r="B15" s="15">
        <v>8.7000000000000008E-2</v>
      </c>
      <c r="C15" s="15">
        <v>8.433333333333333E-2</v>
      </c>
      <c r="D15" s="15">
        <v>8.6000000000000007E-2</v>
      </c>
      <c r="E15" s="15">
        <v>8.4666666666666668E-2</v>
      </c>
      <c r="F15" s="15">
        <v>8.533333333333333E-2</v>
      </c>
      <c r="G15" s="15">
        <v>8.6333333333333331E-2</v>
      </c>
      <c r="H15" s="15">
        <v>1.0000000000000009E-3</v>
      </c>
      <c r="I15" s="15">
        <v>1.1547005383792527E-3</v>
      </c>
      <c r="J15" s="15">
        <v>9.9999999999999395E-4</v>
      </c>
      <c r="K15" s="15">
        <v>1.527525231651942E-3</v>
      </c>
      <c r="L15" s="15">
        <v>2.3094010767584971E-3</v>
      </c>
      <c r="M15" s="15">
        <v>4.0414518843273758E-3</v>
      </c>
      <c r="N15" s="15"/>
      <c r="O15" s="15">
        <v>4.3350694444379769</v>
      </c>
      <c r="P15" s="15">
        <v>8.8666666666666671E-2</v>
      </c>
      <c r="Q15" s="15">
        <v>8.8666666666666671E-2</v>
      </c>
      <c r="R15" s="15">
        <v>9.2666666666666675E-2</v>
      </c>
      <c r="S15" s="15">
        <v>9.2000000000000012E-2</v>
      </c>
      <c r="T15" s="15">
        <v>8.7000000000000008E-2</v>
      </c>
      <c r="U15" s="15">
        <v>8.666666666666667E-2</v>
      </c>
      <c r="V15" s="15">
        <v>1.5275252316519479E-3</v>
      </c>
      <c r="W15" s="15">
        <v>1.5275252316519479E-3</v>
      </c>
      <c r="X15" s="15">
        <v>1.5275252316519479E-3</v>
      </c>
      <c r="Y15" s="15">
        <v>3.0000000000000027E-3</v>
      </c>
      <c r="Z15" s="15">
        <v>1.0000000000000009E-3</v>
      </c>
      <c r="AA15" s="15">
        <v>1.1547005383792527E-3</v>
      </c>
    </row>
    <row r="16" spans="1:27" x14ac:dyDescent="0.3">
      <c r="A16" s="15">
        <v>4.6683983333059587</v>
      </c>
      <c r="B16" s="15">
        <v>8.7333333333333332E-2</v>
      </c>
      <c r="C16" s="15">
        <v>8.533333333333333E-2</v>
      </c>
      <c r="D16" s="15">
        <v>8.666666666666667E-2</v>
      </c>
      <c r="E16" s="15">
        <v>8.6333333333333331E-2</v>
      </c>
      <c r="F16" s="15">
        <v>8.7000000000000008E-2</v>
      </c>
      <c r="G16" s="15">
        <v>8.666666666666667E-2</v>
      </c>
      <c r="H16" s="15">
        <v>1.5275252316519479E-3</v>
      </c>
      <c r="I16" s="15">
        <v>2.081665999466127E-3</v>
      </c>
      <c r="J16" s="15">
        <v>1.5275252316519405E-3</v>
      </c>
      <c r="K16" s="15">
        <v>3.0550504633038884E-3</v>
      </c>
      <c r="L16" s="15">
        <v>2.6457513110645877E-3</v>
      </c>
      <c r="M16" s="15">
        <v>3.7859388972001778E-3</v>
      </c>
      <c r="N16" s="15"/>
      <c r="O16" s="15">
        <v>4.6683983333059587</v>
      </c>
      <c r="P16" s="15">
        <v>8.9666666666666672E-2</v>
      </c>
      <c r="Q16" s="15">
        <v>9.0333333333333335E-2</v>
      </c>
      <c r="R16" s="15">
        <v>9.4666666666666677E-2</v>
      </c>
      <c r="S16" s="15">
        <v>9.3666666666666676E-2</v>
      </c>
      <c r="T16" s="15">
        <v>8.900000000000001E-2</v>
      </c>
      <c r="U16" s="15">
        <v>8.8000000000000009E-2</v>
      </c>
      <c r="V16" s="15">
        <v>1.1547005383792527E-3</v>
      </c>
      <c r="W16" s="15">
        <v>1.1547005383792527E-3</v>
      </c>
      <c r="X16" s="15">
        <v>1.1547005383792527E-3</v>
      </c>
      <c r="Y16" s="15">
        <v>3.2145502536643214E-3</v>
      </c>
      <c r="Z16" s="15">
        <v>1.6996749443881478E-17</v>
      </c>
      <c r="AA16" s="15">
        <v>1.0000000000000009E-3</v>
      </c>
    </row>
    <row r="17" spans="1:27" x14ac:dyDescent="0.3">
      <c r="A17" s="15">
        <v>5.001718888990581</v>
      </c>
      <c r="B17" s="15">
        <v>8.900000000000001E-2</v>
      </c>
      <c r="C17" s="15">
        <v>8.7000000000000008E-2</v>
      </c>
      <c r="D17" s="15">
        <v>8.8666666666666671E-2</v>
      </c>
      <c r="E17" s="15">
        <v>8.7333333333333332E-2</v>
      </c>
      <c r="F17" s="15">
        <v>8.7666666666666671E-2</v>
      </c>
      <c r="G17" s="15">
        <v>8.8000000000000009E-2</v>
      </c>
      <c r="H17" s="15">
        <v>1.0000000000000009E-3</v>
      </c>
      <c r="I17" s="15">
        <v>2.6457513110645851E-3</v>
      </c>
      <c r="J17" s="15">
        <v>1.5275252316519479E-3</v>
      </c>
      <c r="K17" s="15">
        <v>3.5118845842842428E-3</v>
      </c>
      <c r="L17" s="15">
        <v>3.0550504633038897E-3</v>
      </c>
      <c r="M17" s="15">
        <v>4.3588989435406726E-3</v>
      </c>
      <c r="N17" s="15"/>
      <c r="O17" s="15">
        <v>5.001718888990581</v>
      </c>
      <c r="P17" s="15">
        <v>9.1666666666666674E-2</v>
      </c>
      <c r="Q17" s="15">
        <v>9.2000000000000012E-2</v>
      </c>
      <c r="R17" s="15">
        <v>9.7666666666666679E-2</v>
      </c>
      <c r="S17" s="15">
        <v>9.5666666666666678E-2</v>
      </c>
      <c r="T17" s="15">
        <v>9.1000000000000011E-2</v>
      </c>
      <c r="U17" s="15">
        <v>9.0000000000000011E-2</v>
      </c>
      <c r="V17" s="15">
        <v>1.1547005383792527E-3</v>
      </c>
      <c r="W17" s="15">
        <v>1.0000000000000009E-3</v>
      </c>
      <c r="X17" s="15">
        <v>1.1547005383792527E-3</v>
      </c>
      <c r="Y17" s="15">
        <v>4.1633319989322695E-3</v>
      </c>
      <c r="Z17" s="15">
        <v>1.0000000000000009E-3</v>
      </c>
      <c r="AA17" s="15">
        <v>1.0000000000000009E-3</v>
      </c>
    </row>
    <row r="18" spans="1:27" x14ac:dyDescent="0.3">
      <c r="A18" s="15">
        <v>5.3350433333544061</v>
      </c>
      <c r="B18" s="15">
        <v>9.1333333333333336E-2</v>
      </c>
      <c r="C18" s="15">
        <v>8.900000000000001E-2</v>
      </c>
      <c r="D18" s="15">
        <v>9.1000000000000011E-2</v>
      </c>
      <c r="E18" s="15">
        <v>8.9333333333333334E-2</v>
      </c>
      <c r="F18" s="15">
        <v>9.0000000000000011E-2</v>
      </c>
      <c r="G18" s="15">
        <v>9.0333333333333335E-2</v>
      </c>
      <c r="H18" s="15">
        <v>5.7735026918962634E-4</v>
      </c>
      <c r="I18" s="15">
        <v>2.6457513110645929E-3</v>
      </c>
      <c r="J18" s="15">
        <v>1.0000000000000009E-3</v>
      </c>
      <c r="K18" s="15">
        <v>2.3094010767585054E-3</v>
      </c>
      <c r="L18" s="15">
        <v>2.6457513110645929E-3</v>
      </c>
      <c r="M18" s="15">
        <v>4.9328828623162518E-3</v>
      </c>
      <c r="N18" s="15"/>
      <c r="O18" s="15">
        <v>5.3350433333544061</v>
      </c>
      <c r="P18" s="15">
        <v>9.4666666666666677E-2</v>
      </c>
      <c r="Q18" s="15">
        <v>9.5000000000000015E-2</v>
      </c>
      <c r="R18" s="15">
        <v>0.10066666666666667</v>
      </c>
      <c r="S18" s="15">
        <v>9.8000000000000018E-2</v>
      </c>
      <c r="T18" s="15">
        <v>9.3333333333333338E-2</v>
      </c>
      <c r="U18" s="15">
        <v>9.1666666666666674E-2</v>
      </c>
      <c r="V18" s="15">
        <v>1.1547005383792527E-3</v>
      </c>
      <c r="W18" s="15">
        <v>1.0000000000000009E-3</v>
      </c>
      <c r="X18" s="15">
        <v>1.527525231651942E-3</v>
      </c>
      <c r="Y18" s="15">
        <v>3.0000000000000027E-3</v>
      </c>
      <c r="Z18" s="15">
        <v>1.5275252316519479E-3</v>
      </c>
      <c r="AA18" s="15">
        <v>1.1547005383792527E-3</v>
      </c>
    </row>
    <row r="19" spans="1:27" x14ac:dyDescent="0.3">
      <c r="A19" s="15">
        <v>5.6683680555433966</v>
      </c>
      <c r="B19" s="15">
        <v>9.5000000000000015E-2</v>
      </c>
      <c r="C19" s="15">
        <v>9.3000000000000013E-2</v>
      </c>
      <c r="D19" s="15">
        <v>9.5000000000000015E-2</v>
      </c>
      <c r="E19" s="15">
        <v>9.3333333333333338E-2</v>
      </c>
      <c r="F19" s="15">
        <v>9.3000000000000013E-2</v>
      </c>
      <c r="G19" s="15">
        <v>9.4000000000000014E-2</v>
      </c>
      <c r="H19" s="15">
        <v>1.7320508075688787E-3</v>
      </c>
      <c r="I19" s="15">
        <v>2.6457513110645929E-3</v>
      </c>
      <c r="J19" s="15">
        <v>1.0000000000000009E-3</v>
      </c>
      <c r="K19" s="15">
        <v>3.5118845842842497E-3</v>
      </c>
      <c r="L19" s="15">
        <v>2.6457513110645929E-3</v>
      </c>
      <c r="M19" s="15">
        <v>5.1961524227066361E-3</v>
      </c>
      <c r="N19" s="15"/>
      <c r="O19" s="15">
        <v>5.6683680555433966</v>
      </c>
      <c r="P19" s="15">
        <v>9.9000000000000019E-2</v>
      </c>
      <c r="Q19" s="15">
        <v>9.9333333333333343E-2</v>
      </c>
      <c r="R19" s="15">
        <v>0.10533333333333333</v>
      </c>
      <c r="S19" s="15">
        <v>0.10333333333333333</v>
      </c>
      <c r="T19" s="15">
        <v>9.7333333333333341E-2</v>
      </c>
      <c r="U19" s="15">
        <v>9.5666666666666678E-2</v>
      </c>
      <c r="V19" s="15">
        <v>1.0000000000000009E-3</v>
      </c>
      <c r="W19" s="15">
        <v>1.1547005383792527E-3</v>
      </c>
      <c r="X19" s="15">
        <v>2.0816659994661348E-3</v>
      </c>
      <c r="Y19" s="15">
        <v>4.0414518843273767E-3</v>
      </c>
      <c r="Z19" s="15">
        <v>5.7735026918962634E-4</v>
      </c>
      <c r="AA19" s="15">
        <v>1.1547005383792527E-3</v>
      </c>
    </row>
    <row r="20" spans="1:27" x14ac:dyDescent="0.3">
      <c r="A20" s="15">
        <v>6.0016927777323872</v>
      </c>
      <c r="B20" s="15">
        <v>9.7333333333333341E-2</v>
      </c>
      <c r="C20" s="15">
        <v>9.633333333333334E-2</v>
      </c>
      <c r="D20" s="15">
        <v>9.8333333333333342E-2</v>
      </c>
      <c r="E20" s="15">
        <v>9.6000000000000016E-2</v>
      </c>
      <c r="F20" s="15">
        <v>9.633333333333334E-2</v>
      </c>
      <c r="G20" s="15">
        <v>9.6666666666666665E-2</v>
      </c>
      <c r="H20" s="15">
        <v>1.5275252316519479E-3</v>
      </c>
      <c r="I20" s="15">
        <v>3.7859388972001857E-3</v>
      </c>
      <c r="J20" s="15">
        <v>1.1547005383792527E-3</v>
      </c>
      <c r="K20" s="15">
        <v>3.0000000000000027E-3</v>
      </c>
      <c r="L20" s="15">
        <v>3.5118845842842497E-3</v>
      </c>
      <c r="M20" s="15">
        <v>5.5075705472860991E-3</v>
      </c>
      <c r="N20" s="15"/>
      <c r="O20" s="15">
        <v>6.0016927777323872</v>
      </c>
      <c r="P20" s="15">
        <v>0.10233333333333333</v>
      </c>
      <c r="Q20" s="15">
        <v>0.10266666666666667</v>
      </c>
      <c r="R20" s="15">
        <v>0.10933333333333334</v>
      </c>
      <c r="S20" s="15">
        <v>0.10666666666666667</v>
      </c>
      <c r="T20" s="15">
        <v>0.10033333333333334</v>
      </c>
      <c r="U20" s="15">
        <v>9.8333333333333342E-2</v>
      </c>
      <c r="V20" s="15">
        <v>1.1547005383792447E-3</v>
      </c>
      <c r="W20" s="15">
        <v>1.5275252316519405E-3</v>
      </c>
      <c r="X20" s="15">
        <v>2.0816659994661348E-3</v>
      </c>
      <c r="Y20" s="15">
        <v>4.5092497528228985E-3</v>
      </c>
      <c r="Z20" s="15">
        <v>1.5275252316519405E-3</v>
      </c>
      <c r="AA20" s="15">
        <v>1.5275252316519479E-3</v>
      </c>
    </row>
    <row r="21" spans="1:27" x14ac:dyDescent="0.3">
      <c r="A21" s="15">
        <v>6.3350086110876873</v>
      </c>
      <c r="B21" s="15">
        <v>0.10066666666666668</v>
      </c>
      <c r="C21" s="15">
        <v>9.9000000000000019E-2</v>
      </c>
      <c r="D21" s="15">
        <v>0.10199999999999999</v>
      </c>
      <c r="E21" s="15">
        <v>9.8666666666666666E-2</v>
      </c>
      <c r="F21" s="15">
        <v>9.9333333333333343E-2</v>
      </c>
      <c r="G21" s="15">
        <v>9.9333333333333329E-2</v>
      </c>
      <c r="H21" s="15">
        <v>1.527525231651942E-3</v>
      </c>
      <c r="I21" s="15">
        <v>4.3588989435406726E-3</v>
      </c>
      <c r="J21" s="15">
        <v>1.9999999999999948E-3</v>
      </c>
      <c r="K21" s="15">
        <v>3.0550504633038884E-3</v>
      </c>
      <c r="L21" s="15">
        <v>4.5092497528228907E-3</v>
      </c>
      <c r="M21" s="15">
        <v>6.658328118479391E-3</v>
      </c>
      <c r="N21" s="15"/>
      <c r="O21" s="15">
        <v>6.3350086110876873</v>
      </c>
      <c r="P21" s="15">
        <v>0.10566666666666667</v>
      </c>
      <c r="Q21" s="15">
        <v>0.10733333333333334</v>
      </c>
      <c r="R21" s="15">
        <v>0.11466666666666668</v>
      </c>
      <c r="S21" s="15">
        <v>0.111</v>
      </c>
      <c r="T21" s="15">
        <v>0.104</v>
      </c>
      <c r="U21" s="15">
        <v>0.10066666666666668</v>
      </c>
      <c r="V21" s="15">
        <v>5.7735026918962634E-4</v>
      </c>
      <c r="W21" s="15">
        <v>3.0550504633038962E-3</v>
      </c>
      <c r="X21" s="15">
        <v>2.5166114784235852E-3</v>
      </c>
      <c r="Y21" s="15">
        <v>5.0000000000000044E-3</v>
      </c>
      <c r="Z21" s="15">
        <v>1.7320508075688791E-3</v>
      </c>
      <c r="AA21" s="15">
        <v>5.7735026918962634E-4</v>
      </c>
    </row>
    <row r="22" spans="1:27" x14ac:dyDescent="0.3">
      <c r="A22" s="15">
        <v>6.6684113888768479</v>
      </c>
      <c r="B22" s="15">
        <v>0.10466666666666667</v>
      </c>
      <c r="C22" s="15">
        <v>0.10266666666666667</v>
      </c>
      <c r="D22" s="15">
        <v>0.10633333333333334</v>
      </c>
      <c r="E22" s="15">
        <v>0.10233333333333333</v>
      </c>
      <c r="F22" s="15">
        <v>0.10233333333333333</v>
      </c>
      <c r="G22" s="15">
        <v>0.10266666666666667</v>
      </c>
      <c r="H22" s="15">
        <v>2.0816659994661348E-3</v>
      </c>
      <c r="I22" s="15">
        <v>4.932882862316244E-3</v>
      </c>
      <c r="J22" s="15">
        <v>1.5275252316519479E-3</v>
      </c>
      <c r="K22" s="15">
        <v>3.5118845842842428E-3</v>
      </c>
      <c r="L22" s="15">
        <v>4.5092497528228916E-3</v>
      </c>
      <c r="M22" s="15">
        <v>7.2341781380702332E-3</v>
      </c>
      <c r="N22" s="15"/>
      <c r="O22" s="15">
        <v>6.6684113888768479</v>
      </c>
      <c r="P22" s="15">
        <v>0.11066666666666668</v>
      </c>
      <c r="Q22" s="15">
        <v>0.11133333333333334</v>
      </c>
      <c r="R22" s="15">
        <v>0.12066666666666666</v>
      </c>
      <c r="S22" s="15">
        <v>0.11699999999999999</v>
      </c>
      <c r="T22" s="15">
        <v>0.10866666666666668</v>
      </c>
      <c r="U22" s="15">
        <v>0.10366666666666667</v>
      </c>
      <c r="V22" s="15">
        <v>5.7735026918962634E-4</v>
      </c>
      <c r="W22" s="15">
        <v>3.0550504633038962E-3</v>
      </c>
      <c r="X22" s="15">
        <v>4.5092497528228907E-3</v>
      </c>
      <c r="Y22" s="15">
        <v>4.9999999999999975E-3</v>
      </c>
      <c r="Z22" s="15">
        <v>1.1547005383792527E-3</v>
      </c>
      <c r="AA22" s="15">
        <v>5.7735026918962634E-4</v>
      </c>
    </row>
    <row r="23" spans="1:27" x14ac:dyDescent="0.3">
      <c r="A23" s="15">
        <v>7.0017316667363048</v>
      </c>
      <c r="B23" s="15">
        <v>0.109</v>
      </c>
      <c r="C23" s="15">
        <v>0.10866666666666668</v>
      </c>
      <c r="D23" s="15">
        <v>0.11333333333333334</v>
      </c>
      <c r="E23" s="15">
        <v>0.10833333333333334</v>
      </c>
      <c r="F23" s="15">
        <v>0.10766666666666667</v>
      </c>
      <c r="G23" s="15">
        <v>0.10799999999999998</v>
      </c>
      <c r="H23" s="15">
        <v>1.7320508075688791E-3</v>
      </c>
      <c r="I23" s="15">
        <v>5.8594652770823201E-3</v>
      </c>
      <c r="J23" s="15">
        <v>1.5275252316519479E-3</v>
      </c>
      <c r="K23" s="15">
        <v>3.5118845842842497E-3</v>
      </c>
      <c r="L23" s="15">
        <v>5.0332229568471705E-3</v>
      </c>
      <c r="M23" s="15">
        <v>8.6602540378443865E-3</v>
      </c>
      <c r="N23" s="15"/>
      <c r="O23" s="15">
        <v>7.0017316667363048</v>
      </c>
      <c r="P23" s="15">
        <v>0.11733333333333333</v>
      </c>
      <c r="Q23" s="15">
        <v>0.11866666666666666</v>
      </c>
      <c r="R23" s="15">
        <v>0.129</v>
      </c>
      <c r="S23" s="15">
        <v>0.12333333333333334</v>
      </c>
      <c r="T23" s="15">
        <v>0.115</v>
      </c>
      <c r="U23" s="15">
        <v>0.109</v>
      </c>
      <c r="V23" s="15">
        <v>5.7735026918961832E-4</v>
      </c>
      <c r="W23" s="15">
        <v>2.5166114784235783E-3</v>
      </c>
      <c r="X23" s="15">
        <v>4.5825756949558439E-3</v>
      </c>
      <c r="Y23" s="15">
        <v>5.0332229568471705E-3</v>
      </c>
      <c r="Z23" s="15">
        <v>2.0000000000000018E-3</v>
      </c>
      <c r="AA23" s="15">
        <v>0</v>
      </c>
    </row>
    <row r="24" spans="1:27" x14ac:dyDescent="0.3">
      <c r="A24" s="15">
        <v>7.3350563889252953</v>
      </c>
      <c r="B24" s="15">
        <v>0.11466666666666665</v>
      </c>
      <c r="C24" s="15">
        <v>0.11466666666666665</v>
      </c>
      <c r="D24" s="15">
        <v>0.11933333333333333</v>
      </c>
      <c r="E24" s="15">
        <v>0.113</v>
      </c>
      <c r="F24" s="15">
        <v>0.11266666666666665</v>
      </c>
      <c r="G24" s="15">
        <v>0.11233333333333333</v>
      </c>
      <c r="H24" s="15">
        <v>2.8867513459481233E-3</v>
      </c>
      <c r="I24" s="15">
        <v>5.8594652770823158E-3</v>
      </c>
      <c r="J24" s="15">
        <v>3.2145502536643162E-3</v>
      </c>
      <c r="K24" s="15">
        <v>4.0000000000000036E-3</v>
      </c>
      <c r="L24" s="15">
        <v>6.5064070986477112E-3</v>
      </c>
      <c r="M24" s="15">
        <v>1.0115993936995679E-2</v>
      </c>
      <c r="N24" s="15"/>
      <c r="O24" s="15">
        <v>7.3350563889252953</v>
      </c>
      <c r="P24" s="15">
        <v>0.12366666666666666</v>
      </c>
      <c r="Q24" s="15">
        <v>0.125</v>
      </c>
      <c r="R24" s="15">
        <v>0.13766666666666669</v>
      </c>
      <c r="S24" s="15">
        <v>0.13166666666666668</v>
      </c>
      <c r="T24" s="15">
        <v>0.12033333333333333</v>
      </c>
      <c r="U24" s="15">
        <v>0.114</v>
      </c>
      <c r="V24" s="15">
        <v>1.5275252316519479E-3</v>
      </c>
      <c r="W24" s="15">
        <v>4.5825756949558439E-3</v>
      </c>
      <c r="X24" s="15">
        <v>5.507570547286093E-3</v>
      </c>
      <c r="Y24" s="15">
        <v>6.1101009266077925E-3</v>
      </c>
      <c r="Z24" s="15">
        <v>2.5166114784235852E-3</v>
      </c>
      <c r="AA24" s="15">
        <v>0</v>
      </c>
    </row>
    <row r="25" spans="1:27" x14ac:dyDescent="0.3">
      <c r="A25" s="15">
        <v>7.6683811111142859</v>
      </c>
      <c r="B25" s="15">
        <v>0.12066666666666666</v>
      </c>
      <c r="C25" s="15">
        <v>0.12066666666666666</v>
      </c>
      <c r="D25" s="15">
        <v>0.12633333333333333</v>
      </c>
      <c r="E25" s="15">
        <v>0.11966666666666666</v>
      </c>
      <c r="F25" s="15">
        <v>0.11866666666666666</v>
      </c>
      <c r="G25" s="15">
        <v>0.11733333333333333</v>
      </c>
      <c r="H25" s="15">
        <v>2.8867513459481316E-3</v>
      </c>
      <c r="I25" s="15">
        <v>7.5718777944003635E-3</v>
      </c>
      <c r="J25" s="15">
        <v>3.2145502536643214E-3</v>
      </c>
      <c r="K25" s="15">
        <v>5.5075705472860999E-3</v>
      </c>
      <c r="L25" s="15">
        <v>7.0237691685684925E-3</v>
      </c>
      <c r="M25" s="15">
        <v>1.1015141094572205E-2</v>
      </c>
      <c r="N25" s="15"/>
      <c r="O25" s="15">
        <v>7.6683811111142859</v>
      </c>
      <c r="P25" s="15">
        <v>0.13066666666666668</v>
      </c>
      <c r="Q25" s="15">
        <v>0.13266666666666668</v>
      </c>
      <c r="R25" s="15">
        <v>0.14700000000000002</v>
      </c>
      <c r="S25" s="15">
        <v>0.14033333333333334</v>
      </c>
      <c r="T25" s="15">
        <v>0.12766666666666668</v>
      </c>
      <c r="U25" s="15">
        <v>0.11833333333333333</v>
      </c>
      <c r="V25" s="15">
        <v>2.3094010767585054E-3</v>
      </c>
      <c r="W25" s="15">
        <v>4.5092497528228985E-3</v>
      </c>
      <c r="X25" s="15">
        <v>6.9999999999999923E-3</v>
      </c>
      <c r="Y25" s="15">
        <v>7.0237691685684847E-3</v>
      </c>
      <c r="Z25" s="15">
        <v>2.0816659994661348E-3</v>
      </c>
      <c r="AA25" s="15">
        <v>5.7735026918962634E-4</v>
      </c>
    </row>
    <row r="26" spans="1:27" x14ac:dyDescent="0.3">
      <c r="A26" s="15">
        <v>8.0017058333032764</v>
      </c>
      <c r="B26" s="15">
        <v>0.12933333333333333</v>
      </c>
      <c r="C26" s="15">
        <v>0.129</v>
      </c>
      <c r="D26" s="15">
        <v>0.13633333333333333</v>
      </c>
      <c r="E26" s="15">
        <v>0.127</v>
      </c>
      <c r="F26" s="15">
        <v>0.12566666666666668</v>
      </c>
      <c r="G26" s="15">
        <v>0.124</v>
      </c>
      <c r="H26" s="15">
        <v>3.2145502536643214E-3</v>
      </c>
      <c r="I26" s="15">
        <v>7.9372539331937792E-3</v>
      </c>
      <c r="J26" s="15">
        <v>3.2145502536643214E-3</v>
      </c>
      <c r="K26" s="15">
        <v>5.0000000000000044E-3</v>
      </c>
      <c r="L26" s="15">
        <v>7.5055534994651419E-3</v>
      </c>
      <c r="M26" s="15">
        <v>1.2165525060596446E-2</v>
      </c>
      <c r="N26" s="15"/>
      <c r="O26" s="15">
        <v>8.0017058333032764</v>
      </c>
      <c r="P26" s="15">
        <v>0.14100000000000001</v>
      </c>
      <c r="Q26" s="15">
        <v>0.14299999999999999</v>
      </c>
      <c r="R26" s="15">
        <v>0.15933333333333333</v>
      </c>
      <c r="S26" s="15">
        <v>0.15033333333333332</v>
      </c>
      <c r="T26" s="15">
        <v>0.13700000000000001</v>
      </c>
      <c r="U26" s="15">
        <v>0.12533333333333332</v>
      </c>
      <c r="V26" s="15">
        <v>9.9999999999998701E-4</v>
      </c>
      <c r="W26" s="15">
        <v>6.2449979983983887E-3</v>
      </c>
      <c r="X26" s="15">
        <v>8.082903768654769E-3</v>
      </c>
      <c r="Y26" s="15">
        <v>7.0237691685684995E-3</v>
      </c>
      <c r="Z26" s="15">
        <v>2.0000000000000018E-3</v>
      </c>
      <c r="AA26" s="15">
        <v>5.7735026918962634E-4</v>
      </c>
    </row>
    <row r="27" spans="1:27" x14ac:dyDescent="0.3">
      <c r="A27" s="15">
        <v>8.3350174999795854</v>
      </c>
      <c r="B27" s="15">
        <v>0.13666666666666669</v>
      </c>
      <c r="C27" s="15">
        <v>0.13833333333333334</v>
      </c>
      <c r="D27" s="15">
        <v>0.14566666666666664</v>
      </c>
      <c r="E27" s="15">
        <v>0.13500000000000001</v>
      </c>
      <c r="F27" s="15">
        <v>0.13400000000000001</v>
      </c>
      <c r="G27" s="15">
        <v>0.13166666666666668</v>
      </c>
      <c r="H27" s="15">
        <v>4.7258156262525971E-3</v>
      </c>
      <c r="I27" s="15">
        <v>1.0263202878893762E-2</v>
      </c>
      <c r="J27" s="15">
        <v>3.7859388972001857E-3</v>
      </c>
      <c r="K27" s="15">
        <v>5.5677643628300267E-3</v>
      </c>
      <c r="L27" s="15">
        <v>8.5440037453175261E-3</v>
      </c>
      <c r="M27" s="15">
        <v>1.3279056191361388E-2</v>
      </c>
      <c r="N27" s="15"/>
      <c r="O27" s="15">
        <v>8.3350174999795854</v>
      </c>
      <c r="P27" s="15">
        <v>0.15033333333333332</v>
      </c>
      <c r="Q27" s="15">
        <v>0.153</v>
      </c>
      <c r="R27" s="15">
        <v>0.17266666666666666</v>
      </c>
      <c r="S27" s="15">
        <v>0.16333333333333333</v>
      </c>
      <c r="T27" s="15">
        <v>0.14599999999999999</v>
      </c>
      <c r="U27" s="15">
        <v>0.13200000000000001</v>
      </c>
      <c r="V27" s="15">
        <v>2.0816659994661348E-3</v>
      </c>
      <c r="W27" s="15">
        <v>5.5677643628300267E-3</v>
      </c>
      <c r="X27" s="15">
        <v>8.0208062770106368E-3</v>
      </c>
      <c r="Y27" s="15">
        <v>8.3266639978645373E-3</v>
      </c>
      <c r="Z27" s="15">
        <v>3.0000000000000027E-3</v>
      </c>
      <c r="AA27" s="15">
        <v>1.0000000000000009E-3</v>
      </c>
    </row>
    <row r="28" spans="1:27" x14ac:dyDescent="0.3">
      <c r="A28" s="15">
        <v>8.6683508333517238</v>
      </c>
      <c r="B28" s="15">
        <v>0.14699999999999999</v>
      </c>
      <c r="C28" s="15">
        <v>0.14800000000000002</v>
      </c>
      <c r="D28" s="15">
        <v>0.15833333333333333</v>
      </c>
      <c r="E28" s="15">
        <v>0.14466666666666669</v>
      </c>
      <c r="F28" s="15">
        <v>0.14300000000000002</v>
      </c>
      <c r="G28" s="15">
        <v>0.13833333333333334</v>
      </c>
      <c r="H28" s="15">
        <v>4.3588989435406778E-3</v>
      </c>
      <c r="I28" s="15">
        <v>1.178982612255159E-2</v>
      </c>
      <c r="J28" s="15">
        <v>5.1316014394468881E-3</v>
      </c>
      <c r="K28" s="15">
        <v>7.505553499465128E-3</v>
      </c>
      <c r="L28" s="15">
        <v>8.1853527718724426E-3</v>
      </c>
      <c r="M28" s="15">
        <v>1.2741009902410925E-2</v>
      </c>
      <c r="N28" s="15"/>
      <c r="O28" s="15">
        <v>8.6683508333517238</v>
      </c>
      <c r="P28" s="15">
        <v>0.16200000000000001</v>
      </c>
      <c r="Q28" s="15">
        <v>0.16633333333333333</v>
      </c>
      <c r="R28" s="15">
        <v>0.18733333333333335</v>
      </c>
      <c r="S28" s="15">
        <v>0.17833333333333334</v>
      </c>
      <c r="T28" s="15">
        <v>0.15766666666666665</v>
      </c>
      <c r="U28" s="15">
        <v>0.14099999999999999</v>
      </c>
      <c r="V28" s="15">
        <v>1.7320508075688791E-3</v>
      </c>
      <c r="W28" s="15">
        <v>7.0237691685684856E-3</v>
      </c>
      <c r="X28" s="15">
        <v>1.0016652800877822E-2</v>
      </c>
      <c r="Y28" s="15">
        <v>8.3266639978645217E-3</v>
      </c>
      <c r="Z28" s="15">
        <v>2.5166114784235852E-3</v>
      </c>
      <c r="AA28" s="15">
        <v>1.9999999999999879E-3</v>
      </c>
    </row>
    <row r="29" spans="1:27" x14ac:dyDescent="0.3">
      <c r="A29" s="15">
        <v>9.001744722307194</v>
      </c>
      <c r="B29" s="15">
        <v>0.16033333333333333</v>
      </c>
      <c r="C29" s="15">
        <v>0.16133333333333333</v>
      </c>
      <c r="D29" s="15">
        <v>0.17100000000000001</v>
      </c>
      <c r="E29" s="15">
        <v>0.158</v>
      </c>
      <c r="F29" s="15">
        <v>0.15233333333333332</v>
      </c>
      <c r="G29" s="15">
        <v>0.14633333333333334</v>
      </c>
      <c r="H29" s="15">
        <v>5.7735026918962632E-3</v>
      </c>
      <c r="I29" s="15">
        <v>1.3868429375143147E-2</v>
      </c>
      <c r="J29" s="15">
        <v>5.1961524227066205E-3</v>
      </c>
      <c r="K29" s="15">
        <v>1.0535653752852748E-2</v>
      </c>
      <c r="L29" s="15">
        <v>7.6376261582597402E-3</v>
      </c>
      <c r="M29" s="15">
        <v>1.3576941236277529E-2</v>
      </c>
      <c r="N29" s="15"/>
      <c r="O29" s="15">
        <v>9.001744722307194</v>
      </c>
      <c r="P29" s="15">
        <v>0.17466666666666666</v>
      </c>
      <c r="Q29" s="15">
        <v>0.18099999999999997</v>
      </c>
      <c r="R29" s="15">
        <v>0.20333333333333334</v>
      </c>
      <c r="S29" s="15">
        <v>0.19166666666666665</v>
      </c>
      <c r="T29" s="15">
        <v>0.16800000000000001</v>
      </c>
      <c r="U29" s="15">
        <v>0.14933333333333332</v>
      </c>
      <c r="V29" s="15">
        <v>1.5275252316519479E-3</v>
      </c>
      <c r="W29" s="15">
        <v>7.2111025509279851E-3</v>
      </c>
      <c r="X29" s="15">
        <v>9.2915732431775623E-3</v>
      </c>
      <c r="Y29" s="15">
        <v>1.0214368964029717E-2</v>
      </c>
      <c r="Z29" s="15">
        <v>2.6457513110645929E-3</v>
      </c>
      <c r="AA29" s="15">
        <v>2.5166114784235852E-3</v>
      </c>
    </row>
    <row r="30" spans="1:27" x14ac:dyDescent="0.3">
      <c r="A30" s="15">
        <v>9.3350649999920279</v>
      </c>
      <c r="B30" s="15">
        <v>0.17200000000000001</v>
      </c>
      <c r="C30" s="15">
        <v>0.17600000000000002</v>
      </c>
      <c r="D30" s="15">
        <v>0.18833333333333332</v>
      </c>
      <c r="E30" s="15">
        <v>0.17066666666666666</v>
      </c>
      <c r="F30" s="15">
        <v>0.16233333333333333</v>
      </c>
      <c r="G30" s="15">
        <v>0.154</v>
      </c>
      <c r="H30" s="15">
        <v>6.0827625302982092E-3</v>
      </c>
      <c r="I30" s="15">
        <v>1.3453624047073707E-2</v>
      </c>
      <c r="J30" s="15">
        <v>4.9328828623162518E-3</v>
      </c>
      <c r="K30" s="15">
        <v>1.0066445913694327E-2</v>
      </c>
      <c r="L30" s="15">
        <v>8.3266639978645373E-3</v>
      </c>
      <c r="M30" s="15">
        <v>1.3892443989449818E-2</v>
      </c>
      <c r="N30" s="15"/>
      <c r="O30" s="15">
        <v>9.3350649999920279</v>
      </c>
      <c r="P30" s="15">
        <v>0.18899999999999997</v>
      </c>
      <c r="Q30" s="15">
        <v>0.19566666666666666</v>
      </c>
      <c r="R30" s="15">
        <v>0.21933333333333335</v>
      </c>
      <c r="S30" s="15">
        <v>0.20766666666666667</v>
      </c>
      <c r="T30" s="15">
        <v>0.18033333333333332</v>
      </c>
      <c r="U30" s="15">
        <v>0.15933333333333333</v>
      </c>
      <c r="V30" s="15">
        <v>2.6457513110645929E-3</v>
      </c>
      <c r="W30" s="15">
        <v>7.0945988845975937E-3</v>
      </c>
      <c r="X30" s="15">
        <v>8.326663997864539E-3</v>
      </c>
      <c r="Y30" s="15">
        <v>9.2915732431775606E-3</v>
      </c>
      <c r="Z30" s="15">
        <v>2.8867513459481312E-3</v>
      </c>
      <c r="AA30" s="15">
        <v>1.5275252316519479E-3</v>
      </c>
    </row>
    <row r="31" spans="1:27" x14ac:dyDescent="0.3">
      <c r="A31" s="15">
        <v>9.6683941666851752</v>
      </c>
      <c r="B31" s="15">
        <v>0.18400000000000002</v>
      </c>
      <c r="C31" s="15">
        <v>0.19000000000000003</v>
      </c>
      <c r="D31" s="15">
        <v>0.20233333333333334</v>
      </c>
      <c r="E31" s="15">
        <v>0.18433333333333332</v>
      </c>
      <c r="F31" s="15">
        <v>0.17233333333333331</v>
      </c>
      <c r="G31" s="15">
        <v>0.16133333333333333</v>
      </c>
      <c r="H31" s="15">
        <v>7.0000000000000062E-3</v>
      </c>
      <c r="I31" s="15">
        <v>1.4177446878757837E-2</v>
      </c>
      <c r="J31" s="15">
        <v>5.8594652770823045E-3</v>
      </c>
      <c r="K31" s="15">
        <v>7.6376261582597402E-3</v>
      </c>
      <c r="L31" s="15">
        <v>8.6216781042517017E-3</v>
      </c>
      <c r="M31" s="15">
        <v>1.4433756729740642E-2</v>
      </c>
      <c r="N31" s="15"/>
      <c r="O31" s="15">
        <v>9.6683941666851752</v>
      </c>
      <c r="P31" s="15">
        <v>0.20266666666666669</v>
      </c>
      <c r="Q31" s="15">
        <v>0.21133333333333335</v>
      </c>
      <c r="R31" s="15">
        <v>0.23699999999999999</v>
      </c>
      <c r="S31" s="15">
        <v>0.22233333333333336</v>
      </c>
      <c r="T31" s="15">
        <v>0.19299999999999998</v>
      </c>
      <c r="U31" s="15">
        <v>0.16866666666666666</v>
      </c>
      <c r="V31" s="15">
        <v>2.5166114784235727E-3</v>
      </c>
      <c r="W31" s="15">
        <v>6.6583281184793989E-3</v>
      </c>
      <c r="X31" s="15">
        <v>9.165151389911674E-3</v>
      </c>
      <c r="Y31" s="15">
        <v>8.9628864398325087E-3</v>
      </c>
      <c r="Z31" s="15">
        <v>4.3588989435406778E-3</v>
      </c>
      <c r="AA31" s="15">
        <v>5.7735026918962634E-4</v>
      </c>
    </row>
    <row r="32" spans="1:27" x14ac:dyDescent="0.3">
      <c r="A32" s="15">
        <v>10.001718888874166</v>
      </c>
      <c r="B32" s="15">
        <v>0.19766666666666666</v>
      </c>
      <c r="C32" s="15">
        <v>0.20533333333333334</v>
      </c>
      <c r="D32" s="15">
        <v>0.218</v>
      </c>
      <c r="E32" s="15">
        <v>0.19733333333333333</v>
      </c>
      <c r="F32" s="15">
        <v>0.18299999999999997</v>
      </c>
      <c r="G32" s="15">
        <v>0.16866666666666666</v>
      </c>
      <c r="H32" s="15">
        <v>7.2341781380702254E-3</v>
      </c>
      <c r="I32" s="15">
        <v>1.3428824718989121E-2</v>
      </c>
      <c r="J32" s="15">
        <v>5.2915026221291859E-3</v>
      </c>
      <c r="K32" s="15">
        <v>9.6090235369330462E-3</v>
      </c>
      <c r="L32" s="15">
        <v>7.9372539331937792E-3</v>
      </c>
      <c r="M32" s="15">
        <v>1.415391583037476E-2</v>
      </c>
      <c r="N32" s="15"/>
      <c r="O32" s="15">
        <v>10.001718888874166</v>
      </c>
      <c r="P32" s="15">
        <v>0.218</v>
      </c>
      <c r="Q32" s="15">
        <v>0.22666666666666668</v>
      </c>
      <c r="R32" s="15">
        <v>0.25366666666666665</v>
      </c>
      <c r="S32" s="15">
        <v>0.23866666666666667</v>
      </c>
      <c r="T32" s="15">
        <v>0.20366666666666666</v>
      </c>
      <c r="U32" s="15">
        <v>0.17800000000000002</v>
      </c>
      <c r="V32" s="15">
        <v>3.0000000000000027E-3</v>
      </c>
      <c r="W32" s="15">
        <v>7.0945988845975937E-3</v>
      </c>
      <c r="X32" s="15">
        <v>9.7125348562223188E-3</v>
      </c>
      <c r="Y32" s="15">
        <v>1.011599393699567E-2</v>
      </c>
      <c r="Z32" s="15">
        <v>4.041451884327368E-3</v>
      </c>
      <c r="AA32" s="15">
        <v>1.0000000000000009E-3</v>
      </c>
    </row>
    <row r="33" spans="1:27" x14ac:dyDescent="0.3">
      <c r="A33" s="15">
        <v>10.335043333412614</v>
      </c>
      <c r="B33" s="15">
        <v>0.21299999999999999</v>
      </c>
      <c r="C33" s="15">
        <v>0.22133333333333335</v>
      </c>
      <c r="D33" s="15">
        <v>0.23499999999999999</v>
      </c>
      <c r="E33" s="15">
        <v>0.21233333333333335</v>
      </c>
      <c r="F33" s="15">
        <v>0.19466666666666668</v>
      </c>
      <c r="G33" s="15">
        <v>0.17733333333333334</v>
      </c>
      <c r="H33" s="15">
        <v>7.8102496759066614E-3</v>
      </c>
      <c r="I33" s="15">
        <v>1.4364307617610175E-2</v>
      </c>
      <c r="J33" s="15">
        <v>6.2449979983983887E-3</v>
      </c>
      <c r="K33" s="15">
        <v>7.6376261582597402E-3</v>
      </c>
      <c r="L33" s="15">
        <v>8.7368949480541129E-3</v>
      </c>
      <c r="M33" s="15">
        <v>1.4468356276140466E-2</v>
      </c>
      <c r="N33" s="15"/>
      <c r="O33" s="15">
        <v>10.335043333412614</v>
      </c>
      <c r="P33" s="15">
        <v>0.23366666666666666</v>
      </c>
      <c r="Q33" s="15">
        <v>0.24466666666666667</v>
      </c>
      <c r="R33" s="15">
        <v>0.27266666666666667</v>
      </c>
      <c r="S33" s="15">
        <v>0.255</v>
      </c>
      <c r="T33" s="15">
        <v>0.218</v>
      </c>
      <c r="U33" s="15">
        <v>0.18766666666666665</v>
      </c>
      <c r="V33" s="15">
        <v>3.2145502536643053E-3</v>
      </c>
      <c r="W33" s="15">
        <v>7.5718777944003713E-3</v>
      </c>
      <c r="X33" s="15">
        <v>1.1503622617824914E-2</v>
      </c>
      <c r="Y33" s="15">
        <v>1.0583005244258372E-2</v>
      </c>
      <c r="Z33" s="15">
        <v>4.3588989435406778E-3</v>
      </c>
      <c r="AA33" s="15">
        <v>5.7735026918962634E-4</v>
      </c>
    </row>
    <row r="34" spans="1:27" x14ac:dyDescent="0.3">
      <c r="A34" s="15">
        <v>10.668368055601604</v>
      </c>
      <c r="B34" s="15">
        <v>0.22699999999999998</v>
      </c>
      <c r="C34" s="15">
        <v>0.23833333333333331</v>
      </c>
      <c r="D34" s="15">
        <v>0.253</v>
      </c>
      <c r="E34" s="15">
        <v>0.22733333333333336</v>
      </c>
      <c r="F34" s="15">
        <v>0.20699999999999999</v>
      </c>
      <c r="G34" s="15">
        <v>0.18566666666666665</v>
      </c>
      <c r="H34" s="15">
        <v>8.71779788708134E-3</v>
      </c>
      <c r="I34" s="15">
        <v>1.4364307617610159E-2</v>
      </c>
      <c r="J34" s="15">
        <v>6.5574385243020068E-3</v>
      </c>
      <c r="K34" s="15">
        <v>7.234178138070241E-3</v>
      </c>
      <c r="L34" s="15">
        <v>9.165151389911674E-3</v>
      </c>
      <c r="M34" s="15">
        <v>1.5947831618540912E-2</v>
      </c>
      <c r="N34" s="15"/>
      <c r="O34" s="15">
        <v>10.668368055601604</v>
      </c>
      <c r="P34" s="15">
        <v>0.25066666666666665</v>
      </c>
      <c r="Q34" s="15">
        <v>0.26166666666666666</v>
      </c>
      <c r="R34" s="15">
        <v>0.29266666666666663</v>
      </c>
      <c r="S34" s="15">
        <v>0.27166666666666667</v>
      </c>
      <c r="T34" s="15">
        <v>0.23166666666666666</v>
      </c>
      <c r="U34" s="15">
        <v>0.19733333333333336</v>
      </c>
      <c r="V34" s="15">
        <v>4.0414518843273836E-3</v>
      </c>
      <c r="W34" s="15">
        <v>7.7674534651540356E-3</v>
      </c>
      <c r="X34" s="15">
        <v>1.3650396819628829E-2</v>
      </c>
      <c r="Y34" s="15">
        <v>1.0214368964029717E-2</v>
      </c>
      <c r="Z34" s="15">
        <v>4.1633319989322582E-3</v>
      </c>
      <c r="AA34" s="15">
        <v>5.7735026918962634E-4</v>
      </c>
    </row>
    <row r="35" spans="1:27" x14ac:dyDescent="0.3">
      <c r="A35" s="15">
        <v>11.001688333286438</v>
      </c>
      <c r="B35" s="15">
        <v>0.24166666666666667</v>
      </c>
      <c r="C35" s="15">
        <v>0.25366666666666665</v>
      </c>
      <c r="D35" s="15">
        <v>0.26933333333333337</v>
      </c>
      <c r="E35" s="15">
        <v>0.24133333333333332</v>
      </c>
      <c r="F35" s="15">
        <v>0.21833333333333335</v>
      </c>
      <c r="G35" s="15">
        <v>0.19199999999999998</v>
      </c>
      <c r="H35" s="15">
        <v>8.1445278152470837E-3</v>
      </c>
      <c r="I35" s="15">
        <v>1.3650396819628858E-2</v>
      </c>
      <c r="J35" s="15">
        <v>7.5718777944003713E-3</v>
      </c>
      <c r="K35" s="15">
        <v>8.1445278152470681E-3</v>
      </c>
      <c r="L35" s="15">
        <v>8.6216781042517173E-3</v>
      </c>
      <c r="M35" s="15">
        <v>1.5716233645501707E-2</v>
      </c>
      <c r="N35" s="15"/>
      <c r="O35" s="15">
        <v>11.001688333286438</v>
      </c>
      <c r="P35" s="15">
        <v>0.26566666666666666</v>
      </c>
      <c r="Q35" s="15">
        <v>0.27833333333333332</v>
      </c>
      <c r="R35" s="15">
        <v>0.3116666666666667</v>
      </c>
      <c r="S35" s="15">
        <v>0.28766666666666668</v>
      </c>
      <c r="T35" s="15">
        <v>0.24333333333333332</v>
      </c>
      <c r="U35" s="15">
        <v>0.20433333333333334</v>
      </c>
      <c r="V35" s="15">
        <v>4.0414518843273836E-3</v>
      </c>
      <c r="W35" s="15">
        <v>6.0277137733416872E-3</v>
      </c>
      <c r="X35" s="15">
        <v>1.6502525059315432E-2</v>
      </c>
      <c r="Y35" s="15">
        <v>1.1930353445448832E-2</v>
      </c>
      <c r="Z35" s="15">
        <v>4.6188021535170107E-3</v>
      </c>
      <c r="AA35" s="15">
        <v>5.7735026918962634E-4</v>
      </c>
    </row>
    <row r="36" spans="1:27" x14ac:dyDescent="0.3">
      <c r="A36" s="15">
        <v>11.335013055650052</v>
      </c>
      <c r="B36" s="15">
        <v>0.25633333333333336</v>
      </c>
      <c r="C36" s="15">
        <v>0.27166666666666667</v>
      </c>
      <c r="D36" s="15">
        <v>0.28766666666666668</v>
      </c>
      <c r="E36" s="15">
        <v>0.25700000000000001</v>
      </c>
      <c r="F36" s="15">
        <v>0.22999999999999998</v>
      </c>
      <c r="G36" s="15">
        <v>0.19966666666666666</v>
      </c>
      <c r="H36" s="15">
        <v>8.5049005481153909E-3</v>
      </c>
      <c r="I36" s="15">
        <v>1.4571661996262922E-2</v>
      </c>
      <c r="J36" s="15">
        <v>7.3711147958320008E-3</v>
      </c>
      <c r="K36" s="15">
        <v>6.9282032302755165E-3</v>
      </c>
      <c r="L36" s="15">
        <v>8.8881944173155869E-3</v>
      </c>
      <c r="M36" s="15">
        <v>1.6258331197676262E-2</v>
      </c>
      <c r="N36" s="15"/>
      <c r="O36" s="15">
        <v>11.335013055650052</v>
      </c>
      <c r="P36" s="15">
        <v>0.28366666666666668</v>
      </c>
      <c r="Q36" s="15">
        <v>0.29633333333333334</v>
      </c>
      <c r="R36" s="15">
        <v>0.33333333333333331</v>
      </c>
      <c r="S36" s="15">
        <v>0.30466666666666664</v>
      </c>
      <c r="T36" s="15">
        <v>0.255</v>
      </c>
      <c r="U36" s="15">
        <v>0.21199999999999999</v>
      </c>
      <c r="V36" s="15">
        <v>4.0414518843273524E-3</v>
      </c>
      <c r="W36" s="15">
        <v>6.6583281184793989E-3</v>
      </c>
      <c r="X36" s="15">
        <v>1.9553345834749943E-2</v>
      </c>
      <c r="Y36" s="15">
        <v>1.1846237095944583E-2</v>
      </c>
      <c r="Z36" s="15">
        <v>4.3588989435406778E-3</v>
      </c>
      <c r="AA36" s="15">
        <v>0</v>
      </c>
    </row>
    <row r="37" spans="1:27" x14ac:dyDescent="0.3">
      <c r="A37" s="15">
        <v>11.668407222256064</v>
      </c>
      <c r="B37" s="15">
        <v>0.27399999999999997</v>
      </c>
      <c r="C37" s="15">
        <v>0.29033333333333333</v>
      </c>
      <c r="D37" s="15">
        <v>0.30633333333333335</v>
      </c>
      <c r="E37" s="15">
        <v>0.27400000000000002</v>
      </c>
      <c r="F37" s="15">
        <v>0.24333333333333332</v>
      </c>
      <c r="G37" s="15">
        <v>0.20866666666666667</v>
      </c>
      <c r="H37" s="15">
        <v>8.8881944173155661E-3</v>
      </c>
      <c r="I37" s="15">
        <v>1.4224392195567894E-2</v>
      </c>
      <c r="J37" s="15">
        <v>8.5049005481153909E-3</v>
      </c>
      <c r="K37" s="15">
        <v>6.0827625302982248E-3</v>
      </c>
      <c r="L37" s="15">
        <v>8.6216781042517017E-3</v>
      </c>
      <c r="M37" s="15">
        <v>1.7009801096230764E-2</v>
      </c>
      <c r="N37" s="15"/>
      <c r="O37" s="15">
        <v>11.668407222256064</v>
      </c>
      <c r="P37" s="15">
        <v>0.30233333333333334</v>
      </c>
      <c r="Q37" s="15">
        <v>0.31766666666666671</v>
      </c>
      <c r="R37" s="15">
        <v>0.35666666666666663</v>
      </c>
      <c r="S37" s="15">
        <v>0.32400000000000001</v>
      </c>
      <c r="T37" s="15">
        <v>0.27</v>
      </c>
      <c r="U37" s="15">
        <v>0.221</v>
      </c>
      <c r="V37" s="15">
        <v>3.7859388972001857E-3</v>
      </c>
      <c r="W37" s="15">
        <v>6.8068592855540519E-3</v>
      </c>
      <c r="X37" s="15">
        <v>2.4006943440041114E-2</v>
      </c>
      <c r="Y37" s="15">
        <v>1.216552506059645E-2</v>
      </c>
      <c r="Z37" s="15">
        <v>5.2915026221291859E-3</v>
      </c>
      <c r="AA37" s="15">
        <v>1.7320508075688791E-3</v>
      </c>
    </row>
    <row r="38" spans="1:27" x14ac:dyDescent="0.3">
      <c r="A38" s="15">
        <v>12.001723055611365</v>
      </c>
      <c r="B38" s="15">
        <v>0.29033333333333333</v>
      </c>
      <c r="C38" s="15">
        <v>0.309</v>
      </c>
      <c r="D38" s="15">
        <v>0.32633333333333336</v>
      </c>
      <c r="E38" s="15">
        <v>0.29066666666666663</v>
      </c>
      <c r="F38" s="15">
        <v>0.25566666666666665</v>
      </c>
      <c r="G38" s="15">
        <v>0.216</v>
      </c>
      <c r="H38" s="15">
        <v>9.5043849529221503E-3</v>
      </c>
      <c r="I38" s="15">
        <v>1.5716233645501725E-2</v>
      </c>
      <c r="J38" s="15">
        <v>8.0829037686547672E-3</v>
      </c>
      <c r="K38" s="15">
        <v>6.6583281184793989E-3</v>
      </c>
      <c r="L38" s="15">
        <v>8.7368949480541129E-3</v>
      </c>
      <c r="M38" s="15">
        <v>1.7776388834631167E-2</v>
      </c>
      <c r="N38" s="15"/>
      <c r="O38" s="15">
        <v>12.001723055611365</v>
      </c>
      <c r="P38" s="15">
        <v>0.32266666666666666</v>
      </c>
      <c r="Q38" s="15">
        <v>0.33866666666666667</v>
      </c>
      <c r="R38" s="15">
        <v>0.38199999999999995</v>
      </c>
      <c r="S38" s="15">
        <v>0.34400000000000003</v>
      </c>
      <c r="T38" s="15">
        <v>0.28266666666666668</v>
      </c>
      <c r="U38" s="15">
        <v>0.22833333333333336</v>
      </c>
      <c r="V38" s="15">
        <v>4.9328828623162518E-3</v>
      </c>
      <c r="W38" s="15">
        <v>8.0829037686547429E-3</v>
      </c>
      <c r="X38" s="15">
        <v>2.7513632984395207E-2</v>
      </c>
      <c r="Y38" s="15">
        <v>1.299999999999998E-2</v>
      </c>
      <c r="Z38" s="15">
        <v>5.1316014394468578E-3</v>
      </c>
      <c r="AA38" s="15">
        <v>1.5275252316519479E-3</v>
      </c>
    </row>
    <row r="39" spans="1:27" x14ac:dyDescent="0.3">
      <c r="A39" s="15">
        <v>12.335052222304512</v>
      </c>
      <c r="B39" s="15">
        <v>0.3096666666666667</v>
      </c>
      <c r="C39" s="15">
        <v>0.33</v>
      </c>
      <c r="D39" s="15">
        <v>0.34899999999999998</v>
      </c>
      <c r="E39" s="15">
        <v>0.30866666666666664</v>
      </c>
      <c r="F39" s="15">
        <v>0.27133333333333337</v>
      </c>
      <c r="G39" s="15">
        <v>0.22366666666666668</v>
      </c>
      <c r="H39" s="15">
        <v>9.5043849529221763E-3</v>
      </c>
      <c r="I39" s="15">
        <v>1.757839583124696E-2</v>
      </c>
      <c r="J39" s="15">
        <v>7.549834435270731E-3</v>
      </c>
      <c r="K39" s="15">
        <v>6.8068592855540519E-3</v>
      </c>
      <c r="L39" s="15">
        <v>7.6376261582597402E-3</v>
      </c>
      <c r="M39" s="15">
        <v>1.9857828011475311E-2</v>
      </c>
      <c r="N39" s="15"/>
      <c r="O39" s="15">
        <v>12.335052222304512</v>
      </c>
      <c r="P39" s="15">
        <v>0.34366666666666673</v>
      </c>
      <c r="Q39" s="15">
        <v>0.36000000000000004</v>
      </c>
      <c r="R39" s="15">
        <v>0.40666666666666668</v>
      </c>
      <c r="S39" s="15">
        <v>0.36499999999999999</v>
      </c>
      <c r="T39" s="15">
        <v>0.29733333333333328</v>
      </c>
      <c r="U39" s="15">
        <v>0.23666666666666666</v>
      </c>
      <c r="V39" s="15">
        <v>6.6583281184793668E-3</v>
      </c>
      <c r="W39" s="15">
        <v>9.1651513899116879E-3</v>
      </c>
      <c r="X39" s="15">
        <v>3.2501282025996045E-2</v>
      </c>
      <c r="Y39" s="15">
        <v>1.2124355652982153E-2</v>
      </c>
      <c r="Z39" s="15">
        <v>4.5092497528228985E-3</v>
      </c>
      <c r="AA39" s="15">
        <v>1.1547005383792527E-3</v>
      </c>
    </row>
    <row r="40" spans="1:27" x14ac:dyDescent="0.3">
      <c r="A40" s="15">
        <v>12.668376666668337</v>
      </c>
      <c r="B40" s="15">
        <v>0.33033333333333337</v>
      </c>
      <c r="C40" s="15">
        <v>0.35200000000000004</v>
      </c>
      <c r="D40" s="15">
        <v>0.37233333333333335</v>
      </c>
      <c r="E40" s="15">
        <v>0.32833333333333337</v>
      </c>
      <c r="F40" s="15">
        <v>0.28633333333333333</v>
      </c>
      <c r="G40" s="15">
        <v>0.23300000000000001</v>
      </c>
      <c r="H40" s="15">
        <v>1.1060440015358049E-2</v>
      </c>
      <c r="I40" s="15">
        <v>1.743559577416268E-2</v>
      </c>
      <c r="J40" s="15">
        <v>1.0066445913694341E-2</v>
      </c>
      <c r="K40" s="15">
        <v>8.6216781042517173E-3</v>
      </c>
      <c r="L40" s="15">
        <v>7.6376261582597098E-3</v>
      </c>
      <c r="M40" s="15">
        <v>1.9467922333931787E-2</v>
      </c>
      <c r="N40" s="15"/>
      <c r="O40" s="15">
        <v>12.668376666668337</v>
      </c>
      <c r="P40" s="15">
        <v>0.36766666666666664</v>
      </c>
      <c r="Q40" s="15">
        <v>0.38566666666666666</v>
      </c>
      <c r="R40" s="15">
        <v>0.43500000000000005</v>
      </c>
      <c r="S40" s="15">
        <v>0.38866666666666666</v>
      </c>
      <c r="T40" s="15">
        <v>0.3116666666666667</v>
      </c>
      <c r="U40" s="15">
        <v>0.24433333333333332</v>
      </c>
      <c r="V40" s="15">
        <v>5.8594652770823201E-3</v>
      </c>
      <c r="W40" s="15">
        <v>1.0503967504392498E-2</v>
      </c>
      <c r="X40" s="15">
        <v>3.4044089061098404E-2</v>
      </c>
      <c r="Y40" s="15">
        <v>1.2701705922171779E-2</v>
      </c>
      <c r="Z40" s="15">
        <v>5.8594652770823201E-3</v>
      </c>
      <c r="AA40" s="15">
        <v>5.7735026918962634E-4</v>
      </c>
    </row>
    <row r="41" spans="1:27" x14ac:dyDescent="0.3">
      <c r="A41" s="15">
        <v>13.001692777848803</v>
      </c>
      <c r="B41" s="15">
        <v>0.35166666666666674</v>
      </c>
      <c r="C41" s="15">
        <v>0.37633333333333335</v>
      </c>
      <c r="D41" s="15">
        <v>0.39766666666666667</v>
      </c>
      <c r="E41" s="15">
        <v>0.34933333333333333</v>
      </c>
      <c r="F41" s="15">
        <v>0.30066666666666664</v>
      </c>
      <c r="G41" s="15">
        <v>0.24033333333333337</v>
      </c>
      <c r="H41" s="15">
        <v>1.1676186592091312E-2</v>
      </c>
      <c r="I41" s="15">
        <v>2.0428737928059434E-2</v>
      </c>
      <c r="J41" s="15">
        <v>1.0969655114602867E-2</v>
      </c>
      <c r="K41" s="15">
        <v>1.0263202878893747E-2</v>
      </c>
      <c r="L41" s="15">
        <v>7.0945988845975937E-3</v>
      </c>
      <c r="M41" s="15">
        <v>1.8339392937971894E-2</v>
      </c>
      <c r="N41" s="15"/>
      <c r="O41" s="15">
        <v>13.001692777848803</v>
      </c>
      <c r="P41" s="15">
        <v>0.39233333333333337</v>
      </c>
      <c r="Q41" s="15">
        <v>0.41266666666666668</v>
      </c>
      <c r="R41" s="15">
        <v>0.46400000000000002</v>
      </c>
      <c r="S41" s="15">
        <v>0.41199999999999998</v>
      </c>
      <c r="T41" s="15">
        <v>0.32733333333333331</v>
      </c>
      <c r="U41" s="15">
        <v>0.251</v>
      </c>
      <c r="V41" s="15">
        <v>6.3508529610858885E-3</v>
      </c>
      <c r="W41" s="15">
        <v>1.0692676621563606E-2</v>
      </c>
      <c r="X41" s="15">
        <v>3.5510561809129412E-2</v>
      </c>
      <c r="Y41" s="15">
        <v>1.562049935181329E-2</v>
      </c>
      <c r="Z41" s="15">
        <v>5.5075705472861069E-3</v>
      </c>
      <c r="AA41" s="15">
        <v>1.0000000000000009E-3</v>
      </c>
    </row>
    <row r="42" spans="1:27" x14ac:dyDescent="0.3">
      <c r="A42" s="15">
        <v>13.335021666716784</v>
      </c>
      <c r="B42" s="15">
        <v>0.37633333333333335</v>
      </c>
      <c r="C42" s="15">
        <v>0.40366666666666667</v>
      </c>
      <c r="D42" s="15">
        <v>0.42599999999999999</v>
      </c>
      <c r="E42" s="15">
        <v>0.37200000000000005</v>
      </c>
      <c r="F42" s="15">
        <v>0.31766666666666671</v>
      </c>
      <c r="G42" s="15">
        <v>0.25</v>
      </c>
      <c r="H42" s="15">
        <v>1.3203534880225585E-2</v>
      </c>
      <c r="I42" s="15">
        <v>2.2501851775650217E-2</v>
      </c>
      <c r="J42" s="15">
        <v>1.0148891565092228E-2</v>
      </c>
      <c r="K42" s="15">
        <v>9.1651513899116879E-3</v>
      </c>
      <c r="L42" s="15">
        <v>8.7368949480541129E-3</v>
      </c>
      <c r="M42" s="15">
        <v>2.066397831977183E-2</v>
      </c>
      <c r="N42" s="15"/>
      <c r="O42" s="15">
        <v>13.335021666716784</v>
      </c>
      <c r="P42" s="15">
        <v>0.41899999999999998</v>
      </c>
      <c r="Q42" s="15">
        <v>0.44266666666666671</v>
      </c>
      <c r="R42" s="15">
        <v>0.49666666666666676</v>
      </c>
      <c r="S42" s="15">
        <v>0.437</v>
      </c>
      <c r="T42" s="15">
        <v>0.34299999999999997</v>
      </c>
      <c r="U42" s="15">
        <v>0.25900000000000001</v>
      </c>
      <c r="V42" s="15">
        <v>7.8102496759066605E-3</v>
      </c>
      <c r="W42" s="15">
        <v>1.0692676621563636E-2</v>
      </c>
      <c r="X42" s="15">
        <v>3.7501111094650701E-2</v>
      </c>
      <c r="Y42" s="15">
        <v>1.4798648586948755E-2</v>
      </c>
      <c r="Z42" s="15">
        <v>7.5498344352707266E-3</v>
      </c>
      <c r="AA42" s="15">
        <v>1.0000000000000009E-3</v>
      </c>
    </row>
    <row r="43" spans="1:27" x14ac:dyDescent="0.3">
      <c r="A43" s="15">
        <v>13.66841138881864</v>
      </c>
      <c r="B43" s="15">
        <v>0.39966666666666667</v>
      </c>
      <c r="C43" s="15">
        <v>0.4286666666666667</v>
      </c>
      <c r="D43" s="15">
        <v>0.45333333333333337</v>
      </c>
      <c r="E43" s="15">
        <v>0.39366666666666666</v>
      </c>
      <c r="F43" s="15">
        <v>0.33400000000000002</v>
      </c>
      <c r="G43" s="15">
        <v>0.25733333333333336</v>
      </c>
      <c r="H43" s="15">
        <v>1.3316656236958775E-2</v>
      </c>
      <c r="I43" s="15">
        <v>2.3180451534284933E-2</v>
      </c>
      <c r="J43" s="15">
        <v>1.2342339054382423E-2</v>
      </c>
      <c r="K43" s="15">
        <v>1.0066445913694341E-2</v>
      </c>
      <c r="L43" s="15">
        <v>8.5440037453175383E-3</v>
      </c>
      <c r="M43" s="15">
        <v>1.955334583474997E-2</v>
      </c>
      <c r="N43" s="15"/>
      <c r="O43" s="15">
        <v>13.66841138881864</v>
      </c>
      <c r="P43" s="15">
        <v>0.4443333333333333</v>
      </c>
      <c r="Q43" s="15">
        <v>0.48</v>
      </c>
      <c r="R43" s="15">
        <v>0.52633333333333343</v>
      </c>
      <c r="S43" s="15">
        <v>0.46366666666666667</v>
      </c>
      <c r="T43" s="15">
        <v>0.35799999999999993</v>
      </c>
      <c r="U43" s="15">
        <v>0.26466666666666666</v>
      </c>
      <c r="V43" s="15">
        <v>8.9628864398325087E-3</v>
      </c>
      <c r="W43" s="15">
        <v>2.8844410203711916E-2</v>
      </c>
      <c r="X43" s="15">
        <v>3.6528527664461588E-2</v>
      </c>
      <c r="Y43" s="15">
        <v>1.7039170558842728E-2</v>
      </c>
      <c r="Z43" s="15">
        <v>6.5574385243020068E-3</v>
      </c>
      <c r="AA43" s="15">
        <v>1.5275252316519479E-3</v>
      </c>
    </row>
    <row r="44" spans="1:27" x14ac:dyDescent="0.3">
      <c r="A44" s="15">
        <v>14.001736111182254</v>
      </c>
      <c r="B44" s="15">
        <v>0.42499999999999999</v>
      </c>
      <c r="C44" s="15">
        <v>0.45900000000000002</v>
      </c>
      <c r="D44" s="15">
        <v>0.48366666666666669</v>
      </c>
      <c r="E44" s="15">
        <v>0.41933333333333334</v>
      </c>
      <c r="F44" s="15">
        <v>0.35099999999999998</v>
      </c>
      <c r="G44" s="15">
        <v>0.26499999999999996</v>
      </c>
      <c r="H44" s="15">
        <v>1.4730919862656249E-2</v>
      </c>
      <c r="I44" s="15">
        <v>2.443358344574122E-2</v>
      </c>
      <c r="J44" s="15">
        <v>1.2583057392117928E-2</v>
      </c>
      <c r="K44" s="15">
        <v>1.0263202878893776E-2</v>
      </c>
      <c r="L44" s="15">
        <v>8.5440037453175105E-3</v>
      </c>
      <c r="M44" s="15">
        <v>2.1931712199461297E-2</v>
      </c>
      <c r="N44" s="15"/>
      <c r="O44" s="15">
        <v>14.001736111182254</v>
      </c>
      <c r="P44" s="15">
        <v>0.47666666666666663</v>
      </c>
      <c r="Q44" s="15">
        <v>0.50266666666666671</v>
      </c>
      <c r="R44" s="15">
        <v>0.56366666666666665</v>
      </c>
      <c r="S44" s="15">
        <v>0.4916666666666667</v>
      </c>
      <c r="T44" s="15">
        <v>0.3753333333333333</v>
      </c>
      <c r="U44" s="15">
        <v>0.27200000000000002</v>
      </c>
      <c r="V44" s="15">
        <v>8.3864970836060575E-3</v>
      </c>
      <c r="W44" s="15">
        <v>1.1676186592091339E-2</v>
      </c>
      <c r="X44" s="15">
        <v>4.1101500378128923E-2</v>
      </c>
      <c r="Y44" s="15">
        <v>1.6196707484341804E-2</v>
      </c>
      <c r="Z44" s="15">
        <v>8.6216781042517156E-3</v>
      </c>
      <c r="AA44" s="15">
        <v>1.0000000000000009E-3</v>
      </c>
    </row>
    <row r="45" spans="1:27" x14ac:dyDescent="0.3">
      <c r="A45" s="15">
        <v>14.335060833371244</v>
      </c>
      <c r="B45" s="15">
        <v>0.45399999999999996</v>
      </c>
      <c r="C45" s="15">
        <v>0.49033333333333334</v>
      </c>
      <c r="D45" s="15">
        <v>0.51600000000000001</v>
      </c>
      <c r="E45" s="15">
        <v>0.4443333333333333</v>
      </c>
      <c r="F45" s="15">
        <v>0.36899999999999999</v>
      </c>
      <c r="G45" s="15">
        <v>0.27466666666666667</v>
      </c>
      <c r="H45" s="15">
        <v>1.8330302779823355E-2</v>
      </c>
      <c r="I45" s="15">
        <v>2.5482019804821846E-2</v>
      </c>
      <c r="J45" s="15">
        <v>1.3114877048604014E-2</v>
      </c>
      <c r="K45" s="15">
        <v>1.2013880860626745E-2</v>
      </c>
      <c r="L45" s="15">
        <v>9.1651513899116879E-3</v>
      </c>
      <c r="M45" s="15">
        <v>2.138535324312724E-2</v>
      </c>
      <c r="N45" s="15"/>
      <c r="O45" s="15">
        <v>14.335060833371244</v>
      </c>
      <c r="P45" s="15">
        <v>0.50666666666666671</v>
      </c>
      <c r="Q45" s="15">
        <v>0.53633333333333333</v>
      </c>
      <c r="R45" s="15">
        <v>0.59833333333333327</v>
      </c>
      <c r="S45" s="15">
        <v>0.52100000000000002</v>
      </c>
      <c r="T45" s="15">
        <v>0.39233333333333337</v>
      </c>
      <c r="U45" s="15">
        <v>0.28066666666666668</v>
      </c>
      <c r="V45" s="15">
        <v>1.1015141094572214E-2</v>
      </c>
      <c r="W45" s="15">
        <v>1.1503622617824942E-2</v>
      </c>
      <c r="X45" s="15">
        <v>4.2063444144926264E-2</v>
      </c>
      <c r="Y45" s="15">
        <v>1.6462077633154343E-2</v>
      </c>
      <c r="Z45" s="15">
        <v>8.0208062770106506E-3</v>
      </c>
      <c r="AA45" s="15">
        <v>1.5275252316519238E-3</v>
      </c>
    </row>
    <row r="46" spans="1:27" x14ac:dyDescent="0.3">
      <c r="A46" s="15">
        <v>14.668381111056078</v>
      </c>
      <c r="B46" s="15">
        <v>0.48333333333333334</v>
      </c>
      <c r="C46" s="15">
        <v>0.52200000000000013</v>
      </c>
      <c r="D46" s="15">
        <v>0.54833333333333334</v>
      </c>
      <c r="E46" s="15">
        <v>0.47100000000000003</v>
      </c>
      <c r="F46" s="15">
        <v>0.38700000000000001</v>
      </c>
      <c r="G46" s="15">
        <v>0.28200000000000003</v>
      </c>
      <c r="H46" s="15">
        <v>1.553490693030804E-2</v>
      </c>
      <c r="I46" s="15">
        <v>2.6962937525425553E-2</v>
      </c>
      <c r="J46" s="15">
        <v>1.4977761292440599E-2</v>
      </c>
      <c r="K46" s="15">
        <v>1.0816653826391947E-2</v>
      </c>
      <c r="L46" s="15">
        <v>1.0000000000000009E-2</v>
      </c>
      <c r="M46" s="15">
        <v>2.2649503305812238E-2</v>
      </c>
      <c r="N46" s="15"/>
      <c r="O46" s="15">
        <v>14.668381111056078</v>
      </c>
      <c r="P46" s="15">
        <v>0.53900000000000003</v>
      </c>
      <c r="Q46" s="15">
        <v>0.57233333333333325</v>
      </c>
      <c r="R46" s="15">
        <v>0.63833333333333331</v>
      </c>
      <c r="S46" s="15">
        <v>0.55233333333333334</v>
      </c>
      <c r="T46" s="15">
        <v>0.41166666666666663</v>
      </c>
      <c r="U46" s="15">
        <v>0.28766666666666668</v>
      </c>
      <c r="V46" s="15">
        <v>1.1269427669584654E-2</v>
      </c>
      <c r="W46" s="15">
        <v>1.2897028081435351E-2</v>
      </c>
      <c r="X46" s="15">
        <v>4.6057934531775709E-2</v>
      </c>
      <c r="Y46" s="15">
        <v>1.6772994167212146E-2</v>
      </c>
      <c r="Z46" s="15">
        <v>9.5043849529221503E-3</v>
      </c>
      <c r="AA46" s="15">
        <v>1.1547005383792527E-3</v>
      </c>
    </row>
    <row r="47" spans="1:27" x14ac:dyDescent="0.3">
      <c r="A47" s="15">
        <v>15.001705833419692</v>
      </c>
      <c r="B47" s="15">
        <v>0.51333333333333331</v>
      </c>
      <c r="C47" s="15">
        <v>0.55633333333333335</v>
      </c>
      <c r="D47" s="15">
        <v>0.58066666666666666</v>
      </c>
      <c r="E47" s="15">
        <v>0.49866666666666665</v>
      </c>
      <c r="F47" s="15">
        <v>0.40533333333333338</v>
      </c>
      <c r="G47" s="15">
        <v>0.29200000000000004</v>
      </c>
      <c r="H47" s="15">
        <v>1.8448125469362298E-2</v>
      </c>
      <c r="I47" s="15">
        <v>2.6839026311200845E-2</v>
      </c>
      <c r="J47" s="15">
        <v>1.4189197769195187E-2</v>
      </c>
      <c r="K47" s="15">
        <v>1.1060440015358049E-2</v>
      </c>
      <c r="L47" s="15">
        <v>1.0016652800877796E-2</v>
      </c>
      <c r="M47" s="15">
        <v>2.2649503305812245E-2</v>
      </c>
      <c r="N47" s="15"/>
      <c r="O47" s="15">
        <v>15.001705833419692</v>
      </c>
      <c r="P47" s="15">
        <v>0.57100000000000006</v>
      </c>
      <c r="Q47" s="15">
        <v>0.60733333333333339</v>
      </c>
      <c r="R47" s="15">
        <v>0.67600000000000005</v>
      </c>
      <c r="S47" s="15">
        <v>0.58233333333333326</v>
      </c>
      <c r="T47" s="15">
        <v>0.42966666666666664</v>
      </c>
      <c r="U47" s="15">
        <v>0.29533333333333328</v>
      </c>
      <c r="V47" s="15">
        <v>1.0392304845413208E-2</v>
      </c>
      <c r="W47" s="15">
        <v>1.2897028081435414E-2</v>
      </c>
      <c r="X47" s="15">
        <v>4.8031239834091299E-2</v>
      </c>
      <c r="Y47" s="15">
        <v>1.9399312702601902E-2</v>
      </c>
      <c r="Z47" s="15">
        <v>9.5043849529221781E-3</v>
      </c>
      <c r="AA47" s="15">
        <v>5.7735026918962634E-4</v>
      </c>
    </row>
    <row r="48" spans="1:27" x14ac:dyDescent="0.3">
      <c r="A48" s="15">
        <v>15.335026111104526</v>
      </c>
      <c r="B48" s="15">
        <v>0.54700000000000004</v>
      </c>
      <c r="C48" s="15">
        <v>0.59100000000000008</v>
      </c>
      <c r="D48" s="15">
        <v>0.61799999999999999</v>
      </c>
      <c r="E48" s="15">
        <v>0.52800000000000002</v>
      </c>
      <c r="F48" s="15">
        <v>0.42433333333333328</v>
      </c>
      <c r="G48" s="15">
        <v>0.30000000000000004</v>
      </c>
      <c r="H48" s="15">
        <v>1.8999999999999972E-2</v>
      </c>
      <c r="I48" s="15">
        <v>2.5357444666211891E-2</v>
      </c>
      <c r="J48" s="15">
        <v>1.7349351572897489E-2</v>
      </c>
      <c r="K48" s="15">
        <v>1.252996408614168E-2</v>
      </c>
      <c r="L48" s="15">
        <v>1.0598742063723106E-2</v>
      </c>
      <c r="M48" s="15">
        <v>2.4248711305964277E-2</v>
      </c>
      <c r="N48" s="15"/>
      <c r="O48" s="15">
        <v>15.335026111104526</v>
      </c>
      <c r="P48" s="15">
        <v>0.60833333333333328</v>
      </c>
      <c r="Q48" s="15">
        <v>0.64633333333333332</v>
      </c>
      <c r="R48" s="15">
        <v>0.71333333333333326</v>
      </c>
      <c r="S48" s="15">
        <v>0.61699999999999999</v>
      </c>
      <c r="T48" s="15">
        <v>0.44900000000000001</v>
      </c>
      <c r="U48" s="15">
        <v>0.30233333333333334</v>
      </c>
      <c r="V48" s="15">
        <v>9.2915732431775779E-3</v>
      </c>
      <c r="W48" s="15">
        <v>1.6041612554021301E-2</v>
      </c>
      <c r="X48" s="15">
        <v>4.5368858629387311E-2</v>
      </c>
      <c r="Y48" s="15">
        <v>1.9157244060668033E-2</v>
      </c>
      <c r="Z48" s="15">
        <v>1.1532562594670805E-2</v>
      </c>
      <c r="AA48" s="15">
        <v>1.1547005383792527E-3</v>
      </c>
    </row>
    <row r="49" spans="1:27" x14ac:dyDescent="0.3">
      <c r="A49" s="15">
        <v>15.668350833293516</v>
      </c>
      <c r="B49" s="15">
        <v>0.57933333333333337</v>
      </c>
      <c r="C49" s="15">
        <v>0.62966666666666671</v>
      </c>
      <c r="D49" s="15">
        <v>0.65366666666666673</v>
      </c>
      <c r="E49" s="15">
        <v>0.55599999999999994</v>
      </c>
      <c r="F49" s="15">
        <v>0.44266666666666671</v>
      </c>
      <c r="G49" s="15">
        <v>0.30833333333333335</v>
      </c>
      <c r="H49" s="15">
        <v>2.2120880030716036E-2</v>
      </c>
      <c r="I49" s="15">
        <v>2.9365512652316066E-2</v>
      </c>
      <c r="J49" s="15">
        <v>1.4189197769195187E-2</v>
      </c>
      <c r="K49" s="15">
        <v>1.2124355652982102E-2</v>
      </c>
      <c r="L49" s="15">
        <v>9.073771725877474E-3</v>
      </c>
      <c r="M49" s="15">
        <v>2.4583192089989745E-2</v>
      </c>
      <c r="N49" s="15"/>
      <c r="O49" s="15">
        <v>15.668350833293516</v>
      </c>
      <c r="P49" s="15">
        <v>0.64366666666666672</v>
      </c>
      <c r="Q49" s="15">
        <v>0.68033333333333335</v>
      </c>
      <c r="R49" s="15">
        <v>0.75466666666666671</v>
      </c>
      <c r="S49" s="15">
        <v>0.65133333333333343</v>
      </c>
      <c r="T49" s="15">
        <v>0.46766666666666667</v>
      </c>
      <c r="U49" s="15">
        <v>0.309</v>
      </c>
      <c r="V49" s="15">
        <v>9.2376043070340214E-3</v>
      </c>
      <c r="W49" s="15">
        <v>1.3868429375143113E-2</v>
      </c>
      <c r="X49" s="15">
        <v>4.7088569030427511E-2</v>
      </c>
      <c r="Y49" s="15">
        <v>2.0428737928059434E-2</v>
      </c>
      <c r="Z49" s="15">
        <v>1.0016652800877794E-2</v>
      </c>
      <c r="AA49" s="15">
        <v>1.0000000000000009E-3</v>
      </c>
    </row>
    <row r="50" spans="1:27" x14ac:dyDescent="0.3">
      <c r="A50" s="15">
        <v>16.001731666736305</v>
      </c>
      <c r="B50" s="15">
        <v>0.61666666666666659</v>
      </c>
      <c r="C50" s="15">
        <v>0.66700000000000015</v>
      </c>
      <c r="D50" s="15">
        <v>0.69133333333333324</v>
      </c>
      <c r="E50" s="15">
        <v>0.58966666666666667</v>
      </c>
      <c r="F50" s="15">
        <v>0.46500000000000002</v>
      </c>
      <c r="G50" s="15">
        <v>0.318</v>
      </c>
      <c r="H50" s="15">
        <v>2.2590558499809919E-2</v>
      </c>
      <c r="I50" s="15">
        <v>2.8930952282978852E-2</v>
      </c>
      <c r="J50" s="15">
        <v>1.7502380790433397E-2</v>
      </c>
      <c r="K50" s="15">
        <v>1.1590225767142484E-2</v>
      </c>
      <c r="L50" s="15">
        <v>1.0535653752852722E-2</v>
      </c>
      <c r="M50" s="15">
        <v>2.4515301344262549E-2</v>
      </c>
      <c r="N50" s="15"/>
      <c r="O50" s="15">
        <v>16.001731666736305</v>
      </c>
      <c r="P50" s="15">
        <v>0.68300000000000016</v>
      </c>
      <c r="Q50" s="15">
        <v>0.72333333333333327</v>
      </c>
      <c r="R50" s="15">
        <v>0.79533333333333334</v>
      </c>
      <c r="S50" s="15">
        <v>0.68766666666666654</v>
      </c>
      <c r="T50" s="15">
        <v>0.49066666666666664</v>
      </c>
      <c r="U50" s="15">
        <v>0.31666666666666665</v>
      </c>
      <c r="V50" s="15">
        <v>1.1532562594670764E-2</v>
      </c>
      <c r="W50" s="15">
        <v>1.4502873278538074E-2</v>
      </c>
      <c r="X50" s="15">
        <v>4.7606022028030569E-2</v>
      </c>
      <c r="Y50" s="15">
        <v>2.2233608194203013E-2</v>
      </c>
      <c r="Z50" s="15">
        <v>1.3576941236277546E-2</v>
      </c>
      <c r="AA50" s="15">
        <v>5.7735026918962634E-4</v>
      </c>
    </row>
    <row r="51" spans="1:27" x14ac:dyDescent="0.3">
      <c r="A51" s="15">
        <v>16.33506499993382</v>
      </c>
      <c r="B51" s="15">
        <v>0.64866666666666672</v>
      </c>
      <c r="C51" s="15">
        <v>0.70133333333333336</v>
      </c>
      <c r="D51" s="15">
        <v>0.72899999999999998</v>
      </c>
      <c r="E51" s="15">
        <v>0.62033333333333329</v>
      </c>
      <c r="F51" s="15">
        <v>0.48466666666666663</v>
      </c>
      <c r="G51" s="15">
        <v>0.32500000000000001</v>
      </c>
      <c r="H51" s="15">
        <v>2.1825062046494488E-2</v>
      </c>
      <c r="I51" s="15">
        <v>3.1564748269760225E-2</v>
      </c>
      <c r="J51" s="15">
        <v>1.7088007490635077E-2</v>
      </c>
      <c r="K51" s="15">
        <v>1.2220201853215583E-2</v>
      </c>
      <c r="L51" s="15">
        <v>8.6216781042517173E-3</v>
      </c>
      <c r="M51" s="15">
        <v>2.605762844159076E-2</v>
      </c>
      <c r="N51" s="15"/>
      <c r="O51" s="15">
        <v>16.33506499993382</v>
      </c>
      <c r="P51" s="15">
        <v>0.71933333333333327</v>
      </c>
      <c r="Q51" s="15">
        <v>0.76466666666666672</v>
      </c>
      <c r="R51" s="15">
        <v>0.83766666666666667</v>
      </c>
      <c r="S51" s="15">
        <v>0.72633333333333339</v>
      </c>
      <c r="T51" s="15">
        <v>0.51100000000000001</v>
      </c>
      <c r="U51" s="15">
        <v>0.32633333333333336</v>
      </c>
      <c r="V51" s="15">
        <v>1.3316656236958798E-2</v>
      </c>
      <c r="W51" s="15">
        <v>1.5044378795195691E-2</v>
      </c>
      <c r="X51" s="15">
        <v>4.8809152147249311E-2</v>
      </c>
      <c r="Y51" s="15">
        <v>1.9347695814575287E-2</v>
      </c>
      <c r="Z51" s="15">
        <v>1.1789826122551606E-2</v>
      </c>
      <c r="AA51" s="15">
        <v>1.5275252316519481E-3</v>
      </c>
    </row>
    <row r="52" spans="1:27" x14ac:dyDescent="0.3">
      <c r="A52" s="15">
        <v>16.66841138881864</v>
      </c>
      <c r="B52" s="15">
        <v>0.69</v>
      </c>
      <c r="C52" s="15">
        <v>0.7443333333333334</v>
      </c>
      <c r="D52" s="15">
        <v>0.77099999999999991</v>
      </c>
      <c r="E52" s="15">
        <v>0.65366666666666673</v>
      </c>
      <c r="F52" s="15">
        <v>0.5063333333333333</v>
      </c>
      <c r="G52" s="15">
        <v>0.33400000000000002</v>
      </c>
      <c r="H52" s="15">
        <v>2.3259406699225976E-2</v>
      </c>
      <c r="I52" s="15">
        <v>3.1501322723551391E-2</v>
      </c>
      <c r="J52" s="15">
        <v>2.0074859899884747E-2</v>
      </c>
      <c r="K52" s="15">
        <v>1.3012814197295436E-2</v>
      </c>
      <c r="L52" s="15">
        <v>7.5055534994651419E-3</v>
      </c>
      <c r="M52" s="15">
        <v>2.551470164434614E-2</v>
      </c>
      <c r="N52" s="15"/>
      <c r="O52" s="15">
        <v>16.66841138881864</v>
      </c>
      <c r="P52" s="15">
        <v>0.75633333333333341</v>
      </c>
      <c r="Q52" s="15">
        <v>0.80866666666666676</v>
      </c>
      <c r="R52" s="15">
        <v>0.8806666666666666</v>
      </c>
      <c r="S52" s="15">
        <v>0.7593333333333333</v>
      </c>
      <c r="T52" s="15">
        <v>0.53500000000000003</v>
      </c>
      <c r="U52" s="15">
        <v>0.33200000000000002</v>
      </c>
      <c r="V52" s="15">
        <v>1.0016652800877822E-2</v>
      </c>
      <c r="W52" s="15">
        <v>1.3650396819628808E-2</v>
      </c>
      <c r="X52" s="15">
        <v>5.3612809414666361E-2</v>
      </c>
      <c r="Y52" s="15">
        <v>1.9502136635080117E-2</v>
      </c>
      <c r="Z52" s="15">
        <v>1.3747727084867533E-2</v>
      </c>
      <c r="AA52" s="15">
        <v>0</v>
      </c>
    </row>
    <row r="53" spans="1:27" x14ac:dyDescent="0.3">
      <c r="A53" s="15">
        <v>17.001714444486424</v>
      </c>
      <c r="B53" s="15">
        <v>0.72766666666666657</v>
      </c>
      <c r="C53" s="15">
        <v>0.78300000000000003</v>
      </c>
      <c r="D53" s="15">
        <v>0.80633333333333335</v>
      </c>
      <c r="E53" s="15">
        <v>0.68633333333333335</v>
      </c>
      <c r="F53" s="15">
        <v>0.52933333333333332</v>
      </c>
      <c r="G53" s="15">
        <v>0.34566666666666662</v>
      </c>
      <c r="H53" s="15">
        <v>1.955334583474997E-2</v>
      </c>
      <c r="I53" s="15">
        <v>3.0512292604784743E-2</v>
      </c>
      <c r="J53" s="15">
        <v>1.908751773629383E-2</v>
      </c>
      <c r="K53" s="15">
        <v>1.2055427546683369E-2</v>
      </c>
      <c r="L53" s="15">
        <v>7.6376261582597402E-3</v>
      </c>
      <c r="M53" s="15">
        <v>2.6539279065817389E-2</v>
      </c>
      <c r="N53" s="15"/>
      <c r="O53" s="15">
        <v>17.001714444486424</v>
      </c>
      <c r="P53" s="15">
        <v>0.79466666666666674</v>
      </c>
      <c r="Q53" s="15">
        <v>0.84499999999999986</v>
      </c>
      <c r="R53" s="15">
        <v>0.91933333333333334</v>
      </c>
      <c r="S53" s="15">
        <v>0.79900000000000004</v>
      </c>
      <c r="T53" s="15">
        <v>0.55900000000000005</v>
      </c>
      <c r="U53" s="15">
        <v>0.33966666666666673</v>
      </c>
      <c r="V53" s="15">
        <v>1.3796134724383263E-2</v>
      </c>
      <c r="W53" s="15">
        <v>1.7521415467935248E-2</v>
      </c>
      <c r="X53" s="15">
        <v>5.4784426010804688E-2</v>
      </c>
      <c r="Y53" s="15">
        <v>2.2605309110914615E-2</v>
      </c>
      <c r="Z53" s="15">
        <v>1.2767145334803654E-2</v>
      </c>
      <c r="AA53" s="15">
        <v>2.0816659994661348E-3</v>
      </c>
    </row>
    <row r="54" spans="1:27" x14ac:dyDescent="0.3">
      <c r="A54" s="15">
        <v>17.335039166675415</v>
      </c>
      <c r="B54" s="15">
        <v>0.7639999999999999</v>
      </c>
      <c r="C54" s="15">
        <v>0.82200000000000006</v>
      </c>
      <c r="D54" s="15">
        <v>0.84466666666666657</v>
      </c>
      <c r="E54" s="15">
        <v>0.71699999999999997</v>
      </c>
      <c r="F54" s="15">
        <v>0.55033333333333345</v>
      </c>
      <c r="G54" s="15">
        <v>0.35433333333333333</v>
      </c>
      <c r="H54" s="15">
        <v>2.4556058315617371E-2</v>
      </c>
      <c r="I54" s="15">
        <v>3.1749015732775047E-2</v>
      </c>
      <c r="J54" s="15">
        <v>1.4571661996262942E-2</v>
      </c>
      <c r="K54" s="15">
        <v>1.2124355652982153E-2</v>
      </c>
      <c r="L54" s="15">
        <v>9.073771725877474E-3</v>
      </c>
      <c r="M54" s="15">
        <v>2.7006172134038789E-2</v>
      </c>
      <c r="N54" s="15"/>
      <c r="O54" s="15">
        <v>17.335039166675415</v>
      </c>
      <c r="P54" s="15">
        <v>0.83866666666666667</v>
      </c>
      <c r="Q54" s="15">
        <v>0.89166666666666661</v>
      </c>
      <c r="R54" s="15">
        <v>0.96933333333333327</v>
      </c>
      <c r="S54" s="15">
        <v>0.83933333333333326</v>
      </c>
      <c r="T54" s="15">
        <v>0.58466666666666667</v>
      </c>
      <c r="U54" s="15">
        <v>0.34833333333333333</v>
      </c>
      <c r="V54" s="15">
        <v>1.09696551146029E-2</v>
      </c>
      <c r="W54" s="15">
        <v>1.955334583474997E-2</v>
      </c>
      <c r="X54" s="15">
        <v>5.8705479585242519E-2</v>
      </c>
      <c r="Y54" s="15">
        <v>2.2143471573656516E-2</v>
      </c>
      <c r="Z54" s="15">
        <v>1.6165807537309534E-2</v>
      </c>
      <c r="AA54" s="15">
        <v>2.0816659994661348E-3</v>
      </c>
    </row>
    <row r="55" spans="1:27" x14ac:dyDescent="0.3">
      <c r="A55" s="15">
        <v>17.668359444534872</v>
      </c>
      <c r="B55" s="15">
        <v>0.80500000000000005</v>
      </c>
      <c r="C55" s="15">
        <v>0.86466666666666658</v>
      </c>
      <c r="D55" s="15">
        <v>0.88833333333333331</v>
      </c>
      <c r="E55" s="15">
        <v>0.7533333333333333</v>
      </c>
      <c r="F55" s="15">
        <v>0.57366666666666666</v>
      </c>
      <c r="G55" s="15">
        <v>0.36099999999999999</v>
      </c>
      <c r="H55" s="15">
        <v>2.651414716712568E-2</v>
      </c>
      <c r="I55" s="15">
        <v>3.262412195497888E-2</v>
      </c>
      <c r="J55" s="15">
        <v>2.3544284515213756E-2</v>
      </c>
      <c r="K55" s="15">
        <v>1.1372481406154664E-2</v>
      </c>
      <c r="L55" s="15">
        <v>6.8068592855540519E-3</v>
      </c>
      <c r="M55" s="15">
        <v>2.7999999999999997E-2</v>
      </c>
      <c r="N55" s="15"/>
      <c r="O55" s="15">
        <v>17.668359444534872</v>
      </c>
      <c r="P55" s="15">
        <v>0.8736666666666667</v>
      </c>
      <c r="Q55" s="15">
        <v>0.93100000000000005</v>
      </c>
      <c r="R55" s="15">
        <v>1.0053333333333334</v>
      </c>
      <c r="S55" s="15">
        <v>0.8743333333333333</v>
      </c>
      <c r="T55" s="15">
        <v>0.60566666666666669</v>
      </c>
      <c r="U55" s="15">
        <v>0.35299999999999998</v>
      </c>
      <c r="V55" s="15">
        <v>1.1372481406154664E-2</v>
      </c>
      <c r="W55" s="15">
        <v>1.3114877048603962E-2</v>
      </c>
      <c r="X55" s="15">
        <v>5.2728866224614888E-2</v>
      </c>
      <c r="Y55" s="15">
        <v>1.9502136635080117E-2</v>
      </c>
      <c r="Z55" s="15">
        <v>1.6802777548171426E-2</v>
      </c>
      <c r="AA55" s="15">
        <v>2.6457513110645929E-3</v>
      </c>
    </row>
    <row r="56" spans="1:27" x14ac:dyDescent="0.3">
      <c r="A56" s="15">
        <v>18.001684166723862</v>
      </c>
      <c r="B56" s="15">
        <v>0.84500000000000008</v>
      </c>
      <c r="C56" s="15">
        <v>0.90833333333333333</v>
      </c>
      <c r="D56" s="15">
        <v>0.92633333333333334</v>
      </c>
      <c r="E56" s="15">
        <v>0.78766666666666663</v>
      </c>
      <c r="F56" s="15">
        <v>0.59699999999999998</v>
      </c>
      <c r="G56" s="15">
        <v>0.37266666666666665</v>
      </c>
      <c r="H56" s="15">
        <v>2.1071307505705496E-2</v>
      </c>
      <c r="I56" s="15">
        <v>3.0746273486933907E-2</v>
      </c>
      <c r="J56" s="15">
        <v>1.5631165450257761E-2</v>
      </c>
      <c r="K56" s="15">
        <v>1.4571661996262942E-2</v>
      </c>
      <c r="L56" s="15">
        <v>8.7177978870813556E-3</v>
      </c>
      <c r="M56" s="15">
        <v>2.9501412395567323E-2</v>
      </c>
      <c r="N56" s="15"/>
      <c r="O56" s="15">
        <v>18.001684166723862</v>
      </c>
      <c r="P56" s="15">
        <v>0.91633333333333333</v>
      </c>
      <c r="Q56" s="15">
        <v>0.97699999999999998</v>
      </c>
      <c r="R56" s="15">
        <v>1.0536666666666668</v>
      </c>
      <c r="S56" s="15">
        <v>0.91833333333333333</v>
      </c>
      <c r="T56" s="15">
        <v>0.63600000000000001</v>
      </c>
      <c r="U56" s="15">
        <v>0.36333333333333329</v>
      </c>
      <c r="V56" s="15">
        <v>5.686240703077332E-3</v>
      </c>
      <c r="W56" s="15">
        <v>1.6093476939431094E-2</v>
      </c>
      <c r="X56" s="15">
        <v>5.6518433571122018E-2</v>
      </c>
      <c r="Y56" s="15">
        <v>2.8219378684395807E-2</v>
      </c>
      <c r="Z56" s="15">
        <v>1.7691806012954149E-2</v>
      </c>
      <c r="AA56" s="15">
        <v>3.2145502536643214E-3</v>
      </c>
    </row>
    <row r="57" spans="1:27" x14ac:dyDescent="0.3">
      <c r="A57" s="15">
        <v>18.335082500008866</v>
      </c>
      <c r="B57" s="15">
        <v>0.8826666666666666</v>
      </c>
      <c r="C57" s="15">
        <v>0.94733333333333336</v>
      </c>
      <c r="D57" s="15">
        <v>0.97133333333333338</v>
      </c>
      <c r="E57" s="15">
        <v>0.82433333333333325</v>
      </c>
      <c r="F57" s="15">
        <v>0.62266666666666659</v>
      </c>
      <c r="G57" s="15">
        <v>0.38033333333333336</v>
      </c>
      <c r="H57" s="15">
        <v>2.3158871590242353E-2</v>
      </c>
      <c r="I57" s="15">
        <v>3.5949038002891412E-2</v>
      </c>
      <c r="J57" s="15">
        <v>2.2722969289539038E-2</v>
      </c>
      <c r="K57" s="15">
        <v>1.305118130030122E-2</v>
      </c>
      <c r="L57" s="15">
        <v>7.0945988845975937E-3</v>
      </c>
      <c r="M57" s="15">
        <v>2.7537852736430508E-2</v>
      </c>
      <c r="N57" s="15"/>
      <c r="O57" s="15">
        <v>18.335082500008866</v>
      </c>
      <c r="P57" s="15">
        <v>0.95466666666666666</v>
      </c>
      <c r="Q57" s="15">
        <v>1.0146666666666666</v>
      </c>
      <c r="R57" s="15">
        <v>1.0976666666666668</v>
      </c>
      <c r="S57" s="15">
        <v>0.96266666666666667</v>
      </c>
      <c r="T57" s="15">
        <v>0.66366666666666674</v>
      </c>
      <c r="U57" s="15">
        <v>0.37166666666666665</v>
      </c>
      <c r="V57" s="15">
        <v>9.7125348562223188E-3</v>
      </c>
      <c r="W57" s="15">
        <v>1.8770544300401416E-2</v>
      </c>
      <c r="X57" s="15">
        <v>5.3012577124049783E-2</v>
      </c>
      <c r="Y57" s="15">
        <v>1.6921386861996089E-2</v>
      </c>
      <c r="Z57" s="15">
        <v>1.8903262505010451E-2</v>
      </c>
      <c r="AA57" s="15">
        <v>4.7258156262526127E-3</v>
      </c>
    </row>
    <row r="58" spans="1:27" x14ac:dyDescent="0.3">
      <c r="A58" s="15">
        <v>18.668394166685175</v>
      </c>
      <c r="B58" s="15">
        <v>0.92499999999999993</v>
      </c>
      <c r="C58" s="15">
        <v>0.99633333333333329</v>
      </c>
      <c r="D58" s="15">
        <v>1.0183333333333333</v>
      </c>
      <c r="E58" s="15">
        <v>0.85799999999999998</v>
      </c>
      <c r="F58" s="15">
        <v>0.64866666666666672</v>
      </c>
      <c r="G58" s="15">
        <v>0.39133333333333331</v>
      </c>
      <c r="H58" s="15">
        <v>2.6057628441590736E-2</v>
      </c>
      <c r="I58" s="15">
        <v>3.4078341117685457E-2</v>
      </c>
      <c r="J58" s="15">
        <v>1.9502136635080117E-2</v>
      </c>
      <c r="K58" s="15">
        <v>1.6093476939431094E-2</v>
      </c>
      <c r="L58" s="15">
        <v>5.0332229568471713E-3</v>
      </c>
      <c r="M58" s="15">
        <v>2.8536526301099319E-2</v>
      </c>
      <c r="N58" s="15"/>
      <c r="O58" s="15">
        <v>18.668394166685175</v>
      </c>
      <c r="P58" s="15">
        <v>1.0029999999999999</v>
      </c>
      <c r="Q58" s="15">
        <v>1.0569999999999999</v>
      </c>
      <c r="R58" s="15">
        <v>1.135</v>
      </c>
      <c r="S58" s="15">
        <v>1.0043333333333333</v>
      </c>
      <c r="T58" s="15">
        <v>0.69133333333333324</v>
      </c>
      <c r="U58" s="15">
        <v>0.379</v>
      </c>
      <c r="V58" s="15">
        <v>8.6602540378443935E-3</v>
      </c>
      <c r="W58" s="15">
        <v>1.7088007490635077E-2</v>
      </c>
      <c r="X58" s="15">
        <v>5.1029403288692335E-2</v>
      </c>
      <c r="Y58" s="15">
        <v>2.0305992547357394E-2</v>
      </c>
      <c r="Z58" s="15">
        <v>2.2501851775650183E-2</v>
      </c>
      <c r="AA58" s="15">
        <v>3.4641016151377583E-3</v>
      </c>
    </row>
    <row r="59" spans="1:27" x14ac:dyDescent="0.3">
      <c r="A59" s="15">
        <v>19.001727500057314</v>
      </c>
      <c r="B59" s="15">
        <v>0.96799999999999997</v>
      </c>
      <c r="C59" s="15">
        <v>1.0363333333333333</v>
      </c>
      <c r="D59" s="15">
        <v>1.0533333333333335</v>
      </c>
      <c r="E59" s="15">
        <v>0.89566666666666661</v>
      </c>
      <c r="F59" s="15">
        <v>0.67333333333333334</v>
      </c>
      <c r="G59" s="15">
        <v>0.40066666666666667</v>
      </c>
      <c r="H59" s="15">
        <v>2.4979991993593614E-2</v>
      </c>
      <c r="I59" s="15">
        <v>3.7421027956662717E-2</v>
      </c>
      <c r="J59" s="15">
        <v>3.0989245446337216E-2</v>
      </c>
      <c r="K59" s="15">
        <v>1.5044378795195691E-2</v>
      </c>
      <c r="L59" s="15">
        <v>5.5075705472861069E-3</v>
      </c>
      <c r="M59" s="15">
        <v>2.8148416178061124E-2</v>
      </c>
      <c r="N59" s="15"/>
      <c r="O59" s="15">
        <v>19.001727500057314</v>
      </c>
      <c r="P59" s="15">
        <v>1.0416666666666667</v>
      </c>
      <c r="Q59" s="15">
        <v>1.0899999999999999</v>
      </c>
      <c r="R59" s="15">
        <v>1.1736666666666666</v>
      </c>
      <c r="S59" s="15">
        <v>1.042</v>
      </c>
      <c r="T59" s="15">
        <v>0.71966666666666657</v>
      </c>
      <c r="U59" s="15">
        <v>0.38833333333333336</v>
      </c>
      <c r="V59" s="15">
        <v>6.6583281184793711E-3</v>
      </c>
      <c r="W59" s="15">
        <v>3.7802116342871672E-2</v>
      </c>
      <c r="X59" s="15">
        <v>5.1013070220614305E-2</v>
      </c>
      <c r="Y59" s="15">
        <v>2.1702534414210758E-2</v>
      </c>
      <c r="Z59" s="15">
        <v>1.9857828011475325E-2</v>
      </c>
      <c r="AA59" s="15">
        <v>4.1633319989322695E-3</v>
      </c>
    </row>
    <row r="60" spans="1:27" x14ac:dyDescent="0.3">
      <c r="A60" s="15">
        <v>19.335052222246304</v>
      </c>
      <c r="B60" s="15">
        <v>1.0053333333333334</v>
      </c>
      <c r="C60" s="15">
        <v>1.079</v>
      </c>
      <c r="D60" s="15">
        <v>1.0966666666666667</v>
      </c>
      <c r="E60" s="15">
        <v>0.93200000000000005</v>
      </c>
      <c r="F60" s="15">
        <v>0.70099999999999996</v>
      </c>
      <c r="G60" s="15">
        <v>0.41099999999999998</v>
      </c>
      <c r="H60" s="15">
        <v>2.4501700621249425E-2</v>
      </c>
      <c r="I60" s="15">
        <v>3.1480152477394371E-2</v>
      </c>
      <c r="J60" s="15">
        <v>2.5166114784235857E-2</v>
      </c>
      <c r="K60" s="15">
        <v>1.4730919862656188E-2</v>
      </c>
      <c r="L60" s="15">
        <v>5.5677643628300267E-3</v>
      </c>
      <c r="M60" s="15">
        <v>3.0610455730027932E-2</v>
      </c>
      <c r="N60" s="15"/>
      <c r="O60" s="15">
        <v>19.335052222246304</v>
      </c>
      <c r="P60" s="15">
        <v>1.0796666666666668</v>
      </c>
      <c r="Q60" s="15">
        <v>1.1340000000000001</v>
      </c>
      <c r="R60" s="15">
        <v>1.212</v>
      </c>
      <c r="S60" s="15">
        <v>1.0836666666666668</v>
      </c>
      <c r="T60" s="15">
        <v>0.74800000000000011</v>
      </c>
      <c r="U60" s="15">
        <v>0.39700000000000002</v>
      </c>
      <c r="V60" s="15">
        <v>1.6563010998406416E-2</v>
      </c>
      <c r="W60" s="15">
        <v>1.9313207915827996E-2</v>
      </c>
      <c r="X60" s="15">
        <v>5.8506409905240295E-2</v>
      </c>
      <c r="Y60" s="15">
        <v>2.2278539748675923E-2</v>
      </c>
      <c r="Z60" s="15">
        <v>2.4020824298928649E-2</v>
      </c>
      <c r="AA60" s="15">
        <v>5.0000000000000044E-3</v>
      </c>
    </row>
    <row r="61" spans="1:27" x14ac:dyDescent="0.3">
      <c r="A61" s="15">
        <v>19.668376666610129</v>
      </c>
      <c r="B61" s="15">
        <v>1.0483333333333333</v>
      </c>
      <c r="C61" s="15">
        <v>1.1206666666666667</v>
      </c>
      <c r="D61" s="15">
        <v>1.1343333333333334</v>
      </c>
      <c r="E61" s="15">
        <v>0.96899999999999997</v>
      </c>
      <c r="F61" s="15">
        <v>0.72533333333333339</v>
      </c>
      <c r="G61" s="15">
        <v>0.42066666666666669</v>
      </c>
      <c r="H61" s="15">
        <v>2.5501633934580294E-2</v>
      </c>
      <c r="I61" s="15">
        <v>2.4378952670968727E-2</v>
      </c>
      <c r="J61" s="15">
        <v>2.1007935008784992E-2</v>
      </c>
      <c r="K61" s="15">
        <v>1.0583005244258372E-2</v>
      </c>
      <c r="L61" s="15">
        <v>5.7735026918962632E-3</v>
      </c>
      <c r="M61" s="15">
        <v>3.0730007050655442E-2</v>
      </c>
      <c r="N61" s="15"/>
      <c r="O61" s="15">
        <v>19.668376666610129</v>
      </c>
      <c r="P61" s="15">
        <v>1.1183333333333332</v>
      </c>
      <c r="Q61" s="15">
        <v>1.1723333333333332</v>
      </c>
      <c r="R61" s="15">
        <v>1.2459999999999998</v>
      </c>
      <c r="S61" s="15">
        <v>1.1153333333333333</v>
      </c>
      <c r="T61" s="15">
        <v>0.77600000000000013</v>
      </c>
      <c r="U61" s="15">
        <v>0.40500000000000003</v>
      </c>
      <c r="V61" s="15">
        <v>1.6862186493255604E-2</v>
      </c>
      <c r="W61" s="15">
        <v>1.8556220879622332E-2</v>
      </c>
      <c r="X61" s="15">
        <v>5.6240554762555399E-2</v>
      </c>
      <c r="Y61" s="15">
        <v>2.1501937897160147E-2</v>
      </c>
      <c r="Z61" s="15">
        <v>2.2912878474779221E-2</v>
      </c>
      <c r="AA61" s="15">
        <v>5.9999999999999776E-3</v>
      </c>
    </row>
    <row r="62" spans="1:27" x14ac:dyDescent="0.3">
      <c r="A62" s="15">
        <v>20.001701388973743</v>
      </c>
      <c r="B62" s="15">
        <v>1.0893333333333333</v>
      </c>
      <c r="C62" s="15">
        <v>1.1606666666666665</v>
      </c>
      <c r="D62" s="15">
        <v>1.1700000000000002</v>
      </c>
      <c r="E62" s="15">
        <v>1.0116666666666665</v>
      </c>
      <c r="F62" s="15">
        <v>0.75200000000000011</v>
      </c>
      <c r="G62" s="15">
        <v>0.43233333333333329</v>
      </c>
      <c r="H62" s="15">
        <v>2.7610384519838462E-2</v>
      </c>
      <c r="I62" s="15">
        <v>2.6501572280401356E-2</v>
      </c>
      <c r="J62" s="15">
        <v>1.9313207915827996E-2</v>
      </c>
      <c r="K62" s="15">
        <v>7.5055534994650872E-3</v>
      </c>
      <c r="L62" s="15">
        <v>2.6457513110645929E-3</v>
      </c>
      <c r="M62" s="15">
        <v>3.0892285984260429E-2</v>
      </c>
      <c r="N62" s="15"/>
      <c r="O62" s="15">
        <v>20.001701388973743</v>
      </c>
      <c r="P62" s="15">
        <v>1.1539999999999999</v>
      </c>
      <c r="Q62" s="15">
        <v>1.2136666666666667</v>
      </c>
      <c r="R62" s="15">
        <v>1.2809999999999999</v>
      </c>
      <c r="S62" s="15">
        <v>1.1606666666666665</v>
      </c>
      <c r="T62" s="15">
        <v>0.81099999999999994</v>
      </c>
      <c r="U62" s="15">
        <v>0.41399999999999998</v>
      </c>
      <c r="V62" s="15">
        <v>1.0583005244258372E-2</v>
      </c>
      <c r="W62" s="15">
        <v>1.2342339054382437E-2</v>
      </c>
      <c r="X62" s="15">
        <v>5.2678268764263687E-2</v>
      </c>
      <c r="Y62" s="15">
        <v>2.2030282189144428E-2</v>
      </c>
      <c r="Z62" s="15">
        <v>2.4979991993593555E-2</v>
      </c>
      <c r="AA62" s="15">
        <v>4.5825756949558439E-3</v>
      </c>
    </row>
    <row r="63" spans="1:27" x14ac:dyDescent="0.3">
      <c r="A63" s="15">
        <v>20.335017499979585</v>
      </c>
      <c r="B63" s="15">
        <v>1.1243333333333332</v>
      </c>
      <c r="C63" s="15">
        <v>1.1989999999999998</v>
      </c>
      <c r="D63" s="15">
        <v>1.2113333333333334</v>
      </c>
      <c r="E63" s="15">
        <v>1.0496666666666667</v>
      </c>
      <c r="F63" s="15">
        <v>0.78233333333333333</v>
      </c>
      <c r="G63" s="15">
        <v>0.44333333333333336</v>
      </c>
      <c r="H63" s="15">
        <v>2.7537852736430477E-2</v>
      </c>
      <c r="I63" s="15">
        <v>2.402082429892867E-2</v>
      </c>
      <c r="J63" s="15">
        <v>1.8876793513023647E-2</v>
      </c>
      <c r="K63" s="15">
        <v>9.0737717258775157E-3</v>
      </c>
      <c r="L63" s="15">
        <v>6.5064070986477181E-3</v>
      </c>
      <c r="M63" s="15">
        <v>3.0550504633038936E-2</v>
      </c>
      <c r="N63" s="15"/>
      <c r="O63" s="15">
        <v>20.335017499979585</v>
      </c>
      <c r="P63" s="15">
        <v>1.1876666666666666</v>
      </c>
      <c r="Q63" s="15">
        <v>1.2486666666666668</v>
      </c>
      <c r="R63" s="15">
        <v>1.319</v>
      </c>
      <c r="S63" s="15">
        <v>1.1930000000000001</v>
      </c>
      <c r="T63" s="15">
        <v>0.84233333333333338</v>
      </c>
      <c r="U63" s="15">
        <v>0.42399999999999999</v>
      </c>
      <c r="V63" s="15">
        <v>4.5092497528228404E-3</v>
      </c>
      <c r="W63" s="15">
        <v>1.7009801096230778E-2</v>
      </c>
      <c r="X63" s="15">
        <v>5.6107040556422204E-2</v>
      </c>
      <c r="Y63" s="15">
        <v>2.8160255680657411E-2</v>
      </c>
      <c r="Z63" s="15">
        <v>2.1939310229205797E-2</v>
      </c>
      <c r="AA63" s="15">
        <v>5.5677643628300267E-3</v>
      </c>
    </row>
    <row r="64" spans="1:27" x14ac:dyDescent="0.3">
      <c r="A64" s="15">
        <v>20.668350833351724</v>
      </c>
      <c r="B64" s="15">
        <v>1.1566666666666665</v>
      </c>
      <c r="C64" s="15">
        <v>1.2233333333333334</v>
      </c>
      <c r="D64" s="15">
        <v>1.2436666666666667</v>
      </c>
      <c r="E64" s="15">
        <v>1.0840000000000001</v>
      </c>
      <c r="F64" s="15">
        <v>0.80799999999999994</v>
      </c>
      <c r="G64" s="15">
        <v>0.45500000000000002</v>
      </c>
      <c r="H64" s="15">
        <v>2.3115651263447771E-2</v>
      </c>
      <c r="I64" s="15">
        <v>2.9938826518975867E-2</v>
      </c>
      <c r="J64" s="15">
        <v>1.6196707484341741E-2</v>
      </c>
      <c r="K64" s="15">
        <v>1.4177446878757901E-2</v>
      </c>
      <c r="L64" s="15">
        <v>5.5677643628299668E-3</v>
      </c>
      <c r="M64" s="15">
        <v>3.1764760348537188E-2</v>
      </c>
      <c r="N64" s="15"/>
      <c r="O64" s="15">
        <v>20.668350833351724</v>
      </c>
      <c r="P64" s="15">
        <v>1.218</v>
      </c>
      <c r="Q64" s="15">
        <v>1.2696666666666667</v>
      </c>
      <c r="R64" s="15">
        <v>1.3403333333333334</v>
      </c>
      <c r="S64" s="15">
        <v>1.228</v>
      </c>
      <c r="T64" s="15">
        <v>0.87333333333333341</v>
      </c>
      <c r="U64" s="15">
        <v>0.43533333333333335</v>
      </c>
      <c r="V64" s="15">
        <v>7.0000000000000695E-3</v>
      </c>
      <c r="W64" s="15">
        <v>1.0263202878893778E-2</v>
      </c>
      <c r="X64" s="15">
        <v>5.6518433571122025E-2</v>
      </c>
      <c r="Y64" s="15">
        <v>1.7776388834631195E-2</v>
      </c>
      <c r="Z64" s="15">
        <v>2.7754879450888174E-2</v>
      </c>
      <c r="AA64" s="15">
        <v>5.8594652770823201E-3</v>
      </c>
    </row>
    <row r="65" spans="1:27" x14ac:dyDescent="0.3">
      <c r="A65" s="15">
        <v>21.001744722307194</v>
      </c>
      <c r="B65" s="15">
        <v>1.1956666666666667</v>
      </c>
      <c r="C65" s="15">
        <v>1.264</v>
      </c>
      <c r="D65" s="15">
        <v>1.2723333333333333</v>
      </c>
      <c r="E65" s="15">
        <v>1.1186666666666667</v>
      </c>
      <c r="F65" s="15">
        <v>0.83599999999999997</v>
      </c>
      <c r="G65" s="15">
        <v>0.46500000000000002</v>
      </c>
      <c r="H65" s="15">
        <v>1.4977761292440599E-2</v>
      </c>
      <c r="I65" s="15">
        <v>2.4979991993593614E-2</v>
      </c>
      <c r="J65" s="15">
        <v>2.1779194965226182E-2</v>
      </c>
      <c r="K65" s="15">
        <v>1.2423096769056131E-2</v>
      </c>
      <c r="L65" s="15">
        <v>8.5440037453175383E-3</v>
      </c>
      <c r="M65" s="15">
        <v>3.4117444218463959E-2</v>
      </c>
      <c r="N65" s="15"/>
      <c r="O65" s="15">
        <v>21.001744722307194</v>
      </c>
      <c r="P65" s="15">
        <v>1.248</v>
      </c>
      <c r="Q65" s="15">
        <v>1.3086666666666666</v>
      </c>
      <c r="R65" s="15">
        <v>1.3766666666666667</v>
      </c>
      <c r="S65" s="15">
        <v>1.256</v>
      </c>
      <c r="T65" s="15">
        <v>0.90433333333333332</v>
      </c>
      <c r="U65" s="15">
        <v>0.44266666666666671</v>
      </c>
      <c r="V65" s="15">
        <v>1.4730919862656188E-2</v>
      </c>
      <c r="W65" s="15">
        <v>1.527525231651948E-2</v>
      </c>
      <c r="X65" s="15">
        <v>6.158192375472963E-2</v>
      </c>
      <c r="Y65" s="15">
        <v>1.6703293088490022E-2</v>
      </c>
      <c r="Z65" s="15">
        <v>2.6083200212652865E-2</v>
      </c>
      <c r="AA65" s="15">
        <v>7.5055534994651419E-3</v>
      </c>
    </row>
    <row r="66" spans="1:27" x14ac:dyDescent="0.3">
      <c r="A66" s="15">
        <v>21.335069444496185</v>
      </c>
      <c r="B66" s="15">
        <v>1.2256666666666669</v>
      </c>
      <c r="C66" s="15">
        <v>1.298</v>
      </c>
      <c r="D66" s="15">
        <v>1.3049999999999999</v>
      </c>
      <c r="E66" s="15">
        <v>1.1576666666666666</v>
      </c>
      <c r="F66" s="15">
        <v>0.86699999999999999</v>
      </c>
      <c r="G66" s="15">
        <v>0.47566666666666668</v>
      </c>
      <c r="H66" s="15">
        <v>1.8147543451754948E-2</v>
      </c>
      <c r="I66" s="15">
        <v>3.0199337741083025E-2</v>
      </c>
      <c r="J66" s="15">
        <v>2.1071307505705496E-2</v>
      </c>
      <c r="K66" s="15">
        <v>1.6072751268321583E-2</v>
      </c>
      <c r="L66" s="15">
        <v>5.2915026221291859E-3</v>
      </c>
      <c r="M66" s="15">
        <v>3.4947579792216417E-2</v>
      </c>
      <c r="N66" s="15"/>
      <c r="O66" s="15">
        <v>21.335069444496185</v>
      </c>
      <c r="P66" s="15">
        <v>1.2776666666666667</v>
      </c>
      <c r="Q66" s="15">
        <v>1.3333333333333333</v>
      </c>
      <c r="R66" s="15">
        <v>1.4020000000000001</v>
      </c>
      <c r="S66" s="15">
        <v>1.2883333333333333</v>
      </c>
      <c r="T66" s="15">
        <v>0.94399999999999995</v>
      </c>
      <c r="U66" s="15">
        <v>0.45366666666666666</v>
      </c>
      <c r="V66" s="15">
        <v>3.7859388972002247E-3</v>
      </c>
      <c r="W66" s="15">
        <v>8.0208062770106558E-3</v>
      </c>
      <c r="X66" s="15">
        <v>6.155485358604957E-2</v>
      </c>
      <c r="Y66" s="15">
        <v>1.4571661996263001E-2</v>
      </c>
      <c r="Z66" s="15">
        <v>2.5238858928247888E-2</v>
      </c>
      <c r="AA66" s="15">
        <v>8.326663997864539E-3</v>
      </c>
    </row>
    <row r="67" spans="1:27" x14ac:dyDescent="0.3">
      <c r="A67" s="15">
        <v>21.668389722181018</v>
      </c>
      <c r="B67" s="15">
        <v>1.2593333333333332</v>
      </c>
      <c r="C67" s="15">
        <v>1.3263333333333334</v>
      </c>
      <c r="D67" s="15">
        <v>1.3316666666666668</v>
      </c>
      <c r="E67" s="15">
        <v>1.1873333333333331</v>
      </c>
      <c r="F67" s="15">
        <v>0.89866666666666672</v>
      </c>
      <c r="G67" s="15">
        <v>0.48533333333333334</v>
      </c>
      <c r="H67" s="15">
        <v>2.5967928938083047E-2</v>
      </c>
      <c r="I67" s="15">
        <v>2.136195996001615E-2</v>
      </c>
      <c r="J67" s="15">
        <v>1.8009256878986878E-2</v>
      </c>
      <c r="K67" s="15">
        <v>1.7243356208503431E-2</v>
      </c>
      <c r="L67" s="15">
        <v>5.8594652770823201E-3</v>
      </c>
      <c r="M67" s="15">
        <v>3.4818577416852244E-2</v>
      </c>
      <c r="N67" s="15"/>
      <c r="O67" s="15">
        <v>21.668389722181018</v>
      </c>
      <c r="P67" s="15">
        <v>1.3026666666666666</v>
      </c>
      <c r="Q67" s="15">
        <v>1.3606666666666667</v>
      </c>
      <c r="R67" s="15">
        <v>1.4283333333333335</v>
      </c>
      <c r="S67" s="15">
        <v>1.3296666666666668</v>
      </c>
      <c r="T67" s="15">
        <v>0.97699999999999998</v>
      </c>
      <c r="U67" s="15">
        <v>0.46366666666666667</v>
      </c>
      <c r="V67" s="15">
        <v>3.5118845842843022E-3</v>
      </c>
      <c r="W67" s="15">
        <v>1.3650396819628799E-2</v>
      </c>
      <c r="X67" s="15">
        <v>5.950070027599115E-2</v>
      </c>
      <c r="Y67" s="15">
        <v>8.1445278152470213E-3</v>
      </c>
      <c r="Z67" s="15">
        <v>3.4394767043839709E-2</v>
      </c>
      <c r="AA67" s="15">
        <v>9.6090235369330288E-3</v>
      </c>
    </row>
    <row r="68" spans="1:27" x14ac:dyDescent="0.3">
      <c r="A68" s="15">
        <v>22.001714444544632</v>
      </c>
      <c r="B68" s="15">
        <v>1.2849999999999999</v>
      </c>
      <c r="C68" s="15">
        <v>1.3606666666666667</v>
      </c>
      <c r="D68" s="15">
        <v>1.3646666666666665</v>
      </c>
      <c r="E68" s="15">
        <v>1.2286666666666668</v>
      </c>
      <c r="F68" s="15">
        <v>0.92866666666666686</v>
      </c>
      <c r="G68" s="15">
        <v>0.5</v>
      </c>
      <c r="H68" s="15">
        <v>1.8999999999999972E-2</v>
      </c>
      <c r="I68" s="15">
        <v>2.2678918257565378E-2</v>
      </c>
      <c r="J68" s="15">
        <v>1.7039170558842763E-2</v>
      </c>
      <c r="K68" s="15">
        <v>1.4571661996262961E-2</v>
      </c>
      <c r="L68" s="15">
        <v>1.5275252316519479E-3</v>
      </c>
      <c r="M68" s="15">
        <v>3.5552777669262355E-2</v>
      </c>
      <c r="N68" s="15"/>
      <c r="O68" s="15">
        <v>22.001714444544632</v>
      </c>
      <c r="P68" s="15">
        <v>1.3376666666666666</v>
      </c>
      <c r="Q68" s="15">
        <v>1.3823333333333334</v>
      </c>
      <c r="R68" s="15">
        <v>1.4489999999999998</v>
      </c>
      <c r="S68" s="15">
        <v>1.3540000000000001</v>
      </c>
      <c r="T68" s="15">
        <v>1.016</v>
      </c>
      <c r="U68" s="15">
        <v>0.47633333333333333</v>
      </c>
      <c r="V68" s="15">
        <v>1.4640127503998462E-2</v>
      </c>
      <c r="W68" s="15">
        <v>1.9218047073866117E-2</v>
      </c>
      <c r="X68" s="15">
        <v>6.0008332754709987E-2</v>
      </c>
      <c r="Y68" s="15">
        <v>1.7058722109232042E-2</v>
      </c>
      <c r="Z68" s="15">
        <v>3.1480152477394371E-2</v>
      </c>
      <c r="AA68" s="15">
        <v>1.0692676621563611E-2</v>
      </c>
    </row>
    <row r="69" spans="1:27" x14ac:dyDescent="0.3">
      <c r="A69" s="15">
        <v>22.335069444437977</v>
      </c>
      <c r="B69" s="15">
        <v>1.3116666666666668</v>
      </c>
      <c r="C69" s="15">
        <v>1.3836666666666666</v>
      </c>
      <c r="D69" s="15">
        <v>1.3913333333333331</v>
      </c>
      <c r="E69" s="15">
        <v>1.256</v>
      </c>
      <c r="F69" s="15">
        <v>0.95833333333333337</v>
      </c>
      <c r="G69" s="15">
        <v>0.51166666666666671</v>
      </c>
      <c r="H69" s="15">
        <v>1.1503622617824887E-2</v>
      </c>
      <c r="I69" s="15">
        <v>1.6441816606851317E-2</v>
      </c>
      <c r="J69" s="15">
        <v>2.2501851775650186E-2</v>
      </c>
      <c r="K69" s="15">
        <v>1.22882057274445E-2</v>
      </c>
      <c r="L69" s="15">
        <v>2.3094010767585054E-3</v>
      </c>
      <c r="M69" s="15">
        <v>3.5388321990924287E-2</v>
      </c>
      <c r="N69" s="15"/>
      <c r="O69" s="15">
        <v>22.335069444437977</v>
      </c>
      <c r="P69" s="15">
        <v>1.3556666666666668</v>
      </c>
      <c r="Q69" s="15">
        <v>1.4066666666666665</v>
      </c>
      <c r="R69" s="15">
        <v>1.4809999999999999</v>
      </c>
      <c r="S69" s="15">
        <v>1.3719999999999999</v>
      </c>
      <c r="T69" s="15">
        <v>1.0553333333333335</v>
      </c>
      <c r="U69" s="15">
        <v>0.48599999999999999</v>
      </c>
      <c r="V69" s="15">
        <v>4.0414518843273932E-3</v>
      </c>
      <c r="W69" s="15">
        <v>2.0599352740640457E-2</v>
      </c>
      <c r="X69" s="15">
        <v>6.0802960454241037E-2</v>
      </c>
      <c r="Y69" s="15">
        <v>1.5716233645501662E-2</v>
      </c>
      <c r="Z69" s="15">
        <v>2.9022979401387011E-2</v>
      </c>
      <c r="AA69" s="15">
        <v>1.0816653826391976E-2</v>
      </c>
    </row>
    <row r="70" spans="1:27" x14ac:dyDescent="0.3">
      <c r="A70" s="15">
        <v>22.668389722297434</v>
      </c>
      <c r="B70" s="15">
        <v>1.3443333333333332</v>
      </c>
      <c r="C70" s="15">
        <v>1.4086666666666667</v>
      </c>
      <c r="D70" s="15">
        <v>1.4189999999999998</v>
      </c>
      <c r="E70" s="15">
        <v>1.2833333333333332</v>
      </c>
      <c r="F70" s="15">
        <v>0.98666666666666669</v>
      </c>
      <c r="G70" s="15">
        <v>0.52333333333333343</v>
      </c>
      <c r="H70" s="15">
        <v>1.0692676621563684E-2</v>
      </c>
      <c r="I70" s="15">
        <v>1.7785762095938754E-2</v>
      </c>
      <c r="J70" s="15">
        <v>2.4637369989509921E-2</v>
      </c>
      <c r="K70" s="15">
        <v>1.2741009902411005E-2</v>
      </c>
      <c r="L70" s="15">
        <v>9.073771725877474E-3</v>
      </c>
      <c r="M70" s="15">
        <v>3.4990474894367116E-2</v>
      </c>
      <c r="N70" s="15"/>
      <c r="O70" s="15">
        <v>22.668389722297434</v>
      </c>
      <c r="P70" s="15">
        <v>1.3803333333333334</v>
      </c>
      <c r="Q70" s="15">
        <v>1.4306666666666665</v>
      </c>
      <c r="R70" s="15">
        <v>1.5023333333333333</v>
      </c>
      <c r="S70" s="15">
        <v>1.4033333333333333</v>
      </c>
      <c r="T70" s="15">
        <v>1.087</v>
      </c>
      <c r="U70" s="15">
        <v>0.498</v>
      </c>
      <c r="V70" s="15">
        <v>5.8594652770823834E-3</v>
      </c>
      <c r="W70" s="15">
        <v>1.3796134724383242E-2</v>
      </c>
      <c r="X70" s="15">
        <v>7.5527037101513095E-2</v>
      </c>
      <c r="Y70" s="15">
        <v>1.6165807537309534E-2</v>
      </c>
      <c r="Z70" s="15">
        <v>3.2046840717924192E-2</v>
      </c>
      <c r="AA70" s="15">
        <v>8.8881944173155956E-3</v>
      </c>
    </row>
    <row r="71" spans="1:27" x14ac:dyDescent="0.3">
      <c r="A71" s="15">
        <v>23.001701388973743</v>
      </c>
      <c r="B71" s="15">
        <v>1.3706666666666667</v>
      </c>
      <c r="C71" s="15">
        <v>1.4336666666666666</v>
      </c>
      <c r="D71" s="15">
        <v>1.4433333333333334</v>
      </c>
      <c r="E71" s="15">
        <v>1.3163333333333334</v>
      </c>
      <c r="F71" s="15">
        <v>1.0196666666666667</v>
      </c>
      <c r="G71" s="15">
        <v>0.53533333333333333</v>
      </c>
      <c r="H71" s="15">
        <v>1.2858201014657159E-2</v>
      </c>
      <c r="I71" s="15">
        <v>8.962886439832481E-3</v>
      </c>
      <c r="J71" s="15">
        <v>2.1501937897160216E-2</v>
      </c>
      <c r="K71" s="15">
        <v>1.3650396819628896E-2</v>
      </c>
      <c r="L71" s="15">
        <v>1.0263202878893778E-2</v>
      </c>
      <c r="M71" s="15">
        <v>3.6909799963334031E-2</v>
      </c>
      <c r="N71" s="15"/>
      <c r="O71" s="15">
        <v>23.001701388973743</v>
      </c>
      <c r="P71" s="15">
        <v>1.3983333333333334</v>
      </c>
      <c r="Q71" s="15">
        <v>1.4546666666666666</v>
      </c>
      <c r="R71" s="15">
        <v>1.5223333333333333</v>
      </c>
      <c r="S71" s="15">
        <v>1.43</v>
      </c>
      <c r="T71" s="15">
        <v>1.1193333333333333</v>
      </c>
      <c r="U71" s="15">
        <v>0.51133333333333342</v>
      </c>
      <c r="V71" s="15">
        <v>1.6502525059315491E-2</v>
      </c>
      <c r="W71" s="15">
        <v>1.4011899704655769E-2</v>
      </c>
      <c r="X71" s="15">
        <v>6.0277137733417016E-2</v>
      </c>
      <c r="Y71" s="15">
        <v>1.4177446878757776E-2</v>
      </c>
      <c r="Z71" s="15">
        <v>3.4674678561355567E-2</v>
      </c>
      <c r="AA71" s="15">
        <v>1.1503622617824942E-2</v>
      </c>
    </row>
    <row r="72" spans="1:27" x14ac:dyDescent="0.3">
      <c r="A72" s="15">
        <v>23.335021666658577</v>
      </c>
      <c r="B72" s="15">
        <v>1.3923333333333332</v>
      </c>
      <c r="C72" s="15">
        <v>1.4656666666666667</v>
      </c>
      <c r="D72" s="15">
        <v>1.4570000000000001</v>
      </c>
      <c r="E72" s="15">
        <v>1.3419999999999999</v>
      </c>
      <c r="F72" s="15">
        <v>1.0523333333333333</v>
      </c>
      <c r="G72" s="15">
        <v>0.54666666666666675</v>
      </c>
      <c r="H72" s="15">
        <v>9.5043849529221226E-3</v>
      </c>
      <c r="I72" s="15">
        <v>1.7097758137642933E-2</v>
      </c>
      <c r="J72" s="15">
        <v>1.3000000000000012E-2</v>
      </c>
      <c r="K72" s="15">
        <v>1.8520259177452095E-2</v>
      </c>
      <c r="L72" s="15">
        <v>1.0785793124908943E-2</v>
      </c>
      <c r="M72" s="15">
        <v>3.780652501002086E-2</v>
      </c>
      <c r="N72" s="15"/>
      <c r="O72" s="15">
        <v>23.335021666658577</v>
      </c>
      <c r="P72" s="15">
        <v>1.4206666666666667</v>
      </c>
      <c r="Q72" s="15">
        <v>1.4703333333333335</v>
      </c>
      <c r="R72" s="15">
        <v>1.5303333333333333</v>
      </c>
      <c r="S72" s="15">
        <v>1.458</v>
      </c>
      <c r="T72" s="15">
        <v>1.1503333333333334</v>
      </c>
      <c r="U72" s="15">
        <v>0.52066666666666672</v>
      </c>
      <c r="V72" s="15">
        <v>1.2583057392117868E-2</v>
      </c>
      <c r="W72" s="15">
        <v>1.5011106998930284E-2</v>
      </c>
      <c r="X72" s="15">
        <v>6.5896383309961198E-2</v>
      </c>
      <c r="Y72" s="15">
        <v>1.3076696830622058E-2</v>
      </c>
      <c r="Z72" s="15">
        <v>2.9687258770949784E-2</v>
      </c>
      <c r="AA72" s="15">
        <v>1.3203534880225585E-2</v>
      </c>
    </row>
    <row r="73" spans="1:27" x14ac:dyDescent="0.3">
      <c r="A73" s="15">
        <v>23.668350833351724</v>
      </c>
      <c r="B73" s="15">
        <v>1.4226666666666665</v>
      </c>
      <c r="C73" s="15">
        <v>1.4813333333333336</v>
      </c>
      <c r="D73" s="15">
        <v>1.4886666666666668</v>
      </c>
      <c r="E73" s="15">
        <v>1.367</v>
      </c>
      <c r="F73" s="15">
        <v>1.0756666666666668</v>
      </c>
      <c r="G73" s="15">
        <v>0.56199999999999994</v>
      </c>
      <c r="H73" s="15">
        <v>2.0526405757787556E-2</v>
      </c>
      <c r="I73" s="15">
        <v>2.8867513459481953E-3</v>
      </c>
      <c r="J73" s="15">
        <v>1.2583057392117868E-2</v>
      </c>
      <c r="K73" s="15">
        <v>2.3811761799581253E-2</v>
      </c>
      <c r="L73" s="15">
        <v>1.0408329997330656E-2</v>
      </c>
      <c r="M73" s="15">
        <v>3.7403208418530058E-2</v>
      </c>
      <c r="N73" s="15"/>
      <c r="O73" s="15">
        <v>23.668350833351724</v>
      </c>
      <c r="P73" s="15">
        <v>1.4410000000000001</v>
      </c>
      <c r="Q73" s="15">
        <v>1.4850000000000001</v>
      </c>
      <c r="R73" s="15">
        <v>1.5520000000000003</v>
      </c>
      <c r="S73" s="15">
        <v>1.4746666666666668</v>
      </c>
      <c r="T73" s="15">
        <v>1.1833333333333333</v>
      </c>
      <c r="U73" s="15">
        <v>0.53566666666666674</v>
      </c>
      <c r="V73" s="15">
        <v>1.4798648586948718E-2</v>
      </c>
      <c r="W73" s="15">
        <v>6.0827625302982613E-3</v>
      </c>
      <c r="X73" s="15">
        <v>6.533758489567848E-2</v>
      </c>
      <c r="Y73" s="15">
        <v>1.184623709594455E-2</v>
      </c>
      <c r="Z73" s="15">
        <v>2.4378952670968772E-2</v>
      </c>
      <c r="AA73" s="15">
        <v>1.1930353445448865E-2</v>
      </c>
    </row>
    <row r="74" spans="1:27" x14ac:dyDescent="0.3">
      <c r="A74" s="15">
        <v>24.001684166723862</v>
      </c>
      <c r="B74" s="15">
        <v>1.431</v>
      </c>
      <c r="C74" s="15">
        <v>1.5066666666666666</v>
      </c>
      <c r="D74" s="15">
        <v>1.5133333333333334</v>
      </c>
      <c r="E74" s="15">
        <v>1.3973333333333333</v>
      </c>
      <c r="F74" s="15">
        <v>1.109</v>
      </c>
      <c r="G74" s="15">
        <v>0.57666666666666666</v>
      </c>
      <c r="H74" s="15">
        <v>1.442220510185597E-2</v>
      </c>
      <c r="I74" s="15">
        <v>2.7135462651912374E-2</v>
      </c>
      <c r="J74" s="15">
        <v>2.8746014216467126E-2</v>
      </c>
      <c r="K74" s="15">
        <v>1.2220201853215583E-2</v>
      </c>
      <c r="L74" s="15">
        <v>1.3228756555323008E-2</v>
      </c>
      <c r="M74" s="15">
        <v>3.9310727967481487E-2</v>
      </c>
      <c r="N74" s="15"/>
      <c r="O74" s="15">
        <v>24.001684166723862</v>
      </c>
      <c r="P74" s="15">
        <v>1.4493333333333334</v>
      </c>
      <c r="Q74" s="15">
        <v>1.5063333333333333</v>
      </c>
      <c r="R74" s="15">
        <v>1.5486666666666666</v>
      </c>
      <c r="S74" s="15">
        <v>1.4943333333333335</v>
      </c>
      <c r="T74" s="15">
        <v>1.2166666666666668</v>
      </c>
      <c r="U74" s="15">
        <v>0.54900000000000004</v>
      </c>
      <c r="V74" s="15">
        <v>1.3051181300301279E-2</v>
      </c>
      <c r="W74" s="15">
        <v>2.081665999466117E-3</v>
      </c>
      <c r="X74" s="15">
        <v>6.8922661972194071E-2</v>
      </c>
      <c r="Y74" s="15">
        <v>1.2013880860626746E-2</v>
      </c>
      <c r="Z74" s="15">
        <v>2.5890796305508477E-2</v>
      </c>
      <c r="AA74" s="15">
        <v>1.1789826122551606E-2</v>
      </c>
    </row>
    <row r="75" spans="1:27" x14ac:dyDescent="0.3">
      <c r="A75" s="15">
        <v>24.335073888825718</v>
      </c>
      <c r="B75" s="15">
        <v>1.4623333333333335</v>
      </c>
      <c r="C75" s="15">
        <v>1.5273333333333337</v>
      </c>
      <c r="D75" s="15">
        <v>1.538</v>
      </c>
      <c r="E75" s="15">
        <v>1.4176666666666666</v>
      </c>
      <c r="F75" s="15">
        <v>1.1413333333333335</v>
      </c>
      <c r="G75" s="15">
        <v>0.58766666666666667</v>
      </c>
      <c r="H75" s="15">
        <v>2.2007574453658772E-2</v>
      </c>
      <c r="I75" s="15">
        <v>1.8583146486355156E-2</v>
      </c>
      <c r="J75" s="15">
        <v>1.3228756555322923E-2</v>
      </c>
      <c r="K75" s="15">
        <v>1.8475208614068043E-2</v>
      </c>
      <c r="L75" s="15">
        <v>5.5075705472861607E-3</v>
      </c>
      <c r="M75" s="15">
        <v>3.9703064533274143E-2</v>
      </c>
      <c r="N75" s="15"/>
      <c r="O75" s="15">
        <v>24.335073888825718</v>
      </c>
      <c r="P75" s="15">
        <v>1.482</v>
      </c>
      <c r="Q75" s="15">
        <v>1.5226666666666666</v>
      </c>
      <c r="R75" s="15">
        <v>1.5739999999999998</v>
      </c>
      <c r="S75" s="15">
        <v>1.5110000000000001</v>
      </c>
      <c r="T75" s="15">
        <v>1.2476666666666667</v>
      </c>
      <c r="U75" s="15">
        <v>0.56466666666666676</v>
      </c>
      <c r="V75" s="15">
        <v>7.8102496759066328E-3</v>
      </c>
      <c r="W75" s="15">
        <v>1.4364307617610133E-2</v>
      </c>
      <c r="X75" s="15">
        <v>5.1507281038703639E-2</v>
      </c>
      <c r="Y75" s="15">
        <v>1.2124355652982088E-2</v>
      </c>
      <c r="Z75" s="15">
        <v>2.8867513459481187E-2</v>
      </c>
      <c r="AA75" s="15">
        <v>1.5176736583776235E-2</v>
      </c>
    </row>
    <row r="76" spans="1:27" x14ac:dyDescent="0.3">
      <c r="A76" s="15">
        <v>24.668394166685175</v>
      </c>
      <c r="B76" s="15">
        <v>1.4793333333333336</v>
      </c>
      <c r="C76" s="15">
        <v>1.5443333333333333</v>
      </c>
      <c r="D76" s="15">
        <v>1.548</v>
      </c>
      <c r="E76" s="15">
        <v>1.4426666666666668</v>
      </c>
      <c r="F76" s="15">
        <v>1.1739999999999999</v>
      </c>
      <c r="G76" s="15">
        <v>0.60133333333333328</v>
      </c>
      <c r="H76" s="15">
        <v>1.386842937514322E-2</v>
      </c>
      <c r="I76" s="15">
        <v>7.3711147958319808E-3</v>
      </c>
      <c r="J76" s="15">
        <v>1.6370705543744913E-2</v>
      </c>
      <c r="K76" s="15">
        <v>2.4826061575153994E-2</v>
      </c>
      <c r="L76" s="15">
        <v>8.7177978870813556E-3</v>
      </c>
      <c r="M76" s="15">
        <v>4.1295681775862847E-2</v>
      </c>
      <c r="N76" s="15"/>
      <c r="O76" s="15">
        <v>24.668394166685175</v>
      </c>
      <c r="P76" s="15">
        <v>1.492</v>
      </c>
      <c r="Q76" s="15">
        <v>1.5280000000000002</v>
      </c>
      <c r="R76" s="15">
        <v>1.5730000000000002</v>
      </c>
      <c r="S76" s="15">
        <v>1.5170000000000001</v>
      </c>
      <c r="T76" s="15">
        <v>1.2826666666666666</v>
      </c>
      <c r="U76" s="15">
        <v>0.57866666666666666</v>
      </c>
      <c r="V76" s="15">
        <v>6.5574385243020571E-3</v>
      </c>
      <c r="W76" s="15">
        <v>7.2111025509279851E-3</v>
      </c>
      <c r="X76" s="15">
        <v>4.1940433951021629E-2</v>
      </c>
      <c r="Y76" s="15">
        <v>1.1532562594670826E-2</v>
      </c>
      <c r="Z76" s="15">
        <v>2.9838453936712826E-2</v>
      </c>
      <c r="AA76" s="15">
        <v>1.8770544300401416E-2</v>
      </c>
    </row>
    <row r="77" spans="1:27" x14ac:dyDescent="0.3">
      <c r="A77" s="15">
        <v>25.001723055553157</v>
      </c>
      <c r="B77" s="15">
        <v>1.4963333333333333</v>
      </c>
      <c r="C77" s="15">
        <v>1.5533333333333335</v>
      </c>
      <c r="D77" s="15">
        <v>1.554</v>
      </c>
      <c r="E77" s="15">
        <v>1.4790000000000001</v>
      </c>
      <c r="F77" s="15">
        <v>1.2016666666666669</v>
      </c>
      <c r="G77" s="15">
        <v>0.61733333333333329</v>
      </c>
      <c r="H77" s="15">
        <v>1.6289055630494043E-2</v>
      </c>
      <c r="I77" s="15">
        <v>7.6376261582597887E-3</v>
      </c>
      <c r="J77" s="15">
        <v>5.5677643628300865E-3</v>
      </c>
      <c r="K77" s="15">
        <v>2.0000000000000018E-2</v>
      </c>
      <c r="L77" s="15">
        <v>1.1372481406154664E-2</v>
      </c>
      <c r="M77" s="15">
        <v>4.1186567389542635E-2</v>
      </c>
      <c r="N77" s="15"/>
      <c r="O77" s="15">
        <v>25.001723055553157</v>
      </c>
      <c r="P77" s="15">
        <v>1.5053333333333334</v>
      </c>
      <c r="Q77" s="15">
        <v>1.5359999999999998</v>
      </c>
      <c r="R77" s="15">
        <v>1.5876666666666666</v>
      </c>
      <c r="S77" s="15">
        <v>1.5436666666666667</v>
      </c>
      <c r="T77" s="15">
        <v>1.3066666666666666</v>
      </c>
      <c r="U77" s="15">
        <v>0.59500000000000008</v>
      </c>
      <c r="V77" s="15">
        <v>1.1547005383792527E-3</v>
      </c>
      <c r="W77" s="15">
        <v>1.2529964086141626E-2</v>
      </c>
      <c r="X77" s="15">
        <v>5.1403631518924124E-2</v>
      </c>
      <c r="Y77" s="15">
        <v>8.3864970836060558E-3</v>
      </c>
      <c r="Z77" s="15">
        <v>3.8004385711827265E-2</v>
      </c>
      <c r="AA77" s="15">
        <v>1.8681541692269422E-2</v>
      </c>
    </row>
    <row r="78" spans="1:27" x14ac:dyDescent="0.3">
      <c r="A78" s="15">
        <v>25.335043333412614</v>
      </c>
      <c r="B78" s="15">
        <v>1.518</v>
      </c>
      <c r="C78" s="15">
        <v>1.5633333333333332</v>
      </c>
      <c r="D78" s="15">
        <v>1.5753333333333333</v>
      </c>
      <c r="E78" s="15">
        <v>1.4893333333333334</v>
      </c>
      <c r="F78" s="15">
        <v>1.23</v>
      </c>
      <c r="G78" s="15">
        <v>0.63200000000000001</v>
      </c>
      <c r="H78" s="15">
        <v>2.5238858928247836E-2</v>
      </c>
      <c r="I78" s="15">
        <v>6.3508529610858252E-3</v>
      </c>
      <c r="J78" s="15">
        <v>1.8448125469362312E-2</v>
      </c>
      <c r="K78" s="15">
        <v>8.326663997864539E-3</v>
      </c>
      <c r="L78" s="15">
        <v>9.1651513899116879E-3</v>
      </c>
      <c r="M78" s="15">
        <v>4.3485629810317838E-2</v>
      </c>
      <c r="N78" s="15"/>
      <c r="O78" s="15">
        <v>25.335043333412614</v>
      </c>
      <c r="P78" s="15">
        <v>1.5256666666666667</v>
      </c>
      <c r="Q78" s="15">
        <v>1.54</v>
      </c>
      <c r="R78" s="15">
        <v>1.5733333333333335</v>
      </c>
      <c r="S78" s="15">
        <v>1.5506666666666664</v>
      </c>
      <c r="T78" s="15">
        <v>1.341</v>
      </c>
      <c r="U78" s="15">
        <v>0.61033333333333328</v>
      </c>
      <c r="V78" s="15">
        <v>4.9328828623162145E-3</v>
      </c>
      <c r="W78" s="15">
        <v>1.7435595774162711E-2</v>
      </c>
      <c r="X78" s="15">
        <v>6.1101009266077803E-2</v>
      </c>
      <c r="Y78" s="15">
        <v>1.0016652800877818E-2</v>
      </c>
      <c r="Z78" s="15">
        <v>3.3151168908501519E-2</v>
      </c>
      <c r="AA78" s="15">
        <v>1.8502252115170571E-2</v>
      </c>
    </row>
    <row r="79" spans="1:27" x14ac:dyDescent="0.3">
      <c r="A79" s="15">
        <v>25.668368055601604</v>
      </c>
      <c r="B79" s="15">
        <v>1.5203333333333333</v>
      </c>
      <c r="C79" s="15">
        <v>1.5940000000000001</v>
      </c>
      <c r="D79" s="15">
        <v>1.5973333333333333</v>
      </c>
      <c r="E79" s="15">
        <v>1.51</v>
      </c>
      <c r="F79" s="15">
        <v>1.27</v>
      </c>
      <c r="G79" s="15">
        <v>0.64233333333333331</v>
      </c>
      <c r="H79" s="15">
        <v>1.0692676621563601E-2</v>
      </c>
      <c r="I79" s="15">
        <v>8.1853527718724704E-3</v>
      </c>
      <c r="J79" s="15">
        <v>1.4571661996262884E-2</v>
      </c>
      <c r="K79" s="15">
        <v>1.1269427669584626E-2</v>
      </c>
      <c r="L79" s="15">
        <v>1.2124355652982144E-2</v>
      </c>
      <c r="M79" s="15">
        <v>4.1884762543594974E-2</v>
      </c>
      <c r="N79" s="15"/>
      <c r="O79" s="15">
        <v>25.668368055601604</v>
      </c>
      <c r="P79" s="15">
        <v>1.5263333333333335</v>
      </c>
      <c r="Q79" s="15">
        <v>1.55</v>
      </c>
      <c r="R79" s="15">
        <v>1.575</v>
      </c>
      <c r="S79" s="15">
        <v>1.5720000000000001</v>
      </c>
      <c r="T79" s="15">
        <v>1.36</v>
      </c>
      <c r="U79" s="15">
        <v>0.6263333333333333</v>
      </c>
      <c r="V79" s="15">
        <v>1.1930353445448927E-2</v>
      </c>
      <c r="W79" s="15">
        <v>6.0000000000000053E-3</v>
      </c>
      <c r="X79" s="15">
        <v>5.4690035655501207E-2</v>
      </c>
      <c r="Y79" s="15">
        <v>1.552417469625998E-2</v>
      </c>
      <c r="Z79" s="15">
        <v>2.9512709126747375E-2</v>
      </c>
      <c r="AA79" s="15">
        <v>1.9604421270043502E-2</v>
      </c>
    </row>
    <row r="80" spans="1:27" x14ac:dyDescent="0.3">
      <c r="A80" s="15">
        <v>26.001675277773757</v>
      </c>
      <c r="B80" s="15">
        <v>1.5466666666666669</v>
      </c>
      <c r="C80" s="15">
        <v>1.5863333333333332</v>
      </c>
      <c r="D80" s="15">
        <v>1.5853333333333335</v>
      </c>
      <c r="E80" s="15">
        <v>1.5366666666666668</v>
      </c>
      <c r="F80" s="15">
        <v>1.2913333333333334</v>
      </c>
      <c r="G80" s="15">
        <v>0.66366666666666674</v>
      </c>
      <c r="H80" s="15">
        <v>1.7039170558842787E-2</v>
      </c>
      <c r="I80" s="15">
        <v>1.6041612554021301E-2</v>
      </c>
      <c r="J80" s="15">
        <v>2.0599352740640457E-2</v>
      </c>
      <c r="K80" s="15">
        <v>2.2678918257565468E-2</v>
      </c>
      <c r="L80" s="15">
        <v>1.1372481406154664E-2</v>
      </c>
      <c r="M80" s="15">
        <v>4.1428653530296317E-2</v>
      </c>
      <c r="N80" s="15"/>
      <c r="O80" s="15">
        <v>26.001675277773757</v>
      </c>
      <c r="P80" s="15">
        <v>1.5336666666666667</v>
      </c>
      <c r="Q80" s="15">
        <v>1.5426666666666666</v>
      </c>
      <c r="R80" s="15">
        <v>1.5846666666666664</v>
      </c>
      <c r="S80" s="15">
        <v>1.5750000000000002</v>
      </c>
      <c r="T80" s="15">
        <v>1.3896666666666668</v>
      </c>
      <c r="U80" s="15">
        <v>0.64533333333333331</v>
      </c>
      <c r="V80" s="15">
        <v>1.5947831618540884E-2</v>
      </c>
      <c r="W80" s="15">
        <v>1.5275252316519965E-3</v>
      </c>
      <c r="X80" s="15">
        <v>6.1174613471057897E-2</v>
      </c>
      <c r="Y80" s="15">
        <v>1.8681541692269481E-2</v>
      </c>
      <c r="Z80" s="15">
        <v>2.9771350881902043E-2</v>
      </c>
      <c r="AA80" s="15">
        <v>1.9218047073866117E-2</v>
      </c>
    </row>
    <row r="81" spans="1:27" x14ac:dyDescent="0.3">
      <c r="A81" s="15">
        <v>26.335017499979585</v>
      </c>
      <c r="B81" s="15">
        <v>1.5570000000000002</v>
      </c>
      <c r="C81" s="15">
        <v>1.5840000000000003</v>
      </c>
      <c r="D81" s="15">
        <v>1.5990000000000002</v>
      </c>
      <c r="E81" s="15">
        <v>1.556</v>
      </c>
      <c r="F81" s="15">
        <v>1.32</v>
      </c>
      <c r="G81" s="15">
        <v>0.67899999999999994</v>
      </c>
      <c r="H81" s="15">
        <v>1.8193405398660299E-2</v>
      </c>
      <c r="I81" s="15">
        <v>2.0000000000000018E-3</v>
      </c>
      <c r="J81" s="15">
        <v>9.8488578017961598E-3</v>
      </c>
      <c r="K81" s="15">
        <v>2.0074859899884744E-2</v>
      </c>
      <c r="L81" s="15">
        <v>1.1532562594670748E-2</v>
      </c>
      <c r="M81" s="15">
        <v>4.5044422518220807E-2</v>
      </c>
      <c r="N81" s="15"/>
      <c r="O81" s="15">
        <v>26.335017499979585</v>
      </c>
      <c r="P81" s="15">
        <v>1.5373333333333334</v>
      </c>
      <c r="Q81" s="15">
        <v>1.5549999999999999</v>
      </c>
      <c r="R81" s="15">
        <v>1.5703333333333334</v>
      </c>
      <c r="S81" s="15">
        <v>1.5746666666666667</v>
      </c>
      <c r="T81" s="15">
        <v>1.4126666666666665</v>
      </c>
      <c r="U81" s="15">
        <v>0.66333333333333344</v>
      </c>
      <c r="V81" s="15">
        <v>1.5275252316518995E-3</v>
      </c>
      <c r="W81" s="15">
        <v>6.2449979983984216E-3</v>
      </c>
      <c r="X81" s="15">
        <v>4.8809152147249416E-2</v>
      </c>
      <c r="Y81" s="15">
        <v>1.7616280348965063E-2</v>
      </c>
      <c r="Z81" s="15">
        <v>3.2883633213702759E-2</v>
      </c>
      <c r="AA81" s="15">
        <v>2.1197484127446212E-2</v>
      </c>
    </row>
    <row r="82" spans="1:27" x14ac:dyDescent="0.3">
      <c r="A82" s="15">
        <v>26.668411388935056</v>
      </c>
      <c r="B82" s="15">
        <v>1.5529999999999999</v>
      </c>
      <c r="C82" s="15">
        <v>1.5890000000000002</v>
      </c>
      <c r="D82" s="15">
        <v>1.593</v>
      </c>
      <c r="E82" s="15">
        <v>1.5713333333333332</v>
      </c>
      <c r="F82" s="15">
        <v>1.3460000000000001</v>
      </c>
      <c r="G82" s="15">
        <v>0.69533333333333325</v>
      </c>
      <c r="H82" s="15">
        <v>1.3856406460551033E-2</v>
      </c>
      <c r="I82" s="15">
        <v>1.9974984355438256E-2</v>
      </c>
      <c r="J82" s="15">
        <v>1.7435595774162711E-2</v>
      </c>
      <c r="K82" s="15">
        <v>2.6350205565295527E-2</v>
      </c>
      <c r="L82" s="15">
        <v>1.2288205727444582E-2</v>
      </c>
      <c r="M82" s="15">
        <v>4.6198845584422686E-2</v>
      </c>
      <c r="N82" s="15"/>
      <c r="O82" s="15">
        <v>26.668411388935056</v>
      </c>
      <c r="P82" s="15">
        <v>1.5443333333333333</v>
      </c>
      <c r="Q82" s="15">
        <v>1.548</v>
      </c>
      <c r="R82" s="15">
        <v>1.5739999999999998</v>
      </c>
      <c r="S82" s="15">
        <v>1.5786666666666667</v>
      </c>
      <c r="T82" s="15">
        <v>1.4416666666666667</v>
      </c>
      <c r="U82" s="15">
        <v>0.68100000000000005</v>
      </c>
      <c r="V82" s="15">
        <v>1.5307950004273456E-2</v>
      </c>
      <c r="W82" s="15">
        <v>1.0148891565092239E-2</v>
      </c>
      <c r="X82" s="15">
        <v>4.9487372126634517E-2</v>
      </c>
      <c r="Y82" s="15">
        <v>1.7616280348965063E-2</v>
      </c>
      <c r="Z82" s="15">
        <v>2.9484459183328E-2</v>
      </c>
      <c r="AA82" s="15">
        <v>2.451530134426249E-2</v>
      </c>
    </row>
    <row r="83" spans="1:27" x14ac:dyDescent="0.3">
      <c r="A83" s="15">
        <v>27.001736111124046</v>
      </c>
      <c r="B83" s="15">
        <v>1.5589999999999999</v>
      </c>
      <c r="C83" s="15">
        <v>1.6023333333333334</v>
      </c>
      <c r="D83" s="15">
        <v>1.5923333333333334</v>
      </c>
      <c r="E83" s="15">
        <v>1.5780000000000001</v>
      </c>
      <c r="F83" s="15">
        <v>1.3796666666666664</v>
      </c>
      <c r="G83" s="15">
        <v>0.70633333333333337</v>
      </c>
      <c r="H83" s="15">
        <v>5.2915026221291859E-3</v>
      </c>
      <c r="I83" s="15">
        <v>1.5011106998930284E-2</v>
      </c>
      <c r="J83" s="15">
        <v>7.7674534651539741E-3</v>
      </c>
      <c r="K83" s="15">
        <v>2.1633307652783953E-2</v>
      </c>
      <c r="L83" s="15">
        <v>1.3576941236277494E-2</v>
      </c>
      <c r="M83" s="15">
        <v>4.5324754090158403E-2</v>
      </c>
      <c r="N83" s="15"/>
      <c r="O83" s="15">
        <v>27.001736111124046</v>
      </c>
      <c r="P83" s="15">
        <v>1.5506666666666666</v>
      </c>
      <c r="Q83" s="15">
        <v>1.5389999999999999</v>
      </c>
      <c r="R83" s="15">
        <v>1.583</v>
      </c>
      <c r="S83" s="15">
        <v>1.5686666666666664</v>
      </c>
      <c r="T83" s="15">
        <v>1.4526666666666666</v>
      </c>
      <c r="U83" s="15">
        <v>0.69600000000000006</v>
      </c>
      <c r="V83" s="15">
        <v>5.5075705472861607E-3</v>
      </c>
      <c r="W83" s="15">
        <v>7.549834435270698E-3</v>
      </c>
      <c r="X83" s="15">
        <v>4.1243181254602523E-2</v>
      </c>
      <c r="Y83" s="15">
        <v>1.4640127503998564E-2</v>
      </c>
      <c r="Z83" s="15">
        <v>2.6501572280401339E-2</v>
      </c>
      <c r="AA83" s="15">
        <v>2.3065125189341559E-2</v>
      </c>
    </row>
    <row r="84" spans="1:27" x14ac:dyDescent="0.3">
      <c r="A84" s="15">
        <v>27.335060833313037</v>
      </c>
      <c r="B84" s="15">
        <v>1.5556666666666665</v>
      </c>
      <c r="C84" s="15">
        <v>1.6056666666666668</v>
      </c>
      <c r="D84" s="15">
        <v>1.5866666666666667</v>
      </c>
      <c r="E84" s="15">
        <v>1.591</v>
      </c>
      <c r="F84" s="15">
        <v>1.3966666666666665</v>
      </c>
      <c r="G84" s="15">
        <v>0.72366666666666679</v>
      </c>
      <c r="H84" s="15">
        <v>6.5064070986477745E-3</v>
      </c>
      <c r="I84" s="15">
        <v>8.1445278152470213E-3</v>
      </c>
      <c r="J84" s="15">
        <v>2.1385353243127271E-2</v>
      </c>
      <c r="K84" s="15">
        <v>2.6000000000000023E-2</v>
      </c>
      <c r="L84" s="15">
        <v>1.4843629385474939E-2</v>
      </c>
      <c r="M84" s="15">
        <v>4.3890014050274935E-2</v>
      </c>
      <c r="N84" s="15"/>
      <c r="O84" s="15">
        <v>27.335060833313037</v>
      </c>
      <c r="P84" s="15">
        <v>1.5439999999999998</v>
      </c>
      <c r="Q84" s="15">
        <v>1.5613333333333335</v>
      </c>
      <c r="R84" s="15">
        <v>1.5780000000000001</v>
      </c>
      <c r="S84" s="15">
        <v>1.5776666666666668</v>
      </c>
      <c r="T84" s="15">
        <v>1.4930000000000001</v>
      </c>
      <c r="U84" s="15">
        <v>0.71966666666666657</v>
      </c>
      <c r="V84" s="15">
        <v>1.4106735979665889E-2</v>
      </c>
      <c r="W84" s="15">
        <v>1.3576941236277599E-2</v>
      </c>
      <c r="X84" s="15">
        <v>3.2908965343808654E-2</v>
      </c>
      <c r="Y84" s="15">
        <v>1.5176736583776303E-2</v>
      </c>
      <c r="Z84" s="15">
        <v>4.0841155713324188E-2</v>
      </c>
      <c r="AA84" s="15">
        <v>2.3115651263447765E-2</v>
      </c>
    </row>
    <row r="85" spans="1:27" x14ac:dyDescent="0.3">
      <c r="A85" s="15">
        <v>27.668385555502027</v>
      </c>
      <c r="B85" s="15">
        <v>1.5573333333333335</v>
      </c>
      <c r="C85" s="15">
        <v>1.6050000000000002</v>
      </c>
      <c r="D85" s="15">
        <v>1.5923333333333334</v>
      </c>
      <c r="E85" s="15"/>
      <c r="F85" s="15">
        <v>1.4316666666666666</v>
      </c>
      <c r="G85" s="15">
        <v>0.7413333333333334</v>
      </c>
      <c r="H85" s="15">
        <v>1.7009801096230778E-2</v>
      </c>
      <c r="I85" s="15">
        <v>6.2449979983983861E-3</v>
      </c>
      <c r="J85" s="15">
        <v>1.767295485574874E-2</v>
      </c>
      <c r="K85" s="15"/>
      <c r="L85" s="15">
        <v>1.2220201853215583E-2</v>
      </c>
      <c r="M85" s="15">
        <v>4.5456939330902349E-2</v>
      </c>
      <c r="N85" s="15"/>
      <c r="O85" s="15">
        <v>27.668385555502027</v>
      </c>
      <c r="P85" s="15">
        <v>1.5410000000000001</v>
      </c>
      <c r="Q85" s="15">
        <v>1.5426666666666666</v>
      </c>
      <c r="R85" s="15">
        <v>1.5793333333333333</v>
      </c>
      <c r="S85" s="15">
        <v>1.5723333333333331</v>
      </c>
      <c r="T85" s="15">
        <v>1.5169999999999997</v>
      </c>
      <c r="U85" s="15">
        <v>0.73933333333333329</v>
      </c>
      <c r="V85" s="15">
        <v>8.8881944173155331E-3</v>
      </c>
      <c r="W85" s="15">
        <v>8.6216781042517763E-3</v>
      </c>
      <c r="X85" s="15">
        <v>4.4105933085394823E-2</v>
      </c>
      <c r="Y85" s="15">
        <v>1.4189197769195187E-2</v>
      </c>
      <c r="Z85" s="15">
        <v>1.907878402833893E-2</v>
      </c>
      <c r="AA85" s="15">
        <v>2.8746014216467209E-2</v>
      </c>
    </row>
    <row r="86" spans="1:27" x14ac:dyDescent="0.3">
      <c r="A86" s="15">
        <v>28.001705833361484</v>
      </c>
      <c r="B86" s="15">
        <v>1.5596666666666668</v>
      </c>
      <c r="C86" s="15">
        <v>1.5913333333333337</v>
      </c>
      <c r="D86" s="15">
        <v>1.6020000000000001</v>
      </c>
      <c r="E86" s="15">
        <v>1.607</v>
      </c>
      <c r="F86" s="15">
        <v>1.4503333333333333</v>
      </c>
      <c r="G86" s="15">
        <v>0.75600000000000012</v>
      </c>
      <c r="H86" s="15">
        <v>2.2007574453658772E-2</v>
      </c>
      <c r="I86" s="15">
        <v>1.2701705922171777E-2</v>
      </c>
      <c r="J86" s="15">
        <v>1.9974984355438135E-2</v>
      </c>
      <c r="K86" s="15">
        <v>2.0297783130184457E-2</v>
      </c>
      <c r="L86" s="15">
        <v>1.9857828011475388E-2</v>
      </c>
      <c r="M86" s="15">
        <v>4.5923850012820178E-2</v>
      </c>
      <c r="N86" s="15"/>
      <c r="O86" s="15">
        <v>28.001705833361484</v>
      </c>
      <c r="P86" s="15">
        <v>1.5436666666666667</v>
      </c>
      <c r="Q86" s="15">
        <v>1.5589999999999999</v>
      </c>
      <c r="R86" s="15">
        <v>1.5739999999999998</v>
      </c>
      <c r="S86" s="15">
        <v>1.579</v>
      </c>
      <c r="T86" s="15">
        <v>1.5246666666666666</v>
      </c>
      <c r="U86" s="15">
        <v>0.76100000000000001</v>
      </c>
      <c r="V86" s="15">
        <v>3.2145502536642984E-3</v>
      </c>
      <c r="W86" s="15">
        <v>4.358898943540703E-3</v>
      </c>
      <c r="X86" s="15">
        <v>5.0029991005395999E-2</v>
      </c>
      <c r="Y86" s="15">
        <v>2.3515952032609658E-2</v>
      </c>
      <c r="Z86" s="15">
        <v>3.6678785875943816E-2</v>
      </c>
      <c r="AA86" s="15">
        <v>2.7221315177632422E-2</v>
      </c>
    </row>
    <row r="87" spans="1:27" x14ac:dyDescent="0.3">
      <c r="A87" s="15">
        <v>28.335030277725309</v>
      </c>
      <c r="B87" s="15">
        <v>1.5440000000000003</v>
      </c>
      <c r="C87" s="15">
        <v>1.5976666666666668</v>
      </c>
      <c r="D87" s="15">
        <v>1.595</v>
      </c>
      <c r="E87" s="15">
        <v>1.6073333333333333</v>
      </c>
      <c r="F87" s="15">
        <v>1.4649999999999999</v>
      </c>
      <c r="G87" s="15">
        <v>0.77100000000000002</v>
      </c>
      <c r="H87" s="15">
        <v>1.216552506059645E-2</v>
      </c>
      <c r="I87" s="15">
        <v>7.6376261582597896E-3</v>
      </c>
      <c r="J87" s="15">
        <v>8.7177978870813556E-3</v>
      </c>
      <c r="K87" s="15">
        <v>9.7125348562223796E-3</v>
      </c>
      <c r="L87" s="15">
        <v>1.5716233645501787E-2</v>
      </c>
      <c r="M87" s="15">
        <v>4.7031904065219433E-2</v>
      </c>
      <c r="N87" s="15"/>
      <c r="O87" s="15">
        <v>28.335030277725309</v>
      </c>
      <c r="P87" s="15">
        <v>1.55</v>
      </c>
      <c r="Q87" s="15">
        <v>1.5343333333333333</v>
      </c>
      <c r="R87" s="15">
        <v>1.5876666666666666</v>
      </c>
      <c r="S87" s="15">
        <v>1.5679999999999998</v>
      </c>
      <c r="T87" s="15">
        <v>1.5233333333333332</v>
      </c>
      <c r="U87" s="15">
        <v>0.77866666666666673</v>
      </c>
      <c r="V87" s="15">
        <v>4.358898943540703E-3</v>
      </c>
      <c r="W87" s="15">
        <v>4.5092497528228404E-3</v>
      </c>
      <c r="X87" s="15">
        <v>4.5092497528228984E-2</v>
      </c>
      <c r="Y87" s="15">
        <v>2.1071307505705496E-2</v>
      </c>
      <c r="Z87" s="15">
        <v>2.7537852736430508E-2</v>
      </c>
      <c r="AA87" s="15">
        <v>2.8005951748393317E-2</v>
      </c>
    </row>
    <row r="88" spans="1:27" x14ac:dyDescent="0.3">
      <c r="A88" s="15">
        <v>28.668355000088923</v>
      </c>
      <c r="B88" s="15">
        <v>1.5683333333333334</v>
      </c>
      <c r="C88" s="15">
        <v>1.6013333333333335</v>
      </c>
      <c r="D88" s="15">
        <v>1.5846666666666669</v>
      </c>
      <c r="E88" s="15">
        <v>1.6166666666666665</v>
      </c>
      <c r="F88" s="15">
        <v>1.4856666666666667</v>
      </c>
      <c r="G88" s="15">
        <v>0.79066666666666663</v>
      </c>
      <c r="H88" s="15">
        <v>1.0214368964029757E-2</v>
      </c>
      <c r="I88" s="15">
        <v>1.6772994167212181E-2</v>
      </c>
      <c r="J88" s="15">
        <v>9.0737717258774341E-3</v>
      </c>
      <c r="K88" s="15">
        <v>1.5947831618540884E-2</v>
      </c>
      <c r="L88" s="15">
        <v>1.5885003409925123E-2</v>
      </c>
      <c r="M88" s="15">
        <v>4.7077949544700154E-2</v>
      </c>
      <c r="N88" s="15"/>
      <c r="O88" s="15">
        <v>28.668355000088923</v>
      </c>
      <c r="P88" s="15">
        <v>1.5463333333333331</v>
      </c>
      <c r="Q88" s="15">
        <v>1.5543333333333333</v>
      </c>
      <c r="R88" s="15">
        <v>1.5846666666666664</v>
      </c>
      <c r="S88" s="15">
        <v>1.5793333333333335</v>
      </c>
      <c r="T88" s="15">
        <v>1.5563333333333336</v>
      </c>
      <c r="U88" s="15">
        <v>0.80133333333333334</v>
      </c>
      <c r="V88" s="15">
        <v>2.0744477176668781E-2</v>
      </c>
      <c r="W88" s="15">
        <v>1.0598742063723165E-2</v>
      </c>
      <c r="X88" s="15">
        <v>5.2290853247325575E-2</v>
      </c>
      <c r="Y88" s="15">
        <v>1.0969655114602943E-2</v>
      </c>
      <c r="Z88" s="15">
        <v>2.9194748386196727E-2</v>
      </c>
      <c r="AA88" s="15">
        <v>2.47857485933617E-2</v>
      </c>
    </row>
    <row r="89" spans="1:27" x14ac:dyDescent="0.3">
      <c r="A89" s="15">
        <v>29.001671111094765</v>
      </c>
      <c r="B89" s="15">
        <v>1.5623333333333331</v>
      </c>
      <c r="C89" s="15">
        <v>1.579666666666667</v>
      </c>
      <c r="D89" s="15">
        <v>1.5936666666666668</v>
      </c>
      <c r="E89" s="15">
        <v>1.6026666666666667</v>
      </c>
      <c r="F89" s="15">
        <v>1.5223333333333333</v>
      </c>
      <c r="G89" s="15">
        <v>0.80900000000000005</v>
      </c>
      <c r="H89" s="15">
        <v>1.1930353445448889E-2</v>
      </c>
      <c r="I89" s="15">
        <v>6.3508529610858252E-3</v>
      </c>
      <c r="J89" s="15">
        <v>8.0829037686547672E-3</v>
      </c>
      <c r="K89" s="15">
        <v>2.4027761721253382E-2</v>
      </c>
      <c r="L89" s="15">
        <v>1.5044378795195695E-2</v>
      </c>
      <c r="M89" s="15">
        <v>4.5574115460423344E-2</v>
      </c>
      <c r="N89" s="15"/>
      <c r="O89" s="15">
        <v>29.001671111094765</v>
      </c>
      <c r="P89" s="15">
        <v>1.5589999999999999</v>
      </c>
      <c r="Q89" s="15">
        <v>1.5553333333333332</v>
      </c>
      <c r="R89" s="15">
        <v>1.5816666666666668</v>
      </c>
      <c r="S89" s="15">
        <v>1.5656666666666668</v>
      </c>
      <c r="T89" s="15">
        <v>1.5609999999999999</v>
      </c>
      <c r="U89" s="15">
        <v>0.82599999999999996</v>
      </c>
      <c r="V89" s="15">
        <v>5.0000000000000044E-3</v>
      </c>
      <c r="W89" s="15">
        <v>7.5055534994650872E-3</v>
      </c>
      <c r="X89" s="15">
        <v>5.0737888538382556E-2</v>
      </c>
      <c r="Y89" s="15">
        <v>1.4011899704655816E-2</v>
      </c>
      <c r="Z89" s="15">
        <v>2.7874719729532746E-2</v>
      </c>
      <c r="AA89" s="15">
        <v>2.9614185789921671E-2</v>
      </c>
    </row>
    <row r="90" spans="1:27" x14ac:dyDescent="0.3">
      <c r="A90" s="15">
        <v>29.335069444379769</v>
      </c>
      <c r="B90" s="15">
        <v>1.5693333333333335</v>
      </c>
      <c r="C90" s="15">
        <v>1.5953333333333333</v>
      </c>
      <c r="D90" s="15">
        <v>1.591</v>
      </c>
      <c r="E90" s="15">
        <v>1.611</v>
      </c>
      <c r="F90" s="15">
        <v>1.5383333333333333</v>
      </c>
      <c r="G90" s="15">
        <v>0.82466666666666677</v>
      </c>
      <c r="H90" s="15">
        <v>1.3650396819628822E-2</v>
      </c>
      <c r="I90" s="15">
        <v>4.7258156262525502E-3</v>
      </c>
      <c r="J90" s="15">
        <v>1.2529964086141732E-2</v>
      </c>
      <c r="K90" s="15">
        <v>2.3515952032609658E-2</v>
      </c>
      <c r="L90" s="15">
        <v>1.1503622617824998E-2</v>
      </c>
      <c r="M90" s="15">
        <v>4.6800997140374383E-2</v>
      </c>
      <c r="N90" s="15"/>
      <c r="O90" s="15">
        <v>29.335069444379769</v>
      </c>
      <c r="P90" s="15">
        <v>1.5436666666666667</v>
      </c>
      <c r="Q90" s="15">
        <v>1.5423333333333336</v>
      </c>
      <c r="R90" s="15">
        <v>1.5860000000000001</v>
      </c>
      <c r="S90" s="15">
        <v>1.579</v>
      </c>
      <c r="T90" s="15">
        <v>1.587</v>
      </c>
      <c r="U90" s="15">
        <v>0.84899999999999987</v>
      </c>
      <c r="V90" s="15">
        <v>4.0414518843273932E-3</v>
      </c>
      <c r="W90" s="15">
        <v>7.0945988845976041E-3</v>
      </c>
      <c r="X90" s="15">
        <v>4.6808118953873837E-2</v>
      </c>
      <c r="Y90" s="15">
        <v>5.0000000000000044E-3</v>
      </c>
      <c r="Z90" s="15">
        <v>1.9052558883257603E-2</v>
      </c>
      <c r="AA90" s="15">
        <v>3.2511536414017744E-2</v>
      </c>
    </row>
    <row r="91" spans="1:27" x14ac:dyDescent="0.3">
      <c r="A91" s="15">
        <v>29.668394166743383</v>
      </c>
      <c r="B91" s="15">
        <v>1.5626666666666666</v>
      </c>
      <c r="C91" s="15">
        <v>1.5826666666666667</v>
      </c>
      <c r="D91" s="15">
        <v>1.5820000000000001</v>
      </c>
      <c r="E91" s="15">
        <v>1.5913333333333333</v>
      </c>
      <c r="F91" s="15">
        <v>1.5446666666666669</v>
      </c>
      <c r="G91" s="15">
        <v>0.83866666666666667</v>
      </c>
      <c r="H91" s="15">
        <v>1.5502687938978035E-2</v>
      </c>
      <c r="I91" s="15">
        <v>1.0969655114602834E-2</v>
      </c>
      <c r="J91" s="15">
        <v>6.5574385243019557E-3</v>
      </c>
      <c r="K91" s="15">
        <v>1.3576941236277515E-2</v>
      </c>
      <c r="L91" s="15">
        <v>1.4224392195567899E-2</v>
      </c>
      <c r="M91" s="15">
        <v>4.9166384179979428E-2</v>
      </c>
      <c r="N91" s="15"/>
      <c r="O91" s="15">
        <v>29.668394166743383</v>
      </c>
      <c r="P91" s="15">
        <v>1.5529999999999999</v>
      </c>
      <c r="Q91" s="15">
        <v>1.5466666666666669</v>
      </c>
      <c r="R91" s="15">
        <v>1.5816666666666668</v>
      </c>
      <c r="S91" s="15">
        <v>1.5880000000000001</v>
      </c>
      <c r="T91" s="15">
        <v>1.5763333333333334</v>
      </c>
      <c r="U91" s="15">
        <v>0.8746666666666667</v>
      </c>
      <c r="V91" s="15">
        <v>1.7320508075689429E-3</v>
      </c>
      <c r="W91" s="15">
        <v>6.4291005073286427E-3</v>
      </c>
      <c r="X91" s="15">
        <v>4.8562674281111537E-2</v>
      </c>
      <c r="Y91" s="15">
        <v>1.7521415467935304E-2</v>
      </c>
      <c r="Z91" s="15">
        <v>3.6363901514184893E-2</v>
      </c>
      <c r="AA91" s="15">
        <v>3.5472994422987972E-2</v>
      </c>
    </row>
    <row r="92" spans="1:27" x14ac:dyDescent="0.3">
      <c r="A92" s="15">
        <v>30.001723055611365</v>
      </c>
      <c r="B92" s="15">
        <v>1.5643333333333331</v>
      </c>
      <c r="C92" s="15">
        <v>1.5890000000000002</v>
      </c>
      <c r="D92" s="15">
        <v>1.5919999999999999</v>
      </c>
      <c r="E92" s="15">
        <v>1.6130000000000002</v>
      </c>
      <c r="F92" s="15">
        <v>1.5816666666666668</v>
      </c>
      <c r="G92" s="15">
        <v>0.85899999999999999</v>
      </c>
      <c r="H92" s="15">
        <v>1.7559422921421194E-2</v>
      </c>
      <c r="I92" s="15">
        <v>2.5709920264364947E-2</v>
      </c>
      <c r="J92" s="15">
        <v>1.7088007490635077E-2</v>
      </c>
      <c r="K92" s="15">
        <v>1.7349351572897423E-2</v>
      </c>
      <c r="L92" s="15">
        <v>7.0945988845975833E-3</v>
      </c>
      <c r="M92" s="15">
        <v>4.6357307945997017E-2</v>
      </c>
      <c r="N92" s="15"/>
      <c r="O92" s="15">
        <v>30.001723055611365</v>
      </c>
      <c r="P92" s="15">
        <v>1.5456666666666667</v>
      </c>
      <c r="Q92" s="15">
        <v>1.5466666666666669</v>
      </c>
      <c r="R92" s="15">
        <v>1.5780000000000001</v>
      </c>
      <c r="S92" s="15">
        <v>1.5830000000000002</v>
      </c>
      <c r="T92" s="15">
        <v>1.5936666666666668</v>
      </c>
      <c r="U92" s="15">
        <v>0.90033333333333332</v>
      </c>
      <c r="V92" s="15">
        <v>1.0016652800877759E-2</v>
      </c>
      <c r="W92" s="15">
        <v>1.537313674346698E-2</v>
      </c>
      <c r="X92" s="15">
        <v>4.1000000000000036E-2</v>
      </c>
      <c r="Y92" s="15">
        <v>1.7349351572897551E-2</v>
      </c>
      <c r="Z92" s="15">
        <v>3.5795716689756833E-2</v>
      </c>
      <c r="AA92" s="15">
        <v>3.1722757341273708E-2</v>
      </c>
    </row>
    <row r="93" spans="1:27" x14ac:dyDescent="0.3">
      <c r="A93" s="15">
        <v>30.335052222304512</v>
      </c>
      <c r="B93" s="15">
        <v>1.5650000000000002</v>
      </c>
      <c r="C93" s="15">
        <v>1.599</v>
      </c>
      <c r="D93" s="15">
        <v>1.5860000000000001</v>
      </c>
      <c r="E93" s="15">
        <v>1.6076666666666668</v>
      </c>
      <c r="F93" s="15">
        <v>1.593</v>
      </c>
      <c r="G93" s="15">
        <v>0.87966666666666671</v>
      </c>
      <c r="H93" s="15">
        <v>9.8488578017960678E-3</v>
      </c>
      <c r="I93" s="15">
        <v>1.5000000000000013E-2</v>
      </c>
      <c r="J93" s="15">
        <v>1.9467922333931863E-2</v>
      </c>
      <c r="K93" s="15">
        <v>1.159022576714242E-2</v>
      </c>
      <c r="L93" s="15">
        <v>1.1135528725660053E-2</v>
      </c>
      <c r="M93" s="15">
        <v>5.200320502943389E-2</v>
      </c>
      <c r="N93" s="15"/>
      <c r="O93" s="15">
        <v>30.335052222304512</v>
      </c>
      <c r="P93" s="15">
        <v>1.55</v>
      </c>
      <c r="Q93" s="15">
        <v>1.5376666666666665</v>
      </c>
      <c r="R93" s="15">
        <v>1.5923333333333334</v>
      </c>
      <c r="S93" s="15">
        <v>1.5783333333333331</v>
      </c>
      <c r="T93" s="15">
        <v>1.6033333333333335</v>
      </c>
      <c r="U93" s="15">
        <v>0.93233333333333335</v>
      </c>
      <c r="V93" s="15">
        <v>8.5440037453174879E-3</v>
      </c>
      <c r="W93" s="15">
        <v>3.5118845842841968E-3</v>
      </c>
      <c r="X93" s="15">
        <v>6.8821023919535915E-2</v>
      </c>
      <c r="Y93" s="15">
        <v>5.1316014394469029E-3</v>
      </c>
      <c r="Z93" s="15">
        <v>2.0502032419575694E-2</v>
      </c>
      <c r="AA93" s="15">
        <v>3.7687309977409253E-2</v>
      </c>
    </row>
    <row r="94" spans="1:27" x14ac:dyDescent="0.3">
      <c r="A94" s="15">
        <v>30.668376666668337</v>
      </c>
      <c r="B94" s="15">
        <v>1.5620000000000001</v>
      </c>
      <c r="C94" s="15">
        <v>1.5926666666666669</v>
      </c>
      <c r="D94" s="15">
        <v>1.5926666666666669</v>
      </c>
      <c r="E94" s="15">
        <v>1.61</v>
      </c>
      <c r="F94" s="15">
        <v>1.6143333333333334</v>
      </c>
      <c r="G94" s="15">
        <v>0.90099999999999991</v>
      </c>
      <c r="H94" s="15">
        <v>1.3228756555323008E-2</v>
      </c>
      <c r="I94" s="15">
        <v>7.0237691685684986E-3</v>
      </c>
      <c r="J94" s="15">
        <v>2.5006665778014758E-2</v>
      </c>
      <c r="K94" s="15">
        <v>9.6436507609929407E-3</v>
      </c>
      <c r="L94" s="15">
        <v>2.8988503468329107E-2</v>
      </c>
      <c r="M94" s="15">
        <v>5.3674947601278576E-2</v>
      </c>
      <c r="N94" s="15"/>
      <c r="O94" s="15">
        <v>30.668376666668337</v>
      </c>
      <c r="P94" s="15">
        <v>1.5413333333333332</v>
      </c>
      <c r="Q94" s="15">
        <v>1.5333333333333332</v>
      </c>
      <c r="R94" s="15">
        <v>1.5856666666666666</v>
      </c>
      <c r="S94" s="15">
        <v>1.5696666666666665</v>
      </c>
      <c r="T94" s="15">
        <v>1.6086666666666669</v>
      </c>
      <c r="U94" s="15">
        <v>0.95866666666666678</v>
      </c>
      <c r="V94" s="15">
        <v>1.1239810200058266E-2</v>
      </c>
      <c r="W94" s="15">
        <v>1.3650396819628917E-2</v>
      </c>
      <c r="X94" s="15">
        <v>4.7056703383612924E-2</v>
      </c>
      <c r="Y94" s="15">
        <v>1.0785793124908991E-2</v>
      </c>
      <c r="Z94" s="15">
        <v>3.3501243758005964E-2</v>
      </c>
      <c r="AA94" s="15">
        <v>3.6226141573914988E-2</v>
      </c>
    </row>
    <row r="95" spans="1:27" x14ac:dyDescent="0.3">
      <c r="A95" s="15">
        <v>31.001701388857327</v>
      </c>
      <c r="B95" s="15">
        <v>1.5590000000000002</v>
      </c>
      <c r="C95" s="15">
        <v>1.5913333333333333</v>
      </c>
      <c r="D95" s="15">
        <v>1.5776666666666668</v>
      </c>
      <c r="E95" s="15">
        <v>1.6220000000000001</v>
      </c>
      <c r="F95" s="15">
        <v>1.6146666666666667</v>
      </c>
      <c r="G95" s="15">
        <v>0.91566666666666663</v>
      </c>
      <c r="H95" s="15">
        <v>2.3643180835073746E-2</v>
      </c>
      <c r="I95" s="15">
        <v>2.3352373184182679E-2</v>
      </c>
      <c r="J95" s="15">
        <v>1.9553345834749953E-2</v>
      </c>
      <c r="K95" s="15">
        <v>2.2271057451319989E-2</v>
      </c>
      <c r="L95" s="15">
        <v>2.2188585654190188E-2</v>
      </c>
      <c r="M95" s="15">
        <v>5.5581771592252562E-2</v>
      </c>
      <c r="N95" s="15"/>
      <c r="O95" s="15">
        <v>31.001701388857327</v>
      </c>
      <c r="P95" s="15">
        <v>1.5439999999999998</v>
      </c>
      <c r="Q95" s="15">
        <v>1.542</v>
      </c>
      <c r="R95" s="15">
        <v>1.5839999999999999</v>
      </c>
      <c r="S95" s="15">
        <v>1.5846666666666669</v>
      </c>
      <c r="T95" s="15">
        <v>1.6023333333333334</v>
      </c>
      <c r="U95" s="15">
        <v>0.98233333333333339</v>
      </c>
      <c r="V95" s="15">
        <v>2.2068076490713937E-2</v>
      </c>
      <c r="W95" s="15">
        <v>1.5099668870541514E-2</v>
      </c>
      <c r="X95" s="15">
        <v>5.3507008886686976E-2</v>
      </c>
      <c r="Y95" s="15">
        <v>2.6274195198584732E-2</v>
      </c>
      <c r="Z95" s="15">
        <v>2.2052966542697425E-2</v>
      </c>
      <c r="AA95" s="15">
        <v>4.0550380187284754E-2</v>
      </c>
    </row>
    <row r="96" spans="1:27" x14ac:dyDescent="0.3">
      <c r="A96" s="15">
        <v>31.335013055533636</v>
      </c>
      <c r="B96" s="15">
        <v>1.57</v>
      </c>
      <c r="C96" s="15">
        <v>1.5923333333333334</v>
      </c>
      <c r="D96" s="15">
        <v>1.5756666666666668</v>
      </c>
      <c r="E96" s="15">
        <v>1.6176666666666666</v>
      </c>
      <c r="F96" s="15">
        <v>1.6529999999999998</v>
      </c>
      <c r="G96" s="15">
        <v>0.93100000000000005</v>
      </c>
      <c r="H96" s="15">
        <v>1.2288205727444582E-2</v>
      </c>
      <c r="I96" s="15">
        <v>6.6583281184794266E-3</v>
      </c>
      <c r="J96" s="15">
        <v>7.5718777944003713E-3</v>
      </c>
      <c r="K96" s="15">
        <v>1.9857828011475277E-2</v>
      </c>
      <c r="L96" s="15">
        <v>2.4556058315617361E-2</v>
      </c>
      <c r="M96" s="15">
        <v>4.6357307945997017E-2</v>
      </c>
      <c r="N96" s="15"/>
      <c r="O96" s="15">
        <v>31.335013055533636</v>
      </c>
      <c r="P96" s="15">
        <v>1.5506666666666664</v>
      </c>
      <c r="Q96" s="15">
        <v>1.5356666666666667</v>
      </c>
      <c r="R96" s="15">
        <v>1.5686666666666669</v>
      </c>
      <c r="S96" s="15">
        <v>1.5743333333333336</v>
      </c>
      <c r="T96" s="15">
        <v>1.5960000000000001</v>
      </c>
      <c r="U96" s="15">
        <v>1.0096666666666667</v>
      </c>
      <c r="V96" s="15">
        <v>1.5275252316519965E-3</v>
      </c>
      <c r="W96" s="15">
        <v>3.0550504633038962E-3</v>
      </c>
      <c r="X96" s="15">
        <v>4.6704746368365357E-2</v>
      </c>
      <c r="Y96" s="15">
        <v>1.6743157806499227E-2</v>
      </c>
      <c r="Z96" s="15">
        <v>3.2078029864690875E-2</v>
      </c>
      <c r="AA96" s="15">
        <v>3.763420430052071E-2</v>
      </c>
    </row>
    <row r="97" spans="1:27" x14ac:dyDescent="0.3">
      <c r="A97" s="15">
        <v>31.668346388905775</v>
      </c>
      <c r="B97" s="15">
        <v>1.5549999999999997</v>
      </c>
      <c r="C97" s="15">
        <v>1.6053333333333335</v>
      </c>
      <c r="D97" s="15">
        <v>1.5866666666666667</v>
      </c>
      <c r="E97" s="15">
        <v>1.5993333333333333</v>
      </c>
      <c r="F97" s="15">
        <v>1.6496666666666666</v>
      </c>
      <c r="G97" s="15">
        <v>0.95733333333333326</v>
      </c>
      <c r="H97" s="15">
        <v>1.8000000000000016E-2</v>
      </c>
      <c r="I97" s="15">
        <v>1.2220201853215583E-2</v>
      </c>
      <c r="J97" s="15">
        <v>4.0414518843273194E-3</v>
      </c>
      <c r="K97" s="15">
        <v>1.6289055630494171E-2</v>
      </c>
      <c r="L97" s="15">
        <v>2.5324559884296792E-2</v>
      </c>
      <c r="M97" s="15">
        <v>5.2290853247325499E-2</v>
      </c>
      <c r="N97" s="15"/>
      <c r="O97" s="15">
        <v>31.668346388905775</v>
      </c>
      <c r="P97" s="15">
        <v>1.546</v>
      </c>
      <c r="Q97" s="15">
        <v>1.5426666666666666</v>
      </c>
      <c r="R97" s="15">
        <v>1.5793333333333335</v>
      </c>
      <c r="S97" s="15">
        <v>1.5823333333333334</v>
      </c>
      <c r="T97" s="15">
        <v>1.6129999999999998</v>
      </c>
      <c r="U97" s="15">
        <v>1.0366666666666666</v>
      </c>
      <c r="V97" s="15">
        <v>8.8881944173155349E-3</v>
      </c>
      <c r="W97" s="15">
        <v>7.6376261582596925E-3</v>
      </c>
      <c r="X97" s="15">
        <v>4.2394968254892425E-2</v>
      </c>
      <c r="Y97" s="15">
        <v>1.8823743871327375E-2</v>
      </c>
      <c r="Z97" s="15">
        <v>2.5514701644346067E-2</v>
      </c>
      <c r="AA97" s="15">
        <v>4.0203648258999226E-2</v>
      </c>
    </row>
    <row r="98" spans="1:27" x14ac:dyDescent="0.3">
      <c r="A98" s="15">
        <v>32.001744722190779</v>
      </c>
      <c r="B98" s="15">
        <v>1.5526666666666669</v>
      </c>
      <c r="C98" s="15">
        <v>1.5913333333333333</v>
      </c>
      <c r="D98" s="15">
        <v>1.575</v>
      </c>
      <c r="E98" s="15">
        <v>1.6026666666666667</v>
      </c>
      <c r="F98" s="15">
        <v>1.6456666666666664</v>
      </c>
      <c r="G98" s="15">
        <v>0.97199999999999998</v>
      </c>
      <c r="H98" s="15">
        <v>1.4742229591664E-2</v>
      </c>
      <c r="I98" s="15">
        <v>1.0785793124908991E-2</v>
      </c>
      <c r="J98" s="15">
        <v>7.2111025509279851E-3</v>
      </c>
      <c r="K98" s="15">
        <v>4.0414518843273749E-3</v>
      </c>
      <c r="L98" s="15">
        <v>2.19393102292058E-2</v>
      </c>
      <c r="M98" s="15">
        <v>5.1176166327695928E-2</v>
      </c>
      <c r="N98" s="15"/>
      <c r="O98" s="15">
        <v>32.001744722190779</v>
      </c>
      <c r="P98" s="15">
        <v>1.5386666666666666</v>
      </c>
      <c r="Q98" s="15">
        <v>1.5466666666666669</v>
      </c>
      <c r="R98" s="15">
        <v>1.5626666666666666</v>
      </c>
      <c r="S98" s="15">
        <v>1.5766666666666669</v>
      </c>
      <c r="T98" s="15">
        <v>1.6053333333333333</v>
      </c>
      <c r="U98" s="15">
        <v>1.0703333333333334</v>
      </c>
      <c r="V98" s="15">
        <v>5.8594652770822576E-3</v>
      </c>
      <c r="W98" s="15">
        <v>2.6633312473917595E-2</v>
      </c>
      <c r="X98" s="15">
        <v>4.4003787715756262E-2</v>
      </c>
      <c r="Y98" s="15">
        <v>2.0033305601755643E-2</v>
      </c>
      <c r="Z98" s="15">
        <v>4.443347086750405E-2</v>
      </c>
      <c r="AA98" s="15">
        <v>3.9106691669499941E-2</v>
      </c>
    </row>
    <row r="99" spans="1:27" x14ac:dyDescent="0.3">
      <c r="A99" s="15">
        <v>32.335065000050236</v>
      </c>
      <c r="B99" s="15">
        <v>1.5536666666666668</v>
      </c>
      <c r="C99" s="15">
        <v>1.5946666666666669</v>
      </c>
      <c r="D99" s="15">
        <v>1.5803333333333336</v>
      </c>
      <c r="E99" s="15">
        <v>1.6159999999999999</v>
      </c>
      <c r="F99" s="15">
        <v>1.6396666666666668</v>
      </c>
      <c r="G99" s="15">
        <v>0.98699999999999999</v>
      </c>
      <c r="H99" s="15">
        <v>2.0984120980716187E-2</v>
      </c>
      <c r="I99" s="15">
        <v>1.2662279942148446E-2</v>
      </c>
      <c r="J99" s="15">
        <v>1.1590225767142547E-2</v>
      </c>
      <c r="K99" s="15">
        <v>1.2529964086141626E-2</v>
      </c>
      <c r="L99" s="15">
        <v>1.913983629327411E-2</v>
      </c>
      <c r="M99" s="15">
        <v>5.2915026221291732E-2</v>
      </c>
      <c r="N99" s="15"/>
      <c r="O99" s="15">
        <v>32.335065000050236</v>
      </c>
      <c r="P99" s="15">
        <v>1.5369999999999999</v>
      </c>
      <c r="Q99" s="15">
        <v>1.5343333333333333</v>
      </c>
      <c r="R99" s="15">
        <v>1.5743333333333334</v>
      </c>
      <c r="S99" s="15">
        <v>1.5826666666666667</v>
      </c>
      <c r="T99" s="15">
        <v>1.5919999999999999</v>
      </c>
      <c r="U99" s="15">
        <v>1.0973333333333333</v>
      </c>
      <c r="V99" s="15">
        <v>2.0000000000000018E-3</v>
      </c>
      <c r="W99" s="15">
        <v>1.2342339054382437E-2</v>
      </c>
      <c r="X99" s="15">
        <v>5.7500724633115126E-2</v>
      </c>
      <c r="Y99" s="15">
        <v>1.1503622617824998E-2</v>
      </c>
      <c r="Z99" s="15">
        <v>3.0643106892089114E-2</v>
      </c>
      <c r="AA99" s="15">
        <v>4.1549167661137712E-2</v>
      </c>
    </row>
    <row r="100" spans="1:27" x14ac:dyDescent="0.3">
      <c r="A100" s="15">
        <v>32.668389722239226</v>
      </c>
      <c r="B100" s="15">
        <v>1.5483333333333336</v>
      </c>
      <c r="C100" s="15">
        <v>1.5970000000000002</v>
      </c>
      <c r="D100" s="15">
        <v>1.6026666666666667</v>
      </c>
      <c r="E100" s="15">
        <v>1.6159999999999999</v>
      </c>
      <c r="F100" s="15">
        <v>1.641</v>
      </c>
      <c r="G100" s="15">
        <v>1.0089999999999999</v>
      </c>
      <c r="H100" s="15">
        <v>1.7616280348965063E-2</v>
      </c>
      <c r="I100" s="15">
        <v>4.358898943540703E-3</v>
      </c>
      <c r="J100" s="15">
        <v>1.1150485789118434E-2</v>
      </c>
      <c r="K100" s="15">
        <v>1.9467922333931742E-2</v>
      </c>
      <c r="L100" s="15">
        <v>2.0297783130184457E-2</v>
      </c>
      <c r="M100" s="15">
        <v>5.1884487084291372E-2</v>
      </c>
      <c r="N100" s="15"/>
      <c r="O100" s="15">
        <v>32.668389722239226</v>
      </c>
      <c r="P100" s="15">
        <v>1.5326666666666666</v>
      </c>
      <c r="Q100" s="15">
        <v>1.5513333333333332</v>
      </c>
      <c r="R100" s="15">
        <v>1.5940000000000001</v>
      </c>
      <c r="S100" s="15">
        <v>1.5873333333333335</v>
      </c>
      <c r="T100" s="15">
        <v>1.6113333333333333</v>
      </c>
      <c r="U100" s="15">
        <v>1.1256666666666666</v>
      </c>
      <c r="V100" s="15">
        <v>6.1101009266077925E-3</v>
      </c>
      <c r="W100" s="15">
        <v>7.7674534651540972E-3</v>
      </c>
      <c r="X100" s="15">
        <v>5.2421369688324546E-2</v>
      </c>
      <c r="Y100" s="15">
        <v>1.2741009902411005E-2</v>
      </c>
      <c r="Z100" s="15">
        <v>2.1007935008784884E-2</v>
      </c>
      <c r="AA100" s="15">
        <v>4.3015501081974286E-2</v>
      </c>
    </row>
    <row r="101" spans="1:27" x14ac:dyDescent="0.3">
      <c r="A101" s="15">
        <v>33.001714444428217</v>
      </c>
      <c r="B101" s="15">
        <v>1.55</v>
      </c>
      <c r="C101" s="15">
        <v>1.587</v>
      </c>
      <c r="D101" s="15">
        <v>1.5860000000000001</v>
      </c>
      <c r="E101" s="15">
        <v>1.5993333333333333</v>
      </c>
      <c r="F101" s="15">
        <v>1.6743333333333332</v>
      </c>
      <c r="G101" s="15">
        <v>1.0329999999999999</v>
      </c>
      <c r="H101" s="15">
        <v>1.4177446878757776E-2</v>
      </c>
      <c r="I101" s="15">
        <v>4.5825756949557962E-3</v>
      </c>
      <c r="J101" s="15">
        <v>1.4933184523068115E-2</v>
      </c>
      <c r="K101" s="15">
        <v>1.0214368964029677E-2</v>
      </c>
      <c r="L101" s="15">
        <v>2.6350205565295527E-2</v>
      </c>
      <c r="M101" s="15">
        <v>5.4990908339470068E-2</v>
      </c>
      <c r="N101" s="15"/>
      <c r="O101" s="15">
        <v>33.001714444428217</v>
      </c>
      <c r="P101" s="15">
        <v>1.5353333333333332</v>
      </c>
      <c r="Q101" s="15">
        <v>1.5516666666666667</v>
      </c>
      <c r="R101" s="15">
        <v>1.5783333333333331</v>
      </c>
      <c r="S101" s="15">
        <v>1.5763333333333334</v>
      </c>
      <c r="T101" s="15">
        <v>1.6199999999999999</v>
      </c>
      <c r="U101" s="15">
        <v>1.1606666666666665</v>
      </c>
      <c r="V101" s="15">
        <v>1.5373136743466928E-2</v>
      </c>
      <c r="W101" s="15">
        <v>8.3864970836060558E-3</v>
      </c>
      <c r="X101" s="15">
        <v>5.4857390872455267E-2</v>
      </c>
      <c r="Y101" s="15">
        <v>1.4571661996263001E-2</v>
      </c>
      <c r="Z101" s="15">
        <v>2.9512709126747375E-2</v>
      </c>
      <c r="AA101" s="15">
        <v>3.9106691669499941E-2</v>
      </c>
    </row>
    <row r="102" spans="1:27" x14ac:dyDescent="0.3">
      <c r="A102" s="15">
        <v>33.335034722287674</v>
      </c>
      <c r="B102" s="15">
        <v>1.5653333333333335</v>
      </c>
      <c r="C102" s="15">
        <v>1.5903333333333334</v>
      </c>
      <c r="D102" s="15">
        <v>1.5880000000000001</v>
      </c>
      <c r="E102" s="15">
        <v>1.6113333333333333</v>
      </c>
      <c r="F102" s="15">
        <v>1.6573333333333331</v>
      </c>
      <c r="G102" s="15">
        <v>1.0533333333333335</v>
      </c>
      <c r="H102" s="15">
        <v>7.5718777944003713E-3</v>
      </c>
      <c r="I102" s="15">
        <v>2.3671361036774741E-2</v>
      </c>
      <c r="J102" s="15">
        <v>2.4062418831031954E-2</v>
      </c>
      <c r="K102" s="15">
        <v>1.4571661996262961E-2</v>
      </c>
      <c r="L102" s="15">
        <v>1.2423096769056129E-2</v>
      </c>
      <c r="M102" s="15">
        <v>5.7422411420396995E-2</v>
      </c>
      <c r="N102" s="15"/>
      <c r="O102" s="15">
        <v>33.335034722287674</v>
      </c>
      <c r="P102" s="15">
        <v>1.5396666666666665</v>
      </c>
      <c r="Q102" s="15">
        <v>1.5449999999999999</v>
      </c>
      <c r="R102" s="15">
        <v>1.5816666666666668</v>
      </c>
      <c r="S102" s="15">
        <v>1.5719999999999998</v>
      </c>
      <c r="T102" s="15">
        <v>1.601</v>
      </c>
      <c r="U102" s="15">
        <v>1.1836666666666666</v>
      </c>
      <c r="V102" s="15">
        <v>1.1015141094572214E-2</v>
      </c>
      <c r="W102" s="15">
        <v>9.6436507609929407E-3</v>
      </c>
      <c r="X102" s="15">
        <v>4.7014182257413849E-2</v>
      </c>
      <c r="Y102" s="15">
        <v>9.6436507609929407E-3</v>
      </c>
      <c r="Z102" s="15">
        <v>4.2930175867331298E-2</v>
      </c>
      <c r="AA102" s="15">
        <v>4.7899199714956993E-2</v>
      </c>
    </row>
    <row r="103" spans="1:27" x14ac:dyDescent="0.3">
      <c r="A103" s="15">
        <v>33.668363611155655</v>
      </c>
      <c r="B103" s="15">
        <v>1.5576666666666668</v>
      </c>
      <c r="C103" s="15">
        <v>1.5893333333333333</v>
      </c>
      <c r="D103" s="15">
        <v>1.5896666666666668</v>
      </c>
      <c r="E103" s="15">
        <v>1.6123333333333332</v>
      </c>
      <c r="F103" s="15">
        <v>1.6529999999999998</v>
      </c>
      <c r="G103" s="15">
        <v>1.0730000000000002</v>
      </c>
      <c r="H103" s="15">
        <v>1.8502252115170627E-2</v>
      </c>
      <c r="I103" s="15">
        <v>1.7616280348965081E-2</v>
      </c>
      <c r="J103" s="15">
        <v>1.8610033136277109E-2</v>
      </c>
      <c r="K103" s="15">
        <v>2.5696951829610692E-2</v>
      </c>
      <c r="L103" s="15">
        <v>9.6436507609929407E-3</v>
      </c>
      <c r="M103" s="15">
        <v>5.5244909267732588E-2</v>
      </c>
      <c r="N103" s="15"/>
      <c r="O103" s="15">
        <v>33.668363611155655</v>
      </c>
      <c r="P103" s="15">
        <v>1.5373333333333334</v>
      </c>
      <c r="Q103" s="15">
        <v>1.5446666666666669</v>
      </c>
      <c r="R103" s="15">
        <v>1.577</v>
      </c>
      <c r="S103" s="15">
        <v>1.5666666666666667</v>
      </c>
      <c r="T103" s="15">
        <v>1.6059999999999999</v>
      </c>
      <c r="U103" s="15">
        <v>1.2110000000000001</v>
      </c>
      <c r="V103" s="15">
        <v>1.2055427546683426E-2</v>
      </c>
      <c r="W103" s="15">
        <v>1.6653327995729078E-2</v>
      </c>
      <c r="X103" s="15">
        <v>4.8569537778323665E-2</v>
      </c>
      <c r="Y103" s="15">
        <v>1.0408329997330691E-2</v>
      </c>
      <c r="Z103" s="15">
        <v>4.750789408087884E-2</v>
      </c>
      <c r="AA103" s="15">
        <v>4.6508063816933939E-2</v>
      </c>
    </row>
    <row r="104" spans="1:27" x14ac:dyDescent="0.3">
      <c r="A104" s="15">
        <v>34.001684166665655</v>
      </c>
      <c r="B104" s="15">
        <v>1.5533333333333335</v>
      </c>
      <c r="C104" s="15">
        <v>1.6033333333333333</v>
      </c>
      <c r="D104" s="15">
        <v>1.5810000000000002</v>
      </c>
      <c r="E104" s="15">
        <v>1.6053333333333335</v>
      </c>
      <c r="F104" s="15">
        <v>1.673</v>
      </c>
      <c r="G104" s="15">
        <v>1.0863333333333334</v>
      </c>
      <c r="H104" s="15">
        <v>1.289702808143546E-2</v>
      </c>
      <c r="I104" s="15">
        <v>7.3711147958320207E-3</v>
      </c>
      <c r="J104" s="15">
        <v>1.7058722109231948E-2</v>
      </c>
      <c r="K104" s="15">
        <v>1.1372481406154664E-2</v>
      </c>
      <c r="L104" s="15">
        <v>1.9000000000000017E-2</v>
      </c>
      <c r="M104" s="15">
        <v>5.2918175831497938E-2</v>
      </c>
      <c r="N104" s="15"/>
      <c r="O104" s="15">
        <v>34.001684166665655</v>
      </c>
      <c r="P104" s="15">
        <v>1.5343333333333333</v>
      </c>
      <c r="Q104" s="15">
        <v>1.5493333333333332</v>
      </c>
      <c r="R104" s="15">
        <v>1.5740000000000001</v>
      </c>
      <c r="S104" s="15">
        <v>1.5623333333333334</v>
      </c>
      <c r="T104" s="15">
        <v>1.6016666666666666</v>
      </c>
      <c r="U104" s="15">
        <v>1.2393333333333334</v>
      </c>
      <c r="V104" s="15">
        <v>7.0237691685684995E-3</v>
      </c>
      <c r="W104" s="15">
        <v>5.0332229568471705E-3</v>
      </c>
      <c r="X104" s="15">
        <v>4.8000000000000043E-2</v>
      </c>
      <c r="Y104" s="15">
        <v>7.6376261582596925E-3</v>
      </c>
      <c r="Z104" s="15">
        <v>1.2583057392117868E-2</v>
      </c>
      <c r="AA104" s="15">
        <v>4.4792112400882926E-2</v>
      </c>
    </row>
    <row r="105" spans="1:27" x14ac:dyDescent="0.3">
      <c r="A105" s="15">
        <v>34.335082499950659</v>
      </c>
      <c r="B105" s="15">
        <v>1.5659999999999998</v>
      </c>
      <c r="C105" s="15">
        <v>1.5886666666666667</v>
      </c>
      <c r="D105" s="15">
        <v>1.5889999999999997</v>
      </c>
      <c r="E105" s="15">
        <v>1.611</v>
      </c>
      <c r="F105" s="15">
        <v>1.655</v>
      </c>
      <c r="G105" s="15">
        <v>1.1140000000000001</v>
      </c>
      <c r="H105" s="15">
        <v>2.2113344387496021E-2</v>
      </c>
      <c r="I105" s="15">
        <v>8.7368949480541597E-3</v>
      </c>
      <c r="J105" s="15">
        <v>1.6370705543744913E-2</v>
      </c>
      <c r="K105" s="15">
        <v>9.5393920141694302E-3</v>
      </c>
      <c r="L105" s="15">
        <v>3.0446674695276673E-2</v>
      </c>
      <c r="M105" s="15">
        <v>5.4990908339470006E-2</v>
      </c>
      <c r="N105" s="15"/>
      <c r="O105" s="15">
        <v>34.335082499950659</v>
      </c>
      <c r="P105" s="15">
        <v>1.5366666666666664</v>
      </c>
      <c r="Q105" s="15">
        <v>1.5446666666666664</v>
      </c>
      <c r="R105" s="15">
        <v>1.5766666666666669</v>
      </c>
      <c r="S105" s="15">
        <v>1.5733333333333333</v>
      </c>
      <c r="T105" s="15">
        <v>1.599</v>
      </c>
      <c r="U105" s="15">
        <v>1.2700000000000002</v>
      </c>
      <c r="V105" s="15">
        <v>7.3711147958319808E-3</v>
      </c>
      <c r="W105" s="15">
        <v>1.3503086067019462E-2</v>
      </c>
      <c r="X105" s="15">
        <v>5.2386384999667031E-2</v>
      </c>
      <c r="Y105" s="15">
        <v>1.159022576714242E-2</v>
      </c>
      <c r="Z105" s="15">
        <v>2.2538855339169311E-2</v>
      </c>
      <c r="AA105" s="15">
        <v>4.232020793899758E-2</v>
      </c>
    </row>
    <row r="106" spans="1:27" x14ac:dyDescent="0.3">
      <c r="A106" s="15">
        <v>34.668402777810115</v>
      </c>
      <c r="B106" s="15">
        <v>1.5563333333333336</v>
      </c>
      <c r="C106" s="15">
        <v>1.5903333333333334</v>
      </c>
      <c r="D106" s="15">
        <v>1.5983333333333334</v>
      </c>
      <c r="E106" s="15">
        <v>1.6146666666666665</v>
      </c>
      <c r="F106" s="15">
        <v>1.6450000000000002</v>
      </c>
      <c r="G106" s="15">
        <v>1.1353333333333333</v>
      </c>
      <c r="H106" s="15">
        <v>1.6862186493255729E-2</v>
      </c>
      <c r="I106" s="15">
        <v>5.8594652770822576E-3</v>
      </c>
      <c r="J106" s="15">
        <v>1.0692676621563601E-2</v>
      </c>
      <c r="K106" s="15">
        <v>1.6165807537309416E-2</v>
      </c>
      <c r="L106" s="15">
        <v>2.3259406699225927E-2</v>
      </c>
      <c r="M106" s="15">
        <v>5.879909296352559E-2</v>
      </c>
      <c r="N106" s="15"/>
      <c r="O106" s="15">
        <v>34.668402777810115</v>
      </c>
      <c r="P106" s="15">
        <v>1.5296666666666667</v>
      </c>
      <c r="Q106" s="15">
        <v>1.5289999999999999</v>
      </c>
      <c r="R106" s="15">
        <v>1.5766666666666664</v>
      </c>
      <c r="S106" s="15">
        <v>1.575</v>
      </c>
      <c r="T106" s="15">
        <v>1.5889999999999997</v>
      </c>
      <c r="U106" s="15">
        <v>1.2976666666666665</v>
      </c>
      <c r="V106" s="15">
        <v>6.0277137733417193E-3</v>
      </c>
      <c r="W106" s="15">
        <v>1.3228756555323008E-2</v>
      </c>
      <c r="X106" s="15">
        <v>5.5193598662646851E-2</v>
      </c>
      <c r="Y106" s="15">
        <v>8.1853527718724704E-3</v>
      </c>
      <c r="Z106" s="15">
        <v>3.0643106892089194E-2</v>
      </c>
      <c r="AA106" s="15">
        <v>4.0203648258999289E-2</v>
      </c>
    </row>
    <row r="107" spans="1:27" x14ac:dyDescent="0.3">
      <c r="A107" s="15">
        <v>35.001727499999106</v>
      </c>
      <c r="B107" s="15">
        <v>1.5543333333333333</v>
      </c>
      <c r="C107" s="15">
        <v>1.5986666666666665</v>
      </c>
      <c r="D107" s="15">
        <v>1.5776666666666666</v>
      </c>
      <c r="E107" s="15">
        <v>1.6096666666666668</v>
      </c>
      <c r="F107" s="15">
        <v>1.6463333333333334</v>
      </c>
      <c r="G107" s="15">
        <v>1.157</v>
      </c>
      <c r="H107" s="15">
        <v>7.7674534651539741E-3</v>
      </c>
      <c r="I107" s="15">
        <v>6.6583281184794596E-3</v>
      </c>
      <c r="J107" s="15">
        <v>1.0408329997330656E-2</v>
      </c>
      <c r="K107" s="15">
        <v>2.0550750189064451E-2</v>
      </c>
      <c r="L107" s="15">
        <v>1.5011106998930284E-2</v>
      </c>
      <c r="M107" s="15">
        <v>5.7035076926396776E-2</v>
      </c>
      <c r="N107" s="15"/>
      <c r="O107" s="15">
        <v>35.001727499999106</v>
      </c>
      <c r="P107" s="15">
        <v>1.5453333333333334</v>
      </c>
      <c r="Q107" s="15">
        <v>1.5316666666666665</v>
      </c>
      <c r="R107" s="15">
        <v>1.5836666666666668</v>
      </c>
      <c r="S107" s="15">
        <v>1.571</v>
      </c>
      <c r="T107" s="15">
        <v>1.5986666666666667</v>
      </c>
      <c r="U107" s="15">
        <v>1.325</v>
      </c>
      <c r="V107" s="15">
        <v>5.5075705472860531E-3</v>
      </c>
      <c r="W107" s="15">
        <v>7.6376261582597887E-3</v>
      </c>
      <c r="X107" s="15">
        <v>5.2538874496255883E-2</v>
      </c>
      <c r="Y107" s="15">
        <v>1.3527749258468637E-2</v>
      </c>
      <c r="Z107" s="15">
        <v>2.8536526301099326E-2</v>
      </c>
      <c r="AA107" s="15">
        <v>3.6345563690772464E-2</v>
      </c>
    </row>
    <row r="108" spans="1:27" x14ac:dyDescent="0.3">
      <c r="A108" s="15">
        <v>35.335052222188096</v>
      </c>
      <c r="B108" s="15">
        <v>1.5530000000000002</v>
      </c>
      <c r="C108" s="15">
        <v>1.5740000000000001</v>
      </c>
      <c r="D108" s="15">
        <v>1.5893333333333335</v>
      </c>
      <c r="E108" s="15">
        <v>1.6166666666666665</v>
      </c>
      <c r="F108" s="15">
        <v>1.6616666666666668</v>
      </c>
      <c r="G108" s="15">
        <v>1.1696666666666666</v>
      </c>
      <c r="H108" s="15">
        <v>1.6643316977093214E-2</v>
      </c>
      <c r="I108" s="15">
        <v>6.2449979983984216E-3</v>
      </c>
      <c r="J108" s="15">
        <v>1.1372481406154664E-2</v>
      </c>
      <c r="K108" s="15">
        <v>1.7214335111567097E-2</v>
      </c>
      <c r="L108" s="15">
        <v>3.7434387043643921E-2</v>
      </c>
      <c r="M108" s="15">
        <v>5.2633956086668349E-2</v>
      </c>
      <c r="N108" s="15"/>
      <c r="O108" s="15">
        <v>35.335052222188096</v>
      </c>
      <c r="P108" s="15">
        <v>1.5259999999999998</v>
      </c>
      <c r="Q108" s="15">
        <v>1.5529999999999999</v>
      </c>
      <c r="R108" s="15">
        <v>1.5860000000000001</v>
      </c>
      <c r="S108" s="15">
        <v>1.5743333333333334</v>
      </c>
      <c r="T108" s="15">
        <v>1.5996666666666668</v>
      </c>
      <c r="U108" s="15">
        <v>1.3540000000000001</v>
      </c>
      <c r="V108" s="15">
        <v>6.2449979983983861E-3</v>
      </c>
      <c r="W108" s="15">
        <v>1.2124355652982144E-2</v>
      </c>
      <c r="X108" s="15">
        <v>5.8386642307980012E-2</v>
      </c>
      <c r="Y108" s="15">
        <v>1.1150485789118434E-2</v>
      </c>
      <c r="Z108" s="15">
        <v>2.9022979401386949E-2</v>
      </c>
      <c r="AA108" s="15">
        <v>3.9281038682804692E-2</v>
      </c>
    </row>
    <row r="109" spans="1:27" x14ac:dyDescent="0.3">
      <c r="A109" s="15">
        <v>35.668376666726544</v>
      </c>
      <c r="B109" s="15">
        <v>1.5546666666666666</v>
      </c>
      <c r="C109" s="15">
        <v>1.5926666666666669</v>
      </c>
      <c r="D109" s="15">
        <v>1.5916666666666668</v>
      </c>
      <c r="E109" s="15">
        <v>1.6020000000000001</v>
      </c>
      <c r="F109" s="15">
        <v>1.6456666666666664</v>
      </c>
      <c r="G109" s="15">
        <v>1.1963333333333332</v>
      </c>
      <c r="H109" s="15">
        <v>1.7897858344878462E-2</v>
      </c>
      <c r="I109" s="15">
        <v>1.5502687938978034E-2</v>
      </c>
      <c r="J109" s="15">
        <v>7.7674534651540972E-3</v>
      </c>
      <c r="K109" s="15">
        <v>2.3065125189341496E-2</v>
      </c>
      <c r="L109" s="15">
        <v>2.3007245235649884E-2</v>
      </c>
      <c r="M109" s="15">
        <v>5.6888780381841066E-2</v>
      </c>
      <c r="N109" s="15"/>
      <c r="O109" s="15">
        <v>35.668376666726544</v>
      </c>
      <c r="P109" s="15">
        <v>1.5403333333333336</v>
      </c>
      <c r="Q109" s="15">
        <v>1.538</v>
      </c>
      <c r="R109" s="15">
        <v>1.5676666666666665</v>
      </c>
      <c r="S109" s="15">
        <v>1.5723333333333336</v>
      </c>
      <c r="T109" s="15">
        <v>1.6006666666666665</v>
      </c>
      <c r="U109" s="15">
        <v>1.3793333333333333</v>
      </c>
      <c r="V109" s="15">
        <v>1.7616280348965115E-2</v>
      </c>
      <c r="W109" s="15">
        <v>1.442220510185597E-2</v>
      </c>
      <c r="X109" s="15">
        <v>4.2394968254892425E-2</v>
      </c>
      <c r="Y109" s="15">
        <v>1.9655363983740733E-2</v>
      </c>
      <c r="Z109" s="15">
        <v>2.4826061575153945E-2</v>
      </c>
      <c r="AA109" s="15">
        <v>4.6822359331128674E-2</v>
      </c>
    </row>
    <row r="110" spans="1:27" x14ac:dyDescent="0.3">
      <c r="A110" s="15">
        <v>36.001701388915535</v>
      </c>
      <c r="B110" s="15">
        <v>1.5650000000000002</v>
      </c>
      <c r="C110" s="15">
        <v>1.5933333333333335</v>
      </c>
      <c r="D110" s="15">
        <v>1.579</v>
      </c>
      <c r="E110" s="15">
        <v>1.5990000000000002</v>
      </c>
      <c r="F110" s="15">
        <v>1.6369999999999998</v>
      </c>
      <c r="G110" s="15">
        <v>1.2166666666666666</v>
      </c>
      <c r="H110" s="15">
        <v>2.3643180835073777E-2</v>
      </c>
      <c r="I110" s="15">
        <v>9.8657657246325036E-3</v>
      </c>
      <c r="J110" s="15">
        <v>9.5393920141694302E-3</v>
      </c>
      <c r="K110" s="15">
        <v>6.999999999999942E-3</v>
      </c>
      <c r="L110" s="15">
        <v>2.8618176042508336E-2</v>
      </c>
      <c r="M110" s="15">
        <v>5.5193598662646802E-2</v>
      </c>
      <c r="N110" s="15"/>
      <c r="O110" s="15">
        <v>36.001701388915535</v>
      </c>
      <c r="P110" s="15">
        <v>1.5276666666666667</v>
      </c>
      <c r="Q110" s="15">
        <v>1.5279999999999998</v>
      </c>
      <c r="R110" s="15">
        <v>1.5753333333333333</v>
      </c>
      <c r="S110" s="15">
        <v>1.5809999999999997</v>
      </c>
      <c r="T110" s="15">
        <v>1.5963333333333332</v>
      </c>
      <c r="U110" s="15">
        <v>1.4066666666666665</v>
      </c>
      <c r="V110" s="15">
        <v>4.6188021535170107E-3</v>
      </c>
      <c r="W110" s="15">
        <v>1.0000000000000009E-3</v>
      </c>
      <c r="X110" s="15">
        <v>5.3050290605550304E-2</v>
      </c>
      <c r="Y110" s="15">
        <v>2.6457513110645932E-2</v>
      </c>
      <c r="Z110" s="15">
        <v>2.7024680078279094E-2</v>
      </c>
      <c r="AA110" s="15">
        <v>4.1476901202155129E-2</v>
      </c>
    </row>
    <row r="111" spans="1:27" x14ac:dyDescent="0.3">
      <c r="A111" s="15">
        <v>36.335026111104526</v>
      </c>
      <c r="B111" s="15">
        <v>1.5546666666666666</v>
      </c>
      <c r="C111" s="15">
        <v>1.5893333333333333</v>
      </c>
      <c r="D111" s="15">
        <v>1.5890000000000002</v>
      </c>
      <c r="E111" s="15"/>
      <c r="F111" s="15">
        <v>1.6459999999999999</v>
      </c>
      <c r="G111" s="15">
        <v>1.2413333333333334</v>
      </c>
      <c r="H111" s="15">
        <v>3.2145502536643444E-3</v>
      </c>
      <c r="I111" s="15">
        <v>7.0237691685684995E-3</v>
      </c>
      <c r="J111" s="15">
        <v>8.7177978870813556E-3</v>
      </c>
      <c r="K111" s="15"/>
      <c r="L111" s="15">
        <v>1.4177446878757901E-2</v>
      </c>
      <c r="M111" s="15">
        <v>5.8586118947523171E-2</v>
      </c>
      <c r="N111" s="15"/>
      <c r="O111" s="15">
        <v>36.335026111104526</v>
      </c>
      <c r="P111" s="15">
        <v>1.5373333333333334</v>
      </c>
      <c r="Q111" s="15">
        <v>1.5366666666666664</v>
      </c>
      <c r="R111" s="15">
        <v>1.569</v>
      </c>
      <c r="S111" s="15">
        <v>1.5673333333333332</v>
      </c>
      <c r="T111" s="15">
        <v>1.6053333333333333</v>
      </c>
      <c r="U111" s="15">
        <v>1.4233333333333331</v>
      </c>
      <c r="V111" s="15">
        <v>8.0208062770106558E-3</v>
      </c>
      <c r="W111" s="15">
        <v>1.5502687938978049E-2</v>
      </c>
      <c r="X111" s="15">
        <v>6.0654760736482995E-2</v>
      </c>
      <c r="Y111" s="15">
        <v>1.4189197769195187E-2</v>
      </c>
      <c r="Z111" s="15">
        <v>3.4443189941312541E-2</v>
      </c>
      <c r="AA111" s="15">
        <v>4.1101500378128979E-2</v>
      </c>
    </row>
    <row r="112" spans="1:27" x14ac:dyDescent="0.3">
      <c r="A112" s="15">
        <v>36.668337777780835</v>
      </c>
      <c r="B112" s="15">
        <v>1.5636666666666665</v>
      </c>
      <c r="C112" s="15">
        <v>1.5813333333333333</v>
      </c>
      <c r="D112" s="15">
        <v>1.5836666666666668</v>
      </c>
      <c r="E112" s="15">
        <v>1.6076666666666668</v>
      </c>
      <c r="F112" s="15">
        <v>1.6473333333333333</v>
      </c>
      <c r="G112" s="15">
        <v>1.2556666666666667</v>
      </c>
      <c r="H112" s="15">
        <v>2.0033305601755643E-2</v>
      </c>
      <c r="I112" s="15">
        <v>1.8823743871327323E-2</v>
      </c>
      <c r="J112" s="15">
        <v>1.450287327853813E-2</v>
      </c>
      <c r="K112" s="15">
        <v>1.0969655114602943E-2</v>
      </c>
      <c r="L112" s="15">
        <v>1.0066445913694341E-2</v>
      </c>
      <c r="M112" s="15">
        <v>5.0796981537620252E-2</v>
      </c>
      <c r="N112" s="15"/>
      <c r="O112" s="15">
        <v>36.668337777780835</v>
      </c>
      <c r="P112" s="15">
        <v>1.5383333333333333</v>
      </c>
      <c r="Q112" s="15">
        <v>1.5363333333333333</v>
      </c>
      <c r="R112" s="15">
        <v>1.5759999999999998</v>
      </c>
      <c r="S112" s="15">
        <v>1.5860000000000001</v>
      </c>
      <c r="T112" s="15">
        <v>1.5899999999999999</v>
      </c>
      <c r="U112" s="15">
        <v>1.4473333333333331</v>
      </c>
      <c r="V112" s="15">
        <v>1.4189197769195187E-2</v>
      </c>
      <c r="W112" s="15">
        <v>6.6583281184794596E-3</v>
      </c>
      <c r="X112" s="15">
        <v>3.3421549934136791E-2</v>
      </c>
      <c r="Y112" s="15">
        <v>1.6370705543744916E-2</v>
      </c>
      <c r="Z112" s="15">
        <v>2.59422435421457E-2</v>
      </c>
      <c r="AA112" s="15">
        <v>2.7061657993059797E-2</v>
      </c>
    </row>
    <row r="113" spans="1:27" x14ac:dyDescent="0.3">
      <c r="A113" s="15">
        <v>37.001740555569995</v>
      </c>
      <c r="B113" s="15">
        <v>1.5646666666666667</v>
      </c>
      <c r="C113" s="15">
        <v>1.5833333333333333</v>
      </c>
      <c r="D113" s="15">
        <v>1.5716666666666665</v>
      </c>
      <c r="E113" s="15">
        <v>1.5926666666666669</v>
      </c>
      <c r="F113" s="15">
        <v>1.6416666666666668</v>
      </c>
      <c r="G113" s="15">
        <v>1.2806666666666666</v>
      </c>
      <c r="H113" s="15">
        <v>1.1015141094572214E-2</v>
      </c>
      <c r="I113" s="15">
        <v>4.6188021535170107E-3</v>
      </c>
      <c r="J113" s="15">
        <v>1.184623709594455E-2</v>
      </c>
      <c r="K113" s="15">
        <v>8.6216781042517763E-3</v>
      </c>
      <c r="L113" s="15">
        <v>2.764657905299189E-2</v>
      </c>
      <c r="M113" s="15">
        <v>5.2595944076832886E-2</v>
      </c>
      <c r="N113" s="15"/>
      <c r="O113" s="15">
        <v>37.001740555569995</v>
      </c>
      <c r="P113" s="15">
        <v>1.5363333333333333</v>
      </c>
      <c r="Q113" s="15">
        <v>1.542</v>
      </c>
      <c r="R113" s="15">
        <v>1.5866666666666667</v>
      </c>
      <c r="S113" s="15">
        <v>1.5669999999999999</v>
      </c>
      <c r="T113" s="15">
        <v>1.5969999999999998</v>
      </c>
      <c r="U113" s="15">
        <v>1.4746666666666668</v>
      </c>
      <c r="V113" s="15">
        <v>4.5092497528228404E-3</v>
      </c>
      <c r="W113" s="15">
        <v>9.000000000000008E-3</v>
      </c>
      <c r="X113" s="15">
        <v>5.4307764945110068E-2</v>
      </c>
      <c r="Y113" s="15">
        <v>1.7578395831247026E-2</v>
      </c>
      <c r="Z113" s="15">
        <v>3.8314488121336067E-2</v>
      </c>
      <c r="AA113" s="15">
        <v>2.7790885796126239E-2</v>
      </c>
    </row>
    <row r="114" spans="1:27" x14ac:dyDescent="0.3">
      <c r="A114" s="15">
        <v>37.33506499993382</v>
      </c>
      <c r="B114" s="15">
        <v>1.5583333333333333</v>
      </c>
      <c r="C114" s="15">
        <v>1.591</v>
      </c>
      <c r="D114" s="15">
        <v>1.5906666666666667</v>
      </c>
      <c r="E114" s="15">
        <v>1.6056666666666668</v>
      </c>
      <c r="F114" s="15">
        <v>1.6496666666666666</v>
      </c>
      <c r="G114" s="15">
        <v>1.3003333333333333</v>
      </c>
      <c r="H114" s="15">
        <v>1.1060440015358055E-2</v>
      </c>
      <c r="I114" s="15">
        <v>1.4000000000000014E-2</v>
      </c>
      <c r="J114" s="15">
        <v>2.0008331597945243E-2</v>
      </c>
      <c r="K114" s="15">
        <v>2.0816659994661525E-3</v>
      </c>
      <c r="L114" s="15">
        <v>2.2501851775650193E-2</v>
      </c>
      <c r="M114" s="15">
        <v>4.9003401242498842E-2</v>
      </c>
      <c r="N114" s="15"/>
      <c r="O114" s="15">
        <v>37.33506499993382</v>
      </c>
      <c r="P114" s="15">
        <v>1.5383333333333333</v>
      </c>
      <c r="Q114" s="15">
        <v>1.5343333333333333</v>
      </c>
      <c r="R114" s="15">
        <v>1.5856666666666666</v>
      </c>
      <c r="S114" s="15">
        <v>1.5706666666666667</v>
      </c>
      <c r="T114" s="15">
        <v>1.5996666666666668</v>
      </c>
      <c r="U114" s="15">
        <v>1.4866666666666666</v>
      </c>
      <c r="V114" s="15">
        <v>7.7674534651539741E-3</v>
      </c>
      <c r="W114" s="15">
        <v>9.7125348562222581E-3</v>
      </c>
      <c r="X114" s="15">
        <v>4.315476026272571E-2</v>
      </c>
      <c r="Y114" s="15">
        <v>1.5502687938978049E-2</v>
      </c>
      <c r="Z114" s="15">
        <v>2.2300971578236996E-2</v>
      </c>
      <c r="AA114" s="15">
        <v>3.4078341117685519E-2</v>
      </c>
    </row>
    <row r="115" spans="1:27" x14ac:dyDescent="0.3">
      <c r="A115" s="15">
        <v>37.668389722297434</v>
      </c>
      <c r="B115" s="15">
        <v>1.5526666666666664</v>
      </c>
      <c r="C115" s="15">
        <v>1.5836666666666666</v>
      </c>
      <c r="D115" s="15">
        <v>1.5876666666666666</v>
      </c>
      <c r="E115" s="15">
        <v>1.6073333333333333</v>
      </c>
      <c r="F115" s="15">
        <v>1.6610000000000003</v>
      </c>
      <c r="G115" s="15">
        <v>1.3213333333333332</v>
      </c>
      <c r="H115" s="15">
        <v>1.3279056191361469E-2</v>
      </c>
      <c r="I115" s="15">
        <v>8.6216781042516549E-3</v>
      </c>
      <c r="J115" s="15">
        <v>2.8728615235220349E-2</v>
      </c>
      <c r="K115" s="15">
        <v>1.2055427546683426E-2</v>
      </c>
      <c r="L115" s="15">
        <v>2.7874719729532718E-2</v>
      </c>
      <c r="M115" s="15">
        <v>5.1013070220614361E-2</v>
      </c>
      <c r="N115" s="15"/>
      <c r="O115" s="15">
        <v>37.668389722297434</v>
      </c>
      <c r="P115" s="15">
        <v>1.5276666666666667</v>
      </c>
      <c r="Q115" s="15">
        <v>1.5403333333333331</v>
      </c>
      <c r="R115" s="15">
        <v>1.58</v>
      </c>
      <c r="S115" s="15">
        <v>1.5713333333333335</v>
      </c>
      <c r="T115" s="15">
        <v>1.5889999999999997</v>
      </c>
      <c r="U115" s="15">
        <v>1.5133333333333334</v>
      </c>
      <c r="V115" s="15">
        <v>5.0332229568471705E-3</v>
      </c>
      <c r="W115" s="15">
        <v>1.2096831541082757E-2</v>
      </c>
      <c r="X115" s="15">
        <v>4.7843494855622754E-2</v>
      </c>
      <c r="Y115" s="15">
        <v>1.9399312702602003E-2</v>
      </c>
      <c r="Z115" s="15">
        <v>3.5085609585697591E-2</v>
      </c>
      <c r="AA115" s="15">
        <v>3.6295086903509896E-2</v>
      </c>
    </row>
    <row r="116" spans="1:27" x14ac:dyDescent="0.3">
      <c r="A116" s="15">
        <v>38.001709999982268</v>
      </c>
      <c r="B116" s="15">
        <v>1.548</v>
      </c>
      <c r="C116" s="15">
        <v>1.5946666666666667</v>
      </c>
      <c r="D116" s="15">
        <v>1.5940000000000001</v>
      </c>
      <c r="E116" s="15">
        <v>1.6136666666666664</v>
      </c>
      <c r="F116" s="15">
        <v>1.6616666666666664</v>
      </c>
      <c r="G116" s="15">
        <v>1.333</v>
      </c>
      <c r="H116" s="15">
        <v>2.6057628441590795E-2</v>
      </c>
      <c r="I116" s="15">
        <v>1.3051181300301211E-2</v>
      </c>
      <c r="J116" s="15">
        <v>1.1269427669584626E-2</v>
      </c>
      <c r="K116" s="15">
        <v>2.3115651263447702E-2</v>
      </c>
      <c r="L116" s="15">
        <v>3.0924639582917277E-2</v>
      </c>
      <c r="M116" s="15">
        <v>5.723635208501679E-2</v>
      </c>
      <c r="N116" s="15"/>
      <c r="O116" s="15">
        <v>38.001709999982268</v>
      </c>
      <c r="P116" s="15">
        <v>1.5386666666666666</v>
      </c>
      <c r="Q116" s="15">
        <v>1.5433333333333332</v>
      </c>
      <c r="R116" s="15">
        <v>1.5843333333333334</v>
      </c>
      <c r="S116" s="15">
        <v>1.5803333333333336</v>
      </c>
      <c r="T116" s="15">
        <v>1.5973333333333333</v>
      </c>
      <c r="U116" s="15">
        <v>1.5136666666666667</v>
      </c>
      <c r="V116" s="15">
        <v>4.1633319989322687E-3</v>
      </c>
      <c r="W116" s="15">
        <v>5.5075705472861338E-3</v>
      </c>
      <c r="X116" s="15">
        <v>5.1432804058629142E-2</v>
      </c>
      <c r="Y116" s="15">
        <v>1.3428824718989199E-2</v>
      </c>
      <c r="Z116" s="15">
        <v>3.4355979586286479E-2</v>
      </c>
      <c r="AA116" s="15">
        <v>2.6102362600602461E-2</v>
      </c>
    </row>
    <row r="117" spans="1:27" x14ac:dyDescent="0.3">
      <c r="A117" s="15">
        <v>38.335034722171258</v>
      </c>
      <c r="B117" s="15">
        <v>1.5596666666666668</v>
      </c>
      <c r="C117" s="15">
        <v>1.5886666666666667</v>
      </c>
      <c r="D117" s="15">
        <v>1.5836666666666666</v>
      </c>
      <c r="E117" s="15">
        <v>1.6153333333333333</v>
      </c>
      <c r="F117" s="15">
        <v>1.6513333333333333</v>
      </c>
      <c r="G117" s="15">
        <v>1.3586666666666669</v>
      </c>
      <c r="H117" s="15">
        <v>2.4131583730317773E-2</v>
      </c>
      <c r="I117" s="15">
        <v>1.7039170558842791E-2</v>
      </c>
      <c r="J117" s="15">
        <v>2.4440403706431166E-2</v>
      </c>
      <c r="K117" s="15">
        <v>1.8009256878986749E-2</v>
      </c>
      <c r="L117" s="15">
        <v>3.6746881953892821E-2</v>
      </c>
      <c r="M117" s="15">
        <v>5.0520622851795205E-2</v>
      </c>
      <c r="N117" s="15"/>
      <c r="O117" s="15">
        <v>38.335034722171258</v>
      </c>
      <c r="P117" s="15">
        <v>1.5406666666666666</v>
      </c>
      <c r="Q117" s="15">
        <v>1.5439999999999998</v>
      </c>
      <c r="R117" s="15">
        <v>1.5759999999999998</v>
      </c>
      <c r="S117" s="15">
        <v>1.5763333333333334</v>
      </c>
      <c r="T117" s="15">
        <v>1.5993333333333333</v>
      </c>
      <c r="U117" s="15">
        <v>1.5423333333333333</v>
      </c>
      <c r="V117" s="15">
        <v>5.0332229568471705E-3</v>
      </c>
      <c r="W117" s="15">
        <v>1.05356537528528E-2</v>
      </c>
      <c r="X117" s="15">
        <v>5.2848841046895273E-2</v>
      </c>
      <c r="Y117" s="15">
        <v>1.5502687938978035E-2</v>
      </c>
      <c r="Z117" s="15">
        <v>2.4440403706431049E-2</v>
      </c>
      <c r="AA117" s="15">
        <v>4.1525092815469282E-2</v>
      </c>
    </row>
    <row r="118" spans="1:27" x14ac:dyDescent="0.3">
      <c r="A118" s="15">
        <v>38.668359444534872</v>
      </c>
      <c r="B118" s="15">
        <v>1.5449999999999999</v>
      </c>
      <c r="C118" s="15">
        <v>1.5883333333333336</v>
      </c>
      <c r="D118" s="15">
        <v>1.5810000000000002</v>
      </c>
      <c r="E118" s="15">
        <v>1.6126666666666667</v>
      </c>
      <c r="F118" s="15">
        <v>1.6563333333333332</v>
      </c>
      <c r="G118" s="15">
        <v>1.377</v>
      </c>
      <c r="H118" s="15">
        <v>1.0148891565092239E-2</v>
      </c>
      <c r="I118" s="15">
        <v>1.2423096769056131E-2</v>
      </c>
      <c r="J118" s="15">
        <v>1.442220510185597E-2</v>
      </c>
      <c r="K118" s="15">
        <v>2.081665999466117E-3</v>
      </c>
      <c r="L118" s="15">
        <v>1.7672954855748792E-2</v>
      </c>
      <c r="M118" s="15">
        <v>5.068530358989673E-2</v>
      </c>
      <c r="N118" s="15"/>
      <c r="O118" s="15">
        <v>38.668359444534872</v>
      </c>
      <c r="P118" s="15">
        <v>1.5316666666666665</v>
      </c>
      <c r="Q118" s="15">
        <v>1.538</v>
      </c>
      <c r="R118" s="15">
        <v>1.5813333333333333</v>
      </c>
      <c r="S118" s="15">
        <v>1.5793333333333335</v>
      </c>
      <c r="T118" s="15">
        <v>1.5903333333333334</v>
      </c>
      <c r="U118" s="15">
        <v>1.5563333333333336</v>
      </c>
      <c r="V118" s="15">
        <v>9.8657657246325036E-3</v>
      </c>
      <c r="W118" s="15">
        <v>4.3588989435406527E-3</v>
      </c>
      <c r="X118" s="15">
        <v>6.3319296690134877E-2</v>
      </c>
      <c r="Y118" s="15">
        <v>7.0945988845975833E-3</v>
      </c>
      <c r="Z118" s="15">
        <v>1.9139836293274131E-2</v>
      </c>
      <c r="AA118" s="15">
        <v>3.5275109260402455E-2</v>
      </c>
    </row>
    <row r="119" spans="1:27" x14ac:dyDescent="0.3">
      <c r="A119" s="15">
        <v>39.001684166723862</v>
      </c>
      <c r="B119" s="15">
        <v>1.5653333333333332</v>
      </c>
      <c r="C119" s="15">
        <v>1.603</v>
      </c>
      <c r="D119" s="15">
        <v>1.5903333333333334</v>
      </c>
      <c r="E119" s="15">
        <v>1.6113333333333333</v>
      </c>
      <c r="F119" s="15">
        <v>1.6613333333333333</v>
      </c>
      <c r="G119" s="15">
        <v>1.3963333333333334</v>
      </c>
      <c r="H119" s="15">
        <v>1.0066445913694341E-2</v>
      </c>
      <c r="I119" s="15">
        <v>1.473091986265628E-2</v>
      </c>
      <c r="J119" s="15">
        <v>4.4836740886613595E-2</v>
      </c>
      <c r="K119" s="15">
        <v>1.550268793897794E-2</v>
      </c>
      <c r="L119" s="15">
        <v>8.3864970836061269E-3</v>
      </c>
      <c r="M119" s="15">
        <v>4.7226405043506406E-2</v>
      </c>
      <c r="N119" s="15"/>
      <c r="O119" s="15">
        <v>39.001684166723862</v>
      </c>
      <c r="P119" s="15">
        <v>1.5366666666666664</v>
      </c>
      <c r="Q119" s="15">
        <v>1.5443333333333333</v>
      </c>
      <c r="R119" s="15">
        <v>1.587</v>
      </c>
      <c r="S119" s="15">
        <v>1.5730000000000002</v>
      </c>
      <c r="T119" s="15">
        <v>1.5773333333333335</v>
      </c>
      <c r="U119" s="15">
        <v>1.5613333333333335</v>
      </c>
      <c r="V119" s="15">
        <v>6.8068592855540953E-3</v>
      </c>
      <c r="W119" s="15">
        <v>2.7061657993059731E-2</v>
      </c>
      <c r="X119" s="15">
        <v>5.4110997033874779E-2</v>
      </c>
      <c r="Y119" s="15">
        <v>1.7578395831246898E-2</v>
      </c>
      <c r="Z119" s="15">
        <v>7.7745310683881977E-2</v>
      </c>
      <c r="AA119" s="15">
        <v>1.415391583037481E-2</v>
      </c>
    </row>
    <row r="120" spans="1:27" x14ac:dyDescent="0.3">
      <c r="A120" s="15">
        <v>39.335078055504709</v>
      </c>
      <c r="B120" s="15">
        <v>1.5586666666666666</v>
      </c>
      <c r="C120" s="15">
        <v>1.5853333333333335</v>
      </c>
      <c r="D120" s="15">
        <v>1.5973333333333333</v>
      </c>
      <c r="E120" s="15"/>
      <c r="F120" s="15">
        <v>1.6529999999999998</v>
      </c>
      <c r="G120" s="15">
        <v>1.4083333333333332</v>
      </c>
      <c r="H120" s="15">
        <v>1.6258331197676234E-2</v>
      </c>
      <c r="I120" s="15">
        <v>1.5885003409925186E-2</v>
      </c>
      <c r="J120" s="15">
        <v>2.3459184413217277E-2</v>
      </c>
      <c r="K120" s="15"/>
      <c r="L120" s="15">
        <v>1.8999999999999972E-2</v>
      </c>
      <c r="M120" s="15">
        <v>5.2003205029433841E-2</v>
      </c>
      <c r="N120" s="15"/>
      <c r="O120" s="15">
        <v>39.335078055504709</v>
      </c>
      <c r="P120" s="15">
        <v>1.5389999999999999</v>
      </c>
      <c r="Q120" s="15">
        <v>1.5213333333333334</v>
      </c>
      <c r="R120" s="15">
        <v>1.5666666666666667</v>
      </c>
      <c r="S120" s="15">
        <v>1.5739999999999998</v>
      </c>
      <c r="T120" s="15">
        <v>1.6043333333333332</v>
      </c>
      <c r="U120" s="15">
        <v>1.569</v>
      </c>
      <c r="V120" s="15">
        <v>7.2111025509279851E-3</v>
      </c>
      <c r="W120" s="15">
        <v>8.1445278152470213E-3</v>
      </c>
      <c r="X120" s="15">
        <v>5.1500809055133726E-2</v>
      </c>
      <c r="Y120" s="15">
        <v>3.2449961479175997E-2</v>
      </c>
      <c r="Z120" s="15">
        <v>2.6576932353703488E-2</v>
      </c>
      <c r="AA120" s="15">
        <v>1.5716233645501773E-2</v>
      </c>
    </row>
    <row r="121" spans="1:27" x14ac:dyDescent="0.3">
      <c r="A121" s="15">
        <v>39.668402777868323</v>
      </c>
      <c r="B121" s="15">
        <v>1.5490000000000002</v>
      </c>
      <c r="C121" s="15">
        <v>1.5880000000000001</v>
      </c>
      <c r="D121" s="15">
        <v>1.5866666666666667</v>
      </c>
      <c r="E121" s="15">
        <v>1.6073333333333333</v>
      </c>
      <c r="F121" s="15">
        <v>1.6486666666666665</v>
      </c>
      <c r="G121" s="15">
        <v>1.43</v>
      </c>
      <c r="H121" s="15">
        <v>5.5677643628300865E-3</v>
      </c>
      <c r="I121" s="15">
        <v>1.4177446878757901E-2</v>
      </c>
      <c r="J121" s="15">
        <v>2.1197484127446212E-2</v>
      </c>
      <c r="K121" s="15">
        <v>2.3437861108329155E-2</v>
      </c>
      <c r="L121" s="15">
        <v>2.3860706890897605E-2</v>
      </c>
      <c r="M121" s="15">
        <v>6.1579217273362664E-2</v>
      </c>
      <c r="N121" s="15"/>
      <c r="O121" s="15">
        <v>39.668402777868323</v>
      </c>
      <c r="P121" s="15">
        <v>1.532</v>
      </c>
      <c r="Q121" s="15">
        <v>1.5403333333333336</v>
      </c>
      <c r="R121" s="15">
        <v>1.5759999999999998</v>
      </c>
      <c r="S121" s="15">
        <v>1.5739999999999998</v>
      </c>
      <c r="T121" s="15">
        <v>1.6023333333333332</v>
      </c>
      <c r="U121" s="15">
        <v>1.575</v>
      </c>
      <c r="V121" s="15">
        <v>1.907878402833893E-2</v>
      </c>
      <c r="W121" s="15">
        <v>1.4502873278538017E-2</v>
      </c>
      <c r="X121" s="15">
        <v>4.6776062254105917E-2</v>
      </c>
      <c r="Y121" s="15">
        <v>3.2140317359976397E-2</v>
      </c>
      <c r="Z121" s="15">
        <v>2.9871948937646001E-2</v>
      </c>
      <c r="AA121" s="15">
        <v>9.5393920141694077E-3</v>
      </c>
    </row>
    <row r="122" spans="1:27" x14ac:dyDescent="0.3">
      <c r="A122" s="15">
        <v>40.001723055553157</v>
      </c>
      <c r="B122" s="15">
        <v>1.554</v>
      </c>
      <c r="C122" s="15">
        <v>1.5940000000000001</v>
      </c>
      <c r="D122" s="15">
        <v>1.5806666666666667</v>
      </c>
      <c r="E122" s="15">
        <v>1.609</v>
      </c>
      <c r="F122" s="15">
        <v>1.6576666666666666</v>
      </c>
      <c r="G122" s="15">
        <v>1.4566666666666668</v>
      </c>
      <c r="H122" s="15">
        <v>2.505992817228336E-2</v>
      </c>
      <c r="I122" s="15">
        <v>8.7177978870813556E-3</v>
      </c>
      <c r="J122" s="15">
        <v>9.0184995056457971E-3</v>
      </c>
      <c r="K122" s="15">
        <v>8.1853527718724704E-3</v>
      </c>
      <c r="L122" s="15">
        <v>2.1385353243127271E-2</v>
      </c>
      <c r="M122" s="15">
        <v>4.8880807412862333E-2</v>
      </c>
      <c r="N122" s="15"/>
      <c r="O122" s="15">
        <v>40.001723055553157</v>
      </c>
      <c r="P122" s="15">
        <v>1.5233333333333334</v>
      </c>
      <c r="Q122" s="15">
        <v>1.5363333333333333</v>
      </c>
      <c r="R122" s="15">
        <v>1.5613333333333335</v>
      </c>
      <c r="S122" s="15">
        <v>1.5803333333333336</v>
      </c>
      <c r="T122" s="15">
        <v>1.5940000000000001</v>
      </c>
      <c r="U122" s="15">
        <v>1.6003333333333334</v>
      </c>
      <c r="V122" s="15">
        <v>1.1015141094572214E-2</v>
      </c>
      <c r="W122" s="15">
        <v>4.5092497528228404E-3</v>
      </c>
      <c r="X122" s="15">
        <v>4.0104031385053245E-2</v>
      </c>
      <c r="Y122" s="15">
        <v>6.8068592855540953E-3</v>
      </c>
      <c r="Z122" s="15">
        <v>2.553429066960743E-2</v>
      </c>
      <c r="AA122" s="15">
        <v>9.2376043070340214E-3</v>
      </c>
    </row>
    <row r="123" spans="1:27" x14ac:dyDescent="0.3">
      <c r="A123" s="15">
        <v>40.335047777742147</v>
      </c>
      <c r="B123" s="15">
        <v>1.5529999999999999</v>
      </c>
      <c r="C123" s="15">
        <v>1.5896666666666668</v>
      </c>
      <c r="D123" s="15">
        <v>1.5919999999999999</v>
      </c>
      <c r="E123" s="15">
        <v>1.6063333333333334</v>
      </c>
      <c r="F123" s="15">
        <v>1.6476666666666666</v>
      </c>
      <c r="G123" s="15">
        <v>1.4713333333333332</v>
      </c>
      <c r="H123" s="15">
        <v>1.7578395831246898E-2</v>
      </c>
      <c r="I123" s="15">
        <v>2.0502032419575694E-2</v>
      </c>
      <c r="J123" s="15">
        <v>1.3856406460551031E-2</v>
      </c>
      <c r="K123" s="15">
        <v>1.7559422921421194E-2</v>
      </c>
      <c r="L123" s="15">
        <v>3.0989245446337195E-2</v>
      </c>
      <c r="M123" s="15">
        <v>6.1451878192072588E-2</v>
      </c>
      <c r="N123" s="15"/>
      <c r="O123" s="15">
        <v>40.335047777742147</v>
      </c>
      <c r="P123" s="15">
        <v>1.5346666666666666</v>
      </c>
      <c r="Q123" s="15">
        <v>1.5406666666666666</v>
      </c>
      <c r="R123" s="15">
        <v>1.583</v>
      </c>
      <c r="S123" s="15">
        <v>1.5730000000000002</v>
      </c>
      <c r="T123" s="15">
        <v>1.5923333333333334</v>
      </c>
      <c r="U123" s="15">
        <v>1.5856666666666666</v>
      </c>
      <c r="V123" s="15">
        <v>2.5166114784235267E-3</v>
      </c>
      <c r="W123" s="15">
        <v>2.3180451534284968E-2</v>
      </c>
      <c r="X123" s="15">
        <v>4.570557952810575E-2</v>
      </c>
      <c r="Y123" s="15">
        <v>6.0827625302981884E-3</v>
      </c>
      <c r="Z123" s="15">
        <v>3.5275109260402449E-2</v>
      </c>
      <c r="AA123" s="15">
        <v>2.7209067116189985E-2</v>
      </c>
    </row>
    <row r="124" spans="1:27" x14ac:dyDescent="0.3">
      <c r="A124" s="15">
        <v>40.668372499931138</v>
      </c>
      <c r="B124" s="15">
        <v>1.5656666666666668</v>
      </c>
      <c r="C124" s="15">
        <v>1.5973333333333333</v>
      </c>
      <c r="D124" s="15">
        <v>1.571</v>
      </c>
      <c r="E124" s="15">
        <v>1.6063333333333336</v>
      </c>
      <c r="F124" s="15">
        <v>1.6443333333333332</v>
      </c>
      <c r="G124" s="15">
        <v>1.4943333333333335</v>
      </c>
      <c r="H124" s="15">
        <v>1.7897858344878368E-2</v>
      </c>
      <c r="I124" s="15">
        <v>3.2145502536642979E-3</v>
      </c>
      <c r="J124" s="15">
        <v>1.1135528725660053E-2</v>
      </c>
      <c r="K124" s="15">
        <v>7.7674534651539741E-3</v>
      </c>
      <c r="L124" s="15">
        <v>2.5579940057266187E-2</v>
      </c>
      <c r="M124" s="15">
        <v>4.8542077966783954E-2</v>
      </c>
      <c r="N124" s="15"/>
      <c r="O124" s="15">
        <v>40.668372499931138</v>
      </c>
      <c r="P124" s="15">
        <v>1.5309999999999999</v>
      </c>
      <c r="Q124" s="15">
        <v>1.5426666666666666</v>
      </c>
      <c r="R124" s="15">
        <v>1.5793333333333335</v>
      </c>
      <c r="S124" s="15">
        <v>1.5786666666666667</v>
      </c>
      <c r="T124" s="15">
        <v>1.5996666666666666</v>
      </c>
      <c r="U124" s="15">
        <v>1.5833333333333333</v>
      </c>
      <c r="V124" s="15">
        <v>4.5825756949557954E-3</v>
      </c>
      <c r="W124" s="15">
        <v>1.8175074506954086E-2</v>
      </c>
      <c r="X124" s="15">
        <v>5.3612809414666354E-2</v>
      </c>
      <c r="Y124" s="15">
        <v>2.9501412395567403E-2</v>
      </c>
      <c r="Z124" s="15">
        <v>3.8423083339749406E-2</v>
      </c>
      <c r="AA124" s="15">
        <v>6.6583281184793711E-3</v>
      </c>
    </row>
    <row r="125" spans="1:27" x14ac:dyDescent="0.3">
      <c r="A125" s="15">
        <v>41.001684166607447</v>
      </c>
      <c r="B125" s="15">
        <v>1.5583333333333336</v>
      </c>
      <c r="C125" s="15">
        <v>1.5810000000000002</v>
      </c>
      <c r="D125" s="15"/>
      <c r="E125" s="15">
        <v>1.6083333333333334</v>
      </c>
      <c r="F125" s="15">
        <v>1.673</v>
      </c>
      <c r="G125" s="15">
        <v>1.5156666666666669</v>
      </c>
      <c r="H125" s="15">
        <v>1.0598742063723165E-2</v>
      </c>
      <c r="I125" s="15">
        <v>7.9372539331938208E-3</v>
      </c>
      <c r="J125" s="15"/>
      <c r="K125" s="15">
        <v>1.5275252316519965E-3</v>
      </c>
      <c r="L125" s="15">
        <v>2.0074859899884709E-2</v>
      </c>
      <c r="M125" s="15">
        <v>5.887557501488485E-2</v>
      </c>
      <c r="N125" s="15"/>
      <c r="O125" s="15">
        <v>41.001684166607447</v>
      </c>
      <c r="P125" s="15">
        <v>1.5433333333333332</v>
      </c>
      <c r="Q125" s="15">
        <v>1.5476666666666665</v>
      </c>
      <c r="R125" s="15">
        <v>1.5876666666666666</v>
      </c>
      <c r="S125" s="15">
        <v>1.5666666666666667</v>
      </c>
      <c r="T125" s="15">
        <v>1.5740000000000001</v>
      </c>
      <c r="U125" s="15">
        <v>1.5820000000000001</v>
      </c>
      <c r="V125" s="15">
        <v>1.8036999011291594E-2</v>
      </c>
      <c r="W125" s="15">
        <v>8.0208062770106558E-3</v>
      </c>
      <c r="X125" s="15">
        <v>6.4345422007578229E-2</v>
      </c>
      <c r="Y125" s="15">
        <v>1.8583146486355156E-2</v>
      </c>
      <c r="Z125" s="15">
        <v>3.3045423283716645E-2</v>
      </c>
      <c r="AA125" s="15">
        <v>4.5825756949557962E-3</v>
      </c>
    </row>
    <row r="126" spans="1:27" x14ac:dyDescent="0.3">
      <c r="A126" s="15">
        <v>41.335030277841724</v>
      </c>
      <c r="B126" s="15">
        <v>1.5623333333333334</v>
      </c>
      <c r="C126" s="15">
        <v>1.5903333333333334</v>
      </c>
      <c r="D126" s="15">
        <v>1.5860000000000001</v>
      </c>
      <c r="E126" s="15"/>
      <c r="F126" s="15">
        <v>1.6613333333333333</v>
      </c>
      <c r="G126" s="15">
        <v>1.5163333333333335</v>
      </c>
      <c r="H126" s="15">
        <v>2.9737742572921253E-2</v>
      </c>
      <c r="I126" s="15">
        <v>1.1372481406154664E-2</v>
      </c>
      <c r="J126" s="15">
        <v>1.9313207915827971E-2</v>
      </c>
      <c r="K126" s="15"/>
      <c r="L126" s="15">
        <v>2.0256686138984618E-2</v>
      </c>
      <c r="M126" s="15">
        <v>6.4220972690650982E-2</v>
      </c>
      <c r="N126" s="15"/>
      <c r="O126" s="15">
        <v>41.335030277841724</v>
      </c>
      <c r="P126" s="15">
        <v>1.5396666666666665</v>
      </c>
      <c r="Q126" s="15">
        <v>1.5333333333333332</v>
      </c>
      <c r="R126" s="15">
        <v>1.5780000000000001</v>
      </c>
      <c r="S126" s="15">
        <v>1.569</v>
      </c>
      <c r="T126" s="15">
        <v>1.5956666666666666</v>
      </c>
      <c r="U126" s="15">
        <v>1.5883333333333332</v>
      </c>
      <c r="V126" s="15">
        <v>1.6502525059315491E-2</v>
      </c>
      <c r="W126" s="15">
        <v>7.2341781380702774E-3</v>
      </c>
      <c r="X126" s="15">
        <v>3.3511192160232163E-2</v>
      </c>
      <c r="Y126" s="15">
        <v>1.3114877048604014E-2</v>
      </c>
      <c r="Z126" s="15">
        <v>2.7153882472555093E-2</v>
      </c>
      <c r="AA126" s="15">
        <v>1.5143755588800743E-2</v>
      </c>
    </row>
    <row r="127" spans="1:27" x14ac:dyDescent="0.3">
      <c r="A127" s="15">
        <v>41.668350833351724</v>
      </c>
      <c r="B127" s="15">
        <v>1.5513333333333332</v>
      </c>
      <c r="C127" s="15">
        <v>1.5940000000000001</v>
      </c>
      <c r="D127" s="15">
        <v>1.5879999999999999</v>
      </c>
      <c r="E127" s="15">
        <v>1.6083333333333334</v>
      </c>
      <c r="F127" s="15">
        <v>1.6456666666666668</v>
      </c>
      <c r="G127" s="15">
        <v>1.5446666666666669</v>
      </c>
      <c r="H127" s="15">
        <v>1.3203534880225597E-2</v>
      </c>
      <c r="I127" s="15">
        <v>1.3114877048604014E-2</v>
      </c>
      <c r="J127" s="15">
        <v>1.6522711641858374E-2</v>
      </c>
      <c r="K127" s="15">
        <v>1.5307950004273298E-2</v>
      </c>
      <c r="L127" s="15">
        <v>2.7970222261064177E-2</v>
      </c>
      <c r="M127" s="15">
        <v>5.0846173241782297E-2</v>
      </c>
      <c r="N127" s="15"/>
      <c r="O127" s="15">
        <v>41.668350833351724</v>
      </c>
      <c r="P127" s="15">
        <v>1.5410000000000001</v>
      </c>
      <c r="Q127" s="15">
        <v>1.5353333333333332</v>
      </c>
      <c r="R127" s="15">
        <v>1.5786666666666669</v>
      </c>
      <c r="S127" s="15">
        <v>1.5806666666666667</v>
      </c>
      <c r="T127" s="15">
        <v>1.5953333333333335</v>
      </c>
      <c r="U127" s="15">
        <v>1.5943333333333334</v>
      </c>
      <c r="V127" s="15">
        <v>9.5393920141694996E-3</v>
      </c>
      <c r="W127" s="15">
        <v>6.8068592855540086E-3</v>
      </c>
      <c r="X127" s="15">
        <v>4.2063444144926319E-2</v>
      </c>
      <c r="Y127" s="15">
        <v>1.1503622617824998E-2</v>
      </c>
      <c r="Z127" s="15">
        <v>2.3797758998135351E-2</v>
      </c>
      <c r="AA127" s="15">
        <v>7.5055534994651956E-3</v>
      </c>
    </row>
    <row r="128" spans="1:27" x14ac:dyDescent="0.3">
      <c r="A128" s="15">
        <v>42.001710000098683</v>
      </c>
      <c r="B128" s="15">
        <v>1.5429999999999999</v>
      </c>
      <c r="C128" s="15">
        <v>1.5843333333333334</v>
      </c>
      <c r="D128" s="15">
        <v>1.5956666666666666</v>
      </c>
      <c r="E128" s="15">
        <v>1.6193333333333333</v>
      </c>
      <c r="F128" s="15">
        <v>1.6443333333333332</v>
      </c>
      <c r="G128" s="15">
        <v>1.548</v>
      </c>
      <c r="H128" s="15">
        <v>1.992485884517126E-2</v>
      </c>
      <c r="I128" s="15">
        <v>6.4291005073286427E-3</v>
      </c>
      <c r="J128" s="15">
        <v>4.0414518843274478E-3</v>
      </c>
      <c r="K128" s="15">
        <v>1.5307950004273358E-2</v>
      </c>
      <c r="L128" s="15">
        <v>1.975685535031655E-2</v>
      </c>
      <c r="M128" s="15">
        <v>4.3208795400936591E-2</v>
      </c>
      <c r="N128" s="15"/>
      <c r="O128" s="15">
        <v>42.001710000098683</v>
      </c>
      <c r="P128" s="15">
        <v>1.5306666666666666</v>
      </c>
      <c r="Q128" s="15">
        <v>1.5456666666666667</v>
      </c>
      <c r="R128" s="15">
        <v>1.5806666666666667</v>
      </c>
      <c r="S128" s="15">
        <v>1.5739999999999998</v>
      </c>
      <c r="T128" s="15">
        <v>1.5903333333333334</v>
      </c>
      <c r="U128" s="15">
        <v>1.5923333333333334</v>
      </c>
      <c r="V128" s="15">
        <v>6.50640709864766E-3</v>
      </c>
      <c r="W128" s="15">
        <v>9.4516312525052253E-3</v>
      </c>
      <c r="X128" s="15">
        <v>5.2595944076832886E-2</v>
      </c>
      <c r="Y128" s="15">
        <v>2.402082429892867E-2</v>
      </c>
      <c r="Z128" s="15">
        <v>3.4268547289509232E-2</v>
      </c>
      <c r="AA128" s="15">
        <v>1.5011106998930284E-2</v>
      </c>
    </row>
    <row r="129" spans="1:27" x14ac:dyDescent="0.3">
      <c r="A129" s="15">
        <v>42.335030277783517</v>
      </c>
      <c r="B129" s="15">
        <v>1.5583333333333336</v>
      </c>
      <c r="C129" s="15">
        <v>1.5893333333333333</v>
      </c>
      <c r="D129" s="15">
        <v>1.5853333333333335</v>
      </c>
      <c r="E129" s="15">
        <v>1.6150000000000002</v>
      </c>
      <c r="F129" s="15">
        <v>1.659</v>
      </c>
      <c r="G129" s="15">
        <v>1.5596666666666665</v>
      </c>
      <c r="H129" s="15">
        <v>2.28983259941275E-2</v>
      </c>
      <c r="I129" s="15">
        <v>1.0598742063723047E-2</v>
      </c>
      <c r="J129" s="15">
        <v>2.8431203515386614E-2</v>
      </c>
      <c r="K129" s="15">
        <v>2.6457513110645509E-3</v>
      </c>
      <c r="L129" s="15">
        <v>2.1656407827707766E-2</v>
      </c>
      <c r="M129" s="15">
        <v>5.6721542057082151E-2</v>
      </c>
      <c r="N129" s="15"/>
      <c r="O129" s="15">
        <v>42.335030277783517</v>
      </c>
      <c r="P129" s="15">
        <v>1.5333333333333332</v>
      </c>
      <c r="Q129" s="15">
        <v>1.5393333333333334</v>
      </c>
      <c r="R129" s="15">
        <v>1.577333333333333</v>
      </c>
      <c r="S129" s="15">
        <v>1.5730000000000002</v>
      </c>
      <c r="T129" s="15">
        <v>1.5890000000000002</v>
      </c>
      <c r="U129" s="15">
        <v>1.595</v>
      </c>
      <c r="V129" s="15">
        <v>2.5166114784236442E-3</v>
      </c>
      <c r="W129" s="15">
        <v>1.4468356276140482E-2</v>
      </c>
      <c r="X129" s="15">
        <v>6.3579346751388793E-2</v>
      </c>
      <c r="Y129" s="15">
        <v>1.0148891565092239E-2</v>
      </c>
      <c r="Z129" s="15">
        <v>2.300000000000002E-2</v>
      </c>
      <c r="AA129" s="15">
        <v>2.0518284528683157E-2</v>
      </c>
    </row>
    <row r="130" spans="1:27" x14ac:dyDescent="0.3">
      <c r="A130" s="15">
        <v>42.668354999972507</v>
      </c>
      <c r="B130" s="15">
        <v>1.5580000000000001</v>
      </c>
      <c r="C130" s="15">
        <v>1.6000000000000003</v>
      </c>
      <c r="D130" s="15">
        <v>1.58</v>
      </c>
      <c r="E130" s="15">
        <v>1.6136666666666668</v>
      </c>
      <c r="F130" s="15">
        <v>1.6669999999999998</v>
      </c>
      <c r="G130" s="15">
        <v>1.5773333333333335</v>
      </c>
      <c r="H130" s="15">
        <v>6.0827625302982613E-3</v>
      </c>
      <c r="I130" s="15">
        <v>1.6643316977093293E-2</v>
      </c>
      <c r="J130" s="15">
        <v>7.9372539331937376E-3</v>
      </c>
      <c r="K130" s="15">
        <v>2.6539279065817361E-2</v>
      </c>
      <c r="L130" s="15">
        <v>8.8881944173155331E-3</v>
      </c>
      <c r="M130" s="15">
        <v>4.3038742236888548E-2</v>
      </c>
      <c r="N130" s="15"/>
      <c r="O130" s="15">
        <v>42.668354999972507</v>
      </c>
      <c r="P130" s="15">
        <v>1.5406666666666666</v>
      </c>
      <c r="Q130" s="15">
        <v>1.5350000000000001</v>
      </c>
      <c r="R130" s="15">
        <v>1.5713333333333335</v>
      </c>
      <c r="S130" s="15">
        <v>1.5753333333333333</v>
      </c>
      <c r="T130" s="15">
        <v>1.5919999999999999</v>
      </c>
      <c r="U130" s="15">
        <v>1.5876666666666666</v>
      </c>
      <c r="V130" s="15">
        <v>2.081665999466117E-3</v>
      </c>
      <c r="W130" s="15">
        <v>1.6703293088490022E-2</v>
      </c>
      <c r="X130" s="15">
        <v>5.8226568964119242E-2</v>
      </c>
      <c r="Y130" s="15">
        <v>8.0208062770106558E-3</v>
      </c>
      <c r="Z130" s="15">
        <v>2.2912878474779172E-2</v>
      </c>
      <c r="AA130" s="15">
        <v>1.3316656236958798E-2</v>
      </c>
    </row>
    <row r="131" spans="1:27" x14ac:dyDescent="0.3">
      <c r="A131" s="15">
        <v>43.001744722248986</v>
      </c>
      <c r="B131" s="15">
        <v>1.5623333333333331</v>
      </c>
      <c r="C131" s="15">
        <v>1.5873333333333335</v>
      </c>
      <c r="D131" s="15">
        <v>1.587</v>
      </c>
      <c r="E131" s="15">
        <v>1.6133333333333333</v>
      </c>
      <c r="F131" s="15">
        <v>1.6576666666666666</v>
      </c>
      <c r="G131" s="15">
        <v>1.5873333333333335</v>
      </c>
      <c r="H131" s="15">
        <v>1.2858201014657285E-2</v>
      </c>
      <c r="I131" s="15">
        <v>5.5075705472861338E-3</v>
      </c>
      <c r="J131" s="15">
        <v>1.7521415467935189E-2</v>
      </c>
      <c r="K131" s="15">
        <v>2.2030282189144313E-2</v>
      </c>
      <c r="L131" s="15">
        <v>4.0253364248635515E-2</v>
      </c>
      <c r="M131" s="15">
        <v>3.8759944960401256E-2</v>
      </c>
      <c r="N131" s="15"/>
      <c r="O131" s="15">
        <v>43.001744722248986</v>
      </c>
      <c r="P131" s="15">
        <v>1.538</v>
      </c>
      <c r="Q131" s="15">
        <v>1.5376666666666665</v>
      </c>
      <c r="R131" s="15">
        <v>1.58</v>
      </c>
      <c r="S131" s="15">
        <v>1.5776666666666668</v>
      </c>
      <c r="T131" s="15">
        <v>1.5916666666666668</v>
      </c>
      <c r="U131" s="15">
        <v>1.5980000000000001</v>
      </c>
      <c r="V131" s="15">
        <v>9.8488578017960696E-3</v>
      </c>
      <c r="W131" s="15">
        <v>1.5143755588800743E-2</v>
      </c>
      <c r="X131" s="15">
        <v>4.3266615305567788E-2</v>
      </c>
      <c r="Y131" s="15">
        <v>1.2741009902411005E-2</v>
      </c>
      <c r="Z131" s="15">
        <v>3.0924639582917184E-2</v>
      </c>
      <c r="AA131" s="15">
        <v>7.5498344352708151E-3</v>
      </c>
    </row>
    <row r="132" spans="1:27" x14ac:dyDescent="0.3">
      <c r="A132" s="15">
        <v>43.335069444437977</v>
      </c>
      <c r="B132" s="15">
        <v>1.561333333333333</v>
      </c>
      <c r="C132" s="15">
        <v>1.5936666666666666</v>
      </c>
      <c r="D132" s="15">
        <v>1.5810000000000002</v>
      </c>
      <c r="E132" s="15">
        <v>1.6076666666666668</v>
      </c>
      <c r="F132" s="15">
        <v>1.6356666666666666</v>
      </c>
      <c r="G132" s="15">
        <v>1.6046666666666667</v>
      </c>
      <c r="H132" s="15">
        <v>1.9857828011475342E-2</v>
      </c>
      <c r="I132" s="15">
        <v>8.0829037686547672E-3</v>
      </c>
      <c r="J132" s="15">
        <v>1.6822603841260754E-2</v>
      </c>
      <c r="K132" s="15">
        <v>8.3864970836060558E-3</v>
      </c>
      <c r="L132" s="15">
        <v>2.4501700621249366E-2</v>
      </c>
      <c r="M132" s="15">
        <v>3.9272551907577016E-2</v>
      </c>
      <c r="N132" s="15"/>
      <c r="O132" s="15">
        <v>43.335069444437977</v>
      </c>
      <c r="P132" s="15">
        <v>1.5449999999999999</v>
      </c>
      <c r="Q132" s="15">
        <v>1.5330000000000001</v>
      </c>
      <c r="R132" s="15">
        <v>1.5730000000000002</v>
      </c>
      <c r="S132" s="15">
        <v>1.5880000000000001</v>
      </c>
      <c r="T132" s="15">
        <v>1.6049999999999998</v>
      </c>
      <c r="U132" s="15">
        <v>1.5813333333333333</v>
      </c>
      <c r="V132" s="15">
        <v>4.358898943540703E-3</v>
      </c>
      <c r="W132" s="15">
        <v>1.3527749258468637E-2</v>
      </c>
      <c r="X132" s="15">
        <v>5.311308689955805E-2</v>
      </c>
      <c r="Y132" s="15">
        <v>1.6822603841260716E-2</v>
      </c>
      <c r="Z132" s="15">
        <v>5.1215232109207462E-2</v>
      </c>
      <c r="AA132" s="15">
        <v>4.5092497528229558E-3</v>
      </c>
    </row>
    <row r="133" spans="1:27" x14ac:dyDescent="0.3">
      <c r="A133" s="15">
        <v>43.668394166626967</v>
      </c>
      <c r="B133" s="15">
        <v>1.5516666666666665</v>
      </c>
      <c r="C133" s="15">
        <v>1.575</v>
      </c>
      <c r="D133" s="15">
        <v>1.6020000000000001</v>
      </c>
      <c r="E133" s="15">
        <v>1.6053333333333335</v>
      </c>
      <c r="F133" s="15">
        <v>1.6453333333333333</v>
      </c>
      <c r="G133" s="15">
        <v>1.6013333333333335</v>
      </c>
      <c r="H133" s="15">
        <v>2.5006665778014758E-2</v>
      </c>
      <c r="I133" s="15">
        <v>9.5393920141694996E-3</v>
      </c>
      <c r="J133" s="15">
        <v>1.4177446878757776E-2</v>
      </c>
      <c r="K133" s="15">
        <v>1.1372481406154664E-2</v>
      </c>
      <c r="L133" s="15">
        <v>1.8036999011291594E-2</v>
      </c>
      <c r="M133" s="15">
        <v>3.8552993831002705E-2</v>
      </c>
      <c r="N133" s="15"/>
      <c r="O133" s="15">
        <v>43.668394166626967</v>
      </c>
      <c r="P133" s="15">
        <v>1.5256666666666667</v>
      </c>
      <c r="Q133" s="15">
        <v>1.5373333333333334</v>
      </c>
      <c r="R133" s="15">
        <v>1.5833333333333333</v>
      </c>
      <c r="S133" s="15">
        <v>1.5793333333333333</v>
      </c>
      <c r="T133" s="15">
        <v>1.6040000000000001</v>
      </c>
      <c r="U133" s="15">
        <v>1.5916666666666668</v>
      </c>
      <c r="V133" s="15">
        <v>8.1445278152470213E-3</v>
      </c>
      <c r="W133" s="15">
        <v>1.1930353445448802E-2</v>
      </c>
      <c r="X133" s="15">
        <v>5.2785730394997211E-2</v>
      </c>
      <c r="Y133" s="15">
        <v>1.4294521094927711E-2</v>
      </c>
      <c r="Z133" s="15">
        <v>3.2908965343808654E-2</v>
      </c>
      <c r="AA133" s="15">
        <v>9.2915732431775935E-3</v>
      </c>
    </row>
    <row r="134" spans="1:27" x14ac:dyDescent="0.3">
      <c r="A134" s="15">
        <v>44.001723055494949</v>
      </c>
      <c r="B134" s="15">
        <v>1.5509999999999999</v>
      </c>
      <c r="C134" s="15">
        <v>1.5793333333333333</v>
      </c>
      <c r="D134" s="15">
        <v>1.5933333333333335</v>
      </c>
      <c r="E134" s="15">
        <v>1.6020000000000001</v>
      </c>
      <c r="F134" s="15">
        <v>1.6463333333333334</v>
      </c>
      <c r="G134" s="15">
        <v>1.62</v>
      </c>
      <c r="H134" s="15">
        <v>1.8734993995195192E-2</v>
      </c>
      <c r="I134" s="15">
        <v>8.1445278152470213E-3</v>
      </c>
      <c r="J134" s="15">
        <v>2.0404247923737219E-2</v>
      </c>
      <c r="K134" s="15">
        <v>3.0000000000000027E-3</v>
      </c>
      <c r="L134" s="15">
        <v>2.6006409466385948E-2</v>
      </c>
      <c r="M134" s="15">
        <v>3.7040518354904177E-2</v>
      </c>
      <c r="N134" s="15"/>
      <c r="O134" s="15">
        <v>44.001723055494949</v>
      </c>
      <c r="P134" s="15">
        <v>1.5353333333333332</v>
      </c>
      <c r="Q134" s="15">
        <v>1.5436666666666667</v>
      </c>
      <c r="R134" s="15">
        <v>1.5726666666666667</v>
      </c>
      <c r="S134" s="15">
        <v>1.5773333333333335</v>
      </c>
      <c r="T134" s="15">
        <v>1.6066666666666667</v>
      </c>
      <c r="U134" s="15">
        <v>1.5976666666666663</v>
      </c>
      <c r="V134" s="15">
        <v>4.5092497528229558E-3</v>
      </c>
      <c r="W134" s="15">
        <v>1.5275252316518995E-3</v>
      </c>
      <c r="X134" s="15">
        <v>4.2099089459670468E-2</v>
      </c>
      <c r="Y134" s="15">
        <v>2.2120880030716095E-2</v>
      </c>
      <c r="Z134" s="15">
        <v>3.1942656954820361E-2</v>
      </c>
      <c r="AA134" s="15">
        <v>8.0829037686547672E-3</v>
      </c>
    </row>
    <row r="135" spans="1:27" x14ac:dyDescent="0.3">
      <c r="A135" s="15">
        <v>44.335013055650052</v>
      </c>
      <c r="B135" s="15">
        <v>1.5673333333333332</v>
      </c>
      <c r="C135" s="15">
        <v>1.5923333333333334</v>
      </c>
      <c r="D135" s="15">
        <v>1.5933333333333335</v>
      </c>
      <c r="E135" s="15">
        <v>1.6083333333333334</v>
      </c>
      <c r="F135" s="15">
        <v>1.6760000000000002</v>
      </c>
      <c r="G135" s="15">
        <v>1.635</v>
      </c>
      <c r="H135" s="15">
        <v>2.5482019804821881E-2</v>
      </c>
      <c r="I135" s="15">
        <v>2.2052966542697425E-2</v>
      </c>
      <c r="J135" s="15">
        <v>6.1101009266077925E-3</v>
      </c>
      <c r="K135" s="15">
        <v>1.171893055416464E-2</v>
      </c>
      <c r="L135" s="15">
        <v>2.6962937525425515E-2</v>
      </c>
      <c r="M135" s="15">
        <v>3.9585350825778944E-2</v>
      </c>
      <c r="N135" s="15"/>
      <c r="O135" s="15">
        <v>44.335013055650052</v>
      </c>
      <c r="P135" s="15">
        <v>1.5296666666666667</v>
      </c>
      <c r="Q135" s="15">
        <v>1.5413333333333334</v>
      </c>
      <c r="R135" s="15">
        <v>1.5723333333333336</v>
      </c>
      <c r="S135" s="15">
        <v>1.569</v>
      </c>
      <c r="T135" s="15">
        <v>1.5999999999999999</v>
      </c>
      <c r="U135" s="15">
        <v>1.5906666666666667</v>
      </c>
      <c r="V135" s="15">
        <v>1.5176736583776303E-2</v>
      </c>
      <c r="W135" s="15">
        <v>1.5534906930308071E-2</v>
      </c>
      <c r="X135" s="15">
        <v>4.7226405043506517E-2</v>
      </c>
      <c r="Y135" s="15">
        <v>2.8513154858766477E-2</v>
      </c>
      <c r="Z135" s="15">
        <v>4.6508063816933926E-2</v>
      </c>
      <c r="AA135" s="15">
        <v>1.5275252316519965E-3</v>
      </c>
    </row>
    <row r="136" spans="1:27" x14ac:dyDescent="0.3">
      <c r="A136" s="15">
        <v>44.668376666726544</v>
      </c>
      <c r="B136" s="15">
        <v>1.5513333333333332</v>
      </c>
      <c r="C136" s="15">
        <v>1.5853333333333335</v>
      </c>
      <c r="D136" s="15">
        <v>1.5776666666666666</v>
      </c>
      <c r="E136" s="15">
        <v>1.6029999999999998</v>
      </c>
      <c r="F136" s="15">
        <v>1.6539999999999999</v>
      </c>
      <c r="G136" s="15">
        <v>1.6223333333333334</v>
      </c>
      <c r="H136" s="15">
        <v>1.6502525059315491E-2</v>
      </c>
      <c r="I136" s="15">
        <v>8.0829037686547672E-3</v>
      </c>
      <c r="J136" s="15">
        <v>6.1101009266077916E-3</v>
      </c>
      <c r="K136" s="15">
        <v>1.5099668870541514E-2</v>
      </c>
      <c r="L136" s="15">
        <v>2.5514701644346192E-2</v>
      </c>
      <c r="M136" s="15">
        <v>2.9091808698211399E-2</v>
      </c>
      <c r="N136" s="15"/>
      <c r="O136" s="15">
        <v>44.668376666726544</v>
      </c>
      <c r="P136" s="15">
        <v>1.532</v>
      </c>
      <c r="Q136" s="15">
        <v>1.5293333333333334</v>
      </c>
      <c r="R136" s="15">
        <v>1.5696666666666668</v>
      </c>
      <c r="S136" s="15">
        <v>1.5753333333333337</v>
      </c>
      <c r="T136" s="15">
        <v>1.585</v>
      </c>
      <c r="U136" s="15">
        <v>1.583</v>
      </c>
      <c r="V136" s="15">
        <v>5.0000000000000044E-3</v>
      </c>
      <c r="W136" s="15">
        <v>3.2145502536642984E-3</v>
      </c>
      <c r="X136" s="15">
        <v>4.8045117684665239E-2</v>
      </c>
      <c r="Y136" s="15">
        <v>1.7009801096230782E-2</v>
      </c>
      <c r="Z136" s="15">
        <v>2.8792360097776002E-2</v>
      </c>
      <c r="AA136" s="15">
        <v>1.6370705543744913E-2</v>
      </c>
    </row>
    <row r="137" spans="1:27" x14ac:dyDescent="0.3">
      <c r="A137" s="15">
        <v>45.001696944411378</v>
      </c>
      <c r="B137" s="15">
        <v>1.5640000000000001</v>
      </c>
      <c r="C137" s="15">
        <v>1.5996666666666666</v>
      </c>
      <c r="D137" s="15">
        <v>1.587</v>
      </c>
      <c r="E137" s="15">
        <v>1.6133333333333333</v>
      </c>
      <c r="F137" s="15">
        <v>1.6583333333333332</v>
      </c>
      <c r="G137" s="15">
        <v>1.6313333333333333</v>
      </c>
      <c r="H137" s="15">
        <v>2.5119713374160996E-2</v>
      </c>
      <c r="I137" s="15">
        <v>2.0599352740640457E-2</v>
      </c>
      <c r="J137" s="15">
        <v>2.5632011235952667E-2</v>
      </c>
      <c r="K137" s="15">
        <v>2.6501572280401245E-2</v>
      </c>
      <c r="L137" s="15">
        <v>9.0737717258774671E-3</v>
      </c>
      <c r="M137" s="15">
        <v>4.2618462352991243E-2</v>
      </c>
      <c r="N137" s="15"/>
      <c r="O137" s="15">
        <v>45.001696944411378</v>
      </c>
      <c r="P137" s="15">
        <v>1.5359999999999998</v>
      </c>
      <c r="Q137" s="15">
        <v>1.542</v>
      </c>
      <c r="R137" s="15">
        <v>1.569</v>
      </c>
      <c r="S137" s="15">
        <v>1.5786666666666667</v>
      </c>
      <c r="T137" s="15">
        <v>1.5899999999999999</v>
      </c>
      <c r="U137" s="15">
        <v>1.5880000000000001</v>
      </c>
      <c r="V137" s="15">
        <v>1.3747727084867581E-2</v>
      </c>
      <c r="W137" s="15">
        <v>6.9282032302755165E-3</v>
      </c>
      <c r="X137" s="15">
        <v>5.0408332644514331E-2</v>
      </c>
      <c r="Y137" s="15">
        <v>1.3051181300301277E-2</v>
      </c>
      <c r="Z137" s="15">
        <v>1.9974984355438256E-2</v>
      </c>
      <c r="AA137" s="15">
        <v>6.0000000000000053E-3</v>
      </c>
    </row>
    <row r="138" spans="1:27" x14ac:dyDescent="0.3">
      <c r="A138" s="15">
        <v>45.335043333296198</v>
      </c>
      <c r="B138" s="15">
        <v>1.5586666666666666</v>
      </c>
      <c r="C138" s="15">
        <v>1.5986666666666667</v>
      </c>
      <c r="D138" s="15">
        <v>1.5860000000000001</v>
      </c>
      <c r="E138" s="15">
        <v>1.6063333333333334</v>
      </c>
      <c r="F138" s="15">
        <v>1.647</v>
      </c>
      <c r="G138" s="15">
        <v>1.6376666666666668</v>
      </c>
      <c r="H138" s="15">
        <v>1.0214368964029757E-2</v>
      </c>
      <c r="I138" s="15">
        <v>1.4571661996263001E-2</v>
      </c>
      <c r="J138" s="15">
        <v>1.4525839046333909E-2</v>
      </c>
      <c r="K138" s="15">
        <v>1.7559422921421194E-2</v>
      </c>
      <c r="L138" s="15">
        <v>2.8160255680657397E-2</v>
      </c>
      <c r="M138" s="15">
        <v>4.0918618419166226E-2</v>
      </c>
      <c r="N138" s="15"/>
      <c r="O138" s="15">
        <v>45.335043333296198</v>
      </c>
      <c r="P138" s="15">
        <v>1.5370000000000001</v>
      </c>
      <c r="Q138" s="15">
        <v>1.5439999999999998</v>
      </c>
      <c r="R138" s="15">
        <v>1.5783333333333331</v>
      </c>
      <c r="S138" s="15">
        <v>1.5746666666666667</v>
      </c>
      <c r="T138" s="15">
        <v>1.5980000000000001</v>
      </c>
      <c r="U138" s="15">
        <v>1.5840000000000003</v>
      </c>
      <c r="V138" s="15">
        <v>4.5825756949558925E-3</v>
      </c>
      <c r="W138" s="15">
        <v>9.6436507609929407E-3</v>
      </c>
      <c r="X138" s="15">
        <v>6.6710818712809442E-2</v>
      </c>
      <c r="Y138" s="15">
        <v>5.5075705472861607E-3</v>
      </c>
      <c r="Z138" s="15">
        <v>2.4515301344262601E-2</v>
      </c>
      <c r="AA138" s="15">
        <v>1.2999999999999977E-2</v>
      </c>
    </row>
    <row r="139" spans="1:27" x14ac:dyDescent="0.3">
      <c r="A139" s="15">
        <v>45.668372499989346</v>
      </c>
      <c r="B139" s="15">
        <v>1.5606666666666669</v>
      </c>
      <c r="C139" s="15">
        <v>1.5880000000000001</v>
      </c>
      <c r="D139" s="15">
        <v>1.5813333333333333</v>
      </c>
      <c r="E139" s="15">
        <v>1.6133333333333333</v>
      </c>
      <c r="F139" s="15">
        <v>1.6553333333333331</v>
      </c>
      <c r="G139" s="15">
        <v>1.6420000000000001</v>
      </c>
      <c r="H139" s="15">
        <v>2.6159765544311268E-2</v>
      </c>
      <c r="I139" s="15">
        <v>3.0000000000000027E-3</v>
      </c>
      <c r="J139" s="15">
        <v>1.2503332889007434E-2</v>
      </c>
      <c r="K139" s="15">
        <v>2.900574655707604E-2</v>
      </c>
      <c r="L139" s="15">
        <v>1.5307950004273454E-2</v>
      </c>
      <c r="M139" s="15">
        <v>3.1192947920964408E-2</v>
      </c>
      <c r="N139" s="15"/>
      <c r="O139" s="15">
        <v>45.668372499989346</v>
      </c>
      <c r="P139" s="15">
        <v>1.5343333333333333</v>
      </c>
      <c r="Q139" s="15">
        <v>1.54</v>
      </c>
      <c r="R139" s="15">
        <v>1.5746666666666667</v>
      </c>
      <c r="S139" s="15">
        <v>1.5713333333333335</v>
      </c>
      <c r="T139" s="15">
        <v>1.5919999999999999</v>
      </c>
      <c r="U139" s="15">
        <v>1.5856666666666668</v>
      </c>
      <c r="V139" s="15">
        <v>1.5947831618540975E-2</v>
      </c>
      <c r="W139" s="15">
        <v>6.9282032302755156E-3</v>
      </c>
      <c r="X139" s="15">
        <v>6.0863234660452722E-2</v>
      </c>
      <c r="Y139" s="15">
        <v>1.9756855350316547E-2</v>
      </c>
      <c r="Z139" s="15">
        <v>2.300000000000002E-2</v>
      </c>
      <c r="AA139" s="15">
        <v>5.5075705472860531E-3</v>
      </c>
    </row>
    <row r="140" spans="1:27" x14ac:dyDescent="0.3">
      <c r="A140" s="15">
        <v>46.001736111065838</v>
      </c>
      <c r="B140" s="15">
        <v>1.5603333333333333</v>
      </c>
      <c r="C140" s="15">
        <v>1.5919999999999999</v>
      </c>
      <c r="D140" s="15">
        <v>1.5863333333333334</v>
      </c>
      <c r="E140" s="15">
        <v>1.6143333333333334</v>
      </c>
      <c r="F140" s="15">
        <v>1.6616666666666664</v>
      </c>
      <c r="G140" s="15">
        <v>1.6326666666666665</v>
      </c>
      <c r="H140" s="15">
        <v>1.4153915830374742E-2</v>
      </c>
      <c r="I140" s="15">
        <v>1.0583005244258372E-2</v>
      </c>
      <c r="J140" s="15">
        <v>3.2145502536643444E-3</v>
      </c>
      <c r="K140" s="15">
        <v>1.1015141094572214E-2</v>
      </c>
      <c r="L140" s="15">
        <v>2.2188585654190116E-2</v>
      </c>
      <c r="M140" s="15">
        <v>4.9237519569260708E-2</v>
      </c>
      <c r="N140" s="15"/>
      <c r="O140" s="15">
        <v>46.001736111065838</v>
      </c>
      <c r="P140" s="15">
        <v>1.5380000000000003</v>
      </c>
      <c r="Q140" s="15">
        <v>1.5423333333333333</v>
      </c>
      <c r="R140" s="15">
        <v>1.5723333333333331</v>
      </c>
      <c r="S140" s="15">
        <v>1.5693333333333335</v>
      </c>
      <c r="T140" s="15">
        <v>1.5940000000000001</v>
      </c>
      <c r="U140" s="15">
        <v>1.5839999999999999</v>
      </c>
      <c r="V140" s="15">
        <v>1.216552506059645E-2</v>
      </c>
      <c r="W140" s="15">
        <v>1.7009801096230778E-2</v>
      </c>
      <c r="X140" s="15">
        <v>4.9521039299810062E-2</v>
      </c>
      <c r="Y140" s="15">
        <v>3.5118845842841968E-3</v>
      </c>
      <c r="Z140" s="15">
        <v>2.4879710609249431E-2</v>
      </c>
      <c r="AA140" s="15">
        <v>1.0440306508910624E-2</v>
      </c>
    </row>
    <row r="141" spans="1:27" x14ac:dyDescent="0.3">
      <c r="A141" s="15">
        <v>46.334995555516798</v>
      </c>
      <c r="B141" s="15">
        <v>1.5583333333333333</v>
      </c>
      <c r="C141" s="15">
        <v>1.5796666666666666</v>
      </c>
      <c r="D141" s="15">
        <v>1.5923333333333334</v>
      </c>
      <c r="E141" s="15">
        <v>1.6063333333333334</v>
      </c>
      <c r="F141" s="15">
        <v>1.656666666666667</v>
      </c>
      <c r="G141" s="15">
        <v>1.6486666666666665</v>
      </c>
      <c r="H141" s="15">
        <v>2.4110855093366853E-2</v>
      </c>
      <c r="I141" s="15">
        <v>1.5143755588800743E-2</v>
      </c>
      <c r="J141" s="15">
        <v>1.171893055416464E-2</v>
      </c>
      <c r="K141" s="15">
        <v>1.7953644012660305E-2</v>
      </c>
      <c r="L141" s="15">
        <v>4.3753095128611592E-2</v>
      </c>
      <c r="M141" s="15">
        <v>4.2253205006642112E-2</v>
      </c>
      <c r="N141" s="15"/>
      <c r="O141" s="15">
        <v>46.334995555516798</v>
      </c>
      <c r="P141" s="15">
        <v>1.538</v>
      </c>
      <c r="Q141" s="15">
        <v>1.54</v>
      </c>
      <c r="R141" s="15">
        <v>1.5783333333333331</v>
      </c>
      <c r="S141" s="15">
        <v>1.5813333333333333</v>
      </c>
      <c r="T141" s="15">
        <v>1.601</v>
      </c>
      <c r="U141" s="15">
        <v>1.5813333333333333</v>
      </c>
      <c r="V141" s="15">
        <v>2.6457513110645509E-3</v>
      </c>
      <c r="W141" s="15">
        <v>6.2449979983983861E-3</v>
      </c>
      <c r="X141" s="15">
        <v>6.1101009266077921E-2</v>
      </c>
      <c r="Y141" s="15">
        <v>1.415391583037481E-2</v>
      </c>
      <c r="Z141" s="15">
        <v>3.477067730142739E-2</v>
      </c>
      <c r="AA141" s="15">
        <v>1.3428824718989074E-2</v>
      </c>
    </row>
    <row r="142" spans="1:27" x14ac:dyDescent="0.3">
      <c r="A142" s="15">
        <v>46.668402777810115</v>
      </c>
      <c r="B142" s="15">
        <v>1.5640000000000001</v>
      </c>
      <c r="C142" s="15">
        <v>1.5893333333333333</v>
      </c>
      <c r="D142" s="15">
        <v>1.5873333333333335</v>
      </c>
      <c r="E142" s="15">
        <v>1.6176666666666666</v>
      </c>
      <c r="F142" s="15">
        <v>1.647</v>
      </c>
      <c r="G142" s="15">
        <v>1.6280000000000001</v>
      </c>
      <c r="H142" s="15">
        <v>2.2538855339169311E-2</v>
      </c>
      <c r="I142" s="15">
        <v>1.2503332889007417E-2</v>
      </c>
      <c r="J142" s="15">
        <v>1.0598742063723047E-2</v>
      </c>
      <c r="K142" s="15">
        <v>2.4006943440041065E-2</v>
      </c>
      <c r="L142" s="15">
        <v>1.9519221295943211E-2</v>
      </c>
      <c r="M142" s="15">
        <v>4.1617304093369528E-2</v>
      </c>
      <c r="N142" s="15"/>
      <c r="O142" s="15">
        <v>46.668402777810115</v>
      </c>
      <c r="P142" s="15">
        <v>1.5283333333333333</v>
      </c>
      <c r="Q142" s="15">
        <v>1.5343333333333333</v>
      </c>
      <c r="R142" s="15">
        <v>1.5913333333333333</v>
      </c>
      <c r="S142" s="15">
        <v>1.5723333333333336</v>
      </c>
      <c r="T142" s="15">
        <v>1.5983333333333334</v>
      </c>
      <c r="U142" s="15">
        <v>1.5986666666666667</v>
      </c>
      <c r="V142" s="15">
        <v>1.1930353445448927E-2</v>
      </c>
      <c r="W142" s="15">
        <v>1.2897028081435367E-2</v>
      </c>
      <c r="X142" s="15">
        <v>5.0540412872604558E-2</v>
      </c>
      <c r="Y142" s="15">
        <v>2.9501412395567406E-2</v>
      </c>
      <c r="Z142" s="15">
        <v>2.7024680078278979E-2</v>
      </c>
      <c r="AA142" s="15">
        <v>1.1590225767142547E-2</v>
      </c>
    </row>
    <row r="143" spans="1:27" x14ac:dyDescent="0.3">
      <c r="A143" s="15">
        <v>47.001723055494949</v>
      </c>
      <c r="B143" s="15">
        <v>1.5616666666666665</v>
      </c>
      <c r="C143" s="15">
        <v>1.5886666666666667</v>
      </c>
      <c r="D143" s="15">
        <v>1.5866666666666667</v>
      </c>
      <c r="E143" s="15">
        <v>1.61</v>
      </c>
      <c r="F143" s="15">
        <v>1.6556666666666666</v>
      </c>
      <c r="G143" s="15">
        <v>1.6356666666666666</v>
      </c>
      <c r="H143" s="15">
        <v>1.9731531449265007E-2</v>
      </c>
      <c r="I143" s="15">
        <v>7.7674534651539741E-3</v>
      </c>
      <c r="J143" s="15">
        <v>2.7592269448766527E-2</v>
      </c>
      <c r="K143" s="15">
        <v>2.5514701644346112E-2</v>
      </c>
      <c r="L143" s="15">
        <v>1.4011899704655858E-2</v>
      </c>
      <c r="M143" s="15">
        <v>4.7878317987720992E-2</v>
      </c>
      <c r="N143" s="15"/>
      <c r="O143" s="15">
        <v>47.001723055494949</v>
      </c>
      <c r="P143" s="15">
        <v>1.5353333333333332</v>
      </c>
      <c r="Q143" s="15">
        <v>1.5336666666666667</v>
      </c>
      <c r="R143" s="15">
        <v>1.585</v>
      </c>
      <c r="S143" s="15">
        <v>1.5753333333333333</v>
      </c>
      <c r="T143" s="15">
        <v>1.5923333333333334</v>
      </c>
      <c r="U143" s="15">
        <v>1.5936666666666668</v>
      </c>
      <c r="V143" s="15">
        <v>2.3544284515213811E-2</v>
      </c>
      <c r="W143" s="15">
        <v>5.7735026918962632E-3</v>
      </c>
      <c r="X143" s="15">
        <v>5.7026309717533058E-2</v>
      </c>
      <c r="Y143" s="15">
        <v>1.7039170558842728E-2</v>
      </c>
      <c r="Z143" s="15">
        <v>3.0369941279714888E-2</v>
      </c>
      <c r="AA143" s="15">
        <v>1.5307950004273329E-2</v>
      </c>
    </row>
    <row r="144" spans="1:27" x14ac:dyDescent="0.3">
      <c r="A144" s="15">
        <v>47.335043333354406</v>
      </c>
      <c r="B144" s="15">
        <v>1.5679999999999998</v>
      </c>
      <c r="C144" s="15">
        <v>1.5883333333333332</v>
      </c>
      <c r="D144" s="15">
        <v>1.595</v>
      </c>
      <c r="E144" s="15">
        <v>1.6159999999999999</v>
      </c>
      <c r="F144" s="15">
        <v>1.6539999999999999</v>
      </c>
      <c r="G144" s="15">
        <v>1.6386666666666667</v>
      </c>
      <c r="H144" s="15">
        <v>1.5716233645501676E-2</v>
      </c>
      <c r="I144" s="15">
        <v>2.3028967265887858E-2</v>
      </c>
      <c r="J144" s="15">
        <v>8.7177978870813556E-3</v>
      </c>
      <c r="K144" s="15">
        <v>1.6093476939431101E-2</v>
      </c>
      <c r="L144" s="15">
        <v>1.8330302779823376E-2</v>
      </c>
      <c r="M144" s="15">
        <v>3.6963946398258549E-2</v>
      </c>
      <c r="N144" s="15"/>
      <c r="O144" s="15">
        <v>47.335043333354406</v>
      </c>
      <c r="P144" s="15">
        <v>1.5386666666666668</v>
      </c>
      <c r="Q144" s="15">
        <v>1.5343333333333333</v>
      </c>
      <c r="R144" s="15">
        <v>1.5846666666666669</v>
      </c>
      <c r="S144" s="15">
        <v>1.579</v>
      </c>
      <c r="T144" s="15">
        <v>1.6006666666666665</v>
      </c>
      <c r="U144" s="15">
        <v>1.587</v>
      </c>
      <c r="V144" s="15">
        <v>7.0237691685684986E-3</v>
      </c>
      <c r="W144" s="15">
        <v>2.081665999466117E-3</v>
      </c>
      <c r="X144" s="15">
        <v>5.181055233572919E-2</v>
      </c>
      <c r="Y144" s="15">
        <v>1.8734993995195192E-2</v>
      </c>
      <c r="Z144" s="15">
        <v>3.9272551907577086E-2</v>
      </c>
      <c r="AA144" s="15">
        <v>1.1135528725660053E-2</v>
      </c>
    </row>
    <row r="145" spans="1:27" x14ac:dyDescent="0.3">
      <c r="A145" s="15">
        <v>47.668368055543397</v>
      </c>
      <c r="B145" s="15">
        <v>1.5616666666666668</v>
      </c>
      <c r="C145" s="15">
        <v>1.5889999999999997</v>
      </c>
      <c r="D145" s="15">
        <v>1.5823333333333334</v>
      </c>
      <c r="E145" s="15">
        <v>1.6136666666666668</v>
      </c>
      <c r="F145" s="15">
        <v>1.6613333333333333</v>
      </c>
      <c r="G145" s="15">
        <v>1.6416666666666666</v>
      </c>
      <c r="H145" s="15">
        <v>1.2662279942148417E-2</v>
      </c>
      <c r="I145" s="15">
        <v>4.0000000000000036E-3</v>
      </c>
      <c r="J145" s="15">
        <v>2.4006943440041176E-2</v>
      </c>
      <c r="K145" s="15">
        <v>2.2030282189144428E-2</v>
      </c>
      <c r="L145" s="15">
        <v>1.1503622617824998E-2</v>
      </c>
      <c r="M145" s="15">
        <v>4.0611985094714788E-2</v>
      </c>
      <c r="N145" s="15"/>
      <c r="O145" s="15">
        <v>47.668368055543397</v>
      </c>
      <c r="P145" s="15">
        <v>1.5363333333333333</v>
      </c>
      <c r="Q145" s="15">
        <v>1.5323333333333331</v>
      </c>
      <c r="R145" s="15">
        <v>1.5816666666666663</v>
      </c>
      <c r="S145" s="15">
        <v>1.5730000000000002</v>
      </c>
      <c r="T145" s="15">
        <v>1.5960000000000001</v>
      </c>
      <c r="U145" s="15">
        <v>1.5836666666666668</v>
      </c>
      <c r="V145" s="15">
        <v>2.5166114784235267E-3</v>
      </c>
      <c r="W145" s="15">
        <v>4.7258156262526751E-3</v>
      </c>
      <c r="X145" s="15">
        <v>5.0560195147302658E-2</v>
      </c>
      <c r="Y145" s="15">
        <v>2.4879710609249431E-2</v>
      </c>
      <c r="Z145" s="15">
        <v>3.3808283008753937E-2</v>
      </c>
      <c r="AA145" s="15">
        <v>1.8230011885167097E-2</v>
      </c>
    </row>
    <row r="146" spans="1:27" x14ac:dyDescent="0.3">
      <c r="A146" s="15">
        <v>48.001688333402853</v>
      </c>
      <c r="B146" s="15">
        <v>1.5613333333333335</v>
      </c>
      <c r="C146" s="15">
        <v>1.6023333333333334</v>
      </c>
      <c r="D146" s="15">
        <v>1.5923333333333334</v>
      </c>
      <c r="E146" s="15">
        <v>1.6180000000000001</v>
      </c>
      <c r="F146" s="15">
        <v>1.6639999999999999</v>
      </c>
      <c r="G146" s="15">
        <v>1.6473333333333333</v>
      </c>
      <c r="H146" s="15">
        <v>1.3051181300301267E-2</v>
      </c>
      <c r="I146" s="15">
        <v>1.123981020005824E-2</v>
      </c>
      <c r="J146" s="15">
        <v>9.0737717258774827E-3</v>
      </c>
      <c r="K146" s="15">
        <v>1.9974984355438138E-2</v>
      </c>
      <c r="L146" s="15">
        <v>3.3451457367355553E-2</v>
      </c>
      <c r="M146" s="15">
        <v>4.0128958787057183E-2</v>
      </c>
      <c r="N146" s="15"/>
      <c r="O146" s="15">
        <v>48.001688333402853</v>
      </c>
      <c r="P146" s="15">
        <v>1.5326666666666666</v>
      </c>
      <c r="Q146" s="15">
        <v>1.5296666666666667</v>
      </c>
      <c r="R146" s="15">
        <v>1.5759999999999998</v>
      </c>
      <c r="S146" s="15">
        <v>1.5679999999999998</v>
      </c>
      <c r="T146" s="15">
        <v>1.5793333333333333</v>
      </c>
      <c r="U146" s="15">
        <v>1.5890000000000002</v>
      </c>
      <c r="V146" s="15">
        <v>1.123981020005824E-2</v>
      </c>
      <c r="W146" s="15">
        <v>8.0208062770106558E-3</v>
      </c>
      <c r="X146" s="15">
        <v>5.467174773134658E-2</v>
      </c>
      <c r="Y146" s="15">
        <v>1.8734993995195192E-2</v>
      </c>
      <c r="Z146" s="15">
        <v>2.8711205710198483E-2</v>
      </c>
      <c r="AA146" s="15">
        <v>2.0000000000000018E-3</v>
      </c>
    </row>
  </sheetData>
  <mergeCells count="4">
    <mergeCell ref="B1:G1"/>
    <mergeCell ref="H1:M1"/>
    <mergeCell ref="P1:U1"/>
    <mergeCell ref="V1:AA1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11"/>
  <sheetViews>
    <sheetView zoomScale="55" zoomScaleNormal="55" workbookViewId="0">
      <selection activeCell="Q96" sqref="Q96"/>
    </sheetView>
  </sheetViews>
  <sheetFormatPr defaultColWidth="8.83203125" defaultRowHeight="14" x14ac:dyDescent="0.3"/>
  <cols>
    <col min="1" max="1" width="16.5" style="15" customWidth="1"/>
    <col min="2" max="2" width="11" style="15" customWidth="1"/>
    <col min="3" max="3" width="8.83203125" style="15"/>
    <col min="4" max="4" width="17" style="15" customWidth="1"/>
    <col min="5" max="5" width="18.33203125" style="15" customWidth="1"/>
    <col min="6" max="6" width="18.5" style="15" customWidth="1"/>
    <col min="7" max="7" width="18.1640625" style="15" customWidth="1"/>
    <col min="8" max="8" width="18" style="15" customWidth="1"/>
    <col min="9" max="9" width="18.33203125" style="15" customWidth="1"/>
    <col min="10" max="10" width="15.1640625" style="15" customWidth="1"/>
    <col min="11" max="11" width="14" style="15" bestFit="1" customWidth="1"/>
    <col min="12" max="12" width="20" style="15" customWidth="1"/>
    <col min="13" max="13" width="19" style="15" customWidth="1"/>
    <col min="14" max="14" width="19.5" style="15" customWidth="1"/>
    <col min="15" max="15" width="17.83203125" style="15" customWidth="1"/>
    <col min="16" max="16" width="10.5" style="15" customWidth="1"/>
    <col min="17" max="17" width="13.1640625" style="15" customWidth="1"/>
    <col min="18" max="16384" width="8.83203125" style="15"/>
  </cols>
  <sheetData>
    <row r="1" spans="1:9" x14ac:dyDescent="0.3">
      <c r="A1" s="20" t="s">
        <v>2103</v>
      </c>
      <c r="B1" s="20" t="s">
        <v>2128</v>
      </c>
      <c r="C1" s="20" t="s">
        <v>2029</v>
      </c>
      <c r="D1" s="114" t="s">
        <v>2107</v>
      </c>
      <c r="E1" s="114"/>
      <c r="F1" s="114"/>
      <c r="G1" s="114"/>
      <c r="H1" s="114"/>
      <c r="I1" s="114"/>
    </row>
    <row r="2" spans="1:9" x14ac:dyDescent="0.3">
      <c r="A2" s="22"/>
      <c r="B2" s="22"/>
      <c r="C2" s="22"/>
      <c r="D2" s="90" t="s">
        <v>2100</v>
      </c>
      <c r="E2" s="90"/>
      <c r="F2" s="90" t="s">
        <v>2101</v>
      </c>
      <c r="G2" s="90"/>
      <c r="H2" s="90" t="s">
        <v>2102</v>
      </c>
      <c r="I2" s="90"/>
    </row>
    <row r="3" spans="1:9" x14ac:dyDescent="0.3">
      <c r="A3" s="22"/>
      <c r="B3" s="22"/>
      <c r="C3" s="22"/>
      <c r="D3" s="22" t="s">
        <v>2104</v>
      </c>
      <c r="E3" s="22" t="s">
        <v>2105</v>
      </c>
      <c r="F3" s="22" t="s">
        <v>2104</v>
      </c>
      <c r="G3" s="22" t="s">
        <v>2105</v>
      </c>
      <c r="H3" s="22" t="s">
        <v>2104</v>
      </c>
      <c r="I3" s="22" t="s">
        <v>2105</v>
      </c>
    </row>
    <row r="4" spans="1:9" x14ac:dyDescent="0.3">
      <c r="A4" s="116" t="s">
        <v>2149</v>
      </c>
      <c r="B4" s="90" t="s">
        <v>2129</v>
      </c>
      <c r="C4" s="20" t="s">
        <v>2172</v>
      </c>
      <c r="D4" s="25">
        <v>3</v>
      </c>
      <c r="E4" s="25">
        <v>1</v>
      </c>
      <c r="F4" s="25">
        <v>7</v>
      </c>
      <c r="G4" s="25">
        <v>4</v>
      </c>
      <c r="H4" s="25">
        <v>4</v>
      </c>
      <c r="I4" s="25">
        <v>1</v>
      </c>
    </row>
    <row r="5" spans="1:9" x14ac:dyDescent="0.3">
      <c r="A5" s="116"/>
      <c r="B5" s="90"/>
      <c r="C5" s="20" t="s">
        <v>2039</v>
      </c>
      <c r="D5" s="25">
        <v>10</v>
      </c>
      <c r="E5" s="25">
        <v>8</v>
      </c>
      <c r="F5" s="25">
        <v>13</v>
      </c>
      <c r="G5" s="25">
        <v>9</v>
      </c>
      <c r="H5" s="25">
        <v>12</v>
      </c>
      <c r="I5" s="25">
        <v>8</v>
      </c>
    </row>
    <row r="6" spans="1:9" x14ac:dyDescent="0.3">
      <c r="A6" s="116"/>
      <c r="B6" s="90"/>
      <c r="C6" s="20" t="s">
        <v>2030</v>
      </c>
      <c r="D6" s="25">
        <v>24</v>
      </c>
      <c r="E6" s="25">
        <v>31</v>
      </c>
      <c r="F6" s="25">
        <v>17</v>
      </c>
      <c r="G6" s="25">
        <v>20</v>
      </c>
      <c r="H6" s="25">
        <v>31</v>
      </c>
      <c r="I6" s="25">
        <v>25</v>
      </c>
    </row>
    <row r="7" spans="1:9" x14ac:dyDescent="0.3">
      <c r="A7" s="116"/>
      <c r="B7" s="90"/>
      <c r="C7" s="20" t="s">
        <v>2031</v>
      </c>
      <c r="D7" s="25">
        <v>64</v>
      </c>
      <c r="E7" s="25">
        <v>81</v>
      </c>
      <c r="F7" s="25">
        <v>36</v>
      </c>
      <c r="G7" s="25">
        <v>57</v>
      </c>
      <c r="H7" s="25">
        <v>67</v>
      </c>
      <c r="I7" s="25">
        <v>58</v>
      </c>
    </row>
    <row r="8" spans="1:9" x14ac:dyDescent="0.3">
      <c r="A8" s="116"/>
      <c r="B8" s="90"/>
      <c r="C8" s="20" t="s">
        <v>2032</v>
      </c>
      <c r="D8" s="25">
        <v>108</v>
      </c>
      <c r="E8" s="25">
        <v>117</v>
      </c>
      <c r="F8" s="25">
        <v>53</v>
      </c>
      <c r="G8" s="25">
        <v>79</v>
      </c>
      <c r="H8" s="25">
        <v>94</v>
      </c>
      <c r="I8" s="25">
        <v>97</v>
      </c>
    </row>
    <row r="9" spans="1:9" x14ac:dyDescent="0.3">
      <c r="A9" s="116"/>
      <c r="B9" s="90"/>
      <c r="C9" s="20" t="s">
        <v>2033</v>
      </c>
      <c r="D9" s="25">
        <v>139</v>
      </c>
      <c r="E9" s="25">
        <v>169</v>
      </c>
      <c r="F9" s="25">
        <v>82</v>
      </c>
      <c r="G9" s="25">
        <v>122</v>
      </c>
      <c r="H9" s="25">
        <v>102</v>
      </c>
      <c r="I9" s="25">
        <v>131</v>
      </c>
    </row>
    <row r="10" spans="1:9" x14ac:dyDescent="0.3">
      <c r="A10" s="116"/>
      <c r="B10" s="90"/>
      <c r="C10" s="20" t="s">
        <v>2034</v>
      </c>
      <c r="D10" s="25">
        <v>160</v>
      </c>
      <c r="E10" s="25">
        <v>188</v>
      </c>
      <c r="F10" s="25">
        <v>101</v>
      </c>
      <c r="G10" s="25">
        <v>141</v>
      </c>
      <c r="H10" s="25">
        <v>122</v>
      </c>
      <c r="I10" s="25">
        <v>155</v>
      </c>
    </row>
    <row r="11" spans="1:9" x14ac:dyDescent="0.3">
      <c r="A11" s="116"/>
      <c r="B11" s="90"/>
      <c r="C11" s="20" t="s">
        <v>2035</v>
      </c>
      <c r="D11" s="25">
        <v>196</v>
      </c>
      <c r="E11" s="25">
        <v>213</v>
      </c>
      <c r="F11" s="25">
        <v>128</v>
      </c>
      <c r="G11" s="25">
        <v>161</v>
      </c>
      <c r="H11" s="25">
        <v>137</v>
      </c>
      <c r="I11" s="25">
        <v>187</v>
      </c>
    </row>
    <row r="12" spans="1:9" x14ac:dyDescent="0.3">
      <c r="A12" s="116"/>
      <c r="B12" s="90"/>
      <c r="C12" s="20" t="s">
        <v>2036</v>
      </c>
      <c r="D12" s="25">
        <v>205</v>
      </c>
      <c r="E12" s="25">
        <v>220</v>
      </c>
      <c r="F12" s="25">
        <v>139</v>
      </c>
      <c r="G12" s="25">
        <v>165</v>
      </c>
      <c r="H12" s="25">
        <v>149</v>
      </c>
      <c r="I12" s="25">
        <v>198</v>
      </c>
    </row>
    <row r="13" spans="1:9" x14ac:dyDescent="0.3">
      <c r="A13" s="116"/>
      <c r="B13" s="90"/>
      <c r="C13" s="20" t="s">
        <v>2037</v>
      </c>
      <c r="D13" s="25">
        <v>216</v>
      </c>
      <c r="E13" s="25">
        <v>231</v>
      </c>
      <c r="F13" s="25">
        <v>150</v>
      </c>
      <c r="G13" s="25">
        <v>172</v>
      </c>
      <c r="H13" s="25">
        <v>151</v>
      </c>
      <c r="I13" s="25">
        <v>207</v>
      </c>
    </row>
    <row r="14" spans="1:9" x14ac:dyDescent="0.3">
      <c r="A14" s="116"/>
      <c r="B14" s="90"/>
      <c r="C14" s="20" t="s">
        <v>2038</v>
      </c>
      <c r="D14" s="25">
        <v>222</v>
      </c>
      <c r="E14" s="25">
        <v>240</v>
      </c>
      <c r="F14" s="25">
        <v>154</v>
      </c>
      <c r="G14" s="25">
        <v>179</v>
      </c>
      <c r="H14" s="25">
        <v>158</v>
      </c>
      <c r="I14" s="25">
        <v>213</v>
      </c>
    </row>
    <row r="15" spans="1:9" x14ac:dyDescent="0.3">
      <c r="A15" s="116"/>
      <c r="B15" s="90" t="s">
        <v>2130</v>
      </c>
      <c r="C15" s="20" t="s">
        <v>2172</v>
      </c>
      <c r="D15" s="25">
        <v>1</v>
      </c>
      <c r="E15" s="25">
        <v>0</v>
      </c>
      <c r="F15" s="25">
        <v>2</v>
      </c>
      <c r="G15" s="25">
        <v>1</v>
      </c>
      <c r="H15" s="25">
        <v>1</v>
      </c>
      <c r="I15" s="25">
        <v>3</v>
      </c>
    </row>
    <row r="16" spans="1:9" x14ac:dyDescent="0.3">
      <c r="A16" s="116"/>
      <c r="B16" s="90"/>
      <c r="C16" s="20" t="s">
        <v>2039</v>
      </c>
      <c r="D16" s="25">
        <v>5</v>
      </c>
      <c r="E16" s="25">
        <v>3</v>
      </c>
      <c r="F16" s="25">
        <v>8</v>
      </c>
      <c r="G16" s="25">
        <v>8</v>
      </c>
      <c r="H16" s="25">
        <v>8</v>
      </c>
      <c r="I16" s="25">
        <v>8</v>
      </c>
    </row>
    <row r="17" spans="1:15" x14ac:dyDescent="0.3">
      <c r="A17" s="116"/>
      <c r="B17" s="90"/>
      <c r="C17" s="20" t="s">
        <v>2030</v>
      </c>
      <c r="D17" s="25">
        <v>21</v>
      </c>
      <c r="E17" s="25">
        <v>22</v>
      </c>
      <c r="F17" s="25">
        <v>19</v>
      </c>
      <c r="G17" s="25">
        <v>25</v>
      </c>
      <c r="H17" s="25">
        <v>25</v>
      </c>
      <c r="I17" s="25">
        <v>26</v>
      </c>
    </row>
    <row r="18" spans="1:15" x14ac:dyDescent="0.3">
      <c r="A18" s="116"/>
      <c r="B18" s="90"/>
      <c r="C18" s="20" t="s">
        <v>2031</v>
      </c>
      <c r="D18" s="25">
        <v>67</v>
      </c>
      <c r="E18" s="25">
        <v>71</v>
      </c>
      <c r="F18" s="25">
        <v>48</v>
      </c>
      <c r="G18" s="25">
        <v>60</v>
      </c>
      <c r="H18" s="25">
        <v>56</v>
      </c>
      <c r="I18" s="25">
        <v>66</v>
      </c>
    </row>
    <row r="19" spans="1:15" x14ac:dyDescent="0.3">
      <c r="A19" s="116"/>
      <c r="B19" s="90"/>
      <c r="C19" s="20" t="s">
        <v>2032</v>
      </c>
      <c r="D19" s="25">
        <v>133</v>
      </c>
      <c r="E19" s="25">
        <v>113</v>
      </c>
      <c r="F19" s="25">
        <v>81</v>
      </c>
      <c r="G19" s="25">
        <v>92</v>
      </c>
      <c r="H19" s="25">
        <v>106</v>
      </c>
      <c r="I19" s="25">
        <v>106</v>
      </c>
    </row>
    <row r="20" spans="1:15" x14ac:dyDescent="0.3">
      <c r="A20" s="116"/>
      <c r="B20" s="90"/>
      <c r="C20" s="20" t="s">
        <v>2033</v>
      </c>
      <c r="D20" s="25">
        <v>166</v>
      </c>
      <c r="E20" s="25">
        <v>139</v>
      </c>
      <c r="F20" s="25">
        <v>112</v>
      </c>
      <c r="G20" s="25">
        <v>126</v>
      </c>
      <c r="H20" s="25">
        <v>137</v>
      </c>
      <c r="I20" s="25">
        <v>141</v>
      </c>
    </row>
    <row r="21" spans="1:15" x14ac:dyDescent="0.3">
      <c r="A21" s="116"/>
      <c r="B21" s="90"/>
      <c r="C21" s="20" t="s">
        <v>2034</v>
      </c>
      <c r="D21" s="25">
        <v>184</v>
      </c>
      <c r="E21" s="25">
        <v>168</v>
      </c>
      <c r="F21" s="25">
        <v>132</v>
      </c>
      <c r="G21" s="25">
        <v>155</v>
      </c>
      <c r="H21" s="25">
        <v>170</v>
      </c>
      <c r="I21" s="25">
        <v>167</v>
      </c>
    </row>
    <row r="22" spans="1:15" x14ac:dyDescent="0.3">
      <c r="A22" s="116"/>
      <c r="B22" s="90"/>
      <c r="C22" s="20" t="s">
        <v>2035</v>
      </c>
      <c r="D22" s="25">
        <v>213</v>
      </c>
      <c r="E22" s="25">
        <v>186</v>
      </c>
      <c r="F22" s="25">
        <v>141</v>
      </c>
      <c r="G22" s="25">
        <v>169</v>
      </c>
      <c r="H22" s="25">
        <v>187</v>
      </c>
      <c r="I22" s="25">
        <v>183</v>
      </c>
    </row>
    <row r="23" spans="1:15" x14ac:dyDescent="0.3">
      <c r="A23" s="116"/>
      <c r="B23" s="90"/>
      <c r="C23" s="20" t="s">
        <v>2036</v>
      </c>
      <c r="D23" s="25">
        <v>228</v>
      </c>
      <c r="E23" s="25">
        <v>198</v>
      </c>
      <c r="F23" s="25">
        <v>150</v>
      </c>
      <c r="G23" s="25">
        <v>179</v>
      </c>
      <c r="H23" s="25">
        <v>194</v>
      </c>
      <c r="I23" s="25">
        <v>197</v>
      </c>
    </row>
    <row r="24" spans="1:15" x14ac:dyDescent="0.3">
      <c r="A24" s="116"/>
      <c r="B24" s="90"/>
      <c r="C24" s="20" t="s">
        <v>2037</v>
      </c>
      <c r="D24" s="25">
        <v>243</v>
      </c>
      <c r="E24" s="25">
        <v>207</v>
      </c>
      <c r="F24" s="25">
        <v>154</v>
      </c>
      <c r="G24" s="25">
        <v>190</v>
      </c>
      <c r="H24" s="25">
        <v>206</v>
      </c>
      <c r="I24" s="25">
        <v>207</v>
      </c>
    </row>
    <row r="25" spans="1:15" x14ac:dyDescent="0.3">
      <c r="A25" s="116"/>
      <c r="B25" s="90"/>
      <c r="C25" s="20" t="s">
        <v>2038</v>
      </c>
      <c r="D25" s="25">
        <v>255</v>
      </c>
      <c r="E25" s="25">
        <v>219</v>
      </c>
      <c r="F25" s="25">
        <v>165</v>
      </c>
      <c r="G25" s="25">
        <v>202</v>
      </c>
      <c r="H25" s="25">
        <v>221</v>
      </c>
      <c r="I25" s="25">
        <v>217</v>
      </c>
    </row>
    <row r="26" spans="1:15" x14ac:dyDescent="0.3">
      <c r="A26" s="20" t="s">
        <v>2103</v>
      </c>
      <c r="B26" s="20"/>
      <c r="C26" s="20" t="s">
        <v>2029</v>
      </c>
      <c r="D26" s="114" t="s">
        <v>2125</v>
      </c>
      <c r="E26" s="114"/>
      <c r="F26" s="114"/>
      <c r="G26" s="114"/>
      <c r="H26" s="114"/>
      <c r="I26" s="114"/>
      <c r="J26" s="83" t="s">
        <v>2108</v>
      </c>
      <c r="K26" s="83"/>
      <c r="L26" s="83"/>
      <c r="M26" s="83"/>
      <c r="N26" s="83"/>
      <c r="O26" s="83"/>
    </row>
    <row r="27" spans="1:15" x14ac:dyDescent="0.3">
      <c r="A27" s="22"/>
      <c r="B27" s="22"/>
      <c r="C27" s="22"/>
      <c r="D27" s="90" t="s">
        <v>2100</v>
      </c>
      <c r="E27" s="90"/>
      <c r="F27" s="90" t="s">
        <v>2101</v>
      </c>
      <c r="G27" s="90"/>
      <c r="H27" s="90" t="s">
        <v>2102</v>
      </c>
      <c r="I27" s="90"/>
      <c r="J27" s="90" t="s">
        <v>2100</v>
      </c>
      <c r="K27" s="90"/>
      <c r="L27" s="90" t="s">
        <v>2101</v>
      </c>
      <c r="M27" s="90"/>
      <c r="N27" s="90" t="s">
        <v>2102</v>
      </c>
      <c r="O27" s="90"/>
    </row>
    <row r="28" spans="1:15" x14ac:dyDescent="0.3">
      <c r="A28" s="22"/>
      <c r="B28" s="22"/>
      <c r="C28" s="22"/>
      <c r="D28" s="22" t="s">
        <v>2104</v>
      </c>
      <c r="E28" s="22" t="s">
        <v>2105</v>
      </c>
      <c r="F28" s="22" t="s">
        <v>2104</v>
      </c>
      <c r="G28" s="22" t="s">
        <v>2105</v>
      </c>
      <c r="H28" s="22" t="s">
        <v>2104</v>
      </c>
      <c r="I28" s="22" t="s">
        <v>2105</v>
      </c>
      <c r="J28" s="22" t="s">
        <v>2104</v>
      </c>
      <c r="K28" s="22" t="s">
        <v>2105</v>
      </c>
      <c r="L28" s="22" t="s">
        <v>2104</v>
      </c>
      <c r="M28" s="22" t="s">
        <v>2105</v>
      </c>
      <c r="N28" s="22" t="s">
        <v>2104</v>
      </c>
      <c r="O28" s="22" t="s">
        <v>2105</v>
      </c>
    </row>
    <row r="29" spans="1:15" x14ac:dyDescent="0.3">
      <c r="A29" s="116" t="s">
        <v>2149</v>
      </c>
      <c r="B29" s="22" t="s">
        <v>2129</v>
      </c>
      <c r="C29" s="20" t="s">
        <v>2039</v>
      </c>
      <c r="D29" s="32">
        <v>400</v>
      </c>
      <c r="E29" s="22">
        <v>437</v>
      </c>
      <c r="F29" s="25">
        <v>408</v>
      </c>
      <c r="G29" s="25">
        <v>407</v>
      </c>
      <c r="H29" s="62">
        <v>509</v>
      </c>
      <c r="I29" s="22">
        <v>540</v>
      </c>
      <c r="J29" s="19">
        <f>D29*100000</f>
        <v>40000000</v>
      </c>
      <c r="K29" s="19">
        <f t="shared" ref="K29:O30" si="0">E29*100000</f>
        <v>43700000</v>
      </c>
      <c r="L29" s="19">
        <f t="shared" si="0"/>
        <v>40800000</v>
      </c>
      <c r="M29" s="19">
        <f t="shared" si="0"/>
        <v>40700000</v>
      </c>
      <c r="N29" s="19">
        <f t="shared" si="0"/>
        <v>50900000</v>
      </c>
      <c r="O29" s="19">
        <f t="shared" si="0"/>
        <v>54000000</v>
      </c>
    </row>
    <row r="30" spans="1:15" x14ac:dyDescent="0.3">
      <c r="A30" s="116"/>
      <c r="B30" s="22" t="s">
        <v>2130</v>
      </c>
      <c r="C30" s="20" t="s">
        <v>2174</v>
      </c>
      <c r="D30" s="32">
        <v>400</v>
      </c>
      <c r="E30" s="22">
        <v>437</v>
      </c>
      <c r="F30" s="25">
        <v>408</v>
      </c>
      <c r="G30" s="25">
        <v>407</v>
      </c>
      <c r="H30" s="62">
        <v>509</v>
      </c>
      <c r="I30" s="22">
        <v>540</v>
      </c>
      <c r="J30" s="19">
        <f>D30*100000</f>
        <v>40000000</v>
      </c>
      <c r="K30" s="19">
        <f t="shared" si="0"/>
        <v>43700000</v>
      </c>
      <c r="L30" s="19">
        <f t="shared" si="0"/>
        <v>40800000</v>
      </c>
      <c r="M30" s="19">
        <f t="shared" si="0"/>
        <v>40700000</v>
      </c>
      <c r="N30" s="19">
        <f t="shared" si="0"/>
        <v>50900000</v>
      </c>
      <c r="O30" s="19">
        <f t="shared" si="0"/>
        <v>54000000</v>
      </c>
    </row>
    <row r="31" spans="1:15" x14ac:dyDescent="0.3">
      <c r="A31" s="20" t="s">
        <v>2103</v>
      </c>
      <c r="B31" s="20"/>
      <c r="C31" s="20" t="s">
        <v>2029</v>
      </c>
      <c r="D31" s="114" t="s">
        <v>2106</v>
      </c>
      <c r="E31" s="114"/>
      <c r="F31" s="114"/>
      <c r="G31" s="114"/>
      <c r="H31" s="114"/>
      <c r="I31" s="114"/>
      <c r="J31" s="22"/>
      <c r="K31" s="22"/>
    </row>
    <row r="32" spans="1:15" x14ac:dyDescent="0.3">
      <c r="A32" s="20"/>
      <c r="B32" s="20"/>
      <c r="C32" s="20"/>
      <c r="D32" s="90" t="s">
        <v>2100</v>
      </c>
      <c r="E32" s="90"/>
      <c r="F32" s="90" t="s">
        <v>2101</v>
      </c>
      <c r="G32" s="90"/>
      <c r="H32" s="90" t="s">
        <v>2102</v>
      </c>
      <c r="I32" s="90"/>
      <c r="J32" s="22"/>
      <c r="K32" s="22"/>
    </row>
    <row r="33" spans="1:11" x14ac:dyDescent="0.3">
      <c r="A33" s="22"/>
      <c r="B33" s="22"/>
      <c r="C33" s="22"/>
      <c r="D33" s="22" t="s">
        <v>2104</v>
      </c>
      <c r="E33" s="22" t="s">
        <v>2105</v>
      </c>
      <c r="F33" s="22" t="s">
        <v>2104</v>
      </c>
      <c r="G33" s="22" t="s">
        <v>2105</v>
      </c>
      <c r="H33" s="22" t="s">
        <v>2104</v>
      </c>
      <c r="I33" s="22" t="s">
        <v>2105</v>
      </c>
      <c r="J33" s="22" t="s">
        <v>2025</v>
      </c>
      <c r="K33" s="22" t="s">
        <v>2028</v>
      </c>
    </row>
    <row r="34" spans="1:11" x14ac:dyDescent="0.3">
      <c r="A34" s="116" t="s">
        <v>2149</v>
      </c>
      <c r="B34" s="90" t="s">
        <v>2129</v>
      </c>
      <c r="C34" s="20" t="s">
        <v>2172</v>
      </c>
      <c r="D34" s="45">
        <f t="shared" ref="D34:D42" si="1">D4/J$29</f>
        <v>7.4999999999999997E-8</v>
      </c>
      <c r="E34" s="45">
        <f t="shared" ref="E34:E42" si="2">E4/K$29</f>
        <v>2.2883295194508009E-8</v>
      </c>
      <c r="F34" s="45">
        <f t="shared" ref="F34:F42" si="3">F4/L$29</f>
        <v>1.7156862745098039E-7</v>
      </c>
      <c r="G34" s="45">
        <f t="shared" ref="G34:G42" si="4">G4/M$29</f>
        <v>9.8280098280098286E-8</v>
      </c>
      <c r="H34" s="45">
        <f t="shared" ref="H34:H42" si="5">H4/N$29</f>
        <v>7.8585461689587432E-8</v>
      </c>
      <c r="I34" s="45">
        <f t="shared" ref="I34:I42" si="6">I4/O$29</f>
        <v>1.8518518518518518E-8</v>
      </c>
      <c r="J34" s="45">
        <f>AVERAGE(D34:I34)</f>
        <v>7.7472666855615443E-8</v>
      </c>
      <c r="K34" s="45">
        <f>STDEV(D34:I34)/SQRT(6)</f>
        <v>2.2912836650429062E-8</v>
      </c>
    </row>
    <row r="35" spans="1:11" x14ac:dyDescent="0.3">
      <c r="A35" s="116"/>
      <c r="B35" s="90"/>
      <c r="C35" s="20" t="s">
        <v>2039</v>
      </c>
      <c r="D35" s="45">
        <f t="shared" si="1"/>
        <v>2.4999999999999999E-7</v>
      </c>
      <c r="E35" s="45">
        <f t="shared" si="2"/>
        <v>1.8306636155606407E-7</v>
      </c>
      <c r="F35" s="45">
        <f t="shared" si="3"/>
        <v>3.1862745098039215E-7</v>
      </c>
      <c r="G35" s="45">
        <f t="shared" si="4"/>
        <v>2.2113022113022113E-7</v>
      </c>
      <c r="H35" s="45">
        <f t="shared" si="5"/>
        <v>2.3575638506876227E-7</v>
      </c>
      <c r="I35" s="45">
        <f t="shared" si="6"/>
        <v>1.4814814814814815E-7</v>
      </c>
      <c r="J35" s="45">
        <f t="shared" ref="J35:J55" si="7">AVERAGE(D35:I35)</f>
        <v>2.2612142781393127E-7</v>
      </c>
      <c r="K35" s="45">
        <f t="shared" ref="K35:K55" si="8">STDEV(D35:I35)/SQRT(6)</f>
        <v>2.3929665096896495E-8</v>
      </c>
    </row>
    <row r="36" spans="1:11" x14ac:dyDescent="0.3">
      <c r="A36" s="116"/>
      <c r="B36" s="90"/>
      <c r="C36" s="20" t="s">
        <v>2030</v>
      </c>
      <c r="D36" s="45">
        <f t="shared" si="1"/>
        <v>5.9999999999999997E-7</v>
      </c>
      <c r="E36" s="45">
        <f t="shared" si="2"/>
        <v>7.0938215102974831E-7</v>
      </c>
      <c r="F36" s="45">
        <f t="shared" si="3"/>
        <v>4.1666666666666667E-7</v>
      </c>
      <c r="G36" s="45">
        <f t="shared" si="4"/>
        <v>4.9140049140049142E-7</v>
      </c>
      <c r="H36" s="45">
        <f t="shared" si="5"/>
        <v>6.0903732809430251E-7</v>
      </c>
      <c r="I36" s="45">
        <f t="shared" si="6"/>
        <v>4.6296296296296297E-7</v>
      </c>
      <c r="J36" s="45">
        <f t="shared" si="7"/>
        <v>5.482416000256953E-7</v>
      </c>
      <c r="K36" s="45">
        <f t="shared" si="8"/>
        <v>4.4779701634644771E-8</v>
      </c>
    </row>
    <row r="37" spans="1:11" x14ac:dyDescent="0.3">
      <c r="A37" s="116"/>
      <c r="B37" s="90"/>
      <c r="C37" s="20" t="s">
        <v>2031</v>
      </c>
      <c r="D37" s="45">
        <f t="shared" si="1"/>
        <v>1.5999999999999999E-6</v>
      </c>
      <c r="E37" s="45">
        <f t="shared" si="2"/>
        <v>1.8535469107551488E-6</v>
      </c>
      <c r="F37" s="45">
        <f t="shared" si="3"/>
        <v>8.8235294117647062E-7</v>
      </c>
      <c r="G37" s="45">
        <f t="shared" si="4"/>
        <v>1.4004914004914006E-6</v>
      </c>
      <c r="H37" s="45">
        <f t="shared" si="5"/>
        <v>1.3163064833005895E-6</v>
      </c>
      <c r="I37" s="45">
        <f t="shared" si="6"/>
        <v>1.0740740740740741E-6</v>
      </c>
      <c r="J37" s="45">
        <f t="shared" si="7"/>
        <v>1.3544619682996138E-6</v>
      </c>
      <c r="K37" s="45">
        <f t="shared" si="8"/>
        <v>1.4311458802651195E-7</v>
      </c>
    </row>
    <row r="38" spans="1:11" x14ac:dyDescent="0.3">
      <c r="A38" s="116"/>
      <c r="B38" s="90"/>
      <c r="C38" s="20" t="s">
        <v>2032</v>
      </c>
      <c r="D38" s="45">
        <f t="shared" si="1"/>
        <v>2.7E-6</v>
      </c>
      <c r="E38" s="45">
        <f t="shared" si="2"/>
        <v>2.6773455377574373E-6</v>
      </c>
      <c r="F38" s="45">
        <f t="shared" si="3"/>
        <v>1.2990196078431373E-6</v>
      </c>
      <c r="G38" s="45">
        <f t="shared" si="4"/>
        <v>1.941031941031941E-6</v>
      </c>
      <c r="H38" s="45">
        <f t="shared" si="5"/>
        <v>1.8467583497053045E-6</v>
      </c>
      <c r="I38" s="45">
        <f t="shared" si="6"/>
        <v>1.7962962962962963E-6</v>
      </c>
      <c r="J38" s="45">
        <f t="shared" si="7"/>
        <v>2.0434086221056863E-6</v>
      </c>
      <c r="K38" s="45">
        <f t="shared" si="8"/>
        <v>2.2340695834699839E-7</v>
      </c>
    </row>
    <row r="39" spans="1:11" x14ac:dyDescent="0.3">
      <c r="A39" s="116"/>
      <c r="B39" s="90"/>
      <c r="C39" s="20" t="s">
        <v>2033</v>
      </c>
      <c r="D39" s="45">
        <f t="shared" si="1"/>
        <v>3.4750000000000002E-6</v>
      </c>
      <c r="E39" s="45">
        <f t="shared" si="2"/>
        <v>3.8672768878718535E-6</v>
      </c>
      <c r="F39" s="45">
        <f t="shared" si="3"/>
        <v>2.0098039215686276E-6</v>
      </c>
      <c r="G39" s="45">
        <f t="shared" si="4"/>
        <v>2.9975429975429974E-6</v>
      </c>
      <c r="H39" s="45">
        <f t="shared" si="5"/>
        <v>2.0039292730844794E-6</v>
      </c>
      <c r="I39" s="45">
        <f t="shared" si="6"/>
        <v>2.4259259259259259E-6</v>
      </c>
      <c r="J39" s="45">
        <f t="shared" si="7"/>
        <v>2.7965798343323138E-6</v>
      </c>
      <c r="K39" s="45">
        <f t="shared" si="8"/>
        <v>3.1789557318816905E-7</v>
      </c>
    </row>
    <row r="40" spans="1:11" x14ac:dyDescent="0.3">
      <c r="A40" s="116"/>
      <c r="B40" s="90"/>
      <c r="C40" s="20" t="s">
        <v>2034</v>
      </c>
      <c r="D40" s="45">
        <f t="shared" si="1"/>
        <v>3.9999999999999998E-6</v>
      </c>
      <c r="E40" s="45">
        <f t="shared" si="2"/>
        <v>4.3020594965675056E-6</v>
      </c>
      <c r="F40" s="45">
        <f t="shared" si="3"/>
        <v>2.4754901960784313E-6</v>
      </c>
      <c r="G40" s="45">
        <f t="shared" si="4"/>
        <v>3.4643734643734646E-6</v>
      </c>
      <c r="H40" s="45">
        <f t="shared" si="5"/>
        <v>2.3968565815324163E-6</v>
      </c>
      <c r="I40" s="45">
        <f t="shared" si="6"/>
        <v>2.8703703703703702E-6</v>
      </c>
      <c r="J40" s="45">
        <f t="shared" si="7"/>
        <v>3.251525018153698E-6</v>
      </c>
      <c r="K40" s="45">
        <f t="shared" si="8"/>
        <v>3.2594012727294208E-7</v>
      </c>
    </row>
    <row r="41" spans="1:11" x14ac:dyDescent="0.3">
      <c r="A41" s="116"/>
      <c r="B41" s="90"/>
      <c r="C41" s="20" t="s">
        <v>2035</v>
      </c>
      <c r="D41" s="45">
        <f t="shared" si="1"/>
        <v>4.8999999999999997E-6</v>
      </c>
      <c r="E41" s="45">
        <f t="shared" si="2"/>
        <v>4.8741418764302058E-6</v>
      </c>
      <c r="F41" s="45">
        <f t="shared" si="3"/>
        <v>3.1372549019607842E-6</v>
      </c>
      <c r="G41" s="45">
        <f t="shared" si="4"/>
        <v>3.955773955773956E-6</v>
      </c>
      <c r="H41" s="45">
        <f t="shared" si="5"/>
        <v>2.6915520628683694E-6</v>
      </c>
      <c r="I41" s="45">
        <f t="shared" si="6"/>
        <v>3.4629629629629628E-6</v>
      </c>
      <c r="J41" s="45">
        <f t="shared" si="7"/>
        <v>3.836947626666046E-6</v>
      </c>
      <c r="K41" s="45">
        <f t="shared" si="8"/>
        <v>3.7243958758175494E-7</v>
      </c>
    </row>
    <row r="42" spans="1:11" x14ac:dyDescent="0.3">
      <c r="A42" s="116"/>
      <c r="B42" s="90"/>
      <c r="C42" s="20" t="s">
        <v>2036</v>
      </c>
      <c r="D42" s="45">
        <f t="shared" si="1"/>
        <v>5.1250000000000001E-6</v>
      </c>
      <c r="E42" s="45">
        <f t="shared" si="2"/>
        <v>5.0343249427917618E-6</v>
      </c>
      <c r="F42" s="45">
        <f t="shared" si="3"/>
        <v>3.4068627450980392E-6</v>
      </c>
      <c r="G42" s="45">
        <f t="shared" si="4"/>
        <v>4.0540540540540537E-6</v>
      </c>
      <c r="H42" s="45">
        <f t="shared" si="5"/>
        <v>2.9273084479371316E-6</v>
      </c>
      <c r="I42" s="45">
        <f t="shared" si="6"/>
        <v>3.6666666666666666E-6</v>
      </c>
      <c r="J42" s="45">
        <f t="shared" si="7"/>
        <v>4.0357028094246088E-6</v>
      </c>
      <c r="K42" s="45">
        <f t="shared" si="8"/>
        <v>3.6259788860236488E-7</v>
      </c>
    </row>
    <row r="43" spans="1:11" x14ac:dyDescent="0.3">
      <c r="A43" s="116"/>
      <c r="B43" s="90"/>
      <c r="C43" s="20" t="s">
        <v>2037</v>
      </c>
      <c r="D43" s="45">
        <f t="shared" ref="D43:I43" si="9">D13/J$29</f>
        <v>5.4E-6</v>
      </c>
      <c r="E43" s="45">
        <f t="shared" si="9"/>
        <v>5.2860411899313501E-6</v>
      </c>
      <c r="F43" s="45">
        <f t="shared" si="9"/>
        <v>3.6764705882352942E-6</v>
      </c>
      <c r="G43" s="45">
        <f t="shared" si="9"/>
        <v>4.2260442260442261E-6</v>
      </c>
      <c r="H43" s="45">
        <f t="shared" si="9"/>
        <v>2.9666011787819253E-6</v>
      </c>
      <c r="I43" s="45">
        <f t="shared" si="9"/>
        <v>3.8333333333333336E-6</v>
      </c>
      <c r="J43" s="45">
        <f t="shared" ref="J43:J44" si="10">AVERAGE(D43:I43)</f>
        <v>4.2314150860543547E-6</v>
      </c>
      <c r="K43" s="45">
        <f t="shared" ref="K43:K44" si="11">STDEV(D43:I43)/SQRT(6)</f>
        <v>3.8918900565818536E-7</v>
      </c>
    </row>
    <row r="44" spans="1:11" x14ac:dyDescent="0.3">
      <c r="A44" s="116"/>
      <c r="B44" s="90"/>
      <c r="C44" s="20" t="s">
        <v>2038</v>
      </c>
      <c r="D44" s="45">
        <f t="shared" ref="D44:I44" si="12">D14/J$29</f>
        <v>5.5500000000000002E-6</v>
      </c>
      <c r="E44" s="45">
        <f t="shared" si="12"/>
        <v>5.4919908466819218E-6</v>
      </c>
      <c r="F44" s="45">
        <f t="shared" si="12"/>
        <v>3.7745098039215686E-6</v>
      </c>
      <c r="G44" s="45">
        <f t="shared" si="12"/>
        <v>4.3980343980343977E-6</v>
      </c>
      <c r="H44" s="45">
        <f t="shared" si="12"/>
        <v>3.1041257367387032E-6</v>
      </c>
      <c r="I44" s="45">
        <f t="shared" si="12"/>
        <v>3.9444444444444447E-6</v>
      </c>
      <c r="J44" s="45">
        <f t="shared" si="10"/>
        <v>4.3771842049701738E-6</v>
      </c>
      <c r="K44" s="45">
        <f t="shared" si="11"/>
        <v>3.9957825539694167E-7</v>
      </c>
    </row>
    <row r="45" spans="1:11" x14ac:dyDescent="0.3">
      <c r="A45" s="116"/>
      <c r="B45" s="90" t="s">
        <v>2130</v>
      </c>
      <c r="C45" s="20" t="s">
        <v>2172</v>
      </c>
      <c r="D45" s="45">
        <f>D15/J$30</f>
        <v>2.4999999999999999E-8</v>
      </c>
      <c r="E45" s="45">
        <f t="shared" ref="E45:I45" si="13">E15/K$30</f>
        <v>0</v>
      </c>
      <c r="F45" s="45">
        <f t="shared" si="13"/>
        <v>4.9019607843137253E-8</v>
      </c>
      <c r="G45" s="45">
        <f t="shared" si="13"/>
        <v>2.4570024570024572E-8</v>
      </c>
      <c r="H45" s="45">
        <f t="shared" si="13"/>
        <v>1.9646365422396858E-8</v>
      </c>
      <c r="I45" s="45">
        <f t="shared" si="13"/>
        <v>5.5555555555555555E-8</v>
      </c>
      <c r="J45" s="45">
        <f t="shared" si="7"/>
        <v>2.8965258898519039E-8</v>
      </c>
      <c r="K45" s="45">
        <f t="shared" si="8"/>
        <v>8.3068047397177671E-9</v>
      </c>
    </row>
    <row r="46" spans="1:11" x14ac:dyDescent="0.3">
      <c r="A46" s="116"/>
      <c r="B46" s="90"/>
      <c r="C46" s="20" t="s">
        <v>2039</v>
      </c>
      <c r="D46" s="45">
        <f t="shared" ref="D46:D55" si="14">D16/J$30</f>
        <v>1.2499999999999999E-7</v>
      </c>
      <c r="E46" s="45">
        <f t="shared" ref="E46:E55" si="15">E16/K$30</f>
        <v>6.8649885583524031E-8</v>
      </c>
      <c r="F46" s="45">
        <f t="shared" ref="F46:F55" si="16">F16/L$30</f>
        <v>1.9607843137254901E-7</v>
      </c>
      <c r="G46" s="45">
        <f t="shared" ref="G46:G55" si="17">G16/M$30</f>
        <v>1.9656019656019657E-7</v>
      </c>
      <c r="H46" s="45">
        <f t="shared" ref="H46:H55" si="18">H16/N$30</f>
        <v>1.5717092337917486E-7</v>
      </c>
      <c r="I46" s="45">
        <f t="shared" ref="I46:I55" si="19">I16/O$30</f>
        <v>1.4814814814814815E-7</v>
      </c>
      <c r="J46" s="45">
        <f t="shared" si="7"/>
        <v>1.486012641739321E-7</v>
      </c>
      <c r="K46" s="45">
        <f t="shared" si="8"/>
        <v>1.964436100850745E-8</v>
      </c>
    </row>
    <row r="47" spans="1:11" x14ac:dyDescent="0.3">
      <c r="A47" s="116"/>
      <c r="B47" s="90"/>
      <c r="C47" s="20" t="s">
        <v>2030</v>
      </c>
      <c r="D47" s="45">
        <f t="shared" si="14"/>
        <v>5.2499999999999995E-7</v>
      </c>
      <c r="E47" s="45">
        <f t="shared" si="15"/>
        <v>5.0343249427917618E-7</v>
      </c>
      <c r="F47" s="45">
        <f t="shared" si="16"/>
        <v>4.656862745098039E-7</v>
      </c>
      <c r="G47" s="45">
        <f t="shared" si="17"/>
        <v>6.1425061425061427E-7</v>
      </c>
      <c r="H47" s="45">
        <f t="shared" si="18"/>
        <v>4.9115913555992144E-7</v>
      </c>
      <c r="I47" s="45">
        <f t="shared" si="19"/>
        <v>4.814814814814815E-7</v>
      </c>
      <c r="J47" s="45">
        <f t="shared" si="7"/>
        <v>5.1350166668016623E-7</v>
      </c>
      <c r="K47" s="45">
        <f t="shared" si="8"/>
        <v>2.1752197608479679E-8</v>
      </c>
    </row>
    <row r="48" spans="1:11" x14ac:dyDescent="0.3">
      <c r="A48" s="116"/>
      <c r="B48" s="90"/>
      <c r="C48" s="20" t="s">
        <v>2031</v>
      </c>
      <c r="D48" s="45">
        <f t="shared" si="14"/>
        <v>1.6750000000000001E-6</v>
      </c>
      <c r="E48" s="45">
        <f t="shared" si="15"/>
        <v>1.6247139588100688E-6</v>
      </c>
      <c r="F48" s="45">
        <f t="shared" si="16"/>
        <v>1.176470588235294E-6</v>
      </c>
      <c r="G48" s="45">
        <f t="shared" si="17"/>
        <v>1.4742014742014743E-6</v>
      </c>
      <c r="H48" s="45">
        <f t="shared" si="18"/>
        <v>1.1001964636542239E-6</v>
      </c>
      <c r="I48" s="45">
        <f t="shared" si="19"/>
        <v>1.2222222222222221E-6</v>
      </c>
      <c r="J48" s="45">
        <f t="shared" si="7"/>
        <v>1.3788007845205472E-6</v>
      </c>
      <c r="K48" s="45">
        <f t="shared" si="8"/>
        <v>1.0006385931610763E-7</v>
      </c>
    </row>
    <row r="49" spans="1:11" x14ac:dyDescent="0.3">
      <c r="A49" s="116"/>
      <c r="B49" s="90"/>
      <c r="C49" s="20" t="s">
        <v>2032</v>
      </c>
      <c r="D49" s="45">
        <f t="shared" si="14"/>
        <v>3.3249999999999999E-6</v>
      </c>
      <c r="E49" s="45">
        <f t="shared" si="15"/>
        <v>2.5858123569794049E-6</v>
      </c>
      <c r="F49" s="45">
        <f t="shared" si="16"/>
        <v>1.9852941176470586E-6</v>
      </c>
      <c r="G49" s="45">
        <f t="shared" si="17"/>
        <v>2.2604422604422604E-6</v>
      </c>
      <c r="H49" s="45">
        <f t="shared" si="18"/>
        <v>2.0825147347740668E-6</v>
      </c>
      <c r="I49" s="45">
        <f t="shared" si="19"/>
        <v>1.9629629629629632E-6</v>
      </c>
      <c r="J49" s="45">
        <f t="shared" si="7"/>
        <v>2.3670044054676259E-6</v>
      </c>
      <c r="K49" s="45">
        <f t="shared" si="8"/>
        <v>2.1345370874901371E-7</v>
      </c>
    </row>
    <row r="50" spans="1:11" x14ac:dyDescent="0.3">
      <c r="A50" s="116"/>
      <c r="B50" s="90"/>
      <c r="C50" s="20" t="s">
        <v>2033</v>
      </c>
      <c r="D50" s="45">
        <f t="shared" si="14"/>
        <v>4.1500000000000001E-6</v>
      </c>
      <c r="E50" s="45">
        <f t="shared" si="15"/>
        <v>3.1807780320366135E-6</v>
      </c>
      <c r="F50" s="45">
        <f t="shared" si="16"/>
        <v>2.7450980392156863E-6</v>
      </c>
      <c r="G50" s="45">
        <f t="shared" si="17"/>
        <v>3.0958230958230959E-6</v>
      </c>
      <c r="H50" s="45">
        <f t="shared" si="18"/>
        <v>2.6915520628683694E-6</v>
      </c>
      <c r="I50" s="45">
        <f t="shared" si="19"/>
        <v>2.6111111111111113E-6</v>
      </c>
      <c r="J50" s="45">
        <f t="shared" si="7"/>
        <v>3.0790603901758127E-6</v>
      </c>
      <c r="K50" s="45">
        <f t="shared" si="8"/>
        <v>2.3368134986382086E-7</v>
      </c>
    </row>
    <row r="51" spans="1:11" x14ac:dyDescent="0.3">
      <c r="A51" s="116"/>
      <c r="B51" s="90"/>
      <c r="C51" s="20" t="s">
        <v>2034</v>
      </c>
      <c r="D51" s="45">
        <f t="shared" si="14"/>
        <v>4.6E-6</v>
      </c>
      <c r="E51" s="45">
        <f t="shared" si="15"/>
        <v>3.8443935926773456E-6</v>
      </c>
      <c r="F51" s="45">
        <f t="shared" si="16"/>
        <v>3.235294117647059E-6</v>
      </c>
      <c r="G51" s="45">
        <f t="shared" si="17"/>
        <v>3.8083538083538082E-6</v>
      </c>
      <c r="H51" s="45">
        <f t="shared" si="18"/>
        <v>3.3398821218074657E-6</v>
      </c>
      <c r="I51" s="45">
        <f t="shared" si="19"/>
        <v>3.0925925925925928E-6</v>
      </c>
      <c r="J51" s="45">
        <f t="shared" si="7"/>
        <v>3.653419372179712E-6</v>
      </c>
      <c r="K51" s="45">
        <f t="shared" si="8"/>
        <v>2.2687380706191113E-7</v>
      </c>
    </row>
    <row r="52" spans="1:11" x14ac:dyDescent="0.3">
      <c r="A52" s="116"/>
      <c r="B52" s="90"/>
      <c r="C52" s="20" t="s">
        <v>2035</v>
      </c>
      <c r="D52" s="45">
        <f t="shared" si="14"/>
        <v>5.3249999999999998E-6</v>
      </c>
      <c r="E52" s="45">
        <f t="shared" si="15"/>
        <v>4.2562929061784899E-6</v>
      </c>
      <c r="F52" s="45">
        <f t="shared" si="16"/>
        <v>3.4558823529411766E-6</v>
      </c>
      <c r="G52" s="45">
        <f t="shared" si="17"/>
        <v>4.1523341523341522E-6</v>
      </c>
      <c r="H52" s="45">
        <f t="shared" si="18"/>
        <v>3.6738703339882121E-6</v>
      </c>
      <c r="I52" s="45">
        <f t="shared" si="19"/>
        <v>3.3888888888888889E-6</v>
      </c>
      <c r="J52" s="45">
        <f t="shared" si="7"/>
        <v>4.0420447723884864E-6</v>
      </c>
      <c r="K52" s="45">
        <f t="shared" si="8"/>
        <v>2.9494584437547344E-7</v>
      </c>
    </row>
    <row r="53" spans="1:11" x14ac:dyDescent="0.3">
      <c r="A53" s="116"/>
      <c r="B53" s="90"/>
      <c r="C53" s="20" t="s">
        <v>2036</v>
      </c>
      <c r="D53" s="45">
        <f t="shared" si="14"/>
        <v>5.6999999999999996E-6</v>
      </c>
      <c r="E53" s="45">
        <f t="shared" si="15"/>
        <v>4.530892448512586E-6</v>
      </c>
      <c r="F53" s="45">
        <f t="shared" si="16"/>
        <v>3.6764705882352942E-6</v>
      </c>
      <c r="G53" s="45">
        <f t="shared" si="17"/>
        <v>4.3980343980343977E-6</v>
      </c>
      <c r="H53" s="45">
        <f t="shared" si="18"/>
        <v>3.81139489194499E-6</v>
      </c>
      <c r="I53" s="45">
        <f t="shared" si="19"/>
        <v>3.6481481481481482E-6</v>
      </c>
      <c r="J53" s="45">
        <f t="shared" si="7"/>
        <v>4.2941567458125693E-6</v>
      </c>
      <c r="K53" s="45">
        <f t="shared" si="8"/>
        <v>3.201641204120623E-7</v>
      </c>
    </row>
    <row r="54" spans="1:11" x14ac:dyDescent="0.3">
      <c r="A54" s="116"/>
      <c r="B54" s="90"/>
      <c r="C54" s="20" t="s">
        <v>2037</v>
      </c>
      <c r="D54" s="45">
        <f t="shared" si="14"/>
        <v>6.0750000000000003E-6</v>
      </c>
      <c r="E54" s="45">
        <f t="shared" si="15"/>
        <v>4.7368421052631577E-6</v>
      </c>
      <c r="F54" s="45">
        <f t="shared" si="16"/>
        <v>3.7745098039215686E-6</v>
      </c>
      <c r="G54" s="45">
        <f t="shared" si="17"/>
        <v>4.6683046683046687E-6</v>
      </c>
      <c r="H54" s="45">
        <f t="shared" si="18"/>
        <v>4.0471512770137526E-6</v>
      </c>
      <c r="I54" s="45">
        <f t="shared" si="19"/>
        <v>3.8333333333333336E-6</v>
      </c>
      <c r="J54" s="45">
        <f t="shared" si="7"/>
        <v>4.5225235313060798E-6</v>
      </c>
      <c r="K54" s="45">
        <f t="shared" si="8"/>
        <v>3.5298036878294399E-7</v>
      </c>
    </row>
    <row r="55" spans="1:11" x14ac:dyDescent="0.3">
      <c r="A55" s="116"/>
      <c r="B55" s="90"/>
      <c r="C55" s="20" t="s">
        <v>2038</v>
      </c>
      <c r="D55" s="45">
        <f t="shared" si="14"/>
        <v>6.3749999999999999E-6</v>
      </c>
      <c r="E55" s="45">
        <f t="shared" si="15"/>
        <v>5.0114416475972539E-6</v>
      </c>
      <c r="F55" s="45">
        <f t="shared" si="16"/>
        <v>4.0441176470588232E-6</v>
      </c>
      <c r="G55" s="45">
        <f t="shared" si="17"/>
        <v>4.9631449631449635E-6</v>
      </c>
      <c r="H55" s="45">
        <f t="shared" si="18"/>
        <v>4.3418467583497053E-6</v>
      </c>
      <c r="I55" s="45">
        <f t="shared" si="19"/>
        <v>4.0185185185185182E-6</v>
      </c>
      <c r="J55" s="45">
        <f t="shared" si="7"/>
        <v>4.7923449224448769E-6</v>
      </c>
      <c r="K55" s="45">
        <f t="shared" si="8"/>
        <v>3.625636991520717E-7</v>
      </c>
    </row>
    <row r="56" spans="1:11" x14ac:dyDescent="0.3">
      <c r="A56" s="20" t="s">
        <v>2103</v>
      </c>
      <c r="B56" s="20" t="s">
        <v>2128</v>
      </c>
      <c r="C56" s="20" t="s">
        <v>2029</v>
      </c>
      <c r="D56" s="114" t="s">
        <v>2107</v>
      </c>
      <c r="E56" s="114"/>
      <c r="F56" s="114"/>
      <c r="G56" s="114"/>
      <c r="H56" s="114"/>
      <c r="I56" s="114"/>
      <c r="J56" s="22"/>
      <c r="K56" s="22"/>
    </row>
    <row r="57" spans="1:11" x14ac:dyDescent="0.3">
      <c r="A57" s="22"/>
      <c r="B57" s="22"/>
      <c r="C57" s="22"/>
      <c r="D57" s="90" t="s">
        <v>2100</v>
      </c>
      <c r="E57" s="90"/>
      <c r="F57" s="90" t="s">
        <v>2101</v>
      </c>
      <c r="G57" s="90"/>
      <c r="H57" s="90" t="s">
        <v>2102</v>
      </c>
      <c r="I57" s="90"/>
      <c r="J57" s="22"/>
      <c r="K57" s="22"/>
    </row>
    <row r="58" spans="1:11" x14ac:dyDescent="0.3">
      <c r="A58" s="22"/>
      <c r="B58" s="22"/>
      <c r="C58" s="22"/>
      <c r="D58" s="22" t="s">
        <v>2104</v>
      </c>
      <c r="E58" s="22" t="s">
        <v>2105</v>
      </c>
      <c r="F58" s="22" t="s">
        <v>2104</v>
      </c>
      <c r="G58" s="22" t="s">
        <v>2105</v>
      </c>
      <c r="H58" s="22" t="s">
        <v>2104</v>
      </c>
      <c r="I58" s="22" t="s">
        <v>2105</v>
      </c>
      <c r="J58" s="22"/>
      <c r="K58" s="22"/>
    </row>
    <row r="59" spans="1:11" ht="16" customHeight="1" x14ac:dyDescent="0.3">
      <c r="A59" s="129" t="s">
        <v>2157</v>
      </c>
      <c r="B59" s="131" t="s">
        <v>2129</v>
      </c>
      <c r="C59" s="20" t="s">
        <v>2172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/>
      <c r="K59" s="22"/>
    </row>
    <row r="60" spans="1:11" ht="15" customHeight="1" x14ac:dyDescent="0.3">
      <c r="A60" s="134"/>
      <c r="B60" s="132"/>
      <c r="C60" s="20" t="s">
        <v>2039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/>
      <c r="K60" s="22"/>
    </row>
    <row r="61" spans="1:11" x14ac:dyDescent="0.3">
      <c r="A61" s="134"/>
      <c r="B61" s="132"/>
      <c r="C61" s="20" t="s">
        <v>2030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/>
      <c r="K61" s="22"/>
    </row>
    <row r="62" spans="1:11" x14ac:dyDescent="0.3">
      <c r="A62" s="134"/>
      <c r="B62" s="132"/>
      <c r="C62" s="20" t="s">
        <v>2031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/>
      <c r="K62" s="22"/>
    </row>
    <row r="63" spans="1:11" x14ac:dyDescent="0.3">
      <c r="A63" s="134"/>
      <c r="B63" s="132"/>
      <c r="C63" s="20" t="s">
        <v>2032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/>
      <c r="K63" s="22"/>
    </row>
    <row r="64" spans="1:11" x14ac:dyDescent="0.3">
      <c r="A64" s="134"/>
      <c r="B64" s="132"/>
      <c r="C64" s="20" t="s">
        <v>2033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/>
      <c r="K64" s="22"/>
    </row>
    <row r="65" spans="1:11" x14ac:dyDescent="0.3">
      <c r="A65" s="134"/>
      <c r="B65" s="132"/>
      <c r="C65" s="20" t="s">
        <v>2034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/>
      <c r="K65" s="22"/>
    </row>
    <row r="66" spans="1:11" x14ac:dyDescent="0.3">
      <c r="A66" s="134"/>
      <c r="B66" s="132"/>
      <c r="C66" s="20" t="s">
        <v>2035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/>
      <c r="K66" s="22"/>
    </row>
    <row r="67" spans="1:11" x14ac:dyDescent="0.3">
      <c r="A67" s="134"/>
      <c r="B67" s="132"/>
      <c r="C67" s="20" t="s">
        <v>2036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/>
      <c r="K67" s="22"/>
    </row>
    <row r="68" spans="1:11" x14ac:dyDescent="0.3">
      <c r="A68" s="134"/>
      <c r="B68" s="132"/>
      <c r="C68" s="20" t="s">
        <v>2037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/>
      <c r="K68" s="22"/>
    </row>
    <row r="69" spans="1:11" x14ac:dyDescent="0.3">
      <c r="A69" s="134"/>
      <c r="B69" s="132"/>
      <c r="C69" s="20" t="s">
        <v>2038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/>
      <c r="K69" s="22"/>
    </row>
    <row r="70" spans="1:11" x14ac:dyDescent="0.3">
      <c r="A70" s="134"/>
      <c r="B70" s="132"/>
      <c r="C70" s="20" t="s">
        <v>2110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/>
      <c r="K70" s="22"/>
    </row>
    <row r="71" spans="1:11" x14ac:dyDescent="0.3">
      <c r="A71" s="134"/>
      <c r="B71" s="133"/>
      <c r="C71" s="20" t="s">
        <v>2111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/>
      <c r="K71" s="22"/>
    </row>
    <row r="72" spans="1:11" x14ac:dyDescent="0.3">
      <c r="A72" s="134"/>
      <c r="B72" s="131" t="s">
        <v>2130</v>
      </c>
      <c r="C72" s="20" t="s">
        <v>2172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/>
      <c r="K72" s="22"/>
    </row>
    <row r="73" spans="1:11" ht="15" customHeight="1" x14ac:dyDescent="0.3">
      <c r="A73" s="134"/>
      <c r="B73" s="132"/>
      <c r="C73" s="20" t="s">
        <v>2039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/>
      <c r="K73" s="22"/>
    </row>
    <row r="74" spans="1:11" x14ac:dyDescent="0.3">
      <c r="A74" s="134"/>
      <c r="B74" s="132"/>
      <c r="C74" s="20" t="s">
        <v>2030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/>
      <c r="K74" s="22"/>
    </row>
    <row r="75" spans="1:11" x14ac:dyDescent="0.3">
      <c r="A75" s="134"/>
      <c r="B75" s="132"/>
      <c r="C75" s="20" t="s">
        <v>2031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/>
      <c r="K75" s="22"/>
    </row>
    <row r="76" spans="1:11" x14ac:dyDescent="0.3">
      <c r="A76" s="134"/>
      <c r="B76" s="132"/>
      <c r="C76" s="20" t="s">
        <v>2032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/>
      <c r="K76" s="22"/>
    </row>
    <row r="77" spans="1:11" x14ac:dyDescent="0.3">
      <c r="A77" s="134"/>
      <c r="B77" s="132"/>
      <c r="C77" s="20" t="s">
        <v>2033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/>
      <c r="K77" s="22"/>
    </row>
    <row r="78" spans="1:11" x14ac:dyDescent="0.3">
      <c r="A78" s="134"/>
      <c r="B78" s="132"/>
      <c r="C78" s="20" t="s">
        <v>2034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/>
      <c r="K78" s="22"/>
    </row>
    <row r="79" spans="1:11" x14ac:dyDescent="0.3">
      <c r="A79" s="134"/>
      <c r="B79" s="132"/>
      <c r="C79" s="20" t="s">
        <v>2035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/>
      <c r="K79" s="22"/>
    </row>
    <row r="80" spans="1:11" x14ac:dyDescent="0.3">
      <c r="A80" s="134"/>
      <c r="B80" s="132"/>
      <c r="C80" s="20" t="s">
        <v>2036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/>
      <c r="K80" s="22"/>
    </row>
    <row r="81" spans="1:17" x14ac:dyDescent="0.3">
      <c r="A81" s="134"/>
      <c r="B81" s="132"/>
      <c r="C81" s="20" t="s">
        <v>2037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/>
      <c r="K81" s="22"/>
    </row>
    <row r="82" spans="1:17" x14ac:dyDescent="0.3">
      <c r="A82" s="134"/>
      <c r="B82" s="132"/>
      <c r="C82" s="20" t="s">
        <v>2038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/>
      <c r="K82" s="22"/>
    </row>
    <row r="83" spans="1:17" x14ac:dyDescent="0.3">
      <c r="A83" s="134"/>
      <c r="B83" s="132"/>
      <c r="C83" s="20" t="s">
        <v>2110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/>
      <c r="K83" s="22"/>
    </row>
    <row r="84" spans="1:17" x14ac:dyDescent="0.3">
      <c r="A84" s="130"/>
      <c r="B84" s="133"/>
      <c r="C84" s="20" t="s">
        <v>2111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/>
      <c r="K84" s="22"/>
    </row>
    <row r="85" spans="1:17" x14ac:dyDescent="0.3">
      <c r="A85" s="20" t="s">
        <v>2103</v>
      </c>
      <c r="B85" s="20"/>
      <c r="C85" s="20" t="s">
        <v>2029</v>
      </c>
      <c r="D85" s="114" t="s">
        <v>2125</v>
      </c>
      <c r="E85" s="114"/>
      <c r="F85" s="114"/>
      <c r="G85" s="114"/>
      <c r="H85" s="114"/>
      <c r="I85" s="87"/>
      <c r="J85" s="83" t="s">
        <v>2108</v>
      </c>
      <c r="K85" s="83"/>
      <c r="L85" s="83"/>
      <c r="M85" s="83"/>
      <c r="N85" s="83"/>
      <c r="O85" s="83"/>
      <c r="Q85" s="4" t="s">
        <v>2178</v>
      </c>
    </row>
    <row r="86" spans="1:17" x14ac:dyDescent="0.3">
      <c r="A86" s="22"/>
      <c r="B86" s="22"/>
      <c r="C86" s="22"/>
      <c r="D86" s="90" t="s">
        <v>2100</v>
      </c>
      <c r="E86" s="90"/>
      <c r="F86" s="90" t="s">
        <v>2101</v>
      </c>
      <c r="G86" s="90"/>
      <c r="H86" s="90" t="s">
        <v>2102</v>
      </c>
      <c r="I86" s="90"/>
      <c r="J86" s="90" t="s">
        <v>2100</v>
      </c>
      <c r="K86" s="90"/>
      <c r="L86" s="90" t="s">
        <v>2101</v>
      </c>
      <c r="M86" s="90"/>
      <c r="N86" s="90" t="s">
        <v>2102</v>
      </c>
      <c r="O86" s="90"/>
    </row>
    <row r="87" spans="1:17" x14ac:dyDescent="0.3">
      <c r="A87" s="22"/>
      <c r="B87" s="22"/>
      <c r="C87" s="22"/>
      <c r="D87" s="22" t="s">
        <v>2104</v>
      </c>
      <c r="E87" s="22" t="s">
        <v>2105</v>
      </c>
      <c r="F87" s="22" t="s">
        <v>2104</v>
      </c>
      <c r="G87" s="22" t="s">
        <v>2105</v>
      </c>
      <c r="H87" s="22" t="s">
        <v>2104</v>
      </c>
      <c r="I87" s="22" t="s">
        <v>2105</v>
      </c>
      <c r="J87" s="22" t="s">
        <v>2104</v>
      </c>
      <c r="K87" s="22" t="s">
        <v>2105</v>
      </c>
      <c r="L87" s="22" t="s">
        <v>2104</v>
      </c>
      <c r="M87" s="22" t="s">
        <v>2105</v>
      </c>
      <c r="N87" s="22" t="s">
        <v>2104</v>
      </c>
      <c r="O87" s="22" t="s">
        <v>2105</v>
      </c>
      <c r="P87" s="15" t="s">
        <v>2173</v>
      </c>
    </row>
    <row r="88" spans="1:17" ht="15" customHeight="1" x14ac:dyDescent="0.3">
      <c r="A88" s="129" t="s">
        <v>2157</v>
      </c>
      <c r="B88" s="22" t="s">
        <v>2129</v>
      </c>
      <c r="C88" s="20" t="s">
        <v>2039</v>
      </c>
      <c r="D88" s="22">
        <v>973</v>
      </c>
      <c r="E88" s="22">
        <v>780</v>
      </c>
      <c r="F88" s="22">
        <v>677</v>
      </c>
      <c r="G88" s="22">
        <v>763</v>
      </c>
      <c r="H88" s="22">
        <v>749</v>
      </c>
      <c r="I88" s="22">
        <v>626</v>
      </c>
      <c r="J88" s="19">
        <f>D88*1000000</f>
        <v>973000000</v>
      </c>
      <c r="K88" s="19">
        <f t="shared" ref="K88:O89" si="20">E88*1000000</f>
        <v>780000000</v>
      </c>
      <c r="L88" s="19">
        <f t="shared" si="20"/>
        <v>677000000</v>
      </c>
      <c r="M88" s="19">
        <f t="shared" si="20"/>
        <v>763000000</v>
      </c>
      <c r="N88" s="19">
        <f t="shared" si="20"/>
        <v>749000000</v>
      </c>
      <c r="O88" s="19">
        <f t="shared" si="20"/>
        <v>626000000</v>
      </c>
      <c r="P88" s="16">
        <f>AVERAGE(J88:O88)</f>
        <v>761333333.33333337</v>
      </c>
      <c r="Q88" s="16">
        <f>1/P88</f>
        <v>1.3134851138353765E-9</v>
      </c>
    </row>
    <row r="89" spans="1:17" x14ac:dyDescent="0.3">
      <c r="A89" s="130"/>
      <c r="B89" s="22" t="s">
        <v>2130</v>
      </c>
      <c r="C89" s="20" t="s">
        <v>2174</v>
      </c>
      <c r="D89" s="22">
        <v>973</v>
      </c>
      <c r="E89" s="22">
        <v>780</v>
      </c>
      <c r="F89" s="22">
        <v>677</v>
      </c>
      <c r="G89" s="22">
        <v>763</v>
      </c>
      <c r="H89" s="22">
        <v>749</v>
      </c>
      <c r="I89" s="22">
        <v>626</v>
      </c>
      <c r="J89" s="19">
        <f t="shared" ref="J89" si="21">D89*1000000</f>
        <v>973000000</v>
      </c>
      <c r="K89" s="19">
        <f t="shared" si="20"/>
        <v>780000000</v>
      </c>
      <c r="L89" s="19">
        <f t="shared" si="20"/>
        <v>677000000</v>
      </c>
      <c r="M89" s="19">
        <f t="shared" si="20"/>
        <v>763000000</v>
      </c>
      <c r="N89" s="19">
        <f t="shared" si="20"/>
        <v>749000000</v>
      </c>
      <c r="O89" s="19">
        <f t="shared" si="20"/>
        <v>626000000</v>
      </c>
      <c r="P89" s="16">
        <f>AVERAGE(J89:O89)</f>
        <v>761333333.33333337</v>
      </c>
      <c r="Q89" s="16">
        <f>1/P89</f>
        <v>1.3134851138353765E-9</v>
      </c>
    </row>
    <row r="110" ht="33.75" customHeight="1" x14ac:dyDescent="0.3"/>
    <row r="111" ht="15" customHeight="1" x14ac:dyDescent="0.3"/>
  </sheetData>
  <mergeCells count="39">
    <mergeCell ref="A88:A89"/>
    <mergeCell ref="D56:I56"/>
    <mergeCell ref="D57:E57"/>
    <mergeCell ref="F57:G57"/>
    <mergeCell ref="H57:I57"/>
    <mergeCell ref="B72:B84"/>
    <mergeCell ref="A59:A84"/>
    <mergeCell ref="B59:B71"/>
    <mergeCell ref="D1:I1"/>
    <mergeCell ref="D2:E2"/>
    <mergeCell ref="F2:G2"/>
    <mergeCell ref="H2:I2"/>
    <mergeCell ref="J85:O85"/>
    <mergeCell ref="J26:O26"/>
    <mergeCell ref="J27:K27"/>
    <mergeCell ref="L27:M27"/>
    <mergeCell ref="N27:O27"/>
    <mergeCell ref="D31:I31"/>
    <mergeCell ref="D32:E32"/>
    <mergeCell ref="F32:G32"/>
    <mergeCell ref="H32:I32"/>
    <mergeCell ref="D26:I26"/>
    <mergeCell ref="F27:G27"/>
    <mergeCell ref="H27:I27"/>
    <mergeCell ref="J86:K86"/>
    <mergeCell ref="L86:M86"/>
    <mergeCell ref="N86:O86"/>
    <mergeCell ref="D85:I85"/>
    <mergeCell ref="D86:E86"/>
    <mergeCell ref="F86:G86"/>
    <mergeCell ref="H86:I86"/>
    <mergeCell ref="D27:E27"/>
    <mergeCell ref="A34:A55"/>
    <mergeCell ref="B34:B44"/>
    <mergeCell ref="B45:B55"/>
    <mergeCell ref="A4:A25"/>
    <mergeCell ref="B4:B14"/>
    <mergeCell ref="B15:B25"/>
    <mergeCell ref="A29:A3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Fig1c</vt:lpstr>
      <vt:lpstr>Fig2b </vt:lpstr>
      <vt:lpstr>Fig 3b</vt:lpstr>
      <vt:lpstr>Fig 3c</vt:lpstr>
      <vt:lpstr>Fig4c</vt:lpstr>
      <vt:lpstr>Fig4d</vt:lpstr>
      <vt:lpstr>Fig5b</vt:lpstr>
      <vt:lpstr>Fig5c</vt:lpstr>
      <vt:lpstr>Fig6b</vt:lpstr>
      <vt:lpstr>Suppl Fig1</vt:lpstr>
      <vt:lpstr>Suppl Fig4</vt:lpstr>
      <vt:lpstr>Suppl Fig7</vt:lpstr>
      <vt:lpstr>Suppl Fig8</vt:lpstr>
      <vt:lpstr>Suppl Fig9</vt:lpstr>
      <vt:lpstr>Suppl Fig10</vt:lpstr>
      <vt:lpstr>Suppl Fig11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丁卫超(Weichao Ding)</dc:creator>
  <cp:lastModifiedBy>Administrator</cp:lastModifiedBy>
  <dcterms:created xsi:type="dcterms:W3CDTF">2015-06-05T18:19:34Z</dcterms:created>
  <dcterms:modified xsi:type="dcterms:W3CDTF">2023-10-07T05:29:33Z</dcterms:modified>
</cp:coreProperties>
</file>