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 filterPrivacy="1"/>
  <xr:revisionPtr revIDLastSave="0" documentId="13_ncr:1_{BF6488DD-701F-DB44-92D0-D125B50D45E3}" xr6:coauthVersionLast="47" xr6:coauthVersionMax="47" xr10:uidLastSave="{00000000-0000-0000-0000-000000000000}"/>
  <bookViews>
    <workbookView xWindow="4400" yWindow="500" windowWidth="28080" windowHeight="15540" activeTab="13" xr2:uid="{00000000-000D-0000-FFFF-FFFF00000000}"/>
  </bookViews>
  <sheets>
    <sheet name="Chidliak-07 all" sheetId="32" r:id="rId1"/>
    <sheet name="Dharma all" sheetId="31" r:id="rId2"/>
    <sheet name="Victor" sheetId="30" r:id="rId3"/>
    <sheet name="Gahcho Kue all" sheetId="25" r:id="rId4"/>
    <sheet name="690-16P International" sheetId="19" r:id="rId5"/>
    <sheet name="Poiskovaya all" sheetId="26" r:id="rId6"/>
    <sheet name="Obnazhennaya all" sheetId="9" r:id="rId7"/>
    <sheet name="Zapolyarnaya all" sheetId="27" r:id="rId8"/>
    <sheet name="Deymos all" sheetId="28" r:id="rId9"/>
    <sheet name="407_409 Perdizes-04" sheetId="8" r:id="rId10"/>
    <sheet name="Leicester all" sheetId="29" r:id="rId11"/>
    <sheet name="PRK4 Premier" sheetId="14" r:id="rId12"/>
    <sheet name="AK6-S Karowe" sheetId="10" r:id="rId13"/>
    <sheet name="San Carlos" sheetId="33" r:id="rId14"/>
  </sheets>
  <definedNames>
    <definedName name="_xlnm._FilterDatabase" localSheetId="1" hidden="1">'Dharma all'!$A$3:$L$3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4" i="32" l="1"/>
  <c r="E74" i="32"/>
  <c r="F74" i="32"/>
  <c r="G74" i="32"/>
  <c r="H74" i="32"/>
  <c r="I74" i="32"/>
  <c r="J74" i="32"/>
  <c r="K74" i="32"/>
  <c r="D75" i="32"/>
  <c r="E75" i="32"/>
  <c r="F75" i="32"/>
  <c r="G75" i="32"/>
  <c r="H75" i="32"/>
  <c r="I75" i="32"/>
  <c r="J75" i="32"/>
  <c r="K75" i="32"/>
  <c r="D119" i="31"/>
  <c r="E119" i="31"/>
  <c r="F119" i="31"/>
  <c r="G119" i="31"/>
  <c r="H119" i="31"/>
  <c r="I119" i="31"/>
  <c r="J119" i="31"/>
  <c r="K119" i="31"/>
  <c r="D120" i="31"/>
  <c r="E120" i="31"/>
  <c r="F120" i="31"/>
  <c r="G120" i="31"/>
  <c r="H120" i="31"/>
  <c r="I120" i="31"/>
  <c r="J120" i="31"/>
  <c r="K120" i="31"/>
  <c r="L120" i="31"/>
  <c r="L119" i="31"/>
  <c r="K43" i="30"/>
  <c r="K42" i="30"/>
  <c r="K41" i="30"/>
  <c r="K40" i="30"/>
  <c r="K39" i="30"/>
  <c r="K38" i="30"/>
  <c r="K37" i="30"/>
  <c r="K36" i="30"/>
  <c r="K35" i="30"/>
  <c r="K45" i="30" s="1"/>
  <c r="K26" i="30"/>
  <c r="K25" i="30"/>
  <c r="K24" i="30"/>
  <c r="K23" i="30"/>
  <c r="K22" i="30"/>
  <c r="K21" i="30"/>
  <c r="K20" i="30"/>
  <c r="K19" i="30"/>
  <c r="K18" i="30"/>
  <c r="K17" i="30"/>
  <c r="K16" i="30"/>
  <c r="K15" i="30"/>
  <c r="K27" i="30" s="1"/>
  <c r="K14" i="30"/>
  <c r="K5" i="30"/>
  <c r="D44" i="30"/>
  <c r="E44" i="30"/>
  <c r="F44" i="30"/>
  <c r="G44" i="30"/>
  <c r="H44" i="30"/>
  <c r="I44" i="30"/>
  <c r="J44" i="30"/>
  <c r="D45" i="30"/>
  <c r="E45" i="30"/>
  <c r="F45" i="30"/>
  <c r="G45" i="30"/>
  <c r="H45" i="30"/>
  <c r="I45" i="30"/>
  <c r="J45" i="30"/>
  <c r="K6" i="31"/>
  <c r="K7" i="31"/>
  <c r="K8" i="31"/>
  <c r="K69" i="31" s="1"/>
  <c r="K9" i="31"/>
  <c r="K10" i="31"/>
  <c r="K11" i="31"/>
  <c r="K12" i="31"/>
  <c r="K13" i="31"/>
  <c r="K14" i="31"/>
  <c r="K15" i="31"/>
  <c r="K16" i="31"/>
  <c r="K17" i="31"/>
  <c r="K18" i="31"/>
  <c r="K19" i="31"/>
  <c r="K20" i="31"/>
  <c r="K21" i="31"/>
  <c r="K22" i="31"/>
  <c r="K23" i="31"/>
  <c r="K24" i="31"/>
  <c r="K25" i="31"/>
  <c r="K26" i="31"/>
  <c r="K27" i="31"/>
  <c r="K28" i="31"/>
  <c r="K29" i="31"/>
  <c r="K30" i="31"/>
  <c r="K31" i="31"/>
  <c r="K32" i="31"/>
  <c r="K33" i="31"/>
  <c r="K34" i="31"/>
  <c r="K35" i="31"/>
  <c r="K36" i="31"/>
  <c r="K37" i="31"/>
  <c r="K38" i="31"/>
  <c r="K39" i="31"/>
  <c r="K40" i="31"/>
  <c r="K41" i="31"/>
  <c r="K42" i="31"/>
  <c r="K43" i="31"/>
  <c r="K44" i="31"/>
  <c r="K45" i="31"/>
  <c r="K46" i="31"/>
  <c r="K47" i="31"/>
  <c r="K48" i="31"/>
  <c r="K49" i="31"/>
  <c r="K50" i="31"/>
  <c r="K51" i="31"/>
  <c r="K52" i="31"/>
  <c r="K53" i="31"/>
  <c r="K54" i="31"/>
  <c r="K55" i="31"/>
  <c r="K56" i="31"/>
  <c r="K57" i="31"/>
  <c r="K58" i="31"/>
  <c r="K59" i="31"/>
  <c r="K60" i="31"/>
  <c r="K61" i="31"/>
  <c r="K62" i="31"/>
  <c r="K63" i="31"/>
  <c r="K64" i="31"/>
  <c r="K65" i="31"/>
  <c r="K66" i="31"/>
  <c r="K67" i="31"/>
  <c r="K68" i="31"/>
  <c r="K5" i="31"/>
  <c r="K73" i="32"/>
  <c r="K72" i="32"/>
  <c r="K71" i="32"/>
  <c r="K70" i="32"/>
  <c r="K69" i="32"/>
  <c r="K68" i="32"/>
  <c r="K67" i="32"/>
  <c r="K66" i="32"/>
  <c r="K65" i="32"/>
  <c r="K64" i="32"/>
  <c r="K63" i="32"/>
  <c r="K62" i="32"/>
  <c r="K61" i="32"/>
  <c r="K6" i="32"/>
  <c r="K7" i="32"/>
  <c r="K8" i="32"/>
  <c r="K9" i="32"/>
  <c r="K10" i="32"/>
  <c r="K11" i="32"/>
  <c r="K12" i="32"/>
  <c r="K13" i="32"/>
  <c r="K14" i="32"/>
  <c r="K15" i="32"/>
  <c r="K16" i="32"/>
  <c r="K53" i="32" s="1"/>
  <c r="K17" i="32"/>
  <c r="K18" i="32"/>
  <c r="K19" i="32"/>
  <c r="K20" i="32"/>
  <c r="K21" i="32"/>
  <c r="K22" i="32"/>
  <c r="K23" i="32"/>
  <c r="K24" i="32"/>
  <c r="K25" i="32"/>
  <c r="K26" i="32"/>
  <c r="K27" i="32"/>
  <c r="K28" i="32"/>
  <c r="K29" i="32"/>
  <c r="K30" i="32"/>
  <c r="K31" i="32"/>
  <c r="K32" i="32"/>
  <c r="K33" i="32"/>
  <c r="K34" i="32"/>
  <c r="K35" i="32"/>
  <c r="K36" i="32"/>
  <c r="K37" i="32"/>
  <c r="K38" i="32"/>
  <c r="K39" i="32"/>
  <c r="K40" i="32"/>
  <c r="K41" i="32"/>
  <c r="K42" i="32"/>
  <c r="K43" i="32"/>
  <c r="K44" i="32"/>
  <c r="K45" i="32"/>
  <c r="K46" i="32"/>
  <c r="K47" i="32"/>
  <c r="K48" i="32"/>
  <c r="K49" i="32"/>
  <c r="K50" i="32"/>
  <c r="K51" i="32"/>
  <c r="K52" i="32"/>
  <c r="K5" i="32"/>
  <c r="D53" i="32"/>
  <c r="E53" i="32"/>
  <c r="F53" i="32"/>
  <c r="G53" i="32"/>
  <c r="H53" i="32"/>
  <c r="I53" i="32"/>
  <c r="J53" i="32"/>
  <c r="J69" i="31"/>
  <c r="I69" i="31"/>
  <c r="H69" i="31"/>
  <c r="G69" i="31"/>
  <c r="F69" i="31"/>
  <c r="E69" i="31"/>
  <c r="D69" i="31"/>
  <c r="L69" i="31"/>
  <c r="L70" i="31"/>
  <c r="L32" i="30"/>
  <c r="L27" i="30"/>
  <c r="D27" i="30"/>
  <c r="E27" i="30"/>
  <c r="F27" i="30"/>
  <c r="G27" i="30"/>
  <c r="H27" i="30"/>
  <c r="I27" i="30"/>
  <c r="J27" i="30"/>
  <c r="L76" i="32"/>
  <c r="L75" i="32"/>
  <c r="L74" i="32"/>
  <c r="L58" i="32"/>
  <c r="L56" i="32"/>
  <c r="L55" i="32"/>
  <c r="L54" i="32"/>
  <c r="K54" i="32"/>
  <c r="J54" i="32"/>
  <c r="H54" i="32"/>
  <c r="G54" i="32"/>
  <c r="I54" i="32"/>
  <c r="F54" i="32"/>
  <c r="E54" i="32"/>
  <c r="D54" i="32"/>
  <c r="L53" i="32"/>
  <c r="K44" i="30" l="1"/>
  <c r="L45" i="30" l="1"/>
  <c r="L44" i="30"/>
  <c r="L30" i="30"/>
  <c r="L29" i="30"/>
  <c r="L28" i="30"/>
  <c r="L73" i="31"/>
  <c r="E70" i="31"/>
  <c r="F70" i="31"/>
  <c r="K70" i="31"/>
  <c r="J70" i="31"/>
  <c r="H70" i="31"/>
  <c r="G70" i="31"/>
  <c r="I70" i="31"/>
  <c r="D70" i="31"/>
  <c r="K102" i="31"/>
  <c r="K80" i="31"/>
  <c r="K77" i="31"/>
  <c r="K28" i="30" l="1"/>
  <c r="J28" i="30"/>
  <c r="H28" i="30"/>
  <c r="G28" i="30"/>
  <c r="I28" i="30"/>
  <c r="F28" i="30"/>
  <c r="E28" i="30"/>
  <c r="D28" i="30"/>
  <c r="K99" i="25"/>
  <c r="K98" i="25"/>
  <c r="K97" i="25"/>
  <c r="K96" i="25"/>
  <c r="K95" i="25"/>
  <c r="K94" i="25"/>
  <c r="K93" i="25"/>
  <c r="K92" i="25"/>
  <c r="K91" i="25"/>
  <c r="K90" i="25"/>
  <c r="K89" i="25"/>
  <c r="K88" i="25"/>
  <c r="K87" i="25"/>
  <c r="K86" i="25"/>
  <c r="K85" i="25"/>
  <c r="K84" i="25"/>
  <c r="K83" i="25"/>
  <c r="K82" i="25"/>
  <c r="K81" i="25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71" i="25"/>
  <c r="K72" i="25"/>
  <c r="K5" i="25"/>
  <c r="K60" i="19"/>
  <c r="K59" i="19"/>
  <c r="K58" i="19"/>
  <c r="K57" i="19"/>
  <c r="K56" i="19"/>
  <c r="K55" i="19"/>
  <c r="K54" i="19"/>
  <c r="K53" i="19"/>
  <c r="K52" i="19"/>
  <c r="K51" i="19"/>
  <c r="K50" i="19"/>
  <c r="K49" i="19"/>
  <c r="K48" i="19"/>
  <c r="K47" i="19"/>
  <c r="K46" i="19"/>
  <c r="K45" i="19"/>
  <c r="K44" i="19"/>
  <c r="K43" i="19"/>
  <c r="K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5" i="19"/>
  <c r="K76" i="26"/>
  <c r="K75" i="26"/>
  <c r="K74" i="26"/>
  <c r="K73" i="26"/>
  <c r="K72" i="26"/>
  <c r="K71" i="26"/>
  <c r="K70" i="26"/>
  <c r="K69" i="26"/>
  <c r="K68" i="26"/>
  <c r="K67" i="26"/>
  <c r="K66" i="26"/>
  <c r="K65" i="26"/>
  <c r="K64" i="26"/>
  <c r="K63" i="26"/>
  <c r="K62" i="26"/>
  <c r="K61" i="26"/>
  <c r="K60" i="26"/>
  <c r="K59" i="26"/>
  <c r="K58" i="26"/>
  <c r="K57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5" i="26"/>
  <c r="K40" i="9"/>
  <c r="K39" i="9"/>
  <c r="K38" i="9"/>
  <c r="K37" i="9"/>
  <c r="K36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5" i="9"/>
  <c r="K6" i="27"/>
  <c r="K7" i="27"/>
  <c r="K8" i="27"/>
  <c r="K9" i="27"/>
  <c r="K10" i="27"/>
  <c r="K11" i="27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25" i="27"/>
  <c r="K26" i="27"/>
  <c r="K27" i="27"/>
  <c r="K28" i="27"/>
  <c r="K29" i="27"/>
  <c r="K30" i="27"/>
  <c r="K31" i="27"/>
  <c r="K32" i="27"/>
  <c r="K33" i="27"/>
  <c r="K34" i="27"/>
  <c r="K35" i="27"/>
  <c r="K36" i="27"/>
  <c r="K37" i="27"/>
  <c r="K38" i="27"/>
  <c r="K39" i="27"/>
  <c r="K40" i="27"/>
  <c r="K41" i="27"/>
  <c r="K42" i="27"/>
  <c r="K43" i="27"/>
  <c r="K44" i="27"/>
  <c r="K5" i="27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5" i="28"/>
  <c r="K41" i="8"/>
  <c r="K40" i="8"/>
  <c r="K39" i="8"/>
  <c r="K38" i="8"/>
  <c r="K37" i="8"/>
  <c r="K36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5" i="8"/>
  <c r="K94" i="29"/>
  <c r="K93" i="29"/>
  <c r="K92" i="29"/>
  <c r="K91" i="29"/>
  <c r="K90" i="29"/>
  <c r="K89" i="29"/>
  <c r="K88" i="29"/>
  <c r="K87" i="29"/>
  <c r="K86" i="29"/>
  <c r="K85" i="29"/>
  <c r="K84" i="29"/>
  <c r="K83" i="29"/>
  <c r="K82" i="29"/>
  <c r="K81" i="29"/>
  <c r="K80" i="29"/>
  <c r="K79" i="29"/>
  <c r="K78" i="29"/>
  <c r="K77" i="29"/>
  <c r="K76" i="29"/>
  <c r="K75" i="29"/>
  <c r="K74" i="29"/>
  <c r="K73" i="29"/>
  <c r="K72" i="29"/>
  <c r="K71" i="29"/>
  <c r="K70" i="29"/>
  <c r="K69" i="29"/>
  <c r="K68" i="29"/>
  <c r="K67" i="29"/>
  <c r="K66" i="29"/>
  <c r="K65" i="29"/>
  <c r="K64" i="29"/>
  <c r="K63" i="29"/>
  <c r="K62" i="29"/>
  <c r="K61" i="29"/>
  <c r="K60" i="29"/>
  <c r="K59" i="29"/>
  <c r="K58" i="29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" i="29"/>
  <c r="K58" i="14"/>
  <c r="K57" i="14"/>
  <c r="K56" i="14"/>
  <c r="K55" i="14"/>
  <c r="K54" i="14"/>
  <c r="K53" i="14"/>
  <c r="K52" i="14"/>
  <c r="K51" i="14"/>
  <c r="K50" i="14"/>
  <c r="K49" i="14"/>
  <c r="K6" i="14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5" i="14"/>
  <c r="K6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5" i="10"/>
  <c r="L66" i="10"/>
  <c r="L65" i="10"/>
  <c r="K31" i="9" l="1"/>
  <c r="J31" i="9"/>
  <c r="I31" i="9"/>
  <c r="H31" i="9"/>
  <c r="G31" i="9"/>
  <c r="F31" i="9"/>
  <c r="E31" i="9"/>
  <c r="D31" i="9"/>
  <c r="K30" i="9"/>
  <c r="J30" i="9"/>
  <c r="I30" i="9"/>
  <c r="H30" i="9"/>
  <c r="G30" i="9"/>
  <c r="F30" i="9"/>
  <c r="E30" i="9"/>
  <c r="D30" i="9"/>
  <c r="K29" i="9"/>
  <c r="J29" i="9"/>
  <c r="I29" i="9"/>
  <c r="H29" i="9"/>
  <c r="G29" i="9"/>
  <c r="F29" i="9"/>
  <c r="E29" i="9"/>
  <c r="D29" i="9"/>
  <c r="K28" i="9"/>
  <c r="J28" i="9"/>
  <c r="I28" i="9"/>
  <c r="H28" i="9"/>
  <c r="G28" i="9"/>
  <c r="F28" i="9"/>
  <c r="E28" i="9"/>
  <c r="D28" i="9"/>
  <c r="L33" i="9"/>
  <c r="L31" i="9"/>
  <c r="L30" i="9"/>
  <c r="L29" i="9"/>
  <c r="L28" i="9"/>
  <c r="K42" i="9"/>
  <c r="J42" i="9"/>
  <c r="I42" i="9"/>
  <c r="H42" i="9"/>
  <c r="G42" i="9"/>
  <c r="F42" i="9"/>
  <c r="E42" i="9"/>
  <c r="D42" i="9"/>
  <c r="K41" i="9"/>
  <c r="J41" i="9"/>
  <c r="I41" i="9"/>
  <c r="H41" i="9"/>
  <c r="G41" i="9"/>
  <c r="F41" i="9"/>
  <c r="E41" i="9"/>
  <c r="D41" i="9"/>
  <c r="L42" i="9"/>
  <c r="L41" i="9"/>
  <c r="L70" i="10"/>
  <c r="L129" i="10"/>
  <c r="L127" i="10"/>
  <c r="L97" i="29"/>
  <c r="L96" i="29"/>
  <c r="K96" i="29"/>
  <c r="J96" i="29"/>
  <c r="I96" i="29"/>
  <c r="H96" i="29"/>
  <c r="G96" i="29"/>
  <c r="F96" i="29"/>
  <c r="E96" i="29"/>
  <c r="D96" i="29"/>
  <c r="L95" i="29"/>
  <c r="K95" i="29"/>
  <c r="J95" i="29"/>
  <c r="I95" i="29"/>
  <c r="H95" i="29"/>
  <c r="G95" i="29"/>
  <c r="F95" i="29"/>
  <c r="E95" i="29"/>
  <c r="D95" i="29"/>
  <c r="L55" i="29"/>
  <c r="L53" i="29"/>
  <c r="K53" i="29"/>
  <c r="J53" i="29"/>
  <c r="I53" i="29"/>
  <c r="H53" i="29"/>
  <c r="G53" i="29"/>
  <c r="F53" i="29"/>
  <c r="E53" i="29"/>
  <c r="D53" i="29"/>
  <c r="L52" i="29"/>
  <c r="K52" i="29"/>
  <c r="J52" i="29"/>
  <c r="I52" i="29"/>
  <c r="H52" i="29"/>
  <c r="G52" i="29"/>
  <c r="F52" i="29"/>
  <c r="E52" i="29"/>
  <c r="D52" i="29"/>
  <c r="L51" i="29"/>
  <c r="K51" i="29"/>
  <c r="J51" i="29"/>
  <c r="I51" i="29"/>
  <c r="H51" i="29"/>
  <c r="G51" i="29"/>
  <c r="F51" i="29"/>
  <c r="E51" i="29"/>
  <c r="D51" i="29"/>
  <c r="L50" i="29"/>
  <c r="K50" i="29"/>
  <c r="J50" i="29"/>
  <c r="I50" i="29"/>
  <c r="H50" i="29"/>
  <c r="G50" i="29"/>
  <c r="F50" i="29"/>
  <c r="E50" i="29"/>
  <c r="D50" i="29"/>
  <c r="L34" i="28"/>
  <c r="L32" i="28"/>
  <c r="K32" i="28"/>
  <c r="J32" i="28"/>
  <c r="I32" i="28"/>
  <c r="H32" i="28"/>
  <c r="G32" i="28"/>
  <c r="F32" i="28"/>
  <c r="E32" i="28"/>
  <c r="D32" i="28"/>
  <c r="L31" i="28"/>
  <c r="K31" i="28"/>
  <c r="J31" i="28"/>
  <c r="I31" i="28"/>
  <c r="H31" i="28"/>
  <c r="G31" i="28"/>
  <c r="F31" i="28"/>
  <c r="E31" i="28"/>
  <c r="D31" i="28"/>
  <c r="L30" i="28"/>
  <c r="K30" i="28"/>
  <c r="J30" i="28"/>
  <c r="I30" i="28"/>
  <c r="H30" i="28"/>
  <c r="G30" i="28"/>
  <c r="F30" i="28"/>
  <c r="E30" i="28"/>
  <c r="D30" i="28"/>
  <c r="L29" i="28"/>
  <c r="K29" i="28"/>
  <c r="J29" i="28"/>
  <c r="I29" i="28"/>
  <c r="H29" i="28"/>
  <c r="G29" i="28"/>
  <c r="F29" i="28"/>
  <c r="E29" i="28"/>
  <c r="D29" i="28"/>
  <c r="L13" i="27"/>
  <c r="K48" i="27"/>
  <c r="J48" i="27"/>
  <c r="I48" i="27"/>
  <c r="H48" i="27"/>
  <c r="G48" i="27"/>
  <c r="F48" i="27"/>
  <c r="E48" i="27"/>
  <c r="D48" i="27"/>
  <c r="K47" i="27"/>
  <c r="J47" i="27"/>
  <c r="I47" i="27"/>
  <c r="H47" i="27"/>
  <c r="G47" i="27"/>
  <c r="F47" i="27"/>
  <c r="E47" i="27"/>
  <c r="D47" i="27"/>
  <c r="K46" i="27"/>
  <c r="J46" i="27"/>
  <c r="I46" i="27"/>
  <c r="H46" i="27"/>
  <c r="G46" i="27"/>
  <c r="F46" i="27"/>
  <c r="E46" i="27"/>
  <c r="D46" i="27"/>
  <c r="K45" i="27"/>
  <c r="J45" i="27"/>
  <c r="I45" i="27"/>
  <c r="H45" i="27"/>
  <c r="G45" i="27"/>
  <c r="F45" i="27"/>
  <c r="E45" i="27"/>
  <c r="D45" i="27"/>
  <c r="L5" i="27"/>
  <c r="L54" i="26"/>
  <c r="L78" i="26"/>
  <c r="K78" i="26"/>
  <c r="J78" i="26"/>
  <c r="I78" i="26"/>
  <c r="H78" i="26"/>
  <c r="G78" i="26"/>
  <c r="F78" i="26"/>
  <c r="E78" i="26"/>
  <c r="D78" i="26"/>
  <c r="L77" i="26"/>
  <c r="K77" i="26"/>
  <c r="J77" i="26"/>
  <c r="I77" i="26"/>
  <c r="H77" i="26"/>
  <c r="G77" i="26"/>
  <c r="F77" i="26"/>
  <c r="E77" i="26"/>
  <c r="D77" i="26"/>
  <c r="L52" i="26"/>
  <c r="K52" i="26"/>
  <c r="J52" i="26"/>
  <c r="I52" i="26"/>
  <c r="H52" i="26"/>
  <c r="G52" i="26"/>
  <c r="F52" i="26"/>
  <c r="E52" i="26"/>
  <c r="D52" i="26"/>
  <c r="L51" i="26"/>
  <c r="K51" i="26"/>
  <c r="J51" i="26"/>
  <c r="I51" i="26"/>
  <c r="H51" i="26"/>
  <c r="G51" i="26"/>
  <c r="F51" i="26"/>
  <c r="E51" i="26"/>
  <c r="D51" i="26"/>
  <c r="L50" i="26"/>
  <c r="K50" i="26"/>
  <c r="J50" i="26"/>
  <c r="I50" i="26"/>
  <c r="H50" i="26"/>
  <c r="G50" i="26"/>
  <c r="F50" i="26"/>
  <c r="E50" i="26"/>
  <c r="D50" i="26"/>
  <c r="L49" i="26"/>
  <c r="K49" i="26"/>
  <c r="J49" i="26"/>
  <c r="I49" i="26"/>
  <c r="H49" i="26"/>
  <c r="G49" i="26"/>
  <c r="F49" i="26"/>
  <c r="E49" i="26"/>
  <c r="D49" i="26"/>
  <c r="L102" i="25"/>
  <c r="L78" i="25"/>
  <c r="L101" i="25"/>
  <c r="K101" i="25"/>
  <c r="J101" i="25"/>
  <c r="I101" i="25"/>
  <c r="H101" i="25"/>
  <c r="G101" i="25"/>
  <c r="F101" i="25"/>
  <c r="E101" i="25"/>
  <c r="D101" i="25"/>
  <c r="L100" i="25"/>
  <c r="K100" i="25"/>
  <c r="J100" i="25"/>
  <c r="I100" i="25"/>
  <c r="H100" i="25"/>
  <c r="G100" i="25"/>
  <c r="F100" i="25"/>
  <c r="E100" i="25"/>
  <c r="D100" i="25"/>
  <c r="L76" i="25"/>
  <c r="K76" i="25"/>
  <c r="J76" i="25"/>
  <c r="I76" i="25"/>
  <c r="H76" i="25"/>
  <c r="G76" i="25"/>
  <c r="F76" i="25"/>
  <c r="E76" i="25"/>
  <c r="D76" i="25"/>
  <c r="L75" i="25"/>
  <c r="K75" i="25"/>
  <c r="J75" i="25"/>
  <c r="I75" i="25"/>
  <c r="H75" i="25"/>
  <c r="G75" i="25"/>
  <c r="F75" i="25"/>
  <c r="E75" i="25"/>
  <c r="D75" i="25"/>
  <c r="L74" i="25"/>
  <c r="K74" i="25"/>
  <c r="J74" i="25"/>
  <c r="I74" i="25"/>
  <c r="H74" i="25"/>
  <c r="G74" i="25"/>
  <c r="F74" i="25"/>
  <c r="E74" i="25"/>
  <c r="D74" i="25"/>
  <c r="L73" i="25"/>
  <c r="K73" i="25"/>
  <c r="J73" i="25"/>
  <c r="I73" i="25"/>
  <c r="H73" i="25"/>
  <c r="G73" i="25"/>
  <c r="F73" i="25"/>
  <c r="E73" i="25"/>
  <c r="D73" i="25"/>
  <c r="L46" i="14"/>
  <c r="L50" i="27" l="1"/>
  <c r="L45" i="27"/>
  <c r="L46" i="27"/>
  <c r="L47" i="27"/>
  <c r="L48" i="27"/>
  <c r="H60" i="14" l="1"/>
  <c r="D60" i="14"/>
  <c r="J60" i="14"/>
  <c r="F60" i="14"/>
  <c r="G60" i="14"/>
  <c r="I60" i="14"/>
  <c r="E60" i="14"/>
  <c r="K60" i="14"/>
  <c r="L60" i="14"/>
  <c r="H59" i="14"/>
  <c r="D59" i="14"/>
  <c r="J59" i="14"/>
  <c r="F59" i="14"/>
  <c r="G59" i="14"/>
  <c r="I59" i="14"/>
  <c r="E59" i="14"/>
  <c r="K59" i="14"/>
  <c r="L59" i="14"/>
  <c r="H44" i="14"/>
  <c r="D44" i="14"/>
  <c r="J44" i="14"/>
  <c r="F44" i="14"/>
  <c r="G44" i="14"/>
  <c r="I44" i="14"/>
  <c r="E44" i="14"/>
  <c r="K44" i="14"/>
  <c r="L44" i="14"/>
  <c r="H43" i="14"/>
  <c r="D43" i="14"/>
  <c r="J43" i="14"/>
  <c r="F43" i="14"/>
  <c r="G43" i="14"/>
  <c r="I43" i="14"/>
  <c r="E43" i="14"/>
  <c r="K43" i="14"/>
  <c r="L43" i="14"/>
  <c r="H42" i="14"/>
  <c r="D42" i="14"/>
  <c r="J42" i="14"/>
  <c r="F42" i="14"/>
  <c r="G42" i="14"/>
  <c r="I42" i="14"/>
  <c r="E42" i="14"/>
  <c r="K42" i="14"/>
  <c r="L42" i="14"/>
  <c r="H41" i="14"/>
  <c r="D41" i="14"/>
  <c r="J41" i="14"/>
  <c r="F41" i="14"/>
  <c r="G41" i="14"/>
  <c r="I41" i="14"/>
  <c r="E41" i="14"/>
  <c r="K41" i="14"/>
  <c r="L41" i="14"/>
  <c r="H128" i="10"/>
  <c r="D128" i="10"/>
  <c r="J128" i="10"/>
  <c r="F128" i="10"/>
  <c r="G128" i="10"/>
  <c r="I128" i="10"/>
  <c r="E128" i="10"/>
  <c r="L128" i="10"/>
  <c r="H127" i="10"/>
  <c r="D127" i="10"/>
  <c r="J127" i="10"/>
  <c r="F127" i="10"/>
  <c r="G127" i="10"/>
  <c r="I127" i="10"/>
  <c r="E127" i="10"/>
  <c r="H68" i="10"/>
  <c r="D68" i="10"/>
  <c r="J68" i="10"/>
  <c r="F68" i="10"/>
  <c r="G68" i="10"/>
  <c r="I68" i="10"/>
  <c r="E68" i="10"/>
  <c r="K68" i="10"/>
  <c r="L68" i="10"/>
  <c r="H67" i="10"/>
  <c r="D67" i="10"/>
  <c r="J67" i="10"/>
  <c r="F67" i="10"/>
  <c r="G67" i="10"/>
  <c r="I67" i="10"/>
  <c r="E67" i="10"/>
  <c r="K67" i="10"/>
  <c r="L67" i="10"/>
  <c r="H66" i="10"/>
  <c r="D66" i="10"/>
  <c r="J66" i="10"/>
  <c r="F66" i="10"/>
  <c r="G66" i="10"/>
  <c r="I66" i="10"/>
  <c r="E66" i="10"/>
  <c r="K66" i="10"/>
  <c r="H65" i="10"/>
  <c r="D65" i="10"/>
  <c r="J65" i="10"/>
  <c r="F65" i="10"/>
  <c r="G65" i="10"/>
  <c r="I65" i="10"/>
  <c r="E65" i="10"/>
  <c r="K65" i="10"/>
  <c r="H62" i="19"/>
  <c r="D62" i="19"/>
  <c r="J62" i="19"/>
  <c r="F62" i="19"/>
  <c r="G62" i="19"/>
  <c r="I62" i="19"/>
  <c r="E62" i="19"/>
  <c r="K62" i="19"/>
  <c r="L62" i="19"/>
  <c r="H61" i="19"/>
  <c r="D61" i="19"/>
  <c r="J61" i="19"/>
  <c r="F61" i="19"/>
  <c r="G61" i="19"/>
  <c r="I61" i="19"/>
  <c r="E61" i="19"/>
  <c r="K61" i="19"/>
  <c r="L61" i="19"/>
  <c r="H38" i="19"/>
  <c r="D38" i="19"/>
  <c r="J38" i="19"/>
  <c r="F38" i="19"/>
  <c r="G38" i="19"/>
  <c r="I38" i="19"/>
  <c r="E38" i="19"/>
  <c r="K38" i="19"/>
  <c r="L38" i="19"/>
  <c r="H37" i="19"/>
  <c r="D37" i="19"/>
  <c r="J37" i="19"/>
  <c r="F37" i="19"/>
  <c r="G37" i="19"/>
  <c r="I37" i="19"/>
  <c r="E37" i="19"/>
  <c r="K37" i="19"/>
  <c r="L37" i="19"/>
  <c r="H36" i="19"/>
  <c r="D36" i="19"/>
  <c r="J36" i="19"/>
  <c r="F36" i="19"/>
  <c r="G36" i="19"/>
  <c r="I36" i="19"/>
  <c r="E36" i="19"/>
  <c r="K36" i="19"/>
  <c r="L36" i="19"/>
  <c r="H35" i="19"/>
  <c r="D35" i="19"/>
  <c r="J35" i="19"/>
  <c r="F35" i="19"/>
  <c r="G35" i="19"/>
  <c r="I35" i="19"/>
  <c r="E35" i="19"/>
  <c r="K35" i="19"/>
  <c r="L35" i="19"/>
  <c r="H43" i="8"/>
  <c r="D43" i="8"/>
  <c r="J43" i="8"/>
  <c r="F43" i="8"/>
  <c r="G43" i="8"/>
  <c r="I43" i="8"/>
  <c r="E43" i="8"/>
  <c r="K43" i="8"/>
  <c r="L43" i="8"/>
  <c r="H42" i="8"/>
  <c r="D42" i="8"/>
  <c r="J42" i="8"/>
  <c r="F42" i="8"/>
  <c r="G42" i="8"/>
  <c r="I42" i="8"/>
  <c r="E42" i="8"/>
  <c r="K42" i="8"/>
  <c r="L42" i="8"/>
  <c r="H31" i="8"/>
  <c r="D31" i="8"/>
  <c r="J31" i="8"/>
  <c r="F31" i="8"/>
  <c r="G31" i="8"/>
  <c r="I31" i="8"/>
  <c r="E31" i="8"/>
  <c r="K31" i="8"/>
  <c r="L31" i="8"/>
  <c r="H30" i="8"/>
  <c r="D30" i="8"/>
  <c r="J30" i="8"/>
  <c r="F30" i="8"/>
  <c r="G30" i="8"/>
  <c r="I30" i="8"/>
  <c r="E30" i="8"/>
  <c r="K30" i="8"/>
  <c r="L30" i="8"/>
  <c r="H29" i="8"/>
  <c r="D29" i="8"/>
  <c r="J29" i="8"/>
  <c r="F29" i="8"/>
  <c r="G29" i="8"/>
  <c r="I29" i="8"/>
  <c r="E29" i="8"/>
  <c r="K29" i="8"/>
  <c r="L29" i="8"/>
  <c r="H28" i="8"/>
  <c r="D28" i="8"/>
  <c r="J28" i="8"/>
  <c r="F28" i="8"/>
  <c r="G28" i="8"/>
  <c r="I28" i="8"/>
  <c r="E28" i="8"/>
  <c r="K28" i="8"/>
  <c r="L28" i="8"/>
  <c r="K127" i="10" l="1"/>
  <c r="K128" i="10"/>
</calcChain>
</file>

<file path=xl/sharedStrings.xml><?xml version="1.0" encoding="utf-8"?>
<sst xmlns="http://schemas.openxmlformats.org/spreadsheetml/2006/main" count="1741" uniqueCount="800">
  <si>
    <t xml:space="preserve">   MgO   </t>
  </si>
  <si>
    <t xml:space="preserve">   SiO2  </t>
  </si>
  <si>
    <t xml:space="preserve">   CaO   </t>
  </si>
  <si>
    <t xml:space="preserve">   FeO   </t>
  </si>
  <si>
    <t xml:space="preserve">   MnO   </t>
  </si>
  <si>
    <t xml:space="preserve">   NiO   </t>
  </si>
  <si>
    <t xml:space="preserve">   Cr2O3 </t>
  </si>
  <si>
    <t xml:space="preserve">  Total  </t>
  </si>
  <si>
    <t xml:space="preserve">Comment  </t>
  </si>
  <si>
    <t xml:space="preserve">04-193C-9945 OL1C </t>
  </si>
  <si>
    <t xml:space="preserve">04-193C-9945 OL1R </t>
  </si>
  <si>
    <t xml:space="preserve">04-193C-9945 OL2C </t>
  </si>
  <si>
    <t xml:space="preserve">04-193C-9945 OL3C </t>
  </si>
  <si>
    <t xml:space="preserve">04-193C-9945 OL4C </t>
  </si>
  <si>
    <t xml:space="preserve">04-193C-9945 OL5C </t>
  </si>
  <si>
    <t xml:space="preserve">04-193C-9945 OL6C </t>
  </si>
  <si>
    <t xml:space="preserve">04-193C-9945 OL7C </t>
  </si>
  <si>
    <t xml:space="preserve">04-193C-9945 OL8C </t>
  </si>
  <si>
    <t xml:space="preserve">04-193C-9945 OL8R </t>
  </si>
  <si>
    <t xml:space="preserve">04-193C-9945 OL9C </t>
  </si>
  <si>
    <t xml:space="preserve">04-193C-9945 OL10C </t>
  </si>
  <si>
    <t xml:space="preserve">04-193C-9945 OL11C </t>
  </si>
  <si>
    <t xml:space="preserve">04-193C-9945 OL12C </t>
  </si>
  <si>
    <t xml:space="preserve">04-193C-9945 OL13C </t>
  </si>
  <si>
    <t xml:space="preserve">04-193C-9945 OL14C </t>
  </si>
  <si>
    <t xml:space="preserve">04-193C-9945 OL15C </t>
  </si>
  <si>
    <t xml:space="preserve">04-193C-9945 OL15R </t>
  </si>
  <si>
    <t xml:space="preserve">04-193C-9945 OL16C </t>
  </si>
  <si>
    <t xml:space="preserve">04-193C-9945 OL16R </t>
  </si>
  <si>
    <t xml:space="preserve">04-193C-9945 OL17C </t>
  </si>
  <si>
    <t xml:space="preserve">04-193C-9945 OL17R </t>
  </si>
  <si>
    <t xml:space="preserve">04-193C-9945 OL18C </t>
  </si>
  <si>
    <t xml:space="preserve">04-193C-9945 OL18R </t>
  </si>
  <si>
    <t xml:space="preserve">04-193C-9945 OL19C </t>
  </si>
  <si>
    <t xml:space="preserve">04-193C-9945 OL20C </t>
  </si>
  <si>
    <t xml:space="preserve">04-193C-9945 OL21C </t>
  </si>
  <si>
    <t xml:space="preserve">04-193C-9945 OL22C </t>
  </si>
  <si>
    <t xml:space="preserve">04-193C-9945 OL23C </t>
  </si>
  <si>
    <t xml:space="preserve">04-193C-9945 OL24C </t>
  </si>
  <si>
    <t xml:space="preserve">04-193C-9945 OL25C </t>
  </si>
  <si>
    <t xml:space="preserve">04-193C-9945 OL25R </t>
  </si>
  <si>
    <t xml:space="preserve">psk216/98 OL1C </t>
  </si>
  <si>
    <t xml:space="preserve">psk216/98 OL2R </t>
  </si>
  <si>
    <t xml:space="preserve">psk216/98 OL3C </t>
  </si>
  <si>
    <t xml:space="preserve">psk216/98 OL4C </t>
  </si>
  <si>
    <t xml:space="preserve">psk216/98 OL5C </t>
  </si>
  <si>
    <t xml:space="preserve">psk216/98 OL6C </t>
  </si>
  <si>
    <t xml:space="preserve">psk216/98 OL7C </t>
  </si>
  <si>
    <t xml:space="preserve">psk216/98 OL8C </t>
  </si>
  <si>
    <t xml:space="preserve">psk216/98 OL9C </t>
  </si>
  <si>
    <t xml:space="preserve">psk216/98 OL10C </t>
  </si>
  <si>
    <t xml:space="preserve">PSK216/98 OL11C </t>
  </si>
  <si>
    <t xml:space="preserve">PSK216/98 OL12C </t>
  </si>
  <si>
    <t xml:space="preserve">PSK216/98 OL13C </t>
  </si>
  <si>
    <t xml:space="preserve">PSK216/98 OL14C </t>
  </si>
  <si>
    <t xml:space="preserve">PSK216/98 OL15C </t>
  </si>
  <si>
    <t xml:space="preserve">PSK216/98 OL16C </t>
  </si>
  <si>
    <t xml:space="preserve">PSK216/98 OL17C </t>
  </si>
  <si>
    <t xml:space="preserve">PSK216/98 OL18C </t>
  </si>
  <si>
    <t xml:space="preserve">PSK216/98 OL19C </t>
  </si>
  <si>
    <t xml:space="preserve">PSK216/98 OL20C </t>
  </si>
  <si>
    <t xml:space="preserve">ZAP-1 OL1C </t>
  </si>
  <si>
    <t xml:space="preserve">ZAP-1 OL2C </t>
  </si>
  <si>
    <t xml:space="preserve">ZAP-1 OL2R </t>
  </si>
  <si>
    <t xml:space="preserve">ZAP-1 OL3C </t>
  </si>
  <si>
    <t xml:space="preserve">ZAP-1 OL5C </t>
  </si>
  <si>
    <t xml:space="preserve">ZAP-1 OL6C </t>
  </si>
  <si>
    <t xml:space="preserve">ZAP-1 OL7C </t>
  </si>
  <si>
    <t xml:space="preserve">ZAP-1 OL7C1 </t>
  </si>
  <si>
    <t xml:space="preserve">ZAP-1 OL8C </t>
  </si>
  <si>
    <t xml:space="preserve">ZAP-1 OL9C </t>
  </si>
  <si>
    <t xml:space="preserve">ZAP-1 OL10C </t>
  </si>
  <si>
    <t xml:space="preserve">ZAP-1 OL11C </t>
  </si>
  <si>
    <t xml:space="preserve">ZAP-1 OL13C </t>
  </si>
  <si>
    <t xml:space="preserve">ZAP-1 OL14C </t>
  </si>
  <si>
    <t xml:space="preserve">ZAP-1 OL15C </t>
  </si>
  <si>
    <t xml:space="preserve">ZAP-1 OL16C </t>
  </si>
  <si>
    <t xml:space="preserve">ZAP-1 OL17C </t>
  </si>
  <si>
    <t xml:space="preserve">ZAP-1 OL18C </t>
  </si>
  <si>
    <t xml:space="preserve">ZAP-1 OL19C </t>
  </si>
  <si>
    <t xml:space="preserve">ZAP-1 OL20C </t>
  </si>
  <si>
    <t xml:space="preserve">02_080C OL1C </t>
  </si>
  <si>
    <t xml:space="preserve">02_080C OL2C </t>
  </si>
  <si>
    <t xml:space="preserve">02_080C OL3C </t>
  </si>
  <si>
    <t xml:space="preserve">02_080C OL4C </t>
  </si>
  <si>
    <t xml:space="preserve">02_080C OL5C </t>
  </si>
  <si>
    <t xml:space="preserve">02_080C OL6C </t>
  </si>
  <si>
    <t xml:space="preserve">02_080C OL7C </t>
  </si>
  <si>
    <t xml:space="preserve">02_080C OL8C </t>
  </si>
  <si>
    <t xml:space="preserve">02_080C OL8R </t>
  </si>
  <si>
    <t xml:space="preserve">02_080C OL9C </t>
  </si>
  <si>
    <t xml:space="preserve">02_080C OL10C </t>
  </si>
  <si>
    <t xml:space="preserve">02_080C OL11C </t>
  </si>
  <si>
    <t xml:space="preserve">02_080C OL12C </t>
  </si>
  <si>
    <t xml:space="preserve">02_080C OL13C </t>
  </si>
  <si>
    <t xml:space="preserve">02_080C OL14C </t>
  </si>
  <si>
    <t xml:space="preserve">02_080C OL14R </t>
  </si>
  <si>
    <t xml:space="preserve">02_080C OL15C </t>
  </si>
  <si>
    <t xml:space="preserve">02_080C OL16C </t>
  </si>
  <si>
    <t xml:space="preserve">02_080C OL17C </t>
  </si>
  <si>
    <t xml:space="preserve">02_080C OL18C </t>
  </si>
  <si>
    <t xml:space="preserve">02_080C OL18R </t>
  </si>
  <si>
    <t xml:space="preserve">02_080C OL19C </t>
  </si>
  <si>
    <t xml:space="preserve">02_080C OL20C </t>
  </si>
  <si>
    <t xml:space="preserve">02_080C OL20R </t>
  </si>
  <si>
    <t xml:space="preserve">02_080C OL21C </t>
  </si>
  <si>
    <t xml:space="preserve">02_080C OL22C </t>
  </si>
  <si>
    <t xml:space="preserve">02_080C OL23C </t>
  </si>
  <si>
    <t xml:space="preserve">02_080C OL23R </t>
  </si>
  <si>
    <t xml:space="preserve">02_080C OL24C </t>
  </si>
  <si>
    <t xml:space="preserve">02_080C OL24R </t>
  </si>
  <si>
    <t xml:space="preserve">ZAP3 OL1C </t>
  </si>
  <si>
    <t xml:space="preserve">ZAP3 OL2C </t>
  </si>
  <si>
    <t xml:space="preserve">ZAP3 OL3C </t>
  </si>
  <si>
    <t xml:space="preserve">ZAP3 OL4C </t>
  </si>
  <si>
    <t xml:space="preserve">ZAP3 OL5C </t>
  </si>
  <si>
    <t xml:space="preserve">ZAP3 OL6C </t>
  </si>
  <si>
    <t xml:space="preserve">ZAP3 OL7C </t>
  </si>
  <si>
    <t xml:space="preserve">ZAP3 OL8C </t>
  </si>
  <si>
    <t xml:space="preserve">ZAP3 OL9C </t>
  </si>
  <si>
    <t xml:space="preserve">ZAP3 OL10C </t>
  </si>
  <si>
    <t xml:space="preserve">407_409 OL1R </t>
  </si>
  <si>
    <t xml:space="preserve">407_409 OL2C </t>
  </si>
  <si>
    <t xml:space="preserve">407_409 OL3C </t>
  </si>
  <si>
    <t xml:space="preserve">407_409 OL3R </t>
  </si>
  <si>
    <t xml:space="preserve">407_409 OL4C </t>
  </si>
  <si>
    <t xml:space="preserve">407_409 OL5C </t>
  </si>
  <si>
    <t xml:space="preserve">407_409 OL5R </t>
  </si>
  <si>
    <t xml:space="preserve">407_409 OL6C </t>
  </si>
  <si>
    <t xml:space="preserve">407_409 OL7C </t>
  </si>
  <si>
    <t xml:space="preserve">407_409 OL8C </t>
  </si>
  <si>
    <t xml:space="preserve">407_409 OL9C </t>
  </si>
  <si>
    <t xml:space="preserve">407_409 OL10C </t>
  </si>
  <si>
    <t xml:space="preserve">407_409 OL11C </t>
  </si>
  <si>
    <t xml:space="preserve">407_409 OL12C </t>
  </si>
  <si>
    <t xml:space="preserve">407_409 OL12R </t>
  </si>
  <si>
    <t xml:space="preserve">407_409 OL13C </t>
  </si>
  <si>
    <t xml:space="preserve">407_409 OL14C </t>
  </si>
  <si>
    <t xml:space="preserve">407_409 OL15R </t>
  </si>
  <si>
    <t xml:space="preserve">407_409 OL16C </t>
  </si>
  <si>
    <t xml:space="preserve">407_409 OL17C </t>
  </si>
  <si>
    <t xml:space="preserve">407_409 OL18C </t>
  </si>
  <si>
    <t xml:space="preserve">407_409 OL18R </t>
  </si>
  <si>
    <t xml:space="preserve">407_409 OL19C </t>
  </si>
  <si>
    <t xml:space="preserve">407_409 OL20C </t>
  </si>
  <si>
    <t xml:space="preserve">407_409 OL21C </t>
  </si>
  <si>
    <t xml:space="preserve">407_409 OL22C </t>
  </si>
  <si>
    <t xml:space="preserve">407_409 OL23C </t>
  </si>
  <si>
    <t xml:space="preserve">407_409 OL24C </t>
  </si>
  <si>
    <t xml:space="preserve">407_409 OL25C </t>
  </si>
  <si>
    <t xml:space="preserve">OBN-2 OL1C </t>
  </si>
  <si>
    <t xml:space="preserve">OBN-2 OL2C </t>
  </si>
  <si>
    <t xml:space="preserve">OBN-2 OL3C </t>
  </si>
  <si>
    <t xml:space="preserve">OBN-2 OL4C </t>
  </si>
  <si>
    <t xml:space="preserve">OBN-2 OL5C </t>
  </si>
  <si>
    <t xml:space="preserve">OBN-2 OL6C </t>
  </si>
  <si>
    <t xml:space="preserve">OBN-2 OL7C </t>
  </si>
  <si>
    <t xml:space="preserve">OBN-2 OL7R </t>
  </si>
  <si>
    <t xml:space="preserve">OBN-2 OL8C </t>
  </si>
  <si>
    <t xml:space="preserve">OBN-2 OL9C </t>
  </si>
  <si>
    <t xml:space="preserve">OBN-2 OL10C </t>
  </si>
  <si>
    <t xml:space="preserve">OBN-2 OL11C </t>
  </si>
  <si>
    <t xml:space="preserve">OBN-2 OL13C </t>
  </si>
  <si>
    <t xml:space="preserve">OBN-2 OL14C </t>
  </si>
  <si>
    <t xml:space="preserve">OBN-2 OL14R </t>
  </si>
  <si>
    <t xml:space="preserve">Karowe AK6 South OL1R </t>
  </si>
  <si>
    <t xml:space="preserve">Karowe AK6 South OL1C </t>
  </si>
  <si>
    <t xml:space="preserve">Karowe AK6 South OL2C </t>
  </si>
  <si>
    <t xml:space="preserve">Karowe AK6 South OL2R </t>
  </si>
  <si>
    <t xml:space="preserve">Karowe AK6 South OL3C </t>
  </si>
  <si>
    <t xml:space="preserve">Karowe AK6 South OL4C </t>
  </si>
  <si>
    <t xml:space="preserve">Karowe AK6 South OL5C </t>
  </si>
  <si>
    <t xml:space="preserve">Karowe AK6 South OL5R </t>
  </si>
  <si>
    <t xml:space="preserve">Karowe AK6 South OL6C </t>
  </si>
  <si>
    <t xml:space="preserve">Karowe AK6 South OL7C </t>
  </si>
  <si>
    <t xml:space="preserve">Karowe AK6 South OL7R </t>
  </si>
  <si>
    <t xml:space="preserve">Karowe AK6 South OL8C </t>
  </si>
  <si>
    <t xml:space="preserve">Karowe AK6 South OL8R </t>
  </si>
  <si>
    <t xml:space="preserve">Karowe AK6 South OL9C </t>
  </si>
  <si>
    <t xml:space="preserve">Karowe AK6 South OL9R </t>
  </si>
  <si>
    <t xml:space="preserve">Karowe AK6 South OL10C </t>
  </si>
  <si>
    <t xml:space="preserve">Karowe AK6 South OL10R </t>
  </si>
  <si>
    <t xml:space="preserve">Karowe AK6 South OL11C </t>
  </si>
  <si>
    <t xml:space="preserve">Karowe AK6 South OL11R </t>
  </si>
  <si>
    <t xml:space="preserve">Karowe AK6 South OL12C </t>
  </si>
  <si>
    <t xml:space="preserve">Karowe AK6 South OL12R </t>
  </si>
  <si>
    <t xml:space="preserve">Karowe AK6 South OL13R </t>
  </si>
  <si>
    <t xml:space="preserve">Karowe AK6 South OL14C </t>
  </si>
  <si>
    <t xml:space="preserve">Karowe AK6 South OL14R </t>
  </si>
  <si>
    <t xml:space="preserve">Karowe AK6 South OL15C </t>
  </si>
  <si>
    <t xml:space="preserve">Karowe AK6 South OL15R </t>
  </si>
  <si>
    <t xml:space="preserve">Karowe AK6 South OL16C </t>
  </si>
  <si>
    <t xml:space="preserve">Karowe AK6 South OL17C </t>
  </si>
  <si>
    <t xml:space="preserve">Karowe AK6 South OL17R </t>
  </si>
  <si>
    <t xml:space="preserve">Karowe AK6 South OL18C </t>
  </si>
  <si>
    <t xml:space="preserve">Karowe AK6 South OL18R </t>
  </si>
  <si>
    <t xml:space="preserve">Karowe AK6 South OL26C </t>
  </si>
  <si>
    <t xml:space="preserve">Karowe AK6 South OL19C </t>
  </si>
  <si>
    <t xml:space="preserve">Karowe AK6 South OL19R </t>
  </si>
  <si>
    <t xml:space="preserve">Karowe AK6 South OL20C </t>
  </si>
  <si>
    <t xml:space="preserve">Karowe AK6 South OL20R </t>
  </si>
  <si>
    <t xml:space="preserve">Karowe AK6 South OL21C </t>
  </si>
  <si>
    <t xml:space="preserve">Karowe AK6 South OL21R </t>
  </si>
  <si>
    <t xml:space="preserve">Karowe AK6 South OL22C </t>
  </si>
  <si>
    <t xml:space="preserve">Karowe AK6 South OL22R </t>
  </si>
  <si>
    <t xml:space="preserve">Karowe AK6 South OL23C </t>
  </si>
  <si>
    <t xml:space="preserve">Karowe AK6 South OL23R </t>
  </si>
  <si>
    <t xml:space="preserve">Karowe AK6 South OL24R </t>
  </si>
  <si>
    <t xml:space="preserve">Karowe AK6 South OL25C </t>
  </si>
  <si>
    <t xml:space="preserve">Karowe AK6 South OL25R </t>
  </si>
  <si>
    <t xml:space="preserve">Karowe AK6 South OL27C </t>
  </si>
  <si>
    <t xml:space="preserve">Karowe AK6 South OL28C </t>
  </si>
  <si>
    <t xml:space="preserve">Karowe AK6 South OL28R </t>
  </si>
  <si>
    <t xml:space="preserve">Karowe AK6 South OL29C </t>
  </si>
  <si>
    <t xml:space="preserve">Karowe AK6 South OL29R </t>
  </si>
  <si>
    <t xml:space="preserve">Karowe AK6 South OL30C </t>
  </si>
  <si>
    <t xml:space="preserve">Karowe AK6 South OL30R </t>
  </si>
  <si>
    <t>Mg#</t>
  </si>
  <si>
    <t>rims</t>
  </si>
  <si>
    <t>rim</t>
  </si>
  <si>
    <t xml:space="preserve">JJG6054 OL1C </t>
  </si>
  <si>
    <t xml:space="preserve">JJG6054 OL8C </t>
  </si>
  <si>
    <t xml:space="preserve">JJG6054 OL2C </t>
  </si>
  <si>
    <t xml:space="preserve">JJG6054 OL9C </t>
  </si>
  <si>
    <t xml:space="preserve">JJG6054 OL3R </t>
  </si>
  <si>
    <t xml:space="preserve">JJG6054 OL10C </t>
  </si>
  <si>
    <t xml:space="preserve">JJG6054 OL4R </t>
  </si>
  <si>
    <t xml:space="preserve">JJG6054 OL11C </t>
  </si>
  <si>
    <t xml:space="preserve">JJG6054 OL5R </t>
  </si>
  <si>
    <t xml:space="preserve">JJG6054 OL12C </t>
  </si>
  <si>
    <t xml:space="preserve">JJG6054 OL15C </t>
  </si>
  <si>
    <t xml:space="preserve">JJG6054 OL8R </t>
  </si>
  <si>
    <t xml:space="preserve">JJG6054 OL16C </t>
  </si>
  <si>
    <t xml:space="preserve">JJG6054 OL5C </t>
  </si>
  <si>
    <t xml:space="preserve">JJG6054 OL17C </t>
  </si>
  <si>
    <t xml:space="preserve">JJG6054 OL18C </t>
  </si>
  <si>
    <t xml:space="preserve">JJG6054 OL12R </t>
  </si>
  <si>
    <t xml:space="preserve">JJG6054 OL7C </t>
  </si>
  <si>
    <t xml:space="preserve">JJG6054 OL19C </t>
  </si>
  <si>
    <t xml:space="preserve">JJG6054 OL13R </t>
  </si>
  <si>
    <t xml:space="preserve">JJG6054 OL20C </t>
  </si>
  <si>
    <t xml:space="preserve">JJG6054 OL14R </t>
  </si>
  <si>
    <t xml:space="preserve">JJG6054 OL21C </t>
  </si>
  <si>
    <t xml:space="preserve">JJG6054 OL15R </t>
  </si>
  <si>
    <t xml:space="preserve">JJG6054 OL22C </t>
  </si>
  <si>
    <t xml:space="preserve">JJG6054 OL17R </t>
  </si>
  <si>
    <t xml:space="preserve">JJG6054 OL23C </t>
  </si>
  <si>
    <t xml:space="preserve">JJG6054 OL18R </t>
  </si>
  <si>
    <t xml:space="preserve">JJG6054 OL24C </t>
  </si>
  <si>
    <t xml:space="preserve">JJG6054 OL19R </t>
  </si>
  <si>
    <t xml:space="preserve">JJG6054 OL20R </t>
  </si>
  <si>
    <t xml:space="preserve">JJG6054 OL21R </t>
  </si>
  <si>
    <t xml:space="preserve">JJG6054 OL23R </t>
  </si>
  <si>
    <t xml:space="preserve">JJG6054 OL13C </t>
  </si>
  <si>
    <t xml:space="preserve">JJG6054 OL14C </t>
  </si>
  <si>
    <t xml:space="preserve">JJG4326 OL1C </t>
  </si>
  <si>
    <t xml:space="preserve">JJG4326 OL5C </t>
  </si>
  <si>
    <t xml:space="preserve">JJG4326 OL1R </t>
  </si>
  <si>
    <t xml:space="preserve">JJG4326 OL18C </t>
  </si>
  <si>
    <t xml:space="preserve">JJG4326 OL2C </t>
  </si>
  <si>
    <t xml:space="preserve">JJG4326 OL25C </t>
  </si>
  <si>
    <t xml:space="preserve">JJG4326 OL3R </t>
  </si>
  <si>
    <t xml:space="preserve">JJG4326 OL4R </t>
  </si>
  <si>
    <t xml:space="preserve">JJG4326 OL3C </t>
  </si>
  <si>
    <t xml:space="preserve">JJG4326 OL5R </t>
  </si>
  <si>
    <t xml:space="preserve">JJG4326 OL6R </t>
  </si>
  <si>
    <t xml:space="preserve">JJG4326 OL7R </t>
  </si>
  <si>
    <t xml:space="preserve">JJG4326 OL9R </t>
  </si>
  <si>
    <t xml:space="preserve">JJG4326 OL10R </t>
  </si>
  <si>
    <t xml:space="preserve">JJG4326 OL6C </t>
  </si>
  <si>
    <t xml:space="preserve">JJG4326 OL11R </t>
  </si>
  <si>
    <t xml:space="preserve">JJG4326 OL12R </t>
  </si>
  <si>
    <t xml:space="preserve">JJG4326 OL7C </t>
  </si>
  <si>
    <t xml:space="preserve">JJG4326 OL13R </t>
  </si>
  <si>
    <t xml:space="preserve">JJG4326 OL8C </t>
  </si>
  <si>
    <t xml:space="preserve">JJG4326 OL14R </t>
  </si>
  <si>
    <t xml:space="preserve">JJG4326 OL9C </t>
  </si>
  <si>
    <t xml:space="preserve">JJG4326 OL15R </t>
  </si>
  <si>
    <t xml:space="preserve">JJG4326 OL10C </t>
  </si>
  <si>
    <t xml:space="preserve">JJG4326 OL16R </t>
  </si>
  <si>
    <t xml:space="preserve">JJG4326 OL11C </t>
  </si>
  <si>
    <t xml:space="preserve">JJG4326 OL17R </t>
  </si>
  <si>
    <t xml:space="preserve">JJG4326 OL12C </t>
  </si>
  <si>
    <t xml:space="preserve">JJG4326 OL18R </t>
  </si>
  <si>
    <t xml:space="preserve">JJG4326 OL13C </t>
  </si>
  <si>
    <t xml:space="preserve">JJG4326 OL19R </t>
  </si>
  <si>
    <t xml:space="preserve">JJG4326 OL14C </t>
  </si>
  <si>
    <t xml:space="preserve">JJG4326 OL20R </t>
  </si>
  <si>
    <t xml:space="preserve">JJG4326 OL15C </t>
  </si>
  <si>
    <t xml:space="preserve">JJG4326 OL17C </t>
  </si>
  <si>
    <t xml:space="preserve">JJG4326 OL22R </t>
  </si>
  <si>
    <t xml:space="preserve">JJG4326 OL19C </t>
  </si>
  <si>
    <t xml:space="preserve">JJG4326 OL23R </t>
  </si>
  <si>
    <t xml:space="preserve">JJG4326 OL20C </t>
  </si>
  <si>
    <t xml:space="preserve">JJG4326 OL24R </t>
  </si>
  <si>
    <t xml:space="preserve">JJG4326 OL21C </t>
  </si>
  <si>
    <t xml:space="preserve">JJG4326 OL25R </t>
  </si>
  <si>
    <t xml:space="preserve">JJG4326 OL22C </t>
  </si>
  <si>
    <t xml:space="preserve">JJG4326 OL23C </t>
  </si>
  <si>
    <t xml:space="preserve">JJG4326 OL24C </t>
  </si>
  <si>
    <t xml:space="preserve">JJG4326 OL16C </t>
  </si>
  <si>
    <t xml:space="preserve">PRK4 OL1C </t>
  </si>
  <si>
    <t xml:space="preserve">PRK4 OL1R </t>
  </si>
  <si>
    <t xml:space="preserve">PRK4 OL2C </t>
  </si>
  <si>
    <t xml:space="preserve">PRK4 OL2R </t>
  </si>
  <si>
    <t xml:space="preserve">PRK4 OL3C </t>
  </si>
  <si>
    <t xml:space="preserve">PRK4 OL3R </t>
  </si>
  <si>
    <t xml:space="preserve">PRK4 OL4C </t>
  </si>
  <si>
    <t xml:space="preserve">PRK4 OL5C </t>
  </si>
  <si>
    <t xml:space="preserve">PRK4 OL6R </t>
  </si>
  <si>
    <t xml:space="preserve">PRK4 OL6C </t>
  </si>
  <si>
    <t xml:space="preserve">PRK4 OL8R </t>
  </si>
  <si>
    <t xml:space="preserve">PRK4 OL13C </t>
  </si>
  <si>
    <t xml:space="preserve">PRK4 OL9R </t>
  </si>
  <si>
    <t xml:space="preserve">PRK4 OL14C </t>
  </si>
  <si>
    <t xml:space="preserve">PRK4 OL10R </t>
  </si>
  <si>
    <t xml:space="preserve">PRK4 OL18C </t>
  </si>
  <si>
    <t xml:space="preserve">PRK4 OL11R </t>
  </si>
  <si>
    <t xml:space="preserve">PRK4 OL5R </t>
  </si>
  <si>
    <t xml:space="preserve">PRK4 OL20C </t>
  </si>
  <si>
    <t xml:space="preserve">PRK4 OL12R </t>
  </si>
  <si>
    <t xml:space="preserve">PRK4 OL13R </t>
  </si>
  <si>
    <t xml:space="preserve">PRK4 OL14R </t>
  </si>
  <si>
    <t xml:space="preserve">PRK4 OL16R </t>
  </si>
  <si>
    <t xml:space="preserve">PRK4 OL7C </t>
  </si>
  <si>
    <t xml:space="preserve">PRK4 OL20R </t>
  </si>
  <si>
    <t xml:space="preserve">PRK4 OL18R </t>
  </si>
  <si>
    <t xml:space="preserve">PRK4 OL7R </t>
  </si>
  <si>
    <t xml:space="preserve">PRK4 OL23R </t>
  </si>
  <si>
    <t xml:space="preserve">PRK4 OL19R </t>
  </si>
  <si>
    <t xml:space="preserve">PRK4 OL8C </t>
  </si>
  <si>
    <t xml:space="preserve">PRK4 OL21R </t>
  </si>
  <si>
    <t xml:space="preserve">PRK4 OL22R </t>
  </si>
  <si>
    <t xml:space="preserve">PRK4 OL9C </t>
  </si>
  <si>
    <t xml:space="preserve">PRK4 OL24R </t>
  </si>
  <si>
    <t xml:space="preserve">PRK4 OL25R </t>
  </si>
  <si>
    <t xml:space="preserve">PRK4 OL10C </t>
  </si>
  <si>
    <t xml:space="preserve">PRK4 OL11C </t>
  </si>
  <si>
    <t xml:space="preserve">PRK4 OL12C </t>
  </si>
  <si>
    <t xml:space="preserve">PRK4 OL15C </t>
  </si>
  <si>
    <t xml:space="preserve">PRK4 OL16C </t>
  </si>
  <si>
    <t xml:space="preserve">PRK4 OL17C </t>
  </si>
  <si>
    <t xml:space="preserve">PRK4 OL19C </t>
  </si>
  <si>
    <t xml:space="preserve">PRK4 OL21C </t>
  </si>
  <si>
    <t xml:space="preserve">PRK4 OL17R </t>
  </si>
  <si>
    <t xml:space="preserve">PRK4 OL24C </t>
  </si>
  <si>
    <t xml:space="preserve">PRK4 OL25C </t>
  </si>
  <si>
    <t xml:space="preserve">PSK213-161 OL1C </t>
  </si>
  <si>
    <t xml:space="preserve">PSK213-161 OL9C </t>
  </si>
  <si>
    <t xml:space="preserve">PSK213-161 OL19C </t>
  </si>
  <si>
    <t xml:space="preserve">PSK213-161 OL3R </t>
  </si>
  <si>
    <t xml:space="preserve">PSK213-161 OL2C </t>
  </si>
  <si>
    <t xml:space="preserve">PSK213-161 OL20C </t>
  </si>
  <si>
    <t xml:space="preserve">PSK213-161 OL4R </t>
  </si>
  <si>
    <t xml:space="preserve">PSK213-161 OL5R </t>
  </si>
  <si>
    <t xml:space="preserve">PSK213-161 OL3C </t>
  </si>
  <si>
    <t xml:space="preserve">PSK213-161 OL24C </t>
  </si>
  <si>
    <t xml:space="preserve">PSK213-161 OL6R </t>
  </si>
  <si>
    <t xml:space="preserve">PSK213-161 OL24R </t>
  </si>
  <si>
    <t xml:space="preserve">PSK213-161 OL7R </t>
  </si>
  <si>
    <t xml:space="preserve">PSK213-161 OL4C </t>
  </si>
  <si>
    <t xml:space="preserve">PSK213-161 OL8R </t>
  </si>
  <si>
    <t xml:space="preserve">PSK213-161 OL9R </t>
  </si>
  <si>
    <t xml:space="preserve">PSK213-161 OL5C </t>
  </si>
  <si>
    <t xml:space="preserve">PSK213-161 OL11R </t>
  </si>
  <si>
    <t xml:space="preserve">PSK213-161 OL6C </t>
  </si>
  <si>
    <t xml:space="preserve">PSK213-161 OL12R </t>
  </si>
  <si>
    <t xml:space="preserve">PSK213-161 OL13R </t>
  </si>
  <si>
    <t xml:space="preserve">PSK213-161 OL7C </t>
  </si>
  <si>
    <t xml:space="preserve">PSK213-161 OL14R </t>
  </si>
  <si>
    <t xml:space="preserve">PSK213-161 OL15R </t>
  </si>
  <si>
    <t xml:space="preserve">PSK213-161 OL8C </t>
  </si>
  <si>
    <t xml:space="preserve">PSK213-161 OL16R </t>
  </si>
  <si>
    <t xml:space="preserve">PSK213-161 OL17R </t>
  </si>
  <si>
    <t xml:space="preserve">PSK213-161 OL18R </t>
  </si>
  <si>
    <t xml:space="preserve">PSK213-161 OL19R </t>
  </si>
  <si>
    <t xml:space="preserve">PSK213-161 OL10C </t>
  </si>
  <si>
    <t xml:space="preserve">PSK213-161 OL20R </t>
  </si>
  <si>
    <t xml:space="preserve">PSK213-161 OL11C </t>
  </si>
  <si>
    <t xml:space="preserve">PSK213-161 OL22R </t>
  </si>
  <si>
    <t xml:space="preserve">PSK213-161 OL12C </t>
  </si>
  <si>
    <t xml:space="preserve">PSK213-161 OL23R </t>
  </si>
  <si>
    <t xml:space="preserve">PSK213-161 OL13C </t>
  </si>
  <si>
    <t xml:space="preserve">PSK213-161 OL14C </t>
  </si>
  <si>
    <t xml:space="preserve">PSK213-161 OL15C </t>
  </si>
  <si>
    <t xml:space="preserve">PSK213-161 OL16C </t>
  </si>
  <si>
    <t xml:space="preserve">PSK213-161 OL17C </t>
  </si>
  <si>
    <t xml:space="preserve">PSK213-161 OL18C </t>
  </si>
  <si>
    <t xml:space="preserve">PSK213-161 OL22C </t>
  </si>
  <si>
    <t xml:space="preserve">PSK213-161 OL23C </t>
  </si>
  <si>
    <t xml:space="preserve">PSK213-161 OL25C </t>
  </si>
  <si>
    <t xml:space="preserve">ZAP120_165 OL2C </t>
  </si>
  <si>
    <t xml:space="preserve">ZAP120_165 OL3C </t>
  </si>
  <si>
    <t xml:space="preserve">ZAP120_165 OL4C </t>
  </si>
  <si>
    <t xml:space="preserve">ZAP120_165 OL5C </t>
  </si>
  <si>
    <t xml:space="preserve">ZAP120_165 OL6C </t>
  </si>
  <si>
    <t xml:space="preserve">ZAP120_165 OL7C </t>
  </si>
  <si>
    <t xml:space="preserve">ZAP120_165 OL8C </t>
  </si>
  <si>
    <t xml:space="preserve">ZAP120_165 OL9C </t>
  </si>
  <si>
    <t xml:space="preserve">ZAP120_165 OL10C </t>
  </si>
  <si>
    <t xml:space="preserve">ZAP120_165 OL11C </t>
  </si>
  <si>
    <t xml:space="preserve">DMS6-101 OL1 </t>
  </si>
  <si>
    <t xml:space="preserve">DMS6-101 OL4C </t>
  </si>
  <si>
    <t xml:space="preserve">DMS6-101 OL5C </t>
  </si>
  <si>
    <t xml:space="preserve">DMS6-101 OL6C </t>
  </si>
  <si>
    <t xml:space="preserve">DMS6-101 OL7C </t>
  </si>
  <si>
    <t xml:space="preserve">DMS6-101 OL8C </t>
  </si>
  <si>
    <t xml:space="preserve">DMS6-101 OL9C </t>
  </si>
  <si>
    <t xml:space="preserve">DMS6-101 OL10C </t>
  </si>
  <si>
    <t xml:space="preserve">DMS6-101 OL11C </t>
  </si>
  <si>
    <t xml:space="preserve">DMS6-101 OL12C </t>
  </si>
  <si>
    <t xml:space="preserve">DMS6-101 OL13C </t>
  </si>
  <si>
    <t xml:space="preserve">DMS6-101 OL14C </t>
  </si>
  <si>
    <t xml:space="preserve">690-16P OL1R </t>
  </si>
  <si>
    <t xml:space="preserve">690-16P OL2C </t>
  </si>
  <si>
    <t xml:space="preserve">690-16P OL2R </t>
  </si>
  <si>
    <t xml:space="preserve">690-16P OL3C </t>
  </si>
  <si>
    <t xml:space="preserve">690-16P OL4C </t>
  </si>
  <si>
    <t xml:space="preserve">690-16P OL4R </t>
  </si>
  <si>
    <t xml:space="preserve">690-16P OL5C </t>
  </si>
  <si>
    <t xml:space="preserve">690-16P OL6C </t>
  </si>
  <si>
    <t xml:space="preserve">690-16P OL6R </t>
  </si>
  <si>
    <t xml:space="preserve">690-16P OL7C </t>
  </si>
  <si>
    <t xml:space="preserve">690-16P OL8C </t>
  </si>
  <si>
    <t xml:space="preserve">690-16P OL9C </t>
  </si>
  <si>
    <t xml:space="preserve">690-16P OL9R </t>
  </si>
  <si>
    <t xml:space="preserve">690-16P OL10C </t>
  </si>
  <si>
    <t xml:space="preserve">690-16P OL10R </t>
  </si>
  <si>
    <t xml:space="preserve">690-16P OL11C </t>
  </si>
  <si>
    <t xml:space="preserve">690-16P OL11R </t>
  </si>
  <si>
    <t xml:space="preserve">690-16P OL12C </t>
  </si>
  <si>
    <t xml:space="preserve">690-16P OL12R </t>
  </si>
  <si>
    <t xml:space="preserve">690-16P OL13C </t>
  </si>
  <si>
    <t xml:space="preserve">690-16P OL14R </t>
  </si>
  <si>
    <t xml:space="preserve">690-16P OL15C </t>
  </si>
  <si>
    <t xml:space="preserve">690-16P OL16C </t>
  </si>
  <si>
    <t xml:space="preserve">690-16P OL16R </t>
  </si>
  <si>
    <t xml:space="preserve">690-16P OL17C </t>
  </si>
  <si>
    <t xml:space="preserve">690-16P OL17R </t>
  </si>
  <si>
    <t xml:space="preserve">690-16P OL18C </t>
  </si>
  <si>
    <t xml:space="preserve">690-16P OL18R </t>
  </si>
  <si>
    <t xml:space="preserve">690-16P OL19C </t>
  </si>
  <si>
    <t xml:space="preserve">690-16P OL19R </t>
  </si>
  <si>
    <t xml:space="preserve">690-16P OL20C </t>
  </si>
  <si>
    <t xml:space="preserve">690-16P OL20R </t>
  </si>
  <si>
    <t xml:space="preserve">690-16P OL21C </t>
  </si>
  <si>
    <t xml:space="preserve">690-16P OL21R </t>
  </si>
  <si>
    <t xml:space="preserve">690-16P OL22C </t>
  </si>
  <si>
    <t xml:space="preserve">690-16P OL23C </t>
  </si>
  <si>
    <t xml:space="preserve">690-16P OL23R </t>
  </si>
  <si>
    <t xml:space="preserve">690-16P OL24C </t>
  </si>
  <si>
    <t xml:space="preserve">690-16P OL24R </t>
  </si>
  <si>
    <t xml:space="preserve">690-16P OL25C </t>
  </si>
  <si>
    <t xml:space="preserve">690-16P OL26C </t>
  </si>
  <si>
    <t xml:space="preserve">690-16P OL27C </t>
  </si>
  <si>
    <t xml:space="preserve">690-16P OL28C </t>
  </si>
  <si>
    <t xml:space="preserve">690-16P OL29C </t>
  </si>
  <si>
    <t xml:space="preserve">690-16P OL29R </t>
  </si>
  <si>
    <t xml:space="preserve">690-16P OL30C </t>
  </si>
  <si>
    <t xml:space="preserve">690-16P OL30R </t>
  </si>
  <si>
    <t xml:space="preserve">OBN-3 OL26 </t>
  </si>
  <si>
    <t xml:space="preserve">OBN-3 OL27 </t>
  </si>
  <si>
    <t xml:space="preserve">OBN-3 OL30 </t>
  </si>
  <si>
    <t xml:space="preserve">04-160C-1184OL1 </t>
  </si>
  <si>
    <t xml:space="preserve">04-160C-1184OL4 </t>
  </si>
  <si>
    <t xml:space="preserve">04-160C-1184OL7 </t>
  </si>
  <si>
    <t xml:space="preserve">04-160C-1184OL10 </t>
  </si>
  <si>
    <t xml:space="preserve">04-160C-1184OL12 </t>
  </si>
  <si>
    <t xml:space="preserve">04-160C-1184OL13 </t>
  </si>
  <si>
    <t xml:space="preserve">04-160C-1184OL16 </t>
  </si>
  <si>
    <t xml:space="preserve">04-160C-1184OL19 </t>
  </si>
  <si>
    <t xml:space="preserve">04-160C-1184OL22 </t>
  </si>
  <si>
    <t xml:space="preserve">04-160C-1184OL25 </t>
  </si>
  <si>
    <t xml:space="preserve">04-160C-1184OL28 </t>
  </si>
  <si>
    <t xml:space="preserve">04-160C-1184OL31 </t>
  </si>
  <si>
    <t xml:space="preserve">04-160C-1184OL34 </t>
  </si>
  <si>
    <t xml:space="preserve">04-160C-1184OL35 </t>
  </si>
  <si>
    <t xml:space="preserve">04-160C-1184OL36 </t>
  </si>
  <si>
    <t xml:space="preserve">04-160C-1184OL37 </t>
  </si>
  <si>
    <t xml:space="preserve">04-160C-1184OL39 </t>
  </si>
  <si>
    <t xml:space="preserve">04-160C-1184OL40 </t>
  </si>
  <si>
    <t xml:space="preserve">04-160C-1184OL42 </t>
  </si>
  <si>
    <t xml:space="preserve">04-160C-1184OL43 </t>
  </si>
  <si>
    <t xml:space="preserve">04-160C-1184OL45 </t>
  </si>
  <si>
    <t xml:space="preserve">04-160C-1184OL46 </t>
  </si>
  <si>
    <t xml:space="preserve">04-160C-1184OL49 </t>
  </si>
  <si>
    <t xml:space="preserve">04-160C-1184OL52 </t>
  </si>
  <si>
    <t xml:space="preserve">04-160C-1184OL55 </t>
  </si>
  <si>
    <t xml:space="preserve">690-16P OL1C REPEAT </t>
  </si>
  <si>
    <t>cores</t>
  </si>
  <si>
    <t>OBN-3_OL2_C</t>
  </si>
  <si>
    <t>OBN-3_OL3_C</t>
  </si>
  <si>
    <t>OBN-3_OL4_C</t>
  </si>
  <si>
    <t>OBN-3_OL5_C</t>
  </si>
  <si>
    <t>OBN-3_OL6_C</t>
  </si>
  <si>
    <t>OBN-3_OL7_C</t>
  </si>
  <si>
    <t>OBN-3_OL8_C</t>
  </si>
  <si>
    <t>OBN-3_OL9_C</t>
  </si>
  <si>
    <t>OBN-3_OL10_C</t>
  </si>
  <si>
    <t>OBN-3_OL11_C</t>
  </si>
  <si>
    <t>DMS5_OL1_C</t>
  </si>
  <si>
    <t>DMS5_OL2_C</t>
  </si>
  <si>
    <t>DMS5_OL3_C</t>
  </si>
  <si>
    <t>DMS5_OL4_C</t>
  </si>
  <si>
    <t>DMS5_OL5_C</t>
  </si>
  <si>
    <t>DMS5_OL6_C</t>
  </si>
  <si>
    <t>DMS5_OL7_C</t>
  </si>
  <si>
    <t>DMS5_OL8_C</t>
  </si>
  <si>
    <t>DMS5_OL9_C</t>
  </si>
  <si>
    <t>DMS5_OL10_C</t>
  </si>
  <si>
    <t>DMS5_OL11_C</t>
  </si>
  <si>
    <t>DMS5_OL12_C</t>
  </si>
  <si>
    <t>core</t>
  </si>
  <si>
    <t>Mean</t>
  </si>
  <si>
    <t>Median</t>
  </si>
  <si>
    <t>st dev</t>
  </si>
  <si>
    <t>max</t>
  </si>
  <si>
    <t>cores below mg# 90</t>
  </si>
  <si>
    <t>n</t>
  </si>
  <si>
    <t>Core</t>
  </si>
  <si>
    <t>phenocryst</t>
  </si>
  <si>
    <t>macrocryst</t>
  </si>
  <si>
    <t>possibly rim</t>
  </si>
  <si>
    <t>Plt1703-9</t>
  </si>
  <si>
    <t>Plt1703-61</t>
  </si>
  <si>
    <t>Plt1703-66</t>
  </si>
  <si>
    <t>Plt1703-36</t>
  </si>
  <si>
    <t>Plt1703-34</t>
  </si>
  <si>
    <t>Plt1703-11</t>
  </si>
  <si>
    <t>Plt1703-30</t>
  </si>
  <si>
    <t>Plt1703-40</t>
  </si>
  <si>
    <t>Plt1703-50</t>
  </si>
  <si>
    <t>Plt1703-20</t>
  </si>
  <si>
    <t>Plt1703-56</t>
  </si>
  <si>
    <t>Plt1703-47</t>
  </si>
  <si>
    <t>Plt1703-64</t>
  </si>
  <si>
    <t>Plt1703-18</t>
  </si>
  <si>
    <t>Plt1703-15</t>
  </si>
  <si>
    <t>Plt1703-43</t>
  </si>
  <si>
    <t>Plt1703-54</t>
  </si>
  <si>
    <t>Plt1703-69</t>
  </si>
  <si>
    <t>Plt1703-59</t>
  </si>
  <si>
    <t>Plt1703-52</t>
  </si>
  <si>
    <t>Plt1703-38</t>
  </si>
  <si>
    <t>Plt1703-53</t>
  </si>
  <si>
    <t>Plt1703-13</t>
  </si>
  <si>
    <t>Plt1703-39</t>
  </si>
  <si>
    <t>Plt1703-14</t>
  </si>
  <si>
    <t>Plt1703-42</t>
  </si>
  <si>
    <t>Plt1703-35</t>
  </si>
  <si>
    <t>Plt1703-33</t>
  </si>
  <si>
    <t>Plt1703-44</t>
  </si>
  <si>
    <t>Plt1703-49</t>
  </si>
  <si>
    <t>Plt1703-21</t>
  </si>
  <si>
    <t>Plt1703-37</t>
  </si>
  <si>
    <t>Plt1703-57</t>
  </si>
  <si>
    <t>Plt1703-16</t>
  </si>
  <si>
    <t>Plt1703-58</t>
  </si>
  <si>
    <t>Plt1703-17</t>
  </si>
  <si>
    <t>Plt1703-63</t>
  </si>
  <si>
    <t>Plt1703-12</t>
  </si>
  <si>
    <t>Plt1703-8</t>
  </si>
  <si>
    <t>Plt1703-62</t>
  </si>
  <si>
    <t>Plt1703-65</t>
  </si>
  <si>
    <t>Plt1703-27</t>
  </si>
  <si>
    <t>Plt1703-19</t>
  </si>
  <si>
    <t>Plt1703-5</t>
  </si>
  <si>
    <t>Plt1703-32</t>
  </si>
  <si>
    <t>Plt1703-68</t>
  </si>
  <si>
    <t>Plt1703-3</t>
  </si>
  <si>
    <t>Plt1703-22</t>
  </si>
  <si>
    <t>Plt1703-7</t>
  </si>
  <si>
    <t>Plt1703-45</t>
  </si>
  <si>
    <t>Plt1703-41</t>
  </si>
  <si>
    <t>Plt1703-51</t>
  </si>
  <si>
    <t>Plt1703-6</t>
  </si>
  <si>
    <t>Plt1703-26</t>
  </si>
  <si>
    <t>Plt1703-28</t>
  </si>
  <si>
    <t>Plt1703-10</t>
  </si>
  <si>
    <t>Plt1703-48</t>
  </si>
  <si>
    <t>Plt1703-55</t>
  </si>
  <si>
    <t>Plt1703-60</t>
  </si>
  <si>
    <t>Arndt et al., 2010</t>
  </si>
  <si>
    <t>Analysis n.</t>
  </si>
  <si>
    <t>Grain type</t>
  </si>
  <si>
    <t>Olivine major-minor element data for sample 690-16P from Internationalnaya (Siberia)</t>
  </si>
  <si>
    <t>Olivine major-minor element data for three samples from Ghacho Kue' (Canada)</t>
  </si>
  <si>
    <t>Olivine major-minor element data for two samples from Poiskovaya (Siberia)</t>
  </si>
  <si>
    <t>values equal to 0.00 are below the limit of detection</t>
  </si>
  <si>
    <t>macrocrysts are grains larger than ~1 mm with subhedral to anhedral morphology</t>
  </si>
  <si>
    <t>Olivine major-minor element data for two samples from Obnazhennaya (Siberia)</t>
  </si>
  <si>
    <t>Olivine major-minor element data for three samples from Zapolyarnaya (Siberia)</t>
  </si>
  <si>
    <t>No magmatic rims were observed</t>
  </si>
  <si>
    <t>Olivine major-minor element data for two samples from Deymos (Siberia)</t>
  </si>
  <si>
    <t>Olivine major-minor element data for sample 407/409/K051/6 from Perdizes-04 (Brazil)</t>
  </si>
  <si>
    <t>all oxides are expressed as wt.%</t>
  </si>
  <si>
    <t>Olivine major-minor element data for two samples from Leicester (South Africa)</t>
  </si>
  <si>
    <t>Olivine major-minor element data for sample PRK4 from Premier (South Africa)</t>
  </si>
  <si>
    <t>Olivine major-minor element data for sample AK6-S from Karowe (Botswana) combined with those previously published by Arndt et al. (2010) for olivine from Karowe</t>
  </si>
  <si>
    <t>VictorTS_003</t>
  </si>
  <si>
    <t>VictorTS_005</t>
  </si>
  <si>
    <t>VictorTS_007</t>
  </si>
  <si>
    <t>VictorTS_010</t>
  </si>
  <si>
    <t>VictorTS_011</t>
  </si>
  <si>
    <t>VictorTS_015</t>
  </si>
  <si>
    <t>VictorTS_018</t>
  </si>
  <si>
    <t>VictorTS_019</t>
  </si>
  <si>
    <t>VictorTS_021</t>
  </si>
  <si>
    <t>VictorTS_023</t>
  </si>
  <si>
    <t>VictorTS_025</t>
  </si>
  <si>
    <t>VictorTS_027</t>
  </si>
  <si>
    <t>VictorTS_029</t>
  </si>
  <si>
    <t>VictorTS_031</t>
  </si>
  <si>
    <t>VictorTS_033</t>
  </si>
  <si>
    <t>VictorTS_034</t>
  </si>
  <si>
    <t>VictorTS_035</t>
  </si>
  <si>
    <t>VictorTS_037</t>
  </si>
  <si>
    <t>VictorTS_038</t>
  </si>
  <si>
    <t>VictorTS_040</t>
  </si>
  <si>
    <t>VictorTS_042</t>
  </si>
  <si>
    <t>VictorTS_043</t>
  </si>
  <si>
    <t>VictorTS_045</t>
  </si>
  <si>
    <t>VictorTS_047</t>
  </si>
  <si>
    <t>VictorTS_048</t>
  </si>
  <si>
    <t>VictorTS_049</t>
  </si>
  <si>
    <t>VictorTS_050</t>
  </si>
  <si>
    <t>VictorTS_051</t>
  </si>
  <si>
    <t>VictorTS_054</t>
  </si>
  <si>
    <t>VictorTS_055</t>
  </si>
  <si>
    <t>VictorTS_057</t>
  </si>
  <si>
    <t>Rims</t>
  </si>
  <si>
    <t>mean</t>
  </si>
  <si>
    <t>SD</t>
  </si>
  <si>
    <t>Cores</t>
  </si>
  <si>
    <t>median</t>
  </si>
  <si>
    <t>MAX</t>
  </si>
  <si>
    <t>cores Fo&lt;90</t>
  </si>
  <si>
    <t>Olivine major-minor element data of sample V93-00-114_328 from Victor (Canada)</t>
  </si>
  <si>
    <t>D086001c1olv</t>
  </si>
  <si>
    <t>&gt;500um</t>
  </si>
  <si>
    <t>D086001olv2</t>
  </si>
  <si>
    <t>D086003olv</t>
  </si>
  <si>
    <t>D086004olv</t>
  </si>
  <si>
    <t>D086005olv</t>
  </si>
  <si>
    <t>D086006olv</t>
  </si>
  <si>
    <t>D086007olv</t>
  </si>
  <si>
    <t>D086008olv</t>
  </si>
  <si>
    <t>D086009olv</t>
  </si>
  <si>
    <t>100-500um</t>
  </si>
  <si>
    <t>D086010olv</t>
  </si>
  <si>
    <t>D086018olv</t>
  </si>
  <si>
    <t>D086020olv</t>
  </si>
  <si>
    <t>&lt;100um</t>
  </si>
  <si>
    <t>D086021olv</t>
  </si>
  <si>
    <t>D086023olv</t>
  </si>
  <si>
    <t>D086024olv</t>
  </si>
  <si>
    <t>D086026px</t>
  </si>
  <si>
    <t>D086028olv</t>
  </si>
  <si>
    <t>D086030olv</t>
  </si>
  <si>
    <t>D086032olv</t>
  </si>
  <si>
    <t>D086033olv</t>
  </si>
  <si>
    <t>D086034olv</t>
  </si>
  <si>
    <t>D086035olv</t>
  </si>
  <si>
    <t>D086036px</t>
  </si>
  <si>
    <t>D091002olv</t>
  </si>
  <si>
    <t>D091003olv</t>
  </si>
  <si>
    <t>D091004olv</t>
  </si>
  <si>
    <t>D091005olv</t>
  </si>
  <si>
    <t>D091006olv</t>
  </si>
  <si>
    <t>D091007olv</t>
  </si>
  <si>
    <t>D091008olv</t>
  </si>
  <si>
    <t>D091009olv</t>
  </si>
  <si>
    <t>D091010olv</t>
  </si>
  <si>
    <t>D091011olv</t>
  </si>
  <si>
    <t>D091012olv</t>
  </si>
  <si>
    <t>D091014olv</t>
  </si>
  <si>
    <t>D092004gt</t>
  </si>
  <si>
    <t>D092005olv</t>
  </si>
  <si>
    <t>D092006olv</t>
  </si>
  <si>
    <t>D092007olv</t>
  </si>
  <si>
    <t>D092008olv</t>
  </si>
  <si>
    <t>D092009olv</t>
  </si>
  <si>
    <t>D092010olv</t>
  </si>
  <si>
    <t>D092011olv</t>
  </si>
  <si>
    <t>D092012olv</t>
  </si>
  <si>
    <t>D092013olv</t>
  </si>
  <si>
    <t>D092014olv</t>
  </si>
  <si>
    <t>D092016olv</t>
  </si>
  <si>
    <t>D092017olv</t>
  </si>
  <si>
    <t>D092019px</t>
  </si>
  <si>
    <t>D092020olv</t>
  </si>
  <si>
    <t>D104007olv</t>
  </si>
  <si>
    <t>D104008olv</t>
  </si>
  <si>
    <t>D104011olv</t>
  </si>
  <si>
    <t>D104015olv</t>
  </si>
  <si>
    <t>D104019olv</t>
  </si>
  <si>
    <t>D122_008</t>
  </si>
  <si>
    <t>D122_034</t>
  </si>
  <si>
    <t>microcryst</t>
  </si>
  <si>
    <t>st</t>
  </si>
  <si>
    <t>D122_001</t>
  </si>
  <si>
    <t>D122_003</t>
  </si>
  <si>
    <t>D122_005</t>
  </si>
  <si>
    <t>D122_007</t>
  </si>
  <si>
    <t>D122_009</t>
  </si>
  <si>
    <t>D122_011</t>
  </si>
  <si>
    <t>D122_013</t>
  </si>
  <si>
    <t>D122_015</t>
  </si>
  <si>
    <t>D122_019</t>
  </si>
  <si>
    <t>D122_021</t>
  </si>
  <si>
    <t>D122_025</t>
  </si>
  <si>
    <t>D122_027</t>
  </si>
  <si>
    <t>D122_035</t>
  </si>
  <si>
    <t>D122_037</t>
  </si>
  <si>
    <t>D122_029</t>
  </si>
  <si>
    <t>D122_031</t>
  </si>
  <si>
    <t>D122_033</t>
  </si>
  <si>
    <t>Grain size/type</t>
  </si>
  <si>
    <t>Olivine major-minor element data for four smples from Dharma (Canada)</t>
  </si>
  <si>
    <t>0405B-4_001</t>
  </si>
  <si>
    <t>0405B-4_003</t>
  </si>
  <si>
    <t>0405B-4_005</t>
  </si>
  <si>
    <t>0405B-4_007</t>
  </si>
  <si>
    <t>0405B-4_009</t>
  </si>
  <si>
    <t>0405B-4_011</t>
  </si>
  <si>
    <t>0405B-4_013</t>
  </si>
  <si>
    <t>0405B-4_015</t>
  </si>
  <si>
    <t>0405B-4_017</t>
  </si>
  <si>
    <t>0405B-4_019</t>
  </si>
  <si>
    <t>0405B-4_021</t>
  </si>
  <si>
    <t>0405B-4_023 rerun</t>
  </si>
  <si>
    <t>0405B-4_025</t>
  </si>
  <si>
    <t>0405B-4_027</t>
  </si>
  <si>
    <t>0405B-4_029</t>
  </si>
  <si>
    <t>0405B-4_031</t>
  </si>
  <si>
    <t>0405B-4_033</t>
  </si>
  <si>
    <t>0405B-4_035</t>
  </si>
  <si>
    <t>0405B-4_037 rerun</t>
  </si>
  <si>
    <t>0405EV_001</t>
  </si>
  <si>
    <t>0405EV_003</t>
  </si>
  <si>
    <t>0405EV_005</t>
  </si>
  <si>
    <t>0405EV_007</t>
  </si>
  <si>
    <t>0405EV_009</t>
  </si>
  <si>
    <t>0405EV_011</t>
  </si>
  <si>
    <t>0405EV_013</t>
  </si>
  <si>
    <t>0405EV_015</t>
  </si>
  <si>
    <t>0405EV_017</t>
  </si>
  <si>
    <t>0405EV_021</t>
  </si>
  <si>
    <t>0405EV_023</t>
  </si>
  <si>
    <t>0405EV_025</t>
  </si>
  <si>
    <t>0405EV_027</t>
  </si>
  <si>
    <t>0405EV_029</t>
  </si>
  <si>
    <t>0405C_001</t>
  </si>
  <si>
    <t>0405C_003</t>
  </si>
  <si>
    <t>0405C_005</t>
  </si>
  <si>
    <t>0405C_007</t>
  </si>
  <si>
    <t>0405C_009</t>
  </si>
  <si>
    <t>0405C_011</t>
  </si>
  <si>
    <t>0405C_013</t>
  </si>
  <si>
    <t>0405C_015</t>
  </si>
  <si>
    <t>0405C_017</t>
  </si>
  <si>
    <t>0405C_019</t>
  </si>
  <si>
    <t>0405C_021</t>
  </si>
  <si>
    <t>0405C_023</t>
  </si>
  <si>
    <t>0405C_025</t>
  </si>
  <si>
    <t>0405C_027</t>
  </si>
  <si>
    <t>0405C_029</t>
  </si>
  <si>
    <t>0405B-4_004</t>
  </si>
  <si>
    <t>0405B-4_008</t>
  </si>
  <si>
    <t>0405B-4_016</t>
  </si>
  <si>
    <t>0405B-4_020</t>
  </si>
  <si>
    <t>0405B-4_024</t>
  </si>
  <si>
    <t>0405B-4_026</t>
  </si>
  <si>
    <t>0405B-4_032</t>
  </si>
  <si>
    <t>0405EV_006</t>
  </si>
  <si>
    <t>0405EV_019</t>
  </si>
  <si>
    <t>0405C_002</t>
  </si>
  <si>
    <t>0405C_016</t>
  </si>
  <si>
    <t>0405C_018</t>
  </si>
  <si>
    <t>0405C_020</t>
  </si>
  <si>
    <t>Olivine major-minor element data for three smples from Chidliak-07 (Canada)</t>
  </si>
  <si>
    <t>phenocrysts are grains gnerally smaller than &lt;1 mm with subhedra to euhedral morphology</t>
  </si>
  <si>
    <t xml:space="preserve">San Carlos 1 </t>
  </si>
  <si>
    <t xml:space="preserve">San Carlos 2 </t>
  </si>
  <si>
    <t xml:space="preserve">San Carlos 3 </t>
  </si>
  <si>
    <t xml:space="preserve">San Carlos 4 </t>
  </si>
  <si>
    <t xml:space="preserve">San Carlos 5 </t>
  </si>
  <si>
    <t xml:space="preserve">San Carlos 6 </t>
  </si>
  <si>
    <t xml:space="preserve">San Carlos 7 </t>
  </si>
  <si>
    <t xml:space="preserve">San Carlos 8 </t>
  </si>
  <si>
    <t>San Carlos 9</t>
  </si>
  <si>
    <t>San Carlos 10</t>
  </si>
  <si>
    <t>San Carlos 11</t>
  </si>
  <si>
    <t>San Carlos 12</t>
  </si>
  <si>
    <t>San Carlos 13</t>
  </si>
  <si>
    <t>San Carlos 14</t>
  </si>
  <si>
    <t>San Carlos 15</t>
  </si>
  <si>
    <t>San Carlos 16</t>
  </si>
  <si>
    <t>Representative analyses of San Carlos olivine collected at the University of Melbourne during the same analytical campaign as olivine in kimberllites (April 2021)</t>
  </si>
  <si>
    <t>additional analyses of San Carlos collected during the same analytical period can be found in Sarkar et al. (2022 Geology)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</si>
</sst>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432FF"/>
      <name val="Calibri (Body)"/>
    </font>
    <font>
      <sz val="11"/>
      <color rgb="FF0432FF"/>
      <name val="Calibri"/>
      <family val="2"/>
      <scheme val="minor"/>
    </font>
    <font>
      <sz val="11"/>
      <color theme="1"/>
      <name val="Calibri (Body)"/>
    </font>
    <font>
      <b/>
      <sz val="11"/>
      <color theme="1"/>
      <name val="Calibri"/>
      <family val="2"/>
    </font>
    <font>
      <b/>
      <sz val="11"/>
      <color theme="1"/>
      <name val="Calibri (Body)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0" fontId="5" fillId="0" borderId="0" xfId="0" applyFont="1"/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4" fontId="0" fillId="0" borderId="0" xfId="0" applyNumberFormat="1"/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/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10" fillId="0" borderId="0" xfId="0" applyFont="1"/>
    <xf numFmtId="2" fontId="10" fillId="0" borderId="0" xfId="0" applyNumberFormat="1" applyFont="1" applyAlignment="1">
      <alignment horizontal="center"/>
    </xf>
    <xf numFmtId="164" fontId="11" fillId="0" borderId="0" xfId="0" applyNumberFormat="1" applyFont="1" applyAlignment="1" applyProtection="1">
      <alignment horizontal="center"/>
      <protection locked="0"/>
    </xf>
    <xf numFmtId="2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/>
    <xf numFmtId="0" fontId="3" fillId="0" borderId="0" xfId="1" applyFont="1"/>
    <xf numFmtId="0" fontId="0" fillId="0" borderId="0" xfId="1" applyFont="1"/>
    <xf numFmtId="2" fontId="0" fillId="0" borderId="0" xfId="1" applyNumberFormat="1" applyFont="1"/>
    <xf numFmtId="164" fontId="3" fillId="0" borderId="0" xfId="1" applyNumberFormat="1" applyFont="1"/>
    <xf numFmtId="2" fontId="3" fillId="0" borderId="0" xfId="1" applyNumberFormat="1" applyFont="1"/>
    <xf numFmtId="0" fontId="6" fillId="0" borderId="0" xfId="1" applyFont="1"/>
    <xf numFmtId="2" fontId="6" fillId="0" borderId="0" xfId="1" applyNumberFormat="1" applyFont="1"/>
    <xf numFmtId="164" fontId="6" fillId="0" borderId="0" xfId="1" applyNumberFormat="1" applyFont="1"/>
    <xf numFmtId="1" fontId="3" fillId="0" borderId="0" xfId="1" applyNumberFormat="1" applyFont="1"/>
    <xf numFmtId="164" fontId="10" fillId="0" borderId="0" xfId="0" applyNumberFormat="1" applyFont="1" applyAlignment="1">
      <alignment horizontal="center"/>
    </xf>
    <xf numFmtId="1" fontId="11" fillId="0" borderId="0" xfId="0" applyNumberFormat="1" applyFont="1" applyAlignment="1" applyProtection="1">
      <alignment horizontal="center"/>
      <protection locked="0"/>
    </xf>
    <xf numFmtId="0" fontId="13" fillId="0" borderId="0" xfId="0" applyFont="1"/>
    <xf numFmtId="0" fontId="0" fillId="0" borderId="0" xfId="0" applyFont="1"/>
    <xf numFmtId="0" fontId="14" fillId="0" borderId="0" xfId="0" applyFont="1"/>
    <xf numFmtId="2" fontId="14" fillId="0" borderId="0" xfId="0" applyNumberFormat="1" applyFont="1"/>
    <xf numFmtId="2" fontId="13" fillId="0" borderId="0" xfId="0" applyNumberFormat="1" applyFont="1"/>
    <xf numFmtId="1" fontId="13" fillId="0" borderId="0" xfId="0" applyNumberFormat="1" applyFont="1"/>
    <xf numFmtId="0" fontId="15" fillId="0" borderId="0" xfId="0" applyFont="1"/>
  </cellXfs>
  <cellStyles count="2">
    <cellStyle name="Normal" xfId="0" builtinId="0"/>
    <cellStyle name="Normal 2" xfId="1" xr:uid="{1A04B3EA-F5B8-EA4B-A599-CD13048D6AD4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487BF-595D-3D48-A1B5-A688D7571695}">
  <dimension ref="A1:AD82"/>
  <sheetViews>
    <sheetView workbookViewId="0">
      <pane ySplit="3" topLeftCell="A4" activePane="bottomLeft" state="frozen"/>
      <selection pane="bottomLeft" activeCell="D74" sqref="D74:K74"/>
    </sheetView>
  </sheetViews>
  <sheetFormatPr baseColWidth="10" defaultColWidth="8.83203125" defaultRowHeight="15" x14ac:dyDescent="0.2"/>
  <cols>
    <col min="1" max="1" width="16.83203125" style="15" bestFit="1" customWidth="1"/>
    <col min="3" max="3" width="12.33203125" bestFit="1" customWidth="1"/>
    <col min="13" max="13" width="9.5" bestFit="1" customWidth="1"/>
    <col min="15" max="15" width="11.83203125" bestFit="1" customWidth="1"/>
  </cols>
  <sheetData>
    <row r="1" spans="1:14" s="32" customFormat="1" x14ac:dyDescent="0.2">
      <c r="A1" s="2" t="s">
        <v>780</v>
      </c>
      <c r="I1" s="31"/>
      <c r="L1" s="31"/>
    </row>
    <row r="2" spans="1:14" s="32" customFormat="1" x14ac:dyDescent="0.2">
      <c r="I2" s="31"/>
      <c r="L2" s="31"/>
    </row>
    <row r="3" spans="1:14" s="32" customFormat="1" x14ac:dyDescent="0.2">
      <c r="A3" t="s">
        <v>8</v>
      </c>
      <c r="B3" t="s">
        <v>583</v>
      </c>
      <c r="C3"/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4" x14ac:dyDescent="0.2">
      <c r="A4" s="16" t="s">
        <v>519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20"/>
    </row>
    <row r="5" spans="1:14" x14ac:dyDescent="0.2">
      <c r="A5" s="15" t="s">
        <v>719</v>
      </c>
      <c r="B5">
        <v>2</v>
      </c>
      <c r="C5" s="20"/>
      <c r="D5" s="7">
        <v>40.26</v>
      </c>
      <c r="E5" s="7">
        <v>4.3999999999999997E-2</v>
      </c>
      <c r="F5" s="7">
        <v>11.016999999999999</v>
      </c>
      <c r="G5" s="7">
        <v>0.14399999999999999</v>
      </c>
      <c r="H5" s="7">
        <v>47.468000000000004</v>
      </c>
      <c r="I5" s="7">
        <v>0.3</v>
      </c>
      <c r="J5" s="7">
        <v>3.5999999999999997E-2</v>
      </c>
      <c r="K5" s="7">
        <f>SUM(D5:J5)</f>
        <v>99.268999999999991</v>
      </c>
      <c r="L5" s="9">
        <v>88.479702007941142</v>
      </c>
      <c r="M5" s="20"/>
      <c r="N5" s="20"/>
    </row>
    <row r="6" spans="1:14" x14ac:dyDescent="0.2">
      <c r="A6" s="15" t="s">
        <v>720</v>
      </c>
      <c r="B6">
        <v>4</v>
      </c>
      <c r="C6" s="20"/>
      <c r="D6" s="7">
        <v>39.902000000000001</v>
      </c>
      <c r="E6" s="7">
        <v>0</v>
      </c>
      <c r="F6" s="7">
        <v>10.91</v>
      </c>
      <c r="G6" s="7">
        <v>0.15</v>
      </c>
      <c r="H6" s="7">
        <v>47.439</v>
      </c>
      <c r="I6" s="7">
        <v>0.34300000000000003</v>
      </c>
      <c r="J6" s="7">
        <v>3.2000000000000001E-2</v>
      </c>
      <c r="K6" s="7">
        <f t="shared" ref="K6:K52" si="0">SUM(D6:J6)</f>
        <v>98.775999999999996</v>
      </c>
      <c r="L6" s="9">
        <v>88.572627157571233</v>
      </c>
      <c r="M6" s="20"/>
      <c r="N6" s="20"/>
    </row>
    <row r="7" spans="1:14" x14ac:dyDescent="0.2">
      <c r="A7" s="15" t="s">
        <v>721</v>
      </c>
      <c r="B7">
        <v>6</v>
      </c>
      <c r="C7" s="20"/>
      <c r="D7" s="7">
        <v>41.170999999999999</v>
      </c>
      <c r="E7" s="7">
        <v>3.6999999999999998E-2</v>
      </c>
      <c r="F7" s="7">
        <v>7.258</v>
      </c>
      <c r="G7" s="7">
        <v>9.8000000000000004E-2</v>
      </c>
      <c r="H7" s="7">
        <v>50.481999999999999</v>
      </c>
      <c r="I7" s="7">
        <v>0.376</v>
      </c>
      <c r="J7" s="7">
        <v>1.4999999999999999E-2</v>
      </c>
      <c r="K7" s="7">
        <f t="shared" si="0"/>
        <v>99.436999999999998</v>
      </c>
      <c r="L7" s="9">
        <v>92.536363404507327</v>
      </c>
      <c r="M7" s="20"/>
      <c r="N7" s="20"/>
    </row>
    <row r="8" spans="1:14" x14ac:dyDescent="0.2">
      <c r="A8" s="15" t="s">
        <v>722</v>
      </c>
      <c r="B8">
        <v>8</v>
      </c>
      <c r="C8" s="20"/>
      <c r="D8" s="7">
        <v>40.664000000000001</v>
      </c>
      <c r="E8" s="7">
        <v>3.6999999999999998E-2</v>
      </c>
      <c r="F8" s="7">
        <v>8.5239999999999991</v>
      </c>
      <c r="G8" s="7">
        <v>0.10299999999999999</v>
      </c>
      <c r="H8" s="7">
        <v>49.231999999999999</v>
      </c>
      <c r="I8" s="7">
        <v>0.30599999999999999</v>
      </c>
      <c r="J8" s="7">
        <v>3.4000000000000002E-2</v>
      </c>
      <c r="K8" s="7">
        <f t="shared" si="0"/>
        <v>98.9</v>
      </c>
      <c r="L8" s="9">
        <v>91.146897385238702</v>
      </c>
      <c r="M8" s="20"/>
      <c r="N8" s="20"/>
    </row>
    <row r="9" spans="1:14" x14ac:dyDescent="0.2">
      <c r="A9" s="15" t="s">
        <v>723</v>
      </c>
      <c r="B9">
        <v>10</v>
      </c>
      <c r="C9" s="20"/>
      <c r="D9" s="7">
        <v>40.006</v>
      </c>
      <c r="E9" s="7">
        <v>0</v>
      </c>
      <c r="F9" s="7">
        <v>11.561999999999999</v>
      </c>
      <c r="G9" s="7">
        <v>0.17199999999999999</v>
      </c>
      <c r="H9" s="7">
        <v>46.884</v>
      </c>
      <c r="I9" s="7">
        <v>0.26600000000000001</v>
      </c>
      <c r="J9" s="7">
        <v>3.4000000000000002E-2</v>
      </c>
      <c r="K9" s="7">
        <f t="shared" si="0"/>
        <v>98.924000000000007</v>
      </c>
      <c r="L9" s="9">
        <v>87.846769152938904</v>
      </c>
      <c r="M9" s="20"/>
      <c r="N9" s="20"/>
    </row>
    <row r="10" spans="1:14" x14ac:dyDescent="0.2">
      <c r="A10" s="15" t="s">
        <v>724</v>
      </c>
      <c r="B10">
        <v>12</v>
      </c>
      <c r="C10" s="20"/>
      <c r="D10" s="7">
        <v>40.76</v>
      </c>
      <c r="E10" s="7">
        <v>2.5999999999999999E-2</v>
      </c>
      <c r="F10" s="7">
        <v>8.23</v>
      </c>
      <c r="G10" s="7">
        <v>7.8E-2</v>
      </c>
      <c r="H10" s="7">
        <v>49.722000000000001</v>
      </c>
      <c r="I10" s="7">
        <v>0.35499999999999998</v>
      </c>
      <c r="J10" s="7">
        <v>8.9999999999999993E-3</v>
      </c>
      <c r="K10" s="7">
        <f t="shared" si="0"/>
        <v>99.18</v>
      </c>
      <c r="L10" s="9">
        <v>91.503382988529182</v>
      </c>
      <c r="M10" s="20"/>
      <c r="N10" s="20"/>
    </row>
    <row r="11" spans="1:14" x14ac:dyDescent="0.2">
      <c r="A11" s="15" t="s">
        <v>725</v>
      </c>
      <c r="B11">
        <v>14</v>
      </c>
      <c r="C11" s="20"/>
      <c r="D11" s="7">
        <v>40.494999999999997</v>
      </c>
      <c r="E11" s="7">
        <v>0</v>
      </c>
      <c r="F11" s="7">
        <v>8.8119999999999994</v>
      </c>
      <c r="G11" s="7">
        <v>0.114</v>
      </c>
      <c r="H11" s="7">
        <v>49.167000000000002</v>
      </c>
      <c r="I11" s="7">
        <v>0.34499999999999997</v>
      </c>
      <c r="J11" s="7">
        <v>0.05</v>
      </c>
      <c r="K11" s="7">
        <f t="shared" si="0"/>
        <v>98.98299999999999</v>
      </c>
      <c r="L11" s="9">
        <v>90.864111151854331</v>
      </c>
      <c r="M11" s="20"/>
      <c r="N11" s="20"/>
    </row>
    <row r="12" spans="1:14" x14ac:dyDescent="0.2">
      <c r="A12" s="15" t="s">
        <v>726</v>
      </c>
      <c r="B12">
        <v>16</v>
      </c>
      <c r="C12" s="20"/>
      <c r="D12" s="7">
        <v>40.746000000000002</v>
      </c>
      <c r="E12" s="7">
        <v>0</v>
      </c>
      <c r="F12" s="7">
        <v>7.7510000000000003</v>
      </c>
      <c r="G12" s="7">
        <v>7.8E-2</v>
      </c>
      <c r="H12" s="7">
        <v>49.86</v>
      </c>
      <c r="I12" s="7">
        <v>0.35499999999999998</v>
      </c>
      <c r="J12" s="7">
        <v>8.9999999999999993E-3</v>
      </c>
      <c r="K12" s="7">
        <f t="shared" si="0"/>
        <v>98.799000000000007</v>
      </c>
      <c r="L12" s="9">
        <v>91.978604588036092</v>
      </c>
      <c r="M12" s="20"/>
      <c r="N12" s="20"/>
    </row>
    <row r="13" spans="1:14" x14ac:dyDescent="0.2">
      <c r="A13" s="15" t="s">
        <v>727</v>
      </c>
      <c r="B13">
        <v>18</v>
      </c>
      <c r="C13" s="20"/>
      <c r="D13" s="7">
        <v>40.851999999999997</v>
      </c>
      <c r="E13" s="7">
        <v>4.9000000000000002E-2</v>
      </c>
      <c r="F13" s="7">
        <v>7.3360000000000003</v>
      </c>
      <c r="G13" s="7">
        <v>0.09</v>
      </c>
      <c r="H13" s="7">
        <v>50.213999999999999</v>
      </c>
      <c r="I13" s="7">
        <v>0.35899999999999999</v>
      </c>
      <c r="J13" s="7">
        <v>5.6000000000000001E-2</v>
      </c>
      <c r="K13" s="7">
        <f t="shared" si="0"/>
        <v>98.955999999999989</v>
      </c>
      <c r="L13" s="9">
        <v>92.425016564936087</v>
      </c>
      <c r="M13" s="20"/>
      <c r="N13" s="20"/>
    </row>
    <row r="14" spans="1:14" x14ac:dyDescent="0.2">
      <c r="A14" s="15" t="s">
        <v>728</v>
      </c>
      <c r="B14">
        <v>20</v>
      </c>
      <c r="C14" s="20"/>
      <c r="D14" s="7">
        <v>40.674999999999997</v>
      </c>
      <c r="E14" s="7">
        <v>0</v>
      </c>
      <c r="F14" s="7">
        <v>7.7869999999999999</v>
      </c>
      <c r="G14" s="7">
        <v>0.13500000000000001</v>
      </c>
      <c r="H14" s="7">
        <v>50.039000000000001</v>
      </c>
      <c r="I14" s="7">
        <v>0.35699999999999998</v>
      </c>
      <c r="J14" s="7">
        <v>0.02</v>
      </c>
      <c r="K14" s="7">
        <f t="shared" si="0"/>
        <v>99.012999999999991</v>
      </c>
      <c r="L14" s="9">
        <v>91.970852933121776</v>
      </c>
      <c r="M14" s="20"/>
      <c r="N14" s="20"/>
    </row>
    <row r="15" spans="1:14" x14ac:dyDescent="0.2">
      <c r="A15" s="15" t="s">
        <v>729</v>
      </c>
      <c r="B15">
        <v>22</v>
      </c>
      <c r="C15" s="20"/>
      <c r="D15" s="7">
        <v>40.726999999999997</v>
      </c>
      <c r="E15" s="7">
        <v>0</v>
      </c>
      <c r="F15" s="7">
        <v>7.71</v>
      </c>
      <c r="G15" s="7">
        <v>8.5999999999999993E-2</v>
      </c>
      <c r="H15" s="7">
        <v>49.987000000000002</v>
      </c>
      <c r="I15" s="7">
        <v>0.36099999999999999</v>
      </c>
      <c r="J15" s="7">
        <v>1.9E-2</v>
      </c>
      <c r="K15" s="7">
        <f t="shared" si="0"/>
        <v>98.89</v>
      </c>
      <c r="L15" s="9">
        <v>92.036313322824228</v>
      </c>
      <c r="M15" s="20"/>
      <c r="N15" s="20"/>
    </row>
    <row r="16" spans="1:14" x14ac:dyDescent="0.2">
      <c r="A16" s="15" t="s">
        <v>730</v>
      </c>
      <c r="B16">
        <v>100</v>
      </c>
      <c r="C16" s="20"/>
      <c r="D16" s="7">
        <v>40.792999999999999</v>
      </c>
      <c r="E16" s="7">
        <v>2.9000000000000001E-2</v>
      </c>
      <c r="F16" s="7">
        <v>7.8319999999999999</v>
      </c>
      <c r="G16" s="7">
        <v>0.1</v>
      </c>
      <c r="H16" s="7">
        <v>50.127000000000002</v>
      </c>
      <c r="I16" s="7">
        <v>0.36799999999999999</v>
      </c>
      <c r="J16" s="7">
        <v>1.9E-2</v>
      </c>
      <c r="K16" s="7">
        <f t="shared" si="0"/>
        <v>99.268000000000001</v>
      </c>
      <c r="L16" s="9">
        <v>91.941227279353285</v>
      </c>
      <c r="M16" s="20"/>
      <c r="N16" s="20"/>
    </row>
    <row r="17" spans="1:30" x14ac:dyDescent="0.2">
      <c r="A17" s="15" t="s">
        <v>731</v>
      </c>
      <c r="B17">
        <v>26</v>
      </c>
      <c r="C17" s="20"/>
      <c r="D17" s="7">
        <v>40.866</v>
      </c>
      <c r="E17" s="7">
        <v>3.2000000000000001E-2</v>
      </c>
      <c r="F17" s="7">
        <v>6.8639999999999999</v>
      </c>
      <c r="G17" s="7">
        <v>9.5000000000000001E-2</v>
      </c>
      <c r="H17" s="7">
        <v>50.962000000000003</v>
      </c>
      <c r="I17" s="7">
        <v>0.36</v>
      </c>
      <c r="J17" s="7">
        <v>2.4E-2</v>
      </c>
      <c r="K17" s="7">
        <f t="shared" si="0"/>
        <v>99.202999999999989</v>
      </c>
      <c r="L17" s="9">
        <v>92.974874935924447</v>
      </c>
      <c r="M17" s="20"/>
      <c r="N17" s="20"/>
    </row>
    <row r="18" spans="1:30" x14ac:dyDescent="0.2">
      <c r="A18" s="15" t="s">
        <v>732</v>
      </c>
      <c r="B18">
        <v>28</v>
      </c>
      <c r="C18" s="20"/>
      <c r="D18" s="7">
        <v>40.634999999999998</v>
      </c>
      <c r="E18" s="7">
        <v>5.5E-2</v>
      </c>
      <c r="F18" s="7">
        <v>8.1780000000000008</v>
      </c>
      <c r="G18" s="7">
        <v>0.1</v>
      </c>
      <c r="H18" s="7">
        <v>49.462000000000003</v>
      </c>
      <c r="I18" s="7">
        <v>0.39100000000000001</v>
      </c>
      <c r="J18" s="7">
        <v>5.6000000000000001E-2</v>
      </c>
      <c r="K18" s="7">
        <f t="shared" si="0"/>
        <v>98.87700000000001</v>
      </c>
      <c r="L18" s="9">
        <v>91.511897066025227</v>
      </c>
      <c r="M18" s="20"/>
      <c r="N18" s="20"/>
    </row>
    <row r="19" spans="1:30" x14ac:dyDescent="0.2">
      <c r="A19" s="15" t="s">
        <v>733</v>
      </c>
      <c r="B19">
        <v>30</v>
      </c>
      <c r="C19" s="20"/>
      <c r="D19" s="7">
        <v>40.793999999999997</v>
      </c>
      <c r="E19" s="7">
        <v>4.3999999999999997E-2</v>
      </c>
      <c r="F19" s="7">
        <v>7.78</v>
      </c>
      <c r="G19" s="7">
        <v>8.4000000000000005E-2</v>
      </c>
      <c r="H19" s="7">
        <v>50.058999999999997</v>
      </c>
      <c r="I19" s="7">
        <v>0.35899999999999999</v>
      </c>
      <c r="J19" s="7">
        <v>3.4000000000000002E-2</v>
      </c>
      <c r="K19" s="7">
        <f t="shared" si="0"/>
        <v>99.153999999999996</v>
      </c>
      <c r="L19" s="9">
        <v>91.980439745421464</v>
      </c>
      <c r="M19" s="20"/>
      <c r="N19" s="20"/>
    </row>
    <row r="20" spans="1:30" x14ac:dyDescent="0.2">
      <c r="A20" s="15" t="s">
        <v>734</v>
      </c>
      <c r="B20">
        <v>32</v>
      </c>
      <c r="C20" s="20"/>
      <c r="D20" s="7">
        <v>40.375</v>
      </c>
      <c r="E20" s="7">
        <v>0</v>
      </c>
      <c r="F20" s="7">
        <v>8.8450000000000006</v>
      </c>
      <c r="G20" s="7">
        <v>0.19900000000000001</v>
      </c>
      <c r="H20" s="7">
        <v>49.018999999999998</v>
      </c>
      <c r="I20" s="7">
        <v>0.32100000000000001</v>
      </c>
      <c r="J20" s="7">
        <v>2.8000000000000001E-2</v>
      </c>
      <c r="K20" s="7">
        <f t="shared" si="0"/>
        <v>98.786999999999992</v>
      </c>
      <c r="L20" s="9">
        <v>90.807901384366431</v>
      </c>
      <c r="M20" s="20"/>
      <c r="N20" s="20"/>
    </row>
    <row r="21" spans="1:30" x14ac:dyDescent="0.2">
      <c r="A21" s="15" t="s">
        <v>735</v>
      </c>
      <c r="B21">
        <v>34</v>
      </c>
      <c r="C21" s="20"/>
      <c r="D21" s="7">
        <v>40.363</v>
      </c>
      <c r="E21" s="7">
        <v>0</v>
      </c>
      <c r="F21" s="7">
        <v>9.6310000000000002</v>
      </c>
      <c r="G21" s="7">
        <v>0.11799999999999999</v>
      </c>
      <c r="H21" s="7">
        <v>48.356999999999999</v>
      </c>
      <c r="I21" s="7">
        <v>0.35599999999999998</v>
      </c>
      <c r="J21" s="7">
        <v>4.3999999999999997E-2</v>
      </c>
      <c r="K21" s="7">
        <f t="shared" si="0"/>
        <v>98.868999999999986</v>
      </c>
      <c r="L21" s="9">
        <v>89.949900403749538</v>
      </c>
      <c r="M21" s="20"/>
      <c r="N21" s="20"/>
    </row>
    <row r="22" spans="1:30" x14ac:dyDescent="0.2">
      <c r="A22" s="15" t="s">
        <v>736</v>
      </c>
      <c r="B22">
        <v>36</v>
      </c>
      <c r="C22" s="20"/>
      <c r="D22" s="7">
        <v>41.079000000000001</v>
      </c>
      <c r="E22" s="7">
        <v>0</v>
      </c>
      <c r="F22" s="7">
        <v>6.9480000000000004</v>
      </c>
      <c r="G22" s="7">
        <v>9.0999999999999998E-2</v>
      </c>
      <c r="H22" s="7">
        <v>50.792999999999999</v>
      </c>
      <c r="I22" s="7">
        <v>0.34899999999999998</v>
      </c>
      <c r="J22" s="7">
        <v>1.2999999999999999E-2</v>
      </c>
      <c r="K22" s="7">
        <f t="shared" si="0"/>
        <v>99.27300000000001</v>
      </c>
      <c r="L22" s="9">
        <v>92.873056285558292</v>
      </c>
      <c r="M22" s="20"/>
      <c r="N22" s="20"/>
    </row>
    <row r="23" spans="1:30" x14ac:dyDescent="0.2">
      <c r="A23" s="15" t="s">
        <v>737</v>
      </c>
      <c r="B23">
        <v>101</v>
      </c>
      <c r="C23" s="20"/>
      <c r="D23" s="7">
        <v>40.688000000000002</v>
      </c>
      <c r="E23" s="7">
        <v>4.3999999999999997E-2</v>
      </c>
      <c r="F23" s="7">
        <v>8.07</v>
      </c>
      <c r="G23" s="7">
        <v>0.10100000000000001</v>
      </c>
      <c r="H23" s="7">
        <v>49.798000000000002</v>
      </c>
      <c r="I23" s="7">
        <v>0.376</v>
      </c>
      <c r="J23" s="7">
        <v>7.4999999999999997E-2</v>
      </c>
      <c r="K23" s="7">
        <f t="shared" si="0"/>
        <v>99.152000000000001</v>
      </c>
      <c r="L23" s="9">
        <v>91.666456209976744</v>
      </c>
      <c r="M23" s="20"/>
      <c r="N23" s="20"/>
    </row>
    <row r="24" spans="1:30" x14ac:dyDescent="0.2">
      <c r="A24" s="15" t="s">
        <v>738</v>
      </c>
      <c r="B24">
        <v>40</v>
      </c>
      <c r="C24" s="20"/>
      <c r="D24" s="7">
        <v>40.47</v>
      </c>
      <c r="E24" s="7">
        <v>0</v>
      </c>
      <c r="F24" s="7">
        <v>10.103</v>
      </c>
      <c r="G24" s="7">
        <v>0.11</v>
      </c>
      <c r="H24" s="7">
        <v>48.301000000000002</v>
      </c>
      <c r="I24" s="7">
        <v>0.29599999999999999</v>
      </c>
      <c r="J24" s="7">
        <v>3.5000000000000003E-2</v>
      </c>
      <c r="K24" s="7">
        <f t="shared" si="0"/>
        <v>99.315000000000012</v>
      </c>
      <c r="L24" s="9">
        <v>89.498147316569444</v>
      </c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1:30" x14ac:dyDescent="0.2">
      <c r="A25" s="15" t="s">
        <v>739</v>
      </c>
      <c r="B25">
        <v>42</v>
      </c>
      <c r="C25" s="20"/>
      <c r="D25" s="7">
        <v>40.935000000000002</v>
      </c>
      <c r="E25" s="7">
        <v>0</v>
      </c>
      <c r="F25" s="7">
        <v>7.5010000000000003</v>
      </c>
      <c r="G25" s="7">
        <v>9.2999999999999999E-2</v>
      </c>
      <c r="H25" s="7">
        <v>50.558</v>
      </c>
      <c r="I25" s="7">
        <v>0.38700000000000001</v>
      </c>
      <c r="J25" s="7">
        <v>2.8000000000000001E-2</v>
      </c>
      <c r="K25" s="7">
        <f t="shared" si="0"/>
        <v>99.50200000000001</v>
      </c>
      <c r="L25" s="9">
        <v>92.316383042636758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spans="1:30" x14ac:dyDescent="0.2">
      <c r="A26" s="15" t="s">
        <v>740</v>
      </c>
      <c r="B26">
        <v>44</v>
      </c>
      <c r="C26" s="20"/>
      <c r="D26" s="7">
        <v>40.311999999999998</v>
      </c>
      <c r="E26" s="7">
        <v>0</v>
      </c>
      <c r="F26" s="7">
        <v>10.234</v>
      </c>
      <c r="G26" s="7">
        <v>0.14299999999999999</v>
      </c>
      <c r="H26" s="7">
        <v>48.402000000000001</v>
      </c>
      <c r="I26" s="7">
        <v>0.36599999999999999</v>
      </c>
      <c r="J26" s="7">
        <v>2.1000000000000001E-2</v>
      </c>
      <c r="K26" s="7">
        <f t="shared" si="0"/>
        <v>99.478000000000009</v>
      </c>
      <c r="L26" s="9">
        <v>89.39625932834312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</row>
    <row r="27" spans="1:30" x14ac:dyDescent="0.2">
      <c r="A27" s="15" t="s">
        <v>741</v>
      </c>
      <c r="B27">
        <v>46</v>
      </c>
      <c r="C27" s="20"/>
      <c r="D27" s="7">
        <v>39.945</v>
      </c>
      <c r="E27" s="7">
        <v>0</v>
      </c>
      <c r="F27" s="7">
        <v>12.824</v>
      </c>
      <c r="G27" s="7">
        <v>0.16400000000000001</v>
      </c>
      <c r="H27" s="7">
        <v>46.186</v>
      </c>
      <c r="I27" s="7">
        <v>0.16900000000000001</v>
      </c>
      <c r="J27" s="7">
        <v>2.5999999999999999E-2</v>
      </c>
      <c r="K27" s="7">
        <f t="shared" si="0"/>
        <v>99.313999999999993</v>
      </c>
      <c r="L27" s="9">
        <v>86.522754457660298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1:30" x14ac:dyDescent="0.2">
      <c r="A28" s="15" t="s">
        <v>742</v>
      </c>
      <c r="B28">
        <v>48</v>
      </c>
      <c r="C28" s="20"/>
      <c r="D28" s="7">
        <v>40.795999999999999</v>
      </c>
      <c r="E28" s="7">
        <v>3.1E-2</v>
      </c>
      <c r="F28" s="7">
        <v>7.5449999999999999</v>
      </c>
      <c r="G28" s="7">
        <v>0.10100000000000001</v>
      </c>
      <c r="H28" s="7">
        <v>50.292000000000002</v>
      </c>
      <c r="I28" s="7">
        <v>0.37</v>
      </c>
      <c r="J28" s="7">
        <v>2.5999999999999999E-2</v>
      </c>
      <c r="K28" s="7">
        <f t="shared" si="0"/>
        <v>99.161000000000001</v>
      </c>
      <c r="L28" s="9">
        <v>92.237106076282274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1:30" x14ac:dyDescent="0.2">
      <c r="A29" s="15" t="s">
        <v>743</v>
      </c>
      <c r="B29">
        <v>50</v>
      </c>
      <c r="C29" s="20"/>
      <c r="D29" s="7">
        <v>40.567</v>
      </c>
      <c r="E29" s="7">
        <v>0</v>
      </c>
      <c r="F29" s="7">
        <v>9.0129999999999999</v>
      </c>
      <c r="G29" s="7">
        <v>0.11899999999999999</v>
      </c>
      <c r="H29" s="7">
        <v>49.015999999999998</v>
      </c>
      <c r="I29" s="7">
        <v>0.36099999999999999</v>
      </c>
      <c r="J29" s="7">
        <v>2.8000000000000001E-2</v>
      </c>
      <c r="K29" s="7">
        <f t="shared" si="0"/>
        <v>99.104000000000013</v>
      </c>
      <c r="L29" s="9">
        <v>90.649114956504079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x14ac:dyDescent="0.2">
      <c r="A30" s="15" t="s">
        <v>744</v>
      </c>
      <c r="B30">
        <v>52</v>
      </c>
      <c r="C30" s="20"/>
      <c r="D30" s="7">
        <v>40.906999999999996</v>
      </c>
      <c r="E30" s="7">
        <v>2.8000000000000001E-2</v>
      </c>
      <c r="F30" s="7">
        <v>7.7610000000000001</v>
      </c>
      <c r="G30" s="7">
        <v>9.9000000000000005E-2</v>
      </c>
      <c r="H30" s="7">
        <v>50.094000000000001</v>
      </c>
      <c r="I30" s="7">
        <v>0.35199999999999998</v>
      </c>
      <c r="J30" s="7">
        <v>1.7999999999999999E-2</v>
      </c>
      <c r="K30" s="7">
        <f t="shared" si="0"/>
        <v>99.259</v>
      </c>
      <c r="L30" s="9">
        <v>92.003601209266634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</row>
    <row r="31" spans="1:30" x14ac:dyDescent="0.2">
      <c r="A31" s="15" t="s">
        <v>745</v>
      </c>
      <c r="B31">
        <v>54</v>
      </c>
      <c r="C31" s="20"/>
      <c r="D31" s="7">
        <v>40.661999999999999</v>
      </c>
      <c r="E31" s="7">
        <v>0</v>
      </c>
      <c r="F31" s="7">
        <v>8.6020000000000003</v>
      </c>
      <c r="G31" s="7">
        <v>0.152</v>
      </c>
      <c r="H31" s="7">
        <v>49.62</v>
      </c>
      <c r="I31" s="7">
        <v>0.36799999999999999</v>
      </c>
      <c r="J31" s="7">
        <v>0.01</v>
      </c>
      <c r="K31" s="7">
        <f t="shared" si="0"/>
        <v>99.414000000000001</v>
      </c>
      <c r="L31" s="9">
        <v>91.136733963857353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</row>
    <row r="32" spans="1:30" x14ac:dyDescent="0.2">
      <c r="A32" s="15" t="s">
        <v>746</v>
      </c>
      <c r="B32">
        <v>56</v>
      </c>
      <c r="C32" s="20"/>
      <c r="D32" s="7">
        <v>40.546999999999997</v>
      </c>
      <c r="E32" s="7">
        <v>0</v>
      </c>
      <c r="F32" s="7">
        <v>9.1129999999999995</v>
      </c>
      <c r="G32" s="7">
        <v>0.113</v>
      </c>
      <c r="H32" s="7">
        <v>49.262999999999998</v>
      </c>
      <c r="I32" s="7">
        <v>0.252</v>
      </c>
      <c r="J32" s="7">
        <v>2.3E-2</v>
      </c>
      <c r="K32" s="7">
        <f t="shared" si="0"/>
        <v>99.310999999999993</v>
      </c>
      <c r="L32" s="9">
        <v>90.598068174947088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</row>
    <row r="33" spans="1:30" x14ac:dyDescent="0.2">
      <c r="A33" s="15" t="s">
        <v>747</v>
      </c>
      <c r="B33">
        <v>60</v>
      </c>
      <c r="C33" s="20"/>
      <c r="D33" s="7">
        <v>40.204000000000001</v>
      </c>
      <c r="E33" s="7">
        <v>0</v>
      </c>
      <c r="F33" s="7">
        <v>10.657999999999999</v>
      </c>
      <c r="G33" s="7">
        <v>0.158</v>
      </c>
      <c r="H33" s="7">
        <v>47.84</v>
      </c>
      <c r="I33" s="7">
        <v>0.29899999999999999</v>
      </c>
      <c r="J33" s="7">
        <v>2.5999999999999999E-2</v>
      </c>
      <c r="K33" s="7">
        <f t="shared" si="0"/>
        <v>99.185000000000016</v>
      </c>
      <c r="L33" s="9">
        <v>88.890431177530786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</row>
    <row r="34" spans="1:30" x14ac:dyDescent="0.2">
      <c r="A34" s="15" t="s">
        <v>748</v>
      </c>
      <c r="B34">
        <v>62</v>
      </c>
      <c r="C34" s="20"/>
      <c r="D34" s="7">
        <v>40.948999999999998</v>
      </c>
      <c r="E34" s="7">
        <v>6.7000000000000004E-2</v>
      </c>
      <c r="F34" s="7">
        <v>7.5289999999999999</v>
      </c>
      <c r="G34" s="7">
        <v>0.109</v>
      </c>
      <c r="H34" s="7">
        <v>50.323</v>
      </c>
      <c r="I34" s="7">
        <v>0.36799999999999999</v>
      </c>
      <c r="J34" s="7">
        <v>4.2999999999999997E-2</v>
      </c>
      <c r="K34" s="7">
        <f t="shared" si="0"/>
        <v>99.388000000000005</v>
      </c>
      <c r="L34" s="9">
        <v>92.256695889699941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</row>
    <row r="35" spans="1:30" x14ac:dyDescent="0.2">
      <c r="A35" s="15" t="s">
        <v>749</v>
      </c>
      <c r="B35">
        <v>64</v>
      </c>
      <c r="C35" s="20"/>
      <c r="D35" s="7">
        <v>40.689</v>
      </c>
      <c r="E35" s="7">
        <v>3.3000000000000002E-2</v>
      </c>
      <c r="F35" s="7">
        <v>7.9550000000000001</v>
      </c>
      <c r="G35" s="7">
        <v>9.5000000000000001E-2</v>
      </c>
      <c r="H35" s="7">
        <v>50.064</v>
      </c>
      <c r="I35" s="7">
        <v>0.35699999999999998</v>
      </c>
      <c r="J35" s="7">
        <v>4.2999999999999997E-2</v>
      </c>
      <c r="K35" s="7">
        <f t="shared" si="0"/>
        <v>99.236000000000004</v>
      </c>
      <c r="L35" s="9">
        <v>91.815566881324202</v>
      </c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</row>
    <row r="36" spans="1:30" x14ac:dyDescent="0.2">
      <c r="A36" s="15" t="s">
        <v>750</v>
      </c>
      <c r="B36">
        <v>66</v>
      </c>
      <c r="C36" s="20"/>
      <c r="D36" s="7">
        <v>40.052999999999997</v>
      </c>
      <c r="E36" s="7">
        <v>0</v>
      </c>
      <c r="F36" s="7">
        <v>12.03</v>
      </c>
      <c r="G36" s="7">
        <v>0.158</v>
      </c>
      <c r="H36" s="7">
        <v>46.779000000000003</v>
      </c>
      <c r="I36" s="7">
        <v>0.17799999999999999</v>
      </c>
      <c r="J36" s="7">
        <v>2.5999999999999999E-2</v>
      </c>
      <c r="K36" s="7">
        <f t="shared" si="0"/>
        <v>99.224000000000004</v>
      </c>
      <c r="L36" s="9">
        <v>87.392055358782287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</row>
    <row r="37" spans="1:30" x14ac:dyDescent="0.2">
      <c r="A37" s="15" t="s">
        <v>751</v>
      </c>
      <c r="B37">
        <v>68</v>
      </c>
      <c r="C37" s="20"/>
      <c r="D37" s="7">
        <v>40.811</v>
      </c>
      <c r="E37" s="7">
        <v>2.5000000000000001E-2</v>
      </c>
      <c r="F37" s="7">
        <v>8.0050000000000008</v>
      </c>
      <c r="G37" s="7">
        <v>0.10100000000000001</v>
      </c>
      <c r="H37" s="7">
        <v>50.052</v>
      </c>
      <c r="I37" s="7">
        <v>0.35499999999999998</v>
      </c>
      <c r="J37" s="7">
        <v>5.1999999999999998E-2</v>
      </c>
      <c r="K37" s="7">
        <f t="shared" si="0"/>
        <v>99.40100000000001</v>
      </c>
      <c r="L37" s="9">
        <v>91.766548288226716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1:30" x14ac:dyDescent="0.2">
      <c r="A38" s="15" t="s">
        <v>752</v>
      </c>
      <c r="B38">
        <v>70</v>
      </c>
      <c r="C38" s="20"/>
      <c r="D38" s="7">
        <v>40.637999999999998</v>
      </c>
      <c r="E38" s="7">
        <v>0.03</v>
      </c>
      <c r="F38" s="7">
        <v>8.6379999999999999</v>
      </c>
      <c r="G38" s="7">
        <v>0.13400000000000001</v>
      </c>
      <c r="H38" s="7">
        <v>49.595999999999997</v>
      </c>
      <c r="I38" s="7">
        <v>0.31</v>
      </c>
      <c r="J38" s="7">
        <v>2.4E-2</v>
      </c>
      <c r="K38" s="7">
        <f t="shared" si="0"/>
        <v>99.37</v>
      </c>
      <c r="L38" s="9">
        <v>91.099018614523445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1:30" x14ac:dyDescent="0.2">
      <c r="A39" s="15" t="s">
        <v>753</v>
      </c>
      <c r="B39">
        <v>72</v>
      </c>
      <c r="C39" s="20"/>
      <c r="D39" s="7">
        <v>40.868000000000002</v>
      </c>
      <c r="E39" s="7">
        <v>0.03</v>
      </c>
      <c r="F39" s="7">
        <v>8.2910000000000004</v>
      </c>
      <c r="G39" s="7">
        <v>9.8000000000000004E-2</v>
      </c>
      <c r="H39" s="7">
        <v>49.79</v>
      </c>
      <c r="I39" s="7">
        <v>0.35799999999999998</v>
      </c>
      <c r="J39" s="7">
        <v>4.1000000000000002E-2</v>
      </c>
      <c r="K39" s="7">
        <f t="shared" si="0"/>
        <v>99.475999999999999</v>
      </c>
      <c r="L39" s="9">
        <v>91.456478623135936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 x14ac:dyDescent="0.2">
      <c r="A40" s="15" t="s">
        <v>754</v>
      </c>
      <c r="B40">
        <v>74</v>
      </c>
      <c r="C40" s="20"/>
      <c r="D40" s="7">
        <v>40.518999999999998</v>
      </c>
      <c r="E40" s="7">
        <v>0</v>
      </c>
      <c r="F40" s="7">
        <v>9.27</v>
      </c>
      <c r="G40" s="7">
        <v>0.16400000000000001</v>
      </c>
      <c r="H40" s="7">
        <v>48.987000000000002</v>
      </c>
      <c r="I40" s="7">
        <v>0.28899999999999998</v>
      </c>
      <c r="J40" s="7">
        <v>2.3E-2</v>
      </c>
      <c r="K40" s="7">
        <f t="shared" si="0"/>
        <v>99.251999999999995</v>
      </c>
      <c r="L40" s="9">
        <v>90.402922404209662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x14ac:dyDescent="0.2">
      <c r="A41" s="15" t="s">
        <v>755</v>
      </c>
      <c r="B41">
        <v>76</v>
      </c>
      <c r="C41" s="20"/>
      <c r="D41" s="7">
        <v>40.972999999999999</v>
      </c>
      <c r="E41" s="7">
        <v>2.5000000000000001E-2</v>
      </c>
      <c r="F41" s="7">
        <v>7.3310000000000004</v>
      </c>
      <c r="G41" s="7">
        <v>9.0999999999999998E-2</v>
      </c>
      <c r="H41" s="7">
        <v>50.62</v>
      </c>
      <c r="I41" s="7">
        <v>0.35399999999999998</v>
      </c>
      <c r="J41" s="7">
        <v>2.1000000000000001E-2</v>
      </c>
      <c r="K41" s="7">
        <f t="shared" si="0"/>
        <v>99.414999999999992</v>
      </c>
      <c r="L41" s="9">
        <v>92.485943504228814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x14ac:dyDescent="0.2">
      <c r="A42" s="15" t="s">
        <v>756</v>
      </c>
      <c r="B42">
        <v>78</v>
      </c>
      <c r="C42" s="20"/>
      <c r="D42" s="7">
        <v>40.529000000000003</v>
      </c>
      <c r="E42" s="7">
        <v>0</v>
      </c>
      <c r="F42" s="7">
        <v>10.151999999999999</v>
      </c>
      <c r="G42" s="7">
        <v>8.1000000000000003E-2</v>
      </c>
      <c r="H42" s="7">
        <v>48.628999999999998</v>
      </c>
      <c r="I42" s="7">
        <v>0.39200000000000002</v>
      </c>
      <c r="J42" s="7">
        <v>2.8000000000000001E-2</v>
      </c>
      <c r="K42" s="7">
        <f t="shared" si="0"/>
        <v>99.811000000000007</v>
      </c>
      <c r="L42" s="9">
        <v>89.516268569839767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x14ac:dyDescent="0.2">
      <c r="A43" s="15" t="s">
        <v>757</v>
      </c>
      <c r="B43">
        <v>80</v>
      </c>
      <c r="C43" s="20"/>
      <c r="D43" s="7">
        <v>40.838999999999999</v>
      </c>
      <c r="E43" s="7">
        <v>5.0999999999999997E-2</v>
      </c>
      <c r="F43" s="7">
        <v>8.1969999999999992</v>
      </c>
      <c r="G43" s="7">
        <v>0.105</v>
      </c>
      <c r="H43" s="7">
        <v>50.109000000000002</v>
      </c>
      <c r="I43" s="7">
        <v>0.36399999999999999</v>
      </c>
      <c r="J43" s="7">
        <v>2.8000000000000001E-2</v>
      </c>
      <c r="K43" s="7">
        <f t="shared" si="0"/>
        <v>99.693000000000012</v>
      </c>
      <c r="L43" s="9">
        <v>91.594452330958546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x14ac:dyDescent="0.2">
      <c r="A44" s="15" t="s">
        <v>758</v>
      </c>
      <c r="B44">
        <v>82</v>
      </c>
      <c r="C44" s="20"/>
      <c r="D44" s="7">
        <v>40.991999999999997</v>
      </c>
      <c r="E44" s="7">
        <v>8.1000000000000003E-2</v>
      </c>
      <c r="F44" s="7">
        <v>7.5039999999999996</v>
      </c>
      <c r="G44" s="7">
        <v>0.1</v>
      </c>
      <c r="H44" s="7">
        <v>50.655000000000001</v>
      </c>
      <c r="I44" s="7">
        <v>0.37</v>
      </c>
      <c r="J44" s="7">
        <v>4.2999999999999997E-2</v>
      </c>
      <c r="K44" s="7">
        <f t="shared" si="0"/>
        <v>99.745000000000005</v>
      </c>
      <c r="L44" s="9">
        <v>92.327135754460983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x14ac:dyDescent="0.2">
      <c r="A45" s="15" t="s">
        <v>759</v>
      </c>
      <c r="B45">
        <v>84</v>
      </c>
      <c r="C45" s="20"/>
      <c r="D45" s="7">
        <v>40.890999999999998</v>
      </c>
      <c r="E45" s="7">
        <v>0</v>
      </c>
      <c r="F45" s="7">
        <v>8.2070000000000007</v>
      </c>
      <c r="G45" s="7">
        <v>0.106</v>
      </c>
      <c r="H45" s="7">
        <v>50.011000000000003</v>
      </c>
      <c r="I45" s="7">
        <v>0.36799999999999999</v>
      </c>
      <c r="J45" s="7">
        <v>5.7000000000000002E-2</v>
      </c>
      <c r="K45" s="7">
        <f t="shared" si="0"/>
        <v>99.64</v>
      </c>
      <c r="L45" s="9">
        <v>91.569961245683217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x14ac:dyDescent="0.2">
      <c r="A46" s="15" t="s">
        <v>760</v>
      </c>
      <c r="B46">
        <v>86</v>
      </c>
      <c r="C46" s="20"/>
      <c r="D46" s="7">
        <v>40.844999999999999</v>
      </c>
      <c r="E46" s="7">
        <v>5.5E-2</v>
      </c>
      <c r="F46" s="7">
        <v>8.25</v>
      </c>
      <c r="G46" s="7">
        <v>0.123</v>
      </c>
      <c r="H46" s="7">
        <v>49.798999999999999</v>
      </c>
      <c r="I46" s="7">
        <v>0.34300000000000003</v>
      </c>
      <c r="J46" s="7">
        <v>5.3999999999999999E-2</v>
      </c>
      <c r="K46" s="7">
        <f t="shared" si="0"/>
        <v>99.469000000000008</v>
      </c>
      <c r="L46" s="9">
        <v>91.496540524529806</v>
      </c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x14ac:dyDescent="0.2">
      <c r="A47" s="15" t="s">
        <v>761</v>
      </c>
      <c r="B47">
        <v>88</v>
      </c>
      <c r="C47" s="20"/>
      <c r="D47" s="7">
        <v>40.902999999999999</v>
      </c>
      <c r="E47" s="7">
        <v>5.2999999999999999E-2</v>
      </c>
      <c r="F47" s="7">
        <v>7.2549999999999999</v>
      </c>
      <c r="G47" s="7">
        <v>8.5999999999999993E-2</v>
      </c>
      <c r="H47" s="7">
        <v>50.725999999999999</v>
      </c>
      <c r="I47" s="7">
        <v>0.38300000000000001</v>
      </c>
      <c r="J47" s="7">
        <v>5.3999999999999999E-2</v>
      </c>
      <c r="K47" s="7">
        <f t="shared" si="0"/>
        <v>99.46</v>
      </c>
      <c r="L47" s="9">
        <v>92.572440197298036</v>
      </c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x14ac:dyDescent="0.2">
      <c r="A48" s="15" t="s">
        <v>762</v>
      </c>
      <c r="B48">
        <v>90</v>
      </c>
      <c r="C48" s="20"/>
      <c r="D48" s="7">
        <v>40.893000000000001</v>
      </c>
      <c r="E48" s="7">
        <v>0</v>
      </c>
      <c r="F48" s="7">
        <v>8.4450000000000003</v>
      </c>
      <c r="G48" s="7">
        <v>0.1</v>
      </c>
      <c r="H48" s="7">
        <v>49.918999999999997</v>
      </c>
      <c r="I48" s="7">
        <v>0.35399999999999998</v>
      </c>
      <c r="J48" s="7">
        <v>1.6E-2</v>
      </c>
      <c r="K48" s="7">
        <f t="shared" si="0"/>
        <v>99.727000000000004</v>
      </c>
      <c r="L48" s="9">
        <v>91.332082240035504</v>
      </c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x14ac:dyDescent="0.2">
      <c r="A49" s="15" t="s">
        <v>763</v>
      </c>
      <c r="B49">
        <v>92</v>
      </c>
      <c r="C49" s="20"/>
      <c r="D49" s="7">
        <v>40.893000000000001</v>
      </c>
      <c r="E49" s="7">
        <v>2.5000000000000001E-2</v>
      </c>
      <c r="F49" s="7">
        <v>8.33</v>
      </c>
      <c r="G49" s="7">
        <v>0.108</v>
      </c>
      <c r="H49" s="7">
        <v>50.023000000000003</v>
      </c>
      <c r="I49" s="7">
        <v>0.35299999999999998</v>
      </c>
      <c r="J49" s="7">
        <v>7.0999999999999994E-2</v>
      </c>
      <c r="K49" s="7">
        <f t="shared" si="0"/>
        <v>99.802999999999983</v>
      </c>
      <c r="L49" s="9">
        <v>91.456290094319314</v>
      </c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x14ac:dyDescent="0.2">
      <c r="A50" s="15" t="s">
        <v>764</v>
      </c>
      <c r="B50">
        <v>94</v>
      </c>
      <c r="C50" s="20"/>
      <c r="D50" s="7">
        <v>41.104999999999997</v>
      </c>
      <c r="E50" s="7">
        <v>5.7000000000000002E-2</v>
      </c>
      <c r="F50" s="7">
        <v>7.1609999999999996</v>
      </c>
      <c r="G50" s="7">
        <v>9.9000000000000005E-2</v>
      </c>
      <c r="H50" s="7">
        <v>50.895000000000003</v>
      </c>
      <c r="I50" s="7">
        <v>0.38300000000000001</v>
      </c>
      <c r="J50" s="7">
        <v>2.9000000000000001E-2</v>
      </c>
      <c r="K50" s="7">
        <f t="shared" si="0"/>
        <v>99.728999999999999</v>
      </c>
      <c r="L50" s="9">
        <v>92.684198712058375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x14ac:dyDescent="0.2">
      <c r="A51" s="15" t="s">
        <v>765</v>
      </c>
      <c r="B51">
        <v>96</v>
      </c>
      <c r="C51" s="20"/>
      <c r="D51" s="7">
        <v>40.726999999999997</v>
      </c>
      <c r="E51" s="7">
        <v>0</v>
      </c>
      <c r="F51" s="7">
        <v>8.2959999999999994</v>
      </c>
      <c r="G51" s="7">
        <v>0.111</v>
      </c>
      <c r="H51" s="7">
        <v>49.914999999999999</v>
      </c>
      <c r="I51" s="7">
        <v>0.36699999999999999</v>
      </c>
      <c r="J51" s="7">
        <v>2.4E-2</v>
      </c>
      <c r="K51" s="7">
        <f t="shared" si="0"/>
        <v>99.44</v>
      </c>
      <c r="L51" s="9">
        <v>91.4713480147052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x14ac:dyDescent="0.2">
      <c r="A52" s="15" t="s">
        <v>766</v>
      </c>
      <c r="B52">
        <v>98</v>
      </c>
      <c r="C52" s="20"/>
      <c r="D52" s="7">
        <v>40.774999999999999</v>
      </c>
      <c r="E52" s="7">
        <v>3.4000000000000002E-2</v>
      </c>
      <c r="F52" s="7">
        <v>7.6769999999999996</v>
      </c>
      <c r="G52" s="7">
        <v>0.104</v>
      </c>
      <c r="H52" s="7">
        <v>50.274999999999999</v>
      </c>
      <c r="I52" s="7">
        <v>0.36799999999999999</v>
      </c>
      <c r="J52" s="7">
        <v>1.9E-2</v>
      </c>
      <c r="K52" s="7">
        <f t="shared" si="0"/>
        <v>99.251999999999995</v>
      </c>
      <c r="L52" s="9">
        <v>92.109550071665907</v>
      </c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s="2" customFormat="1" x14ac:dyDescent="0.2">
      <c r="A53" s="16" t="s">
        <v>514</v>
      </c>
      <c r="D53" s="8">
        <f t="shared" ref="D53:K53" si="1">MEDIAN(D5:D52)</f>
        <v>40.736499999999999</v>
      </c>
      <c r="E53" s="8">
        <f t="shared" si="1"/>
        <v>2.5000000000000001E-2</v>
      </c>
      <c r="F53" s="8">
        <f t="shared" si="1"/>
        <v>8.2185000000000006</v>
      </c>
      <c r="G53" s="8">
        <f t="shared" si="1"/>
        <v>0.10349999999999999</v>
      </c>
      <c r="H53" s="8">
        <f t="shared" si="1"/>
        <v>49.887500000000003</v>
      </c>
      <c r="I53" s="8">
        <f t="shared" si="1"/>
        <v>0.35699999999999998</v>
      </c>
      <c r="J53" s="8">
        <f t="shared" si="1"/>
        <v>2.8000000000000001E-2</v>
      </c>
      <c r="K53" s="8">
        <f t="shared" si="1"/>
        <v>99.268499999999989</v>
      </c>
      <c r="L53" s="10">
        <f>MEDIAN(L5:L52)</f>
        <v>91.507640027277205</v>
      </c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</row>
    <row r="54" spans="1:30" s="2" customFormat="1" x14ac:dyDescent="0.2">
      <c r="A54" s="16" t="s">
        <v>513</v>
      </c>
      <c r="D54" s="8">
        <f t="shared" ref="D54:L54" si="2">AVERAGE(D5:D52)</f>
        <v>40.668500000000002</v>
      </c>
      <c r="E54" s="8">
        <f t="shared" si="2"/>
        <v>2.1291666666666671E-2</v>
      </c>
      <c r="F54" s="8">
        <f t="shared" si="2"/>
        <v>8.6025416666666654</v>
      </c>
      <c r="G54" s="8">
        <f t="shared" si="2"/>
        <v>0.11377083333333336</v>
      </c>
      <c r="H54" s="8">
        <f t="shared" si="2"/>
        <v>49.496041666666663</v>
      </c>
      <c r="I54" s="8">
        <f t="shared" si="2"/>
        <v>0.34243750000000001</v>
      </c>
      <c r="J54" s="8">
        <f t="shared" si="2"/>
        <v>3.216666666666667E-2</v>
      </c>
      <c r="K54" s="8">
        <f t="shared" si="2"/>
        <v>99.276749999999993</v>
      </c>
      <c r="L54" s="10">
        <f t="shared" si="2"/>
        <v>91.106676895649116</v>
      </c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</row>
    <row r="55" spans="1:30" s="2" customFormat="1" x14ac:dyDescent="0.2">
      <c r="A55" s="16" t="s">
        <v>515</v>
      </c>
      <c r="L55" s="8">
        <f>_xlfn.STDEV.P(L5:L52)</f>
        <v>1.4783057595056683</v>
      </c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  <row r="56" spans="1:30" s="2" customFormat="1" x14ac:dyDescent="0.2">
      <c r="A56" s="16" t="s">
        <v>516</v>
      </c>
      <c r="L56" s="10">
        <f>MAX(L5:L52)</f>
        <v>92.974874935924447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</row>
    <row r="57" spans="1:30" s="2" customFormat="1" x14ac:dyDescent="0.2">
      <c r="A57" s="16" t="s">
        <v>517</v>
      </c>
      <c r="L57" s="17">
        <v>10</v>
      </c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</row>
    <row r="58" spans="1:30" s="2" customFormat="1" x14ac:dyDescent="0.2">
      <c r="A58" s="16" t="s">
        <v>518</v>
      </c>
      <c r="L58" s="17">
        <f>COUNT(L5:L52)</f>
        <v>48</v>
      </c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</row>
    <row r="59" spans="1:30" x14ac:dyDescent="0.2"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</row>
    <row r="60" spans="1:30" x14ac:dyDescent="0.2">
      <c r="A60" s="16" t="s">
        <v>630</v>
      </c>
      <c r="B60" s="2"/>
      <c r="C60" s="13"/>
      <c r="D60" s="13"/>
      <c r="E60" s="13"/>
      <c r="F60" s="13"/>
      <c r="G60" s="13"/>
      <c r="H60" s="13"/>
      <c r="I60" s="13"/>
      <c r="J60" s="13"/>
      <c r="K60" s="13"/>
      <c r="L60" s="13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x14ac:dyDescent="0.2">
      <c r="A61" s="15" t="s">
        <v>767</v>
      </c>
      <c r="B61">
        <v>5</v>
      </c>
      <c r="C61" s="20"/>
      <c r="D61" s="7">
        <v>40.247999999999998</v>
      </c>
      <c r="E61" s="7">
        <v>0.04</v>
      </c>
      <c r="F61" s="7">
        <v>10.116</v>
      </c>
      <c r="G61" s="7">
        <v>0.13900000000000001</v>
      </c>
      <c r="H61" s="7">
        <v>48.244999999999997</v>
      </c>
      <c r="I61" s="7">
        <v>0.151</v>
      </c>
      <c r="J61" s="7">
        <v>3.9E-2</v>
      </c>
      <c r="K61" s="7">
        <f t="shared" ref="K61:K73" si="3">SUM(D61:J61)</f>
        <v>98.977999999999994</v>
      </c>
      <c r="L61" s="9">
        <v>89.475135341052507</v>
      </c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x14ac:dyDescent="0.2">
      <c r="A62" s="15" t="s">
        <v>768</v>
      </c>
      <c r="B62">
        <v>9</v>
      </c>
      <c r="C62" s="20"/>
      <c r="D62" s="7">
        <v>40.478999999999999</v>
      </c>
      <c r="E62" s="7">
        <v>5.0999999999999997E-2</v>
      </c>
      <c r="F62" s="7">
        <v>9.9529999999999994</v>
      </c>
      <c r="G62" s="7">
        <v>0.13200000000000001</v>
      </c>
      <c r="H62" s="7">
        <v>48.131999999999998</v>
      </c>
      <c r="I62" s="7">
        <v>0.14399999999999999</v>
      </c>
      <c r="J62" s="7">
        <v>7.3999999999999996E-2</v>
      </c>
      <c r="K62" s="7">
        <f t="shared" si="3"/>
        <v>98.965000000000003</v>
      </c>
      <c r="L62" s="9">
        <v>89.605311142392225</v>
      </c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x14ac:dyDescent="0.2">
      <c r="A63" s="15" t="s">
        <v>769</v>
      </c>
      <c r="B63">
        <v>17</v>
      </c>
      <c r="C63" s="20"/>
      <c r="D63" s="7">
        <v>40.502000000000002</v>
      </c>
      <c r="E63" s="7">
        <v>3.1E-2</v>
      </c>
      <c r="F63" s="7">
        <v>9.8339999999999996</v>
      </c>
      <c r="G63" s="7">
        <v>0.124</v>
      </c>
      <c r="H63" s="7">
        <v>48.412999999999997</v>
      </c>
      <c r="I63" s="7">
        <v>0.312</v>
      </c>
      <c r="J63" s="7">
        <v>3.1E-2</v>
      </c>
      <c r="K63" s="7">
        <f t="shared" si="3"/>
        <v>99.247</v>
      </c>
      <c r="L63" s="9">
        <v>89.770392329810491</v>
      </c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x14ac:dyDescent="0.2">
      <c r="A64" s="15" t="s">
        <v>770</v>
      </c>
      <c r="B64">
        <v>21</v>
      </c>
      <c r="C64" s="20"/>
      <c r="D64" s="7">
        <v>40.377000000000002</v>
      </c>
      <c r="E64" s="7">
        <v>4.9000000000000002E-2</v>
      </c>
      <c r="F64" s="7">
        <v>10.023</v>
      </c>
      <c r="G64" s="7">
        <v>0.13700000000000001</v>
      </c>
      <c r="H64" s="7">
        <v>47.988</v>
      </c>
      <c r="I64" s="7">
        <v>0.13200000000000001</v>
      </c>
      <c r="J64" s="7">
        <v>4.5999999999999999E-2</v>
      </c>
      <c r="K64" s="7">
        <f t="shared" si="3"/>
        <v>98.75200000000001</v>
      </c>
      <c r="L64" s="9">
        <v>89.511755549318309</v>
      </c>
    </row>
    <row r="65" spans="1:30" x14ac:dyDescent="0.2">
      <c r="A65" s="15" t="s">
        <v>771</v>
      </c>
      <c r="B65">
        <v>25</v>
      </c>
      <c r="C65" s="20"/>
      <c r="D65" s="7">
        <v>40.546999999999997</v>
      </c>
      <c r="E65" s="7">
        <v>2.5999999999999999E-2</v>
      </c>
      <c r="F65" s="7">
        <v>9.8930000000000007</v>
      </c>
      <c r="G65" s="7">
        <v>0.11600000000000001</v>
      </c>
      <c r="H65" s="7">
        <v>48.146000000000001</v>
      </c>
      <c r="I65" s="7">
        <v>0.31900000000000001</v>
      </c>
      <c r="J65" s="7">
        <v>3.9E-2</v>
      </c>
      <c r="K65" s="7">
        <f t="shared" si="3"/>
        <v>99.086000000000013</v>
      </c>
      <c r="L65" s="9">
        <v>89.664190941850521</v>
      </c>
    </row>
    <row r="66" spans="1:30" x14ac:dyDescent="0.2">
      <c r="A66" s="15" t="s">
        <v>772</v>
      </c>
      <c r="B66">
        <v>27</v>
      </c>
      <c r="C66" s="20"/>
      <c r="D66" s="7">
        <v>40.454999999999998</v>
      </c>
      <c r="E66" s="7">
        <v>2.7E-2</v>
      </c>
      <c r="F66" s="7">
        <v>9.7829999999999995</v>
      </c>
      <c r="G66" s="7">
        <v>0.13300000000000001</v>
      </c>
      <c r="H66" s="7">
        <v>48.423000000000002</v>
      </c>
      <c r="I66" s="7">
        <v>0.29599999999999999</v>
      </c>
      <c r="J66" s="7">
        <v>3.5000000000000003E-2</v>
      </c>
      <c r="K66" s="7">
        <f t="shared" si="3"/>
        <v>99.152000000000001</v>
      </c>
      <c r="L66" s="9">
        <v>89.819930942798422</v>
      </c>
    </row>
    <row r="67" spans="1:30" x14ac:dyDescent="0.2">
      <c r="A67" s="15" t="s">
        <v>773</v>
      </c>
      <c r="B67">
        <v>33</v>
      </c>
      <c r="C67" s="20"/>
      <c r="D67" s="7">
        <v>40.433999999999997</v>
      </c>
      <c r="E67" s="7">
        <v>0</v>
      </c>
      <c r="F67" s="7">
        <v>9.6649999999999991</v>
      </c>
      <c r="G67" s="7">
        <v>0.18</v>
      </c>
      <c r="H67" s="7">
        <v>48.158999999999999</v>
      </c>
      <c r="I67" s="7">
        <v>0.32</v>
      </c>
      <c r="J67" s="7">
        <v>3.7999999999999999E-2</v>
      </c>
      <c r="K67" s="7">
        <f t="shared" si="3"/>
        <v>98.795999999999978</v>
      </c>
      <c r="L67" s="9">
        <v>89.880741494343781</v>
      </c>
    </row>
    <row r="68" spans="1:30" x14ac:dyDescent="0.2">
      <c r="A68" s="15" t="s">
        <v>774</v>
      </c>
      <c r="B68">
        <v>45</v>
      </c>
      <c r="C68" s="20"/>
      <c r="D68" s="7">
        <v>40.348999999999997</v>
      </c>
      <c r="E68" s="7">
        <v>0</v>
      </c>
      <c r="F68" s="7">
        <v>10.124000000000001</v>
      </c>
      <c r="G68" s="7">
        <v>0.16400000000000001</v>
      </c>
      <c r="H68" s="7">
        <v>48.241999999999997</v>
      </c>
      <c r="I68" s="7">
        <v>0.33200000000000002</v>
      </c>
      <c r="J68" s="7">
        <v>0.154</v>
      </c>
      <c r="K68" s="7">
        <f t="shared" si="3"/>
        <v>99.364999999999981</v>
      </c>
      <c r="L68" s="9">
        <v>89.467102659971076</v>
      </c>
    </row>
    <row r="69" spans="1:30" x14ac:dyDescent="0.2">
      <c r="A69" s="15" t="s">
        <v>775</v>
      </c>
      <c r="B69">
        <v>58</v>
      </c>
      <c r="C69" s="20"/>
      <c r="D69" s="7">
        <v>40.487000000000002</v>
      </c>
      <c r="E69" s="7">
        <v>0</v>
      </c>
      <c r="F69" s="7">
        <v>9.827</v>
      </c>
      <c r="G69" s="7">
        <v>0.111</v>
      </c>
      <c r="H69" s="7">
        <v>48.917000000000002</v>
      </c>
      <c r="I69" s="7">
        <v>0.184</v>
      </c>
      <c r="J69" s="7">
        <v>2.3E-2</v>
      </c>
      <c r="K69" s="7">
        <f t="shared" si="3"/>
        <v>99.548999999999992</v>
      </c>
      <c r="L69" s="9">
        <v>89.871591272053294</v>
      </c>
      <c r="M69" s="20"/>
    </row>
    <row r="70" spans="1:30" x14ac:dyDescent="0.2">
      <c r="A70" s="15" t="s">
        <v>776</v>
      </c>
      <c r="B70">
        <v>71</v>
      </c>
      <c r="C70" s="20"/>
      <c r="D70" s="7">
        <v>40.622</v>
      </c>
      <c r="E70" s="7">
        <v>0.06</v>
      </c>
      <c r="F70" s="7">
        <v>9.9510000000000005</v>
      </c>
      <c r="G70" s="7">
        <v>0.123</v>
      </c>
      <c r="H70" s="7">
        <v>48.585000000000001</v>
      </c>
      <c r="I70" s="7">
        <v>0.15</v>
      </c>
      <c r="J70" s="7">
        <v>4.7E-2</v>
      </c>
      <c r="K70" s="7">
        <f t="shared" si="3"/>
        <v>99.538000000000011</v>
      </c>
      <c r="L70" s="9">
        <v>89.694097499150544</v>
      </c>
    </row>
    <row r="71" spans="1:30" x14ac:dyDescent="0.2">
      <c r="A71" s="15" t="s">
        <v>777</v>
      </c>
      <c r="B71">
        <v>85</v>
      </c>
      <c r="C71" s="20"/>
      <c r="D71" s="7">
        <v>40.619999999999997</v>
      </c>
      <c r="E71" s="7">
        <v>6.2E-2</v>
      </c>
      <c r="F71" s="7">
        <v>9.9689999999999994</v>
      </c>
      <c r="G71" s="7">
        <v>0.13200000000000001</v>
      </c>
      <c r="H71" s="7">
        <v>48.578000000000003</v>
      </c>
      <c r="I71" s="7">
        <v>0.16700000000000001</v>
      </c>
      <c r="J71" s="7">
        <v>7.4999999999999997E-2</v>
      </c>
      <c r="K71" s="7">
        <f t="shared" si="3"/>
        <v>99.602999999999994</v>
      </c>
      <c r="L71" s="9">
        <v>89.676045964049095</v>
      </c>
    </row>
    <row r="72" spans="1:30" x14ac:dyDescent="0.2">
      <c r="A72" s="15" t="s">
        <v>778</v>
      </c>
      <c r="B72">
        <v>87</v>
      </c>
      <c r="C72" s="20"/>
      <c r="D72" s="7">
        <v>40.758000000000003</v>
      </c>
      <c r="E72" s="7">
        <v>0</v>
      </c>
      <c r="F72" s="7">
        <v>10.167</v>
      </c>
      <c r="G72" s="7">
        <v>0.124</v>
      </c>
      <c r="H72" s="7">
        <v>48.831000000000003</v>
      </c>
      <c r="I72" s="7">
        <v>0.155</v>
      </c>
      <c r="J72" s="7">
        <v>4.8000000000000001E-2</v>
      </c>
      <c r="K72" s="7">
        <f t="shared" si="3"/>
        <v>100.08300000000001</v>
      </c>
      <c r="L72" s="9">
        <v>89.54128833585375</v>
      </c>
    </row>
    <row r="73" spans="1:30" x14ac:dyDescent="0.2">
      <c r="A73" s="15" t="s">
        <v>779</v>
      </c>
      <c r="B73">
        <v>89</v>
      </c>
      <c r="C73" s="20"/>
      <c r="D73" s="7">
        <v>40.448</v>
      </c>
      <c r="E73" s="7">
        <v>0</v>
      </c>
      <c r="F73" s="7">
        <v>10.073</v>
      </c>
      <c r="G73" s="7">
        <v>0.128</v>
      </c>
      <c r="H73" s="7">
        <v>48.366999999999997</v>
      </c>
      <c r="I73" s="7">
        <v>0.32100000000000001</v>
      </c>
      <c r="J73" s="7">
        <v>7.9000000000000001E-2</v>
      </c>
      <c r="K73" s="7">
        <f t="shared" si="3"/>
        <v>99.415999999999983</v>
      </c>
      <c r="L73" s="9">
        <v>89.538862683392097</v>
      </c>
    </row>
    <row r="74" spans="1:30" s="2" customFormat="1" x14ac:dyDescent="0.2">
      <c r="A74" s="16" t="s">
        <v>513</v>
      </c>
      <c r="B74" s="13"/>
      <c r="C74" s="13"/>
      <c r="D74" s="8">
        <f t="shared" ref="D74:K74" si="4">AVERAGE(D61:D73)</f>
        <v>40.486615384615384</v>
      </c>
      <c r="E74" s="8">
        <f t="shared" si="4"/>
        <v>2.6615384615384614E-2</v>
      </c>
      <c r="F74" s="8">
        <f t="shared" si="4"/>
        <v>9.9521538461538448</v>
      </c>
      <c r="G74" s="8">
        <f t="shared" si="4"/>
        <v>0.13407692307692309</v>
      </c>
      <c r="H74" s="8">
        <f t="shared" si="4"/>
        <v>48.386615384615382</v>
      </c>
      <c r="I74" s="8">
        <f t="shared" si="4"/>
        <v>0.22946153846153847</v>
      </c>
      <c r="J74" s="8">
        <f t="shared" si="4"/>
        <v>5.6000000000000001E-2</v>
      </c>
      <c r="K74" s="8">
        <f t="shared" si="4"/>
        <v>99.271538461538455</v>
      </c>
      <c r="L74" s="10">
        <f>AVERAGE(L61:L73)</f>
        <v>89.655111242771994</v>
      </c>
    </row>
    <row r="75" spans="1:30" s="2" customFormat="1" x14ac:dyDescent="0.2">
      <c r="A75" s="16" t="s">
        <v>515</v>
      </c>
      <c r="B75" s="13"/>
      <c r="C75" s="13"/>
      <c r="D75" s="8">
        <f t="shared" ref="D75:K75" si="5">_xlfn.STDEV.P(D61:D73)</f>
        <v>0.12614432421850996</v>
      </c>
      <c r="E75" s="8">
        <f t="shared" si="5"/>
        <v>2.3538964298300945E-2</v>
      </c>
      <c r="F75" s="8">
        <f t="shared" si="5"/>
        <v>0.14321519373298486</v>
      </c>
      <c r="G75" s="8">
        <f t="shared" si="5"/>
        <v>1.8121222315971075E-2</v>
      </c>
      <c r="H75" s="8">
        <f t="shared" si="5"/>
        <v>0.26769257294416693</v>
      </c>
      <c r="I75" s="8">
        <f t="shared" si="5"/>
        <v>8.1869140785876982E-2</v>
      </c>
      <c r="J75" s="8">
        <f t="shared" si="5"/>
        <v>3.2956848243632861E-2</v>
      </c>
      <c r="K75" s="8">
        <f t="shared" si="5"/>
        <v>0.35856886805200472</v>
      </c>
      <c r="L75" s="8">
        <f>_xlfn.STDEV.P(L61:L73)</f>
        <v>0.14074181125830129</v>
      </c>
    </row>
    <row r="76" spans="1:30" s="2" customFormat="1" x14ac:dyDescent="0.2">
      <c r="A76" s="16" t="s">
        <v>518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>
        <f>COUNT(L61:L73)</f>
        <v>13</v>
      </c>
    </row>
    <row r="78" spans="1:30" x14ac:dyDescent="0.2">
      <c r="A78" s="19" t="s">
        <v>595</v>
      </c>
    </row>
    <row r="79" spans="1:30" x14ac:dyDescent="0.2">
      <c r="A79" s="19" t="s">
        <v>588</v>
      </c>
      <c r="B79" s="20"/>
      <c r="C79" s="20"/>
      <c r="D79" s="7"/>
      <c r="E79" s="7"/>
      <c r="F79" s="7"/>
      <c r="G79" s="7"/>
      <c r="H79" s="7"/>
      <c r="I79" s="7"/>
      <c r="J79" s="7"/>
      <c r="K79" s="7"/>
      <c r="L79" s="9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</row>
    <row r="80" spans="1:30" x14ac:dyDescent="0.2">
      <c r="A80" s="19" t="s">
        <v>589</v>
      </c>
      <c r="B80" s="20"/>
      <c r="C80" s="20"/>
      <c r="D80" s="7"/>
      <c r="E80" s="7"/>
      <c r="F80" s="7"/>
      <c r="G80" s="7"/>
      <c r="H80" s="7"/>
      <c r="I80" s="7"/>
      <c r="J80" s="7"/>
      <c r="K80" s="7"/>
      <c r="L80" s="9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</row>
    <row r="81" spans="1:30" x14ac:dyDescent="0.2">
      <c r="A81" s="19" t="s">
        <v>781</v>
      </c>
      <c r="B81" s="20"/>
      <c r="C81" s="20"/>
      <c r="D81" s="7"/>
      <c r="E81" s="7"/>
      <c r="F81" s="7"/>
      <c r="G81" s="7"/>
      <c r="H81" s="7"/>
      <c r="I81" s="7"/>
      <c r="J81" s="7"/>
      <c r="K81" s="7"/>
      <c r="L81" s="9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</row>
    <row r="82" spans="1:30" x14ac:dyDescent="0.2">
      <c r="B82" s="20"/>
      <c r="C82" s="20"/>
      <c r="D82" s="7"/>
      <c r="E82" s="7"/>
      <c r="F82" s="7"/>
      <c r="G82" s="7"/>
      <c r="H82" s="7"/>
      <c r="I82" s="7"/>
      <c r="J82" s="7"/>
      <c r="K82" s="7"/>
      <c r="L82" s="9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B6920-EC40-404B-A81D-8C219A5E9CAF}">
  <dimension ref="A1:L126"/>
  <sheetViews>
    <sheetView workbookViewId="0">
      <pane xSplit="3" ySplit="3" topLeftCell="D92" activePane="bottomRight" state="frozen"/>
      <selection pane="topRight" activeCell="I1" sqref="I1"/>
      <selection pane="bottomLeft" activeCell="A2" sqref="A2"/>
      <selection pane="bottomRight" activeCell="D119" sqref="D119:K119"/>
    </sheetView>
  </sheetViews>
  <sheetFormatPr baseColWidth="10" defaultColWidth="11.1640625" defaultRowHeight="15" x14ac:dyDescent="0.2"/>
  <cols>
    <col min="1" max="1" width="19.1640625" style="32" customWidth="1"/>
    <col min="2" max="8" width="11.1640625" style="32"/>
    <col min="9" max="9" width="11.1640625" style="31"/>
    <col min="10" max="11" width="11.1640625" style="32"/>
    <col min="12" max="12" width="11.1640625" style="31"/>
    <col min="13" max="16384" width="11.1640625" style="32"/>
  </cols>
  <sheetData>
    <row r="1" spans="1:12" x14ac:dyDescent="0.2">
      <c r="A1" s="2" t="s">
        <v>718</v>
      </c>
    </row>
    <row r="3" spans="1:12" x14ac:dyDescent="0.2">
      <c r="A3" t="s">
        <v>8</v>
      </c>
      <c r="B3" t="s">
        <v>583</v>
      </c>
      <c r="C3" t="s">
        <v>717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A4" s="31" t="s">
        <v>489</v>
      </c>
    </row>
    <row r="5" spans="1:12" s="36" customFormat="1" x14ac:dyDescent="0.2">
      <c r="A5" s="36" t="s">
        <v>638</v>
      </c>
      <c r="B5" s="36">
        <v>161</v>
      </c>
      <c r="C5" s="36" t="s">
        <v>639</v>
      </c>
      <c r="D5" s="37">
        <v>40.630000000000003</v>
      </c>
      <c r="E5" s="37">
        <v>0.04</v>
      </c>
      <c r="F5" s="37">
        <v>9.76</v>
      </c>
      <c r="G5" s="37">
        <v>0.12</v>
      </c>
      <c r="H5" s="37">
        <v>48.9</v>
      </c>
      <c r="I5" s="37">
        <v>0.28999999999999998</v>
      </c>
      <c r="J5" s="37">
        <v>0.04</v>
      </c>
      <c r="K5" s="37">
        <f>SUM(D5:J5)</f>
        <v>99.78</v>
      </c>
      <c r="L5" s="38">
        <v>89.949748743718587</v>
      </c>
    </row>
    <row r="6" spans="1:12" s="36" customFormat="1" x14ac:dyDescent="0.2">
      <c r="A6" s="36" t="s">
        <v>640</v>
      </c>
      <c r="B6" s="36">
        <v>164</v>
      </c>
      <c r="C6" s="36" t="s">
        <v>639</v>
      </c>
      <c r="D6" s="37">
        <v>40.74</v>
      </c>
      <c r="E6" s="37">
        <v>0</v>
      </c>
      <c r="F6" s="37">
        <v>8.91</v>
      </c>
      <c r="G6" s="37">
        <v>0.11</v>
      </c>
      <c r="H6" s="37">
        <v>49.24</v>
      </c>
      <c r="I6" s="37">
        <v>0.39</v>
      </c>
      <c r="J6" s="37">
        <v>0.05</v>
      </c>
      <c r="K6" s="37">
        <f t="shared" ref="K6:K68" si="0">SUM(D6:J6)</f>
        <v>99.44</v>
      </c>
      <c r="L6" s="38">
        <v>90.785498489425976</v>
      </c>
    </row>
    <row r="7" spans="1:12" s="36" customFormat="1" x14ac:dyDescent="0.2">
      <c r="A7" s="36" t="s">
        <v>641</v>
      </c>
      <c r="B7" s="36">
        <v>167</v>
      </c>
      <c r="C7" s="36" t="s">
        <v>639</v>
      </c>
      <c r="D7" s="37">
        <v>40.82</v>
      </c>
      <c r="E7" s="37">
        <v>0.05</v>
      </c>
      <c r="F7" s="37">
        <v>8.34</v>
      </c>
      <c r="G7" s="37">
        <v>0.11</v>
      </c>
      <c r="H7" s="37">
        <v>49.66</v>
      </c>
      <c r="I7" s="37">
        <v>0.41</v>
      </c>
      <c r="J7" s="37">
        <v>0.04</v>
      </c>
      <c r="K7" s="37">
        <f t="shared" si="0"/>
        <v>99.429999999999993</v>
      </c>
      <c r="L7" s="38">
        <v>91.381048387096769</v>
      </c>
    </row>
    <row r="8" spans="1:12" s="36" customFormat="1" x14ac:dyDescent="0.2">
      <c r="A8" s="36" t="s">
        <v>642</v>
      </c>
      <c r="B8" s="36">
        <v>170</v>
      </c>
      <c r="C8" s="36" t="s">
        <v>639</v>
      </c>
      <c r="D8" s="37">
        <v>40.89</v>
      </c>
      <c r="E8" s="37">
        <v>0</v>
      </c>
      <c r="F8" s="37">
        <v>8.15</v>
      </c>
      <c r="G8" s="37">
        <v>0.11</v>
      </c>
      <c r="H8" s="37">
        <v>50.15</v>
      </c>
      <c r="I8" s="37">
        <v>0.4</v>
      </c>
      <c r="J8" s="37">
        <v>0.01</v>
      </c>
      <c r="K8" s="37">
        <f t="shared" si="0"/>
        <v>99.710000000000008</v>
      </c>
      <c r="L8" s="38">
        <v>91.658291457286438</v>
      </c>
    </row>
    <row r="9" spans="1:12" s="36" customFormat="1" x14ac:dyDescent="0.2">
      <c r="A9" s="36" t="s">
        <v>643</v>
      </c>
      <c r="B9" s="36">
        <v>172</v>
      </c>
      <c r="C9" s="36" t="s">
        <v>639</v>
      </c>
      <c r="D9" s="37">
        <v>40.799999999999997</v>
      </c>
      <c r="E9" s="37">
        <v>0</v>
      </c>
      <c r="F9" s="37">
        <v>8.2200000000000006</v>
      </c>
      <c r="G9" s="37">
        <v>0.14000000000000001</v>
      </c>
      <c r="H9" s="37">
        <v>49.87</v>
      </c>
      <c r="I9" s="37">
        <v>0.35</v>
      </c>
      <c r="J9" s="37">
        <v>0.02</v>
      </c>
      <c r="K9" s="37">
        <f t="shared" si="0"/>
        <v>99.399999999999991</v>
      </c>
      <c r="L9" s="38">
        <v>91.549295774647888</v>
      </c>
    </row>
    <row r="10" spans="1:12" s="36" customFormat="1" x14ac:dyDescent="0.2">
      <c r="A10" s="36" t="s">
        <v>644</v>
      </c>
      <c r="B10" s="36">
        <v>175</v>
      </c>
      <c r="C10" s="36" t="s">
        <v>639</v>
      </c>
      <c r="D10" s="37">
        <v>40.47</v>
      </c>
      <c r="E10" s="37">
        <v>0.04</v>
      </c>
      <c r="F10" s="37">
        <v>8.67</v>
      </c>
      <c r="G10" s="37">
        <v>0.13</v>
      </c>
      <c r="H10" s="37">
        <v>49.13</v>
      </c>
      <c r="I10" s="37">
        <v>0.38</v>
      </c>
      <c r="J10" s="37">
        <v>0.06</v>
      </c>
      <c r="K10" s="37">
        <f t="shared" si="0"/>
        <v>98.88</v>
      </c>
      <c r="L10" s="38">
        <v>90.986908358509567</v>
      </c>
    </row>
    <row r="11" spans="1:12" s="36" customFormat="1" x14ac:dyDescent="0.2">
      <c r="A11" s="36" t="s">
        <v>645</v>
      </c>
      <c r="B11" s="36">
        <v>178</v>
      </c>
      <c r="C11" s="36" t="s">
        <v>639</v>
      </c>
      <c r="D11" s="37">
        <v>40.75</v>
      </c>
      <c r="E11" s="37">
        <v>0.04</v>
      </c>
      <c r="F11" s="37">
        <v>8.65</v>
      </c>
      <c r="G11" s="37">
        <v>0.13</v>
      </c>
      <c r="H11" s="37">
        <v>49.45</v>
      </c>
      <c r="I11" s="37">
        <v>0.36</v>
      </c>
      <c r="J11" s="37">
        <v>0.03</v>
      </c>
      <c r="K11" s="37">
        <f t="shared" si="0"/>
        <v>99.410000000000011</v>
      </c>
      <c r="L11" s="38">
        <v>91.041771514846516</v>
      </c>
    </row>
    <row r="12" spans="1:12" s="36" customFormat="1" x14ac:dyDescent="0.2">
      <c r="A12" s="36" t="s">
        <v>646</v>
      </c>
      <c r="B12" s="36">
        <v>181</v>
      </c>
      <c r="C12" s="36" t="s">
        <v>639</v>
      </c>
      <c r="D12" s="37">
        <v>40.880000000000003</v>
      </c>
      <c r="E12" s="37">
        <v>7.0000000000000007E-2</v>
      </c>
      <c r="F12" s="37">
        <v>8.2200000000000006</v>
      </c>
      <c r="G12" s="37">
        <v>0.1</v>
      </c>
      <c r="H12" s="37">
        <v>49.98</v>
      </c>
      <c r="I12" s="37">
        <v>0.4</v>
      </c>
      <c r="J12" s="37">
        <v>0.05</v>
      </c>
      <c r="K12" s="37">
        <f t="shared" si="0"/>
        <v>99.7</v>
      </c>
      <c r="L12" s="38">
        <v>91.545042778057379</v>
      </c>
    </row>
    <row r="13" spans="1:12" s="36" customFormat="1" x14ac:dyDescent="0.2">
      <c r="A13" s="36" t="s">
        <v>647</v>
      </c>
      <c r="B13" s="36">
        <v>183</v>
      </c>
      <c r="C13" s="36" t="s">
        <v>648</v>
      </c>
      <c r="D13" s="37">
        <v>40.64</v>
      </c>
      <c r="E13" s="37">
        <v>0</v>
      </c>
      <c r="F13" s="37">
        <v>9.3000000000000007</v>
      </c>
      <c r="G13" s="37">
        <v>0.13</v>
      </c>
      <c r="H13" s="37">
        <v>49.06</v>
      </c>
      <c r="I13" s="37">
        <v>0.36</v>
      </c>
      <c r="J13" s="37">
        <v>7.0000000000000007E-2</v>
      </c>
      <c r="K13" s="37">
        <f t="shared" si="0"/>
        <v>99.559999999999988</v>
      </c>
      <c r="L13" s="38">
        <v>90.387518872672359</v>
      </c>
    </row>
    <row r="14" spans="1:12" s="36" customFormat="1" x14ac:dyDescent="0.2">
      <c r="A14" s="36" t="s">
        <v>649</v>
      </c>
      <c r="B14" s="36">
        <v>187</v>
      </c>
      <c r="C14" s="36" t="s">
        <v>648</v>
      </c>
      <c r="D14" s="37">
        <v>40.549999999999997</v>
      </c>
      <c r="E14" s="37">
        <v>0.04</v>
      </c>
      <c r="F14" s="37">
        <v>9.2799999999999994</v>
      </c>
      <c r="G14" s="37">
        <v>0.11</v>
      </c>
      <c r="H14" s="37">
        <v>48.97</v>
      </c>
      <c r="I14" s="37">
        <v>0.33</v>
      </c>
      <c r="J14" s="37">
        <v>0.06</v>
      </c>
      <c r="K14" s="37">
        <f t="shared" si="0"/>
        <v>99.339999999999989</v>
      </c>
      <c r="L14" s="38">
        <v>90.392354124748479</v>
      </c>
    </row>
    <row r="15" spans="1:12" s="36" customFormat="1" x14ac:dyDescent="0.2">
      <c r="A15" s="36" t="s">
        <v>650</v>
      </c>
      <c r="B15" s="36">
        <v>104</v>
      </c>
      <c r="C15" s="36" t="s">
        <v>639</v>
      </c>
      <c r="D15" s="37">
        <v>40.72</v>
      </c>
      <c r="E15" s="37">
        <v>0</v>
      </c>
      <c r="F15" s="37">
        <v>8.27</v>
      </c>
      <c r="G15" s="37">
        <v>0.1</v>
      </c>
      <c r="H15" s="37">
        <v>49.77</v>
      </c>
      <c r="I15" s="37">
        <v>0.39</v>
      </c>
      <c r="J15" s="37">
        <v>0.05</v>
      </c>
      <c r="K15" s="37">
        <f t="shared" si="0"/>
        <v>99.3</v>
      </c>
      <c r="L15" s="38">
        <v>91.498993963782695</v>
      </c>
    </row>
    <row r="16" spans="1:12" s="36" customFormat="1" x14ac:dyDescent="0.2">
      <c r="A16" s="36" t="s">
        <v>651</v>
      </c>
      <c r="B16" s="36">
        <v>110</v>
      </c>
      <c r="C16" s="36" t="s">
        <v>652</v>
      </c>
      <c r="D16" s="37">
        <v>40.24</v>
      </c>
      <c r="E16" s="37">
        <v>0</v>
      </c>
      <c r="F16" s="37">
        <v>7.97</v>
      </c>
      <c r="G16" s="37">
        <v>0.11</v>
      </c>
      <c r="H16" s="37">
        <v>49.52</v>
      </c>
      <c r="I16" s="37">
        <v>0.37</v>
      </c>
      <c r="J16" s="37">
        <v>7.0000000000000007E-2</v>
      </c>
      <c r="K16" s="37">
        <f t="shared" si="0"/>
        <v>98.28</v>
      </c>
      <c r="L16" s="38">
        <v>91.712707182320429</v>
      </c>
    </row>
    <row r="17" spans="1:12" s="36" customFormat="1" x14ac:dyDescent="0.2">
      <c r="A17" s="36" t="s">
        <v>653</v>
      </c>
      <c r="B17" s="36">
        <v>113</v>
      </c>
      <c r="C17" s="36" t="s">
        <v>648</v>
      </c>
      <c r="D17" s="37">
        <v>39.65</v>
      </c>
      <c r="E17" s="37">
        <v>0</v>
      </c>
      <c r="F17" s="37">
        <v>11.73</v>
      </c>
      <c r="G17" s="37">
        <v>0.15</v>
      </c>
      <c r="H17" s="37">
        <v>46.39</v>
      </c>
      <c r="I17" s="37">
        <v>0.16</v>
      </c>
      <c r="J17" s="37">
        <v>0.06</v>
      </c>
      <c r="K17" s="37">
        <f t="shared" si="0"/>
        <v>98.139999999999986</v>
      </c>
      <c r="L17" s="38">
        <v>87.587939698492463</v>
      </c>
    </row>
    <row r="18" spans="1:12" s="36" customFormat="1" x14ac:dyDescent="0.2">
      <c r="A18" s="36" t="s">
        <v>656</v>
      </c>
      <c r="B18" s="36">
        <v>119</v>
      </c>
      <c r="C18" s="36" t="s">
        <v>648</v>
      </c>
      <c r="D18" s="37">
        <v>40.49</v>
      </c>
      <c r="E18" s="37">
        <v>0</v>
      </c>
      <c r="F18" s="37">
        <v>8.5500000000000007</v>
      </c>
      <c r="G18" s="37">
        <v>0.11</v>
      </c>
      <c r="H18" s="37">
        <v>49.16</v>
      </c>
      <c r="I18" s="37">
        <v>0.36</v>
      </c>
      <c r="J18" s="37">
        <v>0.08</v>
      </c>
      <c r="K18" s="37">
        <f t="shared" si="0"/>
        <v>98.75</v>
      </c>
      <c r="L18" s="38">
        <v>91.129032258064527</v>
      </c>
    </row>
    <row r="19" spans="1:12" s="36" customFormat="1" x14ac:dyDescent="0.2">
      <c r="A19" s="36" t="s">
        <v>658</v>
      </c>
      <c r="B19" s="36">
        <v>124</v>
      </c>
      <c r="C19" s="36" t="s">
        <v>648</v>
      </c>
      <c r="D19" s="37">
        <v>40.31</v>
      </c>
      <c r="E19" s="37">
        <v>0.06</v>
      </c>
      <c r="F19" s="37">
        <v>9.83</v>
      </c>
      <c r="G19" s="37">
        <v>0.13</v>
      </c>
      <c r="H19" s="37">
        <v>48.29</v>
      </c>
      <c r="I19" s="37">
        <v>0.26</v>
      </c>
      <c r="J19" s="37">
        <v>0.05</v>
      </c>
      <c r="K19" s="37">
        <f t="shared" si="0"/>
        <v>98.93</v>
      </c>
      <c r="L19" s="38">
        <v>89.743589743589752</v>
      </c>
    </row>
    <row r="20" spans="1:12" s="36" customFormat="1" ht="17" customHeight="1" x14ac:dyDescent="0.2">
      <c r="A20" s="36" t="s">
        <v>660</v>
      </c>
      <c r="B20" s="36">
        <v>128</v>
      </c>
      <c r="C20" s="36" t="s">
        <v>639</v>
      </c>
      <c r="D20" s="37">
        <v>40.369999999999997</v>
      </c>
      <c r="E20" s="37">
        <v>0.05</v>
      </c>
      <c r="F20" s="37">
        <v>9.69</v>
      </c>
      <c r="G20" s="37">
        <v>0.1</v>
      </c>
      <c r="H20" s="37">
        <v>48.57</v>
      </c>
      <c r="I20" s="37">
        <v>0.3</v>
      </c>
      <c r="J20" s="37">
        <v>0.05</v>
      </c>
      <c r="K20" s="37">
        <f t="shared" si="0"/>
        <v>99.13</v>
      </c>
      <c r="L20" s="38">
        <v>89.949748743718587</v>
      </c>
    </row>
    <row r="21" spans="1:12" s="36" customFormat="1" x14ac:dyDescent="0.2">
      <c r="A21" s="36" t="s">
        <v>661</v>
      </c>
      <c r="B21" s="36">
        <v>131</v>
      </c>
      <c r="C21" s="36" t="s">
        <v>639</v>
      </c>
      <c r="D21" s="37">
        <v>40.31</v>
      </c>
      <c r="E21" s="37">
        <v>0.05</v>
      </c>
      <c r="F21" s="37">
        <v>8.43</v>
      </c>
      <c r="G21" s="37">
        <v>0.12</v>
      </c>
      <c r="H21" s="37">
        <v>49.32</v>
      </c>
      <c r="I21" s="37">
        <v>0.39</v>
      </c>
      <c r="J21" s="37">
        <v>0.06</v>
      </c>
      <c r="K21" s="37">
        <f t="shared" si="0"/>
        <v>98.679999999999993</v>
      </c>
      <c r="L21" s="38">
        <v>91.256281407035175</v>
      </c>
    </row>
    <row r="22" spans="1:12" s="36" customFormat="1" x14ac:dyDescent="0.2">
      <c r="A22" s="36" t="s">
        <v>662</v>
      </c>
      <c r="B22" s="36">
        <v>134</v>
      </c>
      <c r="C22" s="36" t="s">
        <v>639</v>
      </c>
      <c r="D22" s="37">
        <v>40.369999999999997</v>
      </c>
      <c r="E22" s="37">
        <v>0</v>
      </c>
      <c r="F22" s="37">
        <v>10.130000000000001</v>
      </c>
      <c r="G22" s="37">
        <v>0.1</v>
      </c>
      <c r="H22" s="37">
        <v>48.43</v>
      </c>
      <c r="I22" s="37">
        <v>0.22</v>
      </c>
      <c r="J22" s="37">
        <v>0.03</v>
      </c>
      <c r="K22" s="37">
        <f t="shared" si="0"/>
        <v>99.28</v>
      </c>
      <c r="L22" s="38">
        <v>89.51855566700101</v>
      </c>
    </row>
    <row r="23" spans="1:12" s="36" customFormat="1" x14ac:dyDescent="0.2">
      <c r="A23" s="36" t="s">
        <v>663</v>
      </c>
      <c r="B23" s="36">
        <v>137</v>
      </c>
      <c r="C23" s="36" t="s">
        <v>639</v>
      </c>
      <c r="D23" s="37">
        <v>40.46</v>
      </c>
      <c r="E23" s="37">
        <v>0.04</v>
      </c>
      <c r="F23" s="37">
        <v>8.1300000000000008</v>
      </c>
      <c r="G23" s="37">
        <v>0.12</v>
      </c>
      <c r="H23" s="37">
        <v>49.48</v>
      </c>
      <c r="I23" s="37">
        <v>0.39</v>
      </c>
      <c r="J23" s="37">
        <v>7.0000000000000007E-2</v>
      </c>
      <c r="K23" s="37">
        <f t="shared" si="0"/>
        <v>98.689999999999984</v>
      </c>
      <c r="L23" s="38">
        <v>91.549295774647888</v>
      </c>
    </row>
    <row r="24" spans="1:12" s="36" customFormat="1" x14ac:dyDescent="0.2">
      <c r="A24" s="36" t="s">
        <v>664</v>
      </c>
      <c r="B24" s="36">
        <v>104</v>
      </c>
      <c r="C24" s="36" t="s">
        <v>639</v>
      </c>
      <c r="D24" s="37">
        <v>40.659999999999997</v>
      </c>
      <c r="E24" s="37">
        <v>0.04</v>
      </c>
      <c r="F24" s="37">
        <v>8.51</v>
      </c>
      <c r="G24" s="37">
        <v>0.11</v>
      </c>
      <c r="H24" s="37">
        <v>49.37</v>
      </c>
      <c r="I24" s="37">
        <v>0.37</v>
      </c>
      <c r="J24" s="37">
        <v>0.05</v>
      </c>
      <c r="K24" s="37">
        <f t="shared" si="0"/>
        <v>99.11</v>
      </c>
      <c r="L24" s="38">
        <v>91.188318227593143</v>
      </c>
    </row>
    <row r="25" spans="1:12" s="36" customFormat="1" x14ac:dyDescent="0.2">
      <c r="A25" s="36" t="s">
        <v>665</v>
      </c>
      <c r="B25" s="36">
        <v>109</v>
      </c>
      <c r="C25" s="36" t="s">
        <v>639</v>
      </c>
      <c r="D25" s="37">
        <v>40.479999999999997</v>
      </c>
      <c r="E25" s="37">
        <v>0.06</v>
      </c>
      <c r="F25" s="37">
        <v>9.44</v>
      </c>
      <c r="G25" s="37">
        <v>0.11</v>
      </c>
      <c r="H25" s="37">
        <v>48.72</v>
      </c>
      <c r="I25" s="37">
        <v>0.33</v>
      </c>
      <c r="J25" s="37">
        <v>0.05</v>
      </c>
      <c r="K25" s="37">
        <f t="shared" si="0"/>
        <v>99.19</v>
      </c>
      <c r="L25" s="38">
        <v>90.191146881287722</v>
      </c>
    </row>
    <row r="26" spans="1:12" s="36" customFormat="1" x14ac:dyDescent="0.2">
      <c r="A26" s="36" t="s">
        <v>666</v>
      </c>
      <c r="B26" s="36">
        <v>113</v>
      </c>
      <c r="C26" s="36" t="s">
        <v>648</v>
      </c>
      <c r="D26" s="37">
        <v>40.01</v>
      </c>
      <c r="E26" s="37">
        <v>0</v>
      </c>
      <c r="F26" s="37">
        <v>10.83</v>
      </c>
      <c r="G26" s="37">
        <v>0.14000000000000001</v>
      </c>
      <c r="H26" s="37">
        <v>47.5</v>
      </c>
      <c r="I26" s="37">
        <v>0.16</v>
      </c>
      <c r="J26" s="37">
        <v>0.05</v>
      </c>
      <c r="K26" s="37">
        <f t="shared" si="0"/>
        <v>98.689999999999984</v>
      </c>
      <c r="L26" s="38">
        <v>88.654618473895582</v>
      </c>
    </row>
    <row r="27" spans="1:12" s="36" customFormat="1" x14ac:dyDescent="0.2">
      <c r="A27" s="36" t="s">
        <v>667</v>
      </c>
      <c r="B27" s="36">
        <v>115</v>
      </c>
      <c r="C27" s="36" t="s">
        <v>648</v>
      </c>
      <c r="D27" s="37">
        <v>40.32</v>
      </c>
      <c r="E27" s="37">
        <v>0</v>
      </c>
      <c r="F27" s="37">
        <v>9.1300000000000008</v>
      </c>
      <c r="G27" s="37">
        <v>0.1</v>
      </c>
      <c r="H27" s="37">
        <v>49.05</v>
      </c>
      <c r="I27" s="37">
        <v>0.3</v>
      </c>
      <c r="J27" s="37">
        <v>0.1</v>
      </c>
      <c r="K27" s="37">
        <f t="shared" si="0"/>
        <v>98.999999999999986</v>
      </c>
      <c r="L27" s="38">
        <v>90.557508789552983</v>
      </c>
    </row>
    <row r="28" spans="1:12" s="36" customFormat="1" x14ac:dyDescent="0.2">
      <c r="A28" s="36" t="s">
        <v>669</v>
      </c>
      <c r="B28" s="36">
        <v>119</v>
      </c>
      <c r="C28" s="36" t="s">
        <v>648</v>
      </c>
      <c r="D28" s="37">
        <v>40.409999999999997</v>
      </c>
      <c r="E28" s="37">
        <v>7.0000000000000007E-2</v>
      </c>
      <c r="F28" s="37">
        <v>8.48</v>
      </c>
      <c r="G28" s="37">
        <v>0.1</v>
      </c>
      <c r="H28" s="37">
        <v>49.25</v>
      </c>
      <c r="I28" s="37">
        <v>0.35</v>
      </c>
      <c r="J28" s="37">
        <v>0.1</v>
      </c>
      <c r="K28" s="37">
        <f t="shared" si="0"/>
        <v>98.759999999999991</v>
      </c>
      <c r="L28" s="38">
        <v>91.192752893809768</v>
      </c>
    </row>
    <row r="29" spans="1:12" s="36" customFormat="1" x14ac:dyDescent="0.2">
      <c r="A29" s="36" t="s">
        <v>670</v>
      </c>
      <c r="B29" s="36">
        <v>122</v>
      </c>
      <c r="C29" s="36" t="s">
        <v>639</v>
      </c>
      <c r="D29" s="37">
        <v>40.44</v>
      </c>
      <c r="E29" s="37">
        <v>0</v>
      </c>
      <c r="F29" s="37">
        <v>9.2100000000000009</v>
      </c>
      <c r="G29" s="37">
        <v>0.11</v>
      </c>
      <c r="H29" s="37">
        <v>48.73</v>
      </c>
      <c r="I29" s="37">
        <v>0.34</v>
      </c>
      <c r="J29" s="37">
        <v>0.05</v>
      </c>
      <c r="K29" s="37">
        <f t="shared" si="0"/>
        <v>98.88</v>
      </c>
      <c r="L29" s="38">
        <v>90.433031218529706</v>
      </c>
    </row>
    <row r="30" spans="1:12" s="36" customFormat="1" x14ac:dyDescent="0.2">
      <c r="A30" s="36" t="s">
        <v>671</v>
      </c>
      <c r="B30" s="36">
        <v>125</v>
      </c>
      <c r="C30" s="36" t="s">
        <v>639</v>
      </c>
      <c r="D30" s="37">
        <v>40.159999999999997</v>
      </c>
      <c r="E30" s="37">
        <v>0.06</v>
      </c>
      <c r="F30" s="37">
        <v>8.85</v>
      </c>
      <c r="G30" s="37">
        <v>0.12</v>
      </c>
      <c r="H30" s="37">
        <v>49.03</v>
      </c>
      <c r="I30" s="37">
        <v>0.37</v>
      </c>
      <c r="J30" s="37">
        <v>0.06</v>
      </c>
      <c r="K30" s="37">
        <f t="shared" si="0"/>
        <v>98.65</v>
      </c>
      <c r="L30" s="38">
        <v>90.808638874937216</v>
      </c>
    </row>
    <row r="31" spans="1:12" s="36" customFormat="1" x14ac:dyDescent="0.2">
      <c r="A31" s="36" t="s">
        <v>673</v>
      </c>
      <c r="B31" s="36">
        <v>131</v>
      </c>
      <c r="C31" s="36" t="s">
        <v>639</v>
      </c>
      <c r="D31" s="37">
        <v>40.67</v>
      </c>
      <c r="E31" s="37">
        <v>0.06</v>
      </c>
      <c r="F31" s="37">
        <v>7.73</v>
      </c>
      <c r="G31" s="37">
        <v>0.1</v>
      </c>
      <c r="H31" s="37">
        <v>49.88</v>
      </c>
      <c r="I31" s="37">
        <v>0.35</v>
      </c>
      <c r="J31" s="37">
        <v>0.02</v>
      </c>
      <c r="K31" s="37">
        <f t="shared" si="0"/>
        <v>98.81</v>
      </c>
      <c r="L31" s="38">
        <v>91.997986914947163</v>
      </c>
    </row>
    <row r="32" spans="1:12" s="36" customFormat="1" x14ac:dyDescent="0.2">
      <c r="A32" s="36" t="s">
        <v>674</v>
      </c>
      <c r="B32" s="36">
        <v>134</v>
      </c>
      <c r="C32" s="36" t="s">
        <v>648</v>
      </c>
      <c r="D32" s="37">
        <v>40.61</v>
      </c>
      <c r="E32" s="37">
        <v>0</v>
      </c>
      <c r="F32" s="37">
        <v>7.68</v>
      </c>
      <c r="G32" s="37">
        <v>0.1</v>
      </c>
      <c r="H32" s="37">
        <v>49.95</v>
      </c>
      <c r="I32" s="37">
        <v>0.38</v>
      </c>
      <c r="J32" s="37">
        <v>7.0000000000000007E-2</v>
      </c>
      <c r="K32" s="37">
        <f t="shared" si="0"/>
        <v>98.789999999999992</v>
      </c>
      <c r="L32" s="38">
        <v>92.056309703368527</v>
      </c>
    </row>
    <row r="33" spans="1:12" s="36" customFormat="1" x14ac:dyDescent="0.2">
      <c r="A33" s="36" t="s">
        <v>675</v>
      </c>
      <c r="B33" s="36">
        <v>136</v>
      </c>
      <c r="C33" s="36" t="s">
        <v>639</v>
      </c>
      <c r="D33" s="37">
        <v>40.36</v>
      </c>
      <c r="E33" s="37">
        <v>7.0000000000000007E-2</v>
      </c>
      <c r="F33" s="37">
        <v>9.5299999999999994</v>
      </c>
      <c r="G33" s="37">
        <v>0.17</v>
      </c>
      <c r="H33" s="37">
        <v>48.53</v>
      </c>
      <c r="I33" s="37">
        <v>0.12</v>
      </c>
      <c r="J33" s="37">
        <v>0.04</v>
      </c>
      <c r="K33" s="37">
        <f t="shared" si="0"/>
        <v>98.820000000000007</v>
      </c>
      <c r="L33" s="38">
        <v>90.100502512562812</v>
      </c>
    </row>
    <row r="34" spans="1:12" s="36" customFormat="1" x14ac:dyDescent="0.2">
      <c r="A34" s="36" t="s">
        <v>676</v>
      </c>
      <c r="B34" s="36">
        <v>220</v>
      </c>
      <c r="C34" s="36" t="s">
        <v>639</v>
      </c>
      <c r="D34" s="37">
        <v>40.39</v>
      </c>
      <c r="E34" s="37">
        <v>0</v>
      </c>
      <c r="F34" s="37">
        <v>10.37</v>
      </c>
      <c r="G34" s="37">
        <v>0.13</v>
      </c>
      <c r="H34" s="37">
        <v>48.09</v>
      </c>
      <c r="I34" s="37">
        <v>0.23</v>
      </c>
      <c r="J34" s="37">
        <v>0.04</v>
      </c>
      <c r="K34" s="37">
        <f t="shared" si="0"/>
        <v>99.250000000000014</v>
      </c>
      <c r="L34" s="38">
        <v>89.195979899497488</v>
      </c>
    </row>
    <row r="35" spans="1:12" s="36" customFormat="1" x14ac:dyDescent="0.2">
      <c r="A35" s="36" t="s">
        <v>677</v>
      </c>
      <c r="B35" s="36">
        <v>223</v>
      </c>
      <c r="C35" s="36" t="s">
        <v>639</v>
      </c>
      <c r="D35" s="37">
        <v>41.17</v>
      </c>
      <c r="E35" s="37">
        <v>0.04</v>
      </c>
      <c r="F35" s="37">
        <v>7.45</v>
      </c>
      <c r="G35" s="37">
        <v>0.1</v>
      </c>
      <c r="H35" s="37">
        <v>50.67</v>
      </c>
      <c r="I35" s="37">
        <v>0.35</v>
      </c>
      <c r="J35" s="37">
        <v>0.03</v>
      </c>
      <c r="K35" s="37">
        <f t="shared" si="0"/>
        <v>99.81</v>
      </c>
      <c r="L35" s="38">
        <v>92.354124748490946</v>
      </c>
    </row>
    <row r="36" spans="1:12" s="36" customFormat="1" x14ac:dyDescent="0.2">
      <c r="A36" s="36" t="s">
        <v>678</v>
      </c>
      <c r="B36" s="36">
        <v>226</v>
      </c>
      <c r="C36" s="36" t="s">
        <v>639</v>
      </c>
      <c r="D36" s="37">
        <v>40.69</v>
      </c>
      <c r="E36" s="37">
        <v>0.06</v>
      </c>
      <c r="F36" s="37">
        <v>8.41</v>
      </c>
      <c r="G36" s="37">
        <v>0.11</v>
      </c>
      <c r="H36" s="37">
        <v>49.54</v>
      </c>
      <c r="I36" s="37">
        <v>0.37</v>
      </c>
      <c r="J36" s="37">
        <v>7.0000000000000007E-2</v>
      </c>
      <c r="K36" s="37">
        <f t="shared" si="0"/>
        <v>99.25</v>
      </c>
      <c r="L36" s="38">
        <v>91.289023162134939</v>
      </c>
    </row>
    <row r="37" spans="1:12" s="36" customFormat="1" x14ac:dyDescent="0.2">
      <c r="A37" s="36" t="s">
        <v>679</v>
      </c>
      <c r="B37" s="36">
        <v>229</v>
      </c>
      <c r="C37" s="36" t="s">
        <v>639</v>
      </c>
      <c r="D37" s="37">
        <v>40.65</v>
      </c>
      <c r="E37" s="37">
        <v>0</v>
      </c>
      <c r="F37" s="37">
        <v>8.23</v>
      </c>
      <c r="G37" s="37">
        <v>0.11</v>
      </c>
      <c r="H37" s="37">
        <v>49.51</v>
      </c>
      <c r="I37" s="37">
        <v>0.38</v>
      </c>
      <c r="J37" s="37">
        <v>0.04</v>
      </c>
      <c r="K37" s="37">
        <f t="shared" si="0"/>
        <v>98.92</v>
      </c>
      <c r="L37" s="38">
        <v>91.490433031218529</v>
      </c>
    </row>
    <row r="38" spans="1:12" s="36" customFormat="1" x14ac:dyDescent="0.2">
      <c r="A38" s="36" t="s">
        <v>680</v>
      </c>
      <c r="B38" s="36">
        <v>232</v>
      </c>
      <c r="C38" s="36" t="s">
        <v>639</v>
      </c>
      <c r="D38" s="37">
        <v>40.79</v>
      </c>
      <c r="E38" s="37">
        <v>0.06</v>
      </c>
      <c r="F38" s="37">
        <v>8.35</v>
      </c>
      <c r="G38" s="37">
        <v>0.1</v>
      </c>
      <c r="H38" s="37">
        <v>49.78</v>
      </c>
      <c r="I38" s="37">
        <v>0.36</v>
      </c>
      <c r="J38" s="37">
        <v>0.05</v>
      </c>
      <c r="K38" s="37">
        <f t="shared" si="0"/>
        <v>99.490000000000009</v>
      </c>
      <c r="L38" s="38">
        <v>91.398390342052309</v>
      </c>
    </row>
    <row r="39" spans="1:12" s="36" customFormat="1" x14ac:dyDescent="0.2">
      <c r="A39" s="36" t="s">
        <v>681</v>
      </c>
      <c r="B39" s="36">
        <v>235</v>
      </c>
      <c r="C39" s="36" t="s">
        <v>639</v>
      </c>
      <c r="D39" s="37">
        <v>40.86</v>
      </c>
      <c r="E39" s="37">
        <v>0.06</v>
      </c>
      <c r="F39" s="37">
        <v>8.3699999999999992</v>
      </c>
      <c r="G39" s="37">
        <v>0.12</v>
      </c>
      <c r="H39" s="37">
        <v>49.7</v>
      </c>
      <c r="I39" s="37">
        <v>0.38</v>
      </c>
      <c r="J39" s="37">
        <v>0.04</v>
      </c>
      <c r="K39" s="37">
        <f t="shared" si="0"/>
        <v>99.53</v>
      </c>
      <c r="L39" s="38">
        <v>91.343734272773034</v>
      </c>
    </row>
    <row r="40" spans="1:12" s="36" customFormat="1" x14ac:dyDescent="0.2">
      <c r="A40" s="36" t="s">
        <v>682</v>
      </c>
      <c r="B40" s="36">
        <v>238</v>
      </c>
      <c r="C40" s="36" t="s">
        <v>648</v>
      </c>
      <c r="D40" s="37">
        <v>40.770000000000003</v>
      </c>
      <c r="E40" s="37">
        <v>0</v>
      </c>
      <c r="F40" s="37">
        <v>8.6</v>
      </c>
      <c r="G40" s="37">
        <v>0.14000000000000001</v>
      </c>
      <c r="H40" s="37">
        <v>49.58</v>
      </c>
      <c r="I40" s="37">
        <v>0.39</v>
      </c>
      <c r="J40" s="37">
        <v>0.03</v>
      </c>
      <c r="K40" s="37">
        <f t="shared" si="0"/>
        <v>99.51</v>
      </c>
      <c r="L40" s="38">
        <v>91.146881287726373</v>
      </c>
    </row>
    <row r="41" spans="1:12" s="36" customFormat="1" x14ac:dyDescent="0.2">
      <c r="A41" s="36" t="s">
        <v>683</v>
      </c>
      <c r="B41" s="36">
        <v>240</v>
      </c>
      <c r="C41" s="36" t="s">
        <v>648</v>
      </c>
      <c r="D41" s="37">
        <v>40.67</v>
      </c>
      <c r="E41" s="37">
        <v>0</v>
      </c>
      <c r="F41" s="37">
        <v>7.67</v>
      </c>
      <c r="G41" s="37">
        <v>0.1</v>
      </c>
      <c r="H41" s="37">
        <v>49.98</v>
      </c>
      <c r="I41" s="37">
        <v>0.37</v>
      </c>
      <c r="J41" s="37">
        <v>0.01</v>
      </c>
      <c r="K41" s="37">
        <f t="shared" si="0"/>
        <v>98.800000000000011</v>
      </c>
      <c r="L41" s="38">
        <v>92.060301507537702</v>
      </c>
    </row>
    <row r="42" spans="1:12" s="36" customFormat="1" x14ac:dyDescent="0.2">
      <c r="A42" s="36" t="s">
        <v>684</v>
      </c>
      <c r="B42" s="36">
        <v>243</v>
      </c>
      <c r="C42" s="36" t="s">
        <v>648</v>
      </c>
      <c r="D42" s="37">
        <v>40.76</v>
      </c>
      <c r="E42" s="37">
        <v>0.04</v>
      </c>
      <c r="F42" s="37">
        <v>8.26</v>
      </c>
      <c r="G42" s="37">
        <v>0.11</v>
      </c>
      <c r="H42" s="37">
        <v>49.69</v>
      </c>
      <c r="I42" s="37">
        <v>0.35</v>
      </c>
      <c r="J42" s="37">
        <v>0.05</v>
      </c>
      <c r="K42" s="37">
        <f t="shared" si="0"/>
        <v>99.259999999999977</v>
      </c>
      <c r="L42" s="38">
        <v>91.494715651736286</v>
      </c>
    </row>
    <row r="43" spans="1:12" s="36" customFormat="1" x14ac:dyDescent="0.2">
      <c r="A43" s="36" t="s">
        <v>685</v>
      </c>
      <c r="B43" s="36">
        <v>245</v>
      </c>
      <c r="C43" s="36" t="s">
        <v>639</v>
      </c>
      <c r="D43" s="37">
        <v>40.590000000000003</v>
      </c>
      <c r="E43" s="37">
        <v>0.06</v>
      </c>
      <c r="F43" s="37">
        <v>9.16</v>
      </c>
      <c r="G43" s="37">
        <v>0.14000000000000001</v>
      </c>
      <c r="H43" s="37">
        <v>49.17</v>
      </c>
      <c r="I43" s="37">
        <v>0.31</v>
      </c>
      <c r="J43" s="37">
        <v>0.06</v>
      </c>
      <c r="K43" s="37">
        <f t="shared" si="0"/>
        <v>99.490000000000009</v>
      </c>
      <c r="L43" s="38">
        <v>90.548014077425847</v>
      </c>
    </row>
    <row r="44" spans="1:12" s="36" customFormat="1" x14ac:dyDescent="0.2">
      <c r="A44" s="36" t="s">
        <v>687</v>
      </c>
      <c r="B44" s="36">
        <v>168</v>
      </c>
      <c r="C44" s="36" t="s">
        <v>639</v>
      </c>
      <c r="D44" s="37">
        <v>40.49</v>
      </c>
      <c r="E44" s="37">
        <v>0.05</v>
      </c>
      <c r="F44" s="37">
        <v>8.76</v>
      </c>
      <c r="G44" s="37">
        <v>0.12</v>
      </c>
      <c r="H44" s="37">
        <v>49.23</v>
      </c>
      <c r="I44" s="37">
        <v>0.38</v>
      </c>
      <c r="J44" s="37">
        <v>0.06</v>
      </c>
      <c r="K44" s="37">
        <f t="shared" si="0"/>
        <v>99.089999999999989</v>
      </c>
      <c r="L44" s="38">
        <v>90.945674044265601</v>
      </c>
    </row>
    <row r="45" spans="1:12" s="36" customFormat="1" x14ac:dyDescent="0.2">
      <c r="A45" s="36" t="s">
        <v>688</v>
      </c>
      <c r="B45" s="36">
        <v>171</v>
      </c>
      <c r="C45" s="36" t="s">
        <v>639</v>
      </c>
      <c r="D45" s="37">
        <v>40.58</v>
      </c>
      <c r="E45" s="37">
        <v>0.06</v>
      </c>
      <c r="F45" s="37">
        <v>8.31</v>
      </c>
      <c r="G45" s="37">
        <v>0.09</v>
      </c>
      <c r="H45" s="37">
        <v>49.59</v>
      </c>
      <c r="I45" s="37">
        <v>0.38</v>
      </c>
      <c r="J45" s="37">
        <v>7.0000000000000007E-2</v>
      </c>
      <c r="K45" s="37">
        <f t="shared" si="0"/>
        <v>99.08</v>
      </c>
      <c r="L45" s="38">
        <v>91.398390342052309</v>
      </c>
    </row>
    <row r="46" spans="1:12" s="36" customFormat="1" x14ac:dyDescent="0.2">
      <c r="A46" s="36" t="s">
        <v>689</v>
      </c>
      <c r="B46" s="36">
        <v>174</v>
      </c>
      <c r="C46" s="36" t="s">
        <v>648</v>
      </c>
      <c r="D46" s="37">
        <v>40.799999999999997</v>
      </c>
      <c r="E46" s="37">
        <v>0</v>
      </c>
      <c r="F46" s="37">
        <v>7.7</v>
      </c>
      <c r="G46" s="37">
        <v>0.09</v>
      </c>
      <c r="H46" s="37">
        <v>50.22</v>
      </c>
      <c r="I46" s="37">
        <v>0.36</v>
      </c>
      <c r="J46" s="37">
        <v>0.02</v>
      </c>
      <c r="K46" s="37">
        <f t="shared" si="0"/>
        <v>99.19</v>
      </c>
      <c r="L46" s="38">
        <v>92.060301507537702</v>
      </c>
    </row>
    <row r="47" spans="1:12" s="36" customFormat="1" x14ac:dyDescent="0.2">
      <c r="A47" s="36" t="s">
        <v>690</v>
      </c>
      <c r="B47" s="36">
        <v>176</v>
      </c>
      <c r="C47" s="36" t="s">
        <v>648</v>
      </c>
      <c r="D47" s="37">
        <v>39.29</v>
      </c>
      <c r="E47" s="37">
        <v>0</v>
      </c>
      <c r="F47" s="37">
        <v>7.69</v>
      </c>
      <c r="G47" s="37">
        <v>0.09</v>
      </c>
      <c r="H47" s="37">
        <v>45.96</v>
      </c>
      <c r="I47" s="37">
        <v>0.26</v>
      </c>
      <c r="J47" s="37">
        <v>0.06</v>
      </c>
      <c r="K47" s="37">
        <f t="shared" si="0"/>
        <v>93.350000000000009</v>
      </c>
      <c r="L47" s="38">
        <v>91.424196018376733</v>
      </c>
    </row>
    <row r="48" spans="1:12" s="36" customFormat="1" x14ac:dyDescent="0.2">
      <c r="A48" s="36" t="s">
        <v>691</v>
      </c>
      <c r="B48" s="36">
        <v>291</v>
      </c>
      <c r="C48" s="36" t="s">
        <v>639</v>
      </c>
      <c r="D48" s="37">
        <v>40.32</v>
      </c>
      <c r="E48" s="37">
        <v>0</v>
      </c>
      <c r="F48" s="37">
        <v>9.81</v>
      </c>
      <c r="G48" s="37">
        <v>0.13</v>
      </c>
      <c r="H48" s="37">
        <v>48.4</v>
      </c>
      <c r="I48" s="37">
        <v>0.21</v>
      </c>
      <c r="J48" s="37">
        <v>0.04</v>
      </c>
      <c r="K48" s="37">
        <f t="shared" si="0"/>
        <v>98.91</v>
      </c>
      <c r="L48" s="38">
        <v>89.798994974874361</v>
      </c>
    </row>
    <row r="49" spans="1:12" s="36" customFormat="1" x14ac:dyDescent="0.2">
      <c r="A49" s="36" t="s">
        <v>692</v>
      </c>
      <c r="B49" s="36">
        <v>294</v>
      </c>
      <c r="C49" s="36" t="s">
        <v>639</v>
      </c>
      <c r="D49" s="37">
        <v>40.31</v>
      </c>
      <c r="E49" s="37">
        <v>0</v>
      </c>
      <c r="F49" s="37">
        <v>9.99</v>
      </c>
      <c r="G49" s="37">
        <v>0.14000000000000001</v>
      </c>
      <c r="H49" s="37">
        <v>48.28</v>
      </c>
      <c r="I49" s="37">
        <v>0.27</v>
      </c>
      <c r="J49" s="37">
        <v>0.03</v>
      </c>
      <c r="K49" s="37">
        <f t="shared" si="0"/>
        <v>99.02</v>
      </c>
      <c r="L49" s="38">
        <v>89.597989949748737</v>
      </c>
    </row>
    <row r="50" spans="1:12" s="36" customFormat="1" x14ac:dyDescent="0.2">
      <c r="A50" s="36" t="s">
        <v>693</v>
      </c>
      <c r="B50" s="36">
        <v>191</v>
      </c>
      <c r="C50" s="36" t="s">
        <v>639</v>
      </c>
      <c r="D50" s="37">
        <v>40.21</v>
      </c>
      <c r="E50" s="37">
        <v>0</v>
      </c>
      <c r="F50" s="37">
        <v>10.28</v>
      </c>
      <c r="G50" s="37">
        <v>0.15</v>
      </c>
      <c r="H50" s="37">
        <v>48.18</v>
      </c>
      <c r="I50" s="37">
        <v>0.32</v>
      </c>
      <c r="J50" s="37">
        <v>0.03</v>
      </c>
      <c r="K50" s="37">
        <f t="shared" si="0"/>
        <v>99.169999999999987</v>
      </c>
      <c r="L50" s="38">
        <v>89.307228915662634</v>
      </c>
    </row>
    <row r="51" spans="1:12" s="36" customFormat="1" x14ac:dyDescent="0.2">
      <c r="A51" s="36" t="s">
        <v>695</v>
      </c>
      <c r="B51" s="36">
        <v>203</v>
      </c>
      <c r="C51" s="36" t="s">
        <v>652</v>
      </c>
      <c r="D51" s="37">
        <v>40.33</v>
      </c>
      <c r="E51" s="37">
        <v>0</v>
      </c>
      <c r="F51" s="37">
        <v>10.19</v>
      </c>
      <c r="G51" s="37">
        <v>0.12</v>
      </c>
      <c r="H51" s="37">
        <v>48.29</v>
      </c>
      <c r="I51" s="37">
        <v>0.23</v>
      </c>
      <c r="J51" s="37">
        <v>0.09</v>
      </c>
      <c r="K51" s="37">
        <f t="shared" si="0"/>
        <v>99.25</v>
      </c>
      <c r="L51" s="38">
        <v>89.402310396785523</v>
      </c>
    </row>
    <row r="52" spans="1:12" s="36" customFormat="1" x14ac:dyDescent="0.2">
      <c r="A52" s="36" t="s">
        <v>700</v>
      </c>
      <c r="B52" s="36">
        <v>5</v>
      </c>
      <c r="C52" s="36" t="s">
        <v>521</v>
      </c>
      <c r="D52" s="37">
        <v>40.734000000000002</v>
      </c>
      <c r="E52" s="37">
        <v>3.4000000000000002E-2</v>
      </c>
      <c r="F52" s="37">
        <v>9.2520000000000007</v>
      </c>
      <c r="G52" s="37">
        <v>0.11799999999999999</v>
      </c>
      <c r="H52" s="37">
        <v>49.658000000000001</v>
      </c>
      <c r="I52" s="37">
        <v>0.34399999999999997</v>
      </c>
      <c r="J52" s="37">
        <v>5.2999999999999999E-2</v>
      </c>
      <c r="K52" s="37">
        <f t="shared" si="0"/>
        <v>100.193</v>
      </c>
      <c r="L52" s="38">
        <v>90.536974243889247</v>
      </c>
    </row>
    <row r="53" spans="1:12" s="36" customFormat="1" x14ac:dyDescent="0.2">
      <c r="A53" s="36" t="s">
        <v>701</v>
      </c>
      <c r="B53" s="36">
        <v>7</v>
      </c>
      <c r="C53" s="36" t="s">
        <v>521</v>
      </c>
      <c r="D53" s="37">
        <v>40.908000000000001</v>
      </c>
      <c r="E53" s="37">
        <v>2.5000000000000001E-2</v>
      </c>
      <c r="F53" s="37">
        <v>8.16</v>
      </c>
      <c r="G53" s="37">
        <v>0.11600000000000001</v>
      </c>
      <c r="H53" s="37">
        <v>50.555999999999997</v>
      </c>
      <c r="I53" s="37">
        <v>0.35299999999999998</v>
      </c>
      <c r="J53" s="37">
        <v>4.8000000000000001E-2</v>
      </c>
      <c r="K53" s="37">
        <f t="shared" si="0"/>
        <v>100.166</v>
      </c>
      <c r="L53" s="38">
        <v>91.697084342016467</v>
      </c>
    </row>
    <row r="54" spans="1:12" s="36" customFormat="1" x14ac:dyDescent="0.2">
      <c r="A54" s="36" t="s">
        <v>702</v>
      </c>
      <c r="B54" s="36">
        <v>9</v>
      </c>
      <c r="C54" s="36" t="s">
        <v>521</v>
      </c>
      <c r="D54" s="37">
        <v>40.832000000000001</v>
      </c>
      <c r="E54" s="37">
        <v>5.6000000000000001E-2</v>
      </c>
      <c r="F54" s="37">
        <v>8.1539999999999999</v>
      </c>
      <c r="G54" s="37">
        <v>0.11600000000000001</v>
      </c>
      <c r="H54" s="37">
        <v>50.43</v>
      </c>
      <c r="I54" s="37">
        <v>0.36</v>
      </c>
      <c r="J54" s="37">
        <v>4.8000000000000001E-2</v>
      </c>
      <c r="K54" s="37">
        <f t="shared" si="0"/>
        <v>99.995999999999995</v>
      </c>
      <c r="L54" s="38">
        <v>91.683675969041033</v>
      </c>
    </row>
    <row r="55" spans="1:12" s="36" customFormat="1" x14ac:dyDescent="0.2">
      <c r="A55" s="36" t="s">
        <v>703</v>
      </c>
      <c r="B55" s="36">
        <v>11</v>
      </c>
      <c r="C55" s="36" t="s">
        <v>521</v>
      </c>
      <c r="D55" s="37">
        <v>40.997</v>
      </c>
      <c r="E55" s="37">
        <v>2.8000000000000001E-2</v>
      </c>
      <c r="F55" s="37">
        <v>7.8170000000000002</v>
      </c>
      <c r="G55" s="37">
        <v>0.114</v>
      </c>
      <c r="H55" s="37">
        <v>50.783000000000001</v>
      </c>
      <c r="I55" s="37">
        <v>0.35699999999999998</v>
      </c>
      <c r="J55" s="37">
        <v>2.7E-2</v>
      </c>
      <c r="K55" s="37">
        <f t="shared" si="0"/>
        <v>100.123</v>
      </c>
      <c r="L55" s="38">
        <v>92.051077188846008</v>
      </c>
    </row>
    <row r="56" spans="1:12" s="36" customFormat="1" x14ac:dyDescent="0.2">
      <c r="A56" s="36" t="s">
        <v>704</v>
      </c>
      <c r="B56" s="36">
        <v>13</v>
      </c>
      <c r="C56" s="36" t="s">
        <v>521</v>
      </c>
      <c r="D56" s="37">
        <v>40.450000000000003</v>
      </c>
      <c r="E56" s="37">
        <v>0</v>
      </c>
      <c r="F56" s="37">
        <v>9.7449999999999992</v>
      </c>
      <c r="G56" s="37">
        <v>0.107</v>
      </c>
      <c r="H56" s="37">
        <v>49.095999999999997</v>
      </c>
      <c r="I56" s="37">
        <v>0.218</v>
      </c>
      <c r="J56" s="37">
        <v>3.5000000000000003E-2</v>
      </c>
      <c r="K56" s="37">
        <f t="shared" si="0"/>
        <v>99.650999999999996</v>
      </c>
      <c r="L56" s="38">
        <v>89.980588607386281</v>
      </c>
    </row>
    <row r="57" spans="1:12" s="36" customFormat="1" x14ac:dyDescent="0.2">
      <c r="A57" s="36" t="s">
        <v>705</v>
      </c>
      <c r="B57" s="36">
        <v>15</v>
      </c>
      <c r="C57" s="36" t="s">
        <v>521</v>
      </c>
      <c r="D57" s="37">
        <v>40.784999999999997</v>
      </c>
      <c r="E57" s="37">
        <v>3.6999999999999998E-2</v>
      </c>
      <c r="F57" s="37">
        <v>8.6660000000000004</v>
      </c>
      <c r="G57" s="37">
        <v>0.114</v>
      </c>
      <c r="H57" s="37">
        <v>49.784999999999997</v>
      </c>
      <c r="I57" s="37">
        <v>0.41</v>
      </c>
      <c r="J57" s="37">
        <v>4.8000000000000001E-2</v>
      </c>
      <c r="K57" s="37">
        <f t="shared" si="0"/>
        <v>99.844999999999999</v>
      </c>
      <c r="L57" s="38">
        <v>91.103617609346017</v>
      </c>
    </row>
    <row r="58" spans="1:12" s="36" customFormat="1" x14ac:dyDescent="0.2">
      <c r="A58" s="36" t="s">
        <v>706</v>
      </c>
      <c r="B58" s="36">
        <v>17</v>
      </c>
      <c r="C58" s="36" t="s">
        <v>521</v>
      </c>
      <c r="D58" s="37">
        <v>40.799999999999997</v>
      </c>
      <c r="E58" s="37">
        <v>5.8999999999999997E-2</v>
      </c>
      <c r="F58" s="37">
        <v>8.3680000000000003</v>
      </c>
      <c r="G58" s="37">
        <v>0.10100000000000001</v>
      </c>
      <c r="H58" s="37">
        <v>50.042999999999999</v>
      </c>
      <c r="I58" s="37">
        <v>0.36199999999999999</v>
      </c>
      <c r="J58" s="37">
        <v>0.05</v>
      </c>
      <c r="K58" s="37">
        <f t="shared" si="0"/>
        <v>99.782999999999987</v>
      </c>
      <c r="L58" s="38">
        <v>91.42379370513197</v>
      </c>
    </row>
    <row r="59" spans="1:12" s="36" customFormat="1" x14ac:dyDescent="0.2">
      <c r="A59" s="36" t="s">
        <v>707</v>
      </c>
      <c r="B59" s="36">
        <v>19</v>
      </c>
      <c r="C59" s="36" t="s">
        <v>521</v>
      </c>
      <c r="D59" s="37">
        <v>40.662999999999997</v>
      </c>
      <c r="E59" s="37">
        <v>5.2999999999999999E-2</v>
      </c>
      <c r="F59" s="37">
        <v>8.8520000000000003</v>
      </c>
      <c r="G59" s="37">
        <v>9.8000000000000004E-2</v>
      </c>
      <c r="H59" s="37">
        <v>49.563000000000002</v>
      </c>
      <c r="I59" s="37">
        <v>0.33600000000000002</v>
      </c>
      <c r="J59" s="37">
        <v>6.6000000000000003E-2</v>
      </c>
      <c r="K59" s="37">
        <f t="shared" si="0"/>
        <v>99.631</v>
      </c>
      <c r="L59" s="38">
        <v>90.893065439525273</v>
      </c>
    </row>
    <row r="60" spans="1:12" s="36" customFormat="1" x14ac:dyDescent="0.2">
      <c r="A60" s="36" t="s">
        <v>708</v>
      </c>
      <c r="B60" s="36">
        <v>23</v>
      </c>
      <c r="C60" s="36" t="s">
        <v>521</v>
      </c>
      <c r="D60" s="37">
        <v>40.436</v>
      </c>
      <c r="E60" s="37">
        <v>0</v>
      </c>
      <c r="F60" s="37">
        <v>10.648999999999999</v>
      </c>
      <c r="G60" s="37">
        <v>0.129</v>
      </c>
      <c r="H60" s="37">
        <v>48.167999999999999</v>
      </c>
      <c r="I60" s="37">
        <v>0.311</v>
      </c>
      <c r="J60" s="37">
        <v>3.6999999999999998E-2</v>
      </c>
      <c r="K60" s="37">
        <f t="shared" si="0"/>
        <v>99.730000000000018</v>
      </c>
      <c r="L60" s="38">
        <v>88.966023872047714</v>
      </c>
    </row>
    <row r="61" spans="1:12" s="36" customFormat="1" x14ac:dyDescent="0.2">
      <c r="A61" s="36" t="s">
        <v>709</v>
      </c>
      <c r="B61" s="36">
        <v>25</v>
      </c>
      <c r="C61" s="36" t="s">
        <v>521</v>
      </c>
      <c r="D61" s="37">
        <v>40.719000000000001</v>
      </c>
      <c r="E61" s="37">
        <v>4.5999999999999999E-2</v>
      </c>
      <c r="F61" s="37">
        <v>8.3569999999999993</v>
      </c>
      <c r="G61" s="37">
        <v>0.10100000000000001</v>
      </c>
      <c r="H61" s="37">
        <v>50.101999999999997</v>
      </c>
      <c r="I61" s="37">
        <v>0.36299999999999999</v>
      </c>
      <c r="J61" s="37">
        <v>0.05</v>
      </c>
      <c r="K61" s="37">
        <f t="shared" si="0"/>
        <v>99.737999999999985</v>
      </c>
      <c r="L61" s="38">
        <v>91.443325760555553</v>
      </c>
    </row>
    <row r="62" spans="1:12" s="36" customFormat="1" x14ac:dyDescent="0.2">
      <c r="A62" s="36" t="s">
        <v>710</v>
      </c>
      <c r="B62" s="36">
        <v>29</v>
      </c>
      <c r="C62" s="36" t="s">
        <v>521</v>
      </c>
      <c r="D62" s="37">
        <v>40.613</v>
      </c>
      <c r="E62" s="37">
        <v>3.5000000000000003E-2</v>
      </c>
      <c r="F62" s="37">
        <v>8.4540000000000006</v>
      </c>
      <c r="G62" s="37">
        <v>0.105</v>
      </c>
      <c r="H62" s="37">
        <v>50.140999999999998</v>
      </c>
      <c r="I62" s="37">
        <v>0.36199999999999999</v>
      </c>
      <c r="J62" s="37">
        <v>5.3999999999999999E-2</v>
      </c>
      <c r="K62" s="37">
        <f t="shared" si="0"/>
        <v>99.763999999999982</v>
      </c>
      <c r="L62" s="38">
        <v>91.35874132598164</v>
      </c>
    </row>
    <row r="63" spans="1:12" s="36" customFormat="1" x14ac:dyDescent="0.2">
      <c r="A63" s="36" t="s">
        <v>711</v>
      </c>
      <c r="B63" s="36">
        <v>31</v>
      </c>
      <c r="C63" s="36" t="s">
        <v>521</v>
      </c>
      <c r="D63" s="37">
        <v>40.914999999999999</v>
      </c>
      <c r="E63" s="37">
        <v>5.6000000000000001E-2</v>
      </c>
      <c r="F63" s="37">
        <v>8.3450000000000006</v>
      </c>
      <c r="G63" s="37">
        <v>0.11899999999999999</v>
      </c>
      <c r="H63" s="37">
        <v>50.119</v>
      </c>
      <c r="I63" s="37">
        <v>0.36699999999999999</v>
      </c>
      <c r="J63" s="37">
        <v>4.8000000000000001E-2</v>
      </c>
      <c r="K63" s="37">
        <f t="shared" si="0"/>
        <v>99.969000000000008</v>
      </c>
      <c r="L63" s="38">
        <v>91.45721345673438</v>
      </c>
    </row>
    <row r="64" spans="1:12" s="36" customFormat="1" x14ac:dyDescent="0.2">
      <c r="A64" s="36" t="s">
        <v>712</v>
      </c>
      <c r="B64" s="36">
        <v>33</v>
      </c>
      <c r="C64" s="36" t="s">
        <v>521</v>
      </c>
      <c r="D64" s="37">
        <v>41.009</v>
      </c>
      <c r="E64" s="37">
        <v>0</v>
      </c>
      <c r="F64" s="37">
        <v>7.4560000000000004</v>
      </c>
      <c r="G64" s="37">
        <v>0.10199999999999999</v>
      </c>
      <c r="H64" s="37">
        <v>50.948999999999998</v>
      </c>
      <c r="I64" s="37">
        <v>0.37</v>
      </c>
      <c r="J64" s="37">
        <v>7.0000000000000001E-3</v>
      </c>
      <c r="K64" s="37">
        <f t="shared" si="0"/>
        <v>99.893000000000001</v>
      </c>
      <c r="L64" s="38">
        <v>92.413147462556225</v>
      </c>
    </row>
    <row r="65" spans="1:12" s="36" customFormat="1" x14ac:dyDescent="0.2">
      <c r="A65" s="36" t="s">
        <v>713</v>
      </c>
      <c r="B65" s="36">
        <v>35</v>
      </c>
      <c r="C65" s="36" t="s">
        <v>698</v>
      </c>
      <c r="D65" s="37">
        <v>40.597999999999999</v>
      </c>
      <c r="E65" s="37">
        <v>4.1000000000000002E-2</v>
      </c>
      <c r="F65" s="37">
        <v>8.375</v>
      </c>
      <c r="G65" s="37">
        <v>0.10299999999999999</v>
      </c>
      <c r="H65" s="37">
        <v>50.127000000000002</v>
      </c>
      <c r="I65" s="37">
        <v>0.375</v>
      </c>
      <c r="J65" s="37">
        <v>5.5E-2</v>
      </c>
      <c r="K65" s="37">
        <f t="shared" si="0"/>
        <v>99.674000000000007</v>
      </c>
      <c r="L65" s="38">
        <v>91.43038526559333</v>
      </c>
    </row>
    <row r="66" spans="1:12" s="36" customFormat="1" x14ac:dyDescent="0.2">
      <c r="A66" s="36" t="s">
        <v>714</v>
      </c>
      <c r="B66" s="36">
        <v>37</v>
      </c>
      <c r="C66" s="36" t="s">
        <v>698</v>
      </c>
      <c r="D66" s="37">
        <v>40.853999999999999</v>
      </c>
      <c r="E66" s="37">
        <v>0</v>
      </c>
      <c r="F66" s="37">
        <v>8.5329999999999995</v>
      </c>
      <c r="G66" s="37">
        <v>0.115</v>
      </c>
      <c r="H66" s="37">
        <v>50.024000000000001</v>
      </c>
      <c r="I66" s="37">
        <v>0.32300000000000001</v>
      </c>
      <c r="J66" s="37">
        <v>5.5E-2</v>
      </c>
      <c r="K66" s="37">
        <f t="shared" si="0"/>
        <v>99.904000000000011</v>
      </c>
      <c r="L66" s="38">
        <v>91.266425717683006</v>
      </c>
    </row>
    <row r="67" spans="1:12" s="36" customFormat="1" x14ac:dyDescent="0.2">
      <c r="A67" s="36" t="s">
        <v>715</v>
      </c>
      <c r="B67" s="36">
        <v>39</v>
      </c>
      <c r="C67" s="36" t="s">
        <v>698</v>
      </c>
      <c r="D67" s="37">
        <v>40.625</v>
      </c>
      <c r="E67" s="37">
        <v>0.03</v>
      </c>
      <c r="F67" s="37">
        <v>9.1479999999999997</v>
      </c>
      <c r="G67" s="37">
        <v>0.109</v>
      </c>
      <c r="H67" s="37">
        <v>49.328000000000003</v>
      </c>
      <c r="I67" s="37">
        <v>0.32400000000000001</v>
      </c>
      <c r="J67" s="37">
        <v>0.08</v>
      </c>
      <c r="K67" s="37">
        <f t="shared" si="0"/>
        <v>99.644000000000005</v>
      </c>
      <c r="L67" s="38">
        <v>90.57662588961729</v>
      </c>
    </row>
    <row r="68" spans="1:12" s="36" customFormat="1" x14ac:dyDescent="0.2">
      <c r="A68" s="36" t="s">
        <v>716</v>
      </c>
      <c r="B68" s="36">
        <v>41</v>
      </c>
      <c r="C68" s="36" t="s">
        <v>698</v>
      </c>
      <c r="D68" s="37">
        <v>40.231999999999999</v>
      </c>
      <c r="E68" s="37">
        <v>0</v>
      </c>
      <c r="F68" s="37">
        <v>11.853</v>
      </c>
      <c r="G68" s="37">
        <v>0.14299999999999999</v>
      </c>
      <c r="H68" s="37">
        <v>47.344000000000001</v>
      </c>
      <c r="I68" s="37">
        <v>0.13700000000000001</v>
      </c>
      <c r="J68" s="37">
        <v>4.5999999999999999E-2</v>
      </c>
      <c r="K68" s="37">
        <f t="shared" si="0"/>
        <v>99.75500000000001</v>
      </c>
      <c r="L68" s="38">
        <v>87.684704791520545</v>
      </c>
    </row>
    <row r="69" spans="1:12" x14ac:dyDescent="0.2">
      <c r="A69" s="31" t="s">
        <v>514</v>
      </c>
      <c r="D69" s="35">
        <f t="shared" ref="D69:K69" si="1">MEDIAN(D5:D68)</f>
        <v>40.619</v>
      </c>
      <c r="E69" s="35">
        <f t="shared" si="1"/>
        <v>3.4500000000000003E-2</v>
      </c>
      <c r="F69" s="35">
        <f t="shared" si="1"/>
        <v>8.5414999999999992</v>
      </c>
      <c r="G69" s="35">
        <f t="shared" si="1"/>
        <v>0.11</v>
      </c>
      <c r="H69" s="35">
        <f t="shared" si="1"/>
        <v>49.465000000000003</v>
      </c>
      <c r="I69" s="35">
        <f t="shared" si="1"/>
        <v>0.35849999999999999</v>
      </c>
      <c r="J69" s="35">
        <f t="shared" si="1"/>
        <v>0.05</v>
      </c>
      <c r="K69" s="35">
        <f t="shared" si="1"/>
        <v>99.289999999999992</v>
      </c>
      <c r="L69" s="34">
        <f>MEDIAN(L5:L68)</f>
        <v>91.167599757659758</v>
      </c>
    </row>
    <row r="70" spans="1:12" x14ac:dyDescent="0.2">
      <c r="A70" s="31" t="s">
        <v>513</v>
      </c>
      <c r="D70" s="35">
        <f t="shared" ref="D70:L70" si="2">AVERAGE(D5:D68)</f>
        <v>40.563281249999989</v>
      </c>
      <c r="E70" s="35">
        <f t="shared" si="2"/>
        <v>2.7656250000000007E-2</v>
      </c>
      <c r="F70" s="35">
        <f t="shared" si="2"/>
        <v>8.8656874999999999</v>
      </c>
      <c r="G70" s="35">
        <f t="shared" si="2"/>
        <v>0.11546874999999998</v>
      </c>
      <c r="H70" s="35">
        <f t="shared" si="2"/>
        <v>49.272281249999999</v>
      </c>
      <c r="I70" s="35">
        <f t="shared" si="2"/>
        <v>0.33049999999999996</v>
      </c>
      <c r="J70" s="35">
        <f t="shared" si="2"/>
        <v>4.9484375000000004E-2</v>
      </c>
      <c r="K70" s="35">
        <f t="shared" si="2"/>
        <v>99.224359375000049</v>
      </c>
      <c r="L70" s="34">
        <f t="shared" si="2"/>
        <v>90.82855612824244</v>
      </c>
    </row>
    <row r="71" spans="1:12" x14ac:dyDescent="0.2">
      <c r="A71" s="31" t="s">
        <v>515</v>
      </c>
      <c r="D71" s="33"/>
      <c r="E71" s="33"/>
      <c r="F71" s="33"/>
      <c r="G71" s="33"/>
      <c r="H71" s="33"/>
      <c r="I71" s="35"/>
      <c r="J71" s="33"/>
      <c r="K71" s="33"/>
      <c r="L71" s="34">
        <v>1.0369191253846948</v>
      </c>
    </row>
    <row r="72" spans="1:12" x14ac:dyDescent="0.2">
      <c r="A72" s="31" t="s">
        <v>516</v>
      </c>
      <c r="D72" s="33"/>
      <c r="E72" s="33"/>
      <c r="F72" s="33"/>
      <c r="G72" s="33"/>
      <c r="H72" s="33"/>
      <c r="I72" s="35"/>
      <c r="J72" s="33"/>
      <c r="K72" s="33"/>
      <c r="L72" s="34">
        <v>92.413147462556225</v>
      </c>
    </row>
    <row r="73" spans="1:12" x14ac:dyDescent="0.2">
      <c r="A73" s="31" t="s">
        <v>517</v>
      </c>
      <c r="D73" s="33"/>
      <c r="E73" s="33"/>
      <c r="F73" s="33"/>
      <c r="G73" s="33"/>
      <c r="H73" s="33"/>
      <c r="I73" s="35"/>
      <c r="J73" s="33"/>
      <c r="K73" s="33"/>
      <c r="L73" s="39">
        <f>0.203125*64</f>
        <v>13</v>
      </c>
    </row>
    <row r="74" spans="1:12" x14ac:dyDescent="0.2">
      <c r="A74" s="31" t="s">
        <v>518</v>
      </c>
      <c r="D74" s="33"/>
      <c r="E74" s="33"/>
      <c r="F74" s="33"/>
      <c r="G74" s="33"/>
      <c r="H74" s="33"/>
      <c r="I74" s="35"/>
      <c r="J74" s="33"/>
      <c r="K74" s="33"/>
      <c r="L74" s="31">
        <v>64</v>
      </c>
    </row>
    <row r="75" spans="1:12" x14ac:dyDescent="0.2">
      <c r="D75" s="33"/>
      <c r="E75" s="33"/>
      <c r="F75" s="33"/>
      <c r="G75" s="33"/>
      <c r="H75" s="33"/>
      <c r="I75" s="35"/>
      <c r="J75" s="33"/>
      <c r="K75" s="33"/>
    </row>
    <row r="76" spans="1:12" s="31" customFormat="1" x14ac:dyDescent="0.2">
      <c r="A76" s="31" t="s">
        <v>630</v>
      </c>
      <c r="D76" s="35"/>
      <c r="E76" s="35"/>
      <c r="F76" s="35"/>
      <c r="G76" s="35"/>
      <c r="H76" s="35"/>
      <c r="I76" s="35"/>
      <c r="J76" s="35"/>
      <c r="K76" s="35"/>
    </row>
    <row r="77" spans="1:12" s="36" customFormat="1" x14ac:dyDescent="0.2">
      <c r="A77" s="36" t="s">
        <v>641</v>
      </c>
      <c r="B77" s="36">
        <v>169</v>
      </c>
      <c r="C77" s="36" t="s">
        <v>639</v>
      </c>
      <c r="D77" s="37">
        <v>40.94</v>
      </c>
      <c r="E77" s="37">
        <v>0.11</v>
      </c>
      <c r="F77" s="37">
        <v>9.58</v>
      </c>
      <c r="G77" s="37">
        <v>0.12</v>
      </c>
      <c r="H77" s="37">
        <v>49.51</v>
      </c>
      <c r="I77" s="37">
        <v>0.17</v>
      </c>
      <c r="J77" s="37">
        <v>0.04</v>
      </c>
      <c r="K77" s="37">
        <f>SUM(D77:J77)</f>
        <v>100.47</v>
      </c>
      <c r="L77" s="38">
        <v>90.210843373493972</v>
      </c>
    </row>
    <row r="78" spans="1:12" s="36" customFormat="1" x14ac:dyDescent="0.2">
      <c r="A78" s="36" t="s">
        <v>646</v>
      </c>
      <c r="B78" s="36">
        <v>182</v>
      </c>
      <c r="C78" s="36" t="s">
        <v>639</v>
      </c>
      <c r="D78" s="37">
        <v>40.82</v>
      </c>
      <c r="E78" s="37">
        <v>0.06</v>
      </c>
      <c r="F78" s="37">
        <v>9.6199999999999992</v>
      </c>
      <c r="G78" s="37">
        <v>0.12</v>
      </c>
      <c r="H78" s="37">
        <v>49.15</v>
      </c>
      <c r="I78" s="37">
        <v>0.15</v>
      </c>
      <c r="J78" s="37">
        <v>0.05</v>
      </c>
      <c r="K78" s="37">
        <v>99.969999999999985</v>
      </c>
      <c r="L78" s="38">
        <v>90.10547463586137</v>
      </c>
    </row>
    <row r="79" spans="1:12" s="36" customFormat="1" x14ac:dyDescent="0.2">
      <c r="A79" s="36" t="s">
        <v>647</v>
      </c>
      <c r="B79" s="36">
        <v>186</v>
      </c>
      <c r="C79" s="36" t="s">
        <v>648</v>
      </c>
      <c r="D79" s="37">
        <v>40.22</v>
      </c>
      <c r="E79" s="37">
        <v>0.05</v>
      </c>
      <c r="F79" s="37">
        <v>9.64</v>
      </c>
      <c r="G79" s="37">
        <v>0.13</v>
      </c>
      <c r="H79" s="37">
        <v>48.53</v>
      </c>
      <c r="I79" s="37">
        <v>0.14000000000000001</v>
      </c>
      <c r="J79" s="37">
        <v>7.0000000000000007E-2</v>
      </c>
      <c r="K79" s="37">
        <v>98.85</v>
      </c>
      <c r="L79" s="38">
        <v>89.954796584630841</v>
      </c>
    </row>
    <row r="80" spans="1:12" s="36" customFormat="1" x14ac:dyDescent="0.2">
      <c r="A80" s="36" t="s">
        <v>653</v>
      </c>
      <c r="B80" s="36">
        <v>114</v>
      </c>
      <c r="C80" s="36" t="s">
        <v>648</v>
      </c>
      <c r="D80" s="37">
        <v>39.799999999999997</v>
      </c>
      <c r="E80" s="37">
        <v>0.05</v>
      </c>
      <c r="F80" s="37">
        <v>9.16</v>
      </c>
      <c r="G80" s="37">
        <v>0.12</v>
      </c>
      <c r="H80" s="37">
        <v>47.26</v>
      </c>
      <c r="I80" s="37">
        <v>0.17</v>
      </c>
      <c r="J80" s="37">
        <v>0.06</v>
      </c>
      <c r="K80" s="37">
        <f>SUM(D80:J80)</f>
        <v>96.61999999999999</v>
      </c>
      <c r="L80" s="38">
        <v>90.206966178697627</v>
      </c>
    </row>
    <row r="81" spans="1:12" s="36" customFormat="1" x14ac:dyDescent="0.2">
      <c r="A81" s="36" t="s">
        <v>654</v>
      </c>
      <c r="B81" s="36">
        <v>115</v>
      </c>
      <c r="C81" s="36" t="s">
        <v>648</v>
      </c>
      <c r="D81" s="37">
        <v>40.47</v>
      </c>
      <c r="E81" s="37">
        <v>0</v>
      </c>
      <c r="F81" s="37">
        <v>9.39</v>
      </c>
      <c r="G81" s="37">
        <v>0.11</v>
      </c>
      <c r="H81" s="37">
        <v>48.81</v>
      </c>
      <c r="I81" s="37">
        <v>0.28999999999999998</v>
      </c>
      <c r="J81" s="37">
        <v>0.11</v>
      </c>
      <c r="K81" s="37">
        <v>99.22</v>
      </c>
      <c r="L81" s="38">
        <v>90.241448692152915</v>
      </c>
    </row>
    <row r="82" spans="1:12" s="36" customFormat="1" x14ac:dyDescent="0.2">
      <c r="A82" s="36" t="s">
        <v>655</v>
      </c>
      <c r="B82" s="36">
        <v>117</v>
      </c>
      <c r="C82" s="36" t="s">
        <v>648</v>
      </c>
      <c r="D82" s="37">
        <v>40.5</v>
      </c>
      <c r="E82" s="37">
        <v>0.06</v>
      </c>
      <c r="F82" s="37">
        <v>9.57</v>
      </c>
      <c r="G82" s="37">
        <v>0.1</v>
      </c>
      <c r="H82" s="37">
        <v>48.76</v>
      </c>
      <c r="I82" s="37">
        <v>0.26</v>
      </c>
      <c r="J82" s="37">
        <v>0.05</v>
      </c>
      <c r="K82" s="37">
        <v>99.43</v>
      </c>
      <c r="L82" s="38">
        <v>90.095525389643043</v>
      </c>
    </row>
    <row r="83" spans="1:12" s="36" customFormat="1" x14ac:dyDescent="0.2">
      <c r="A83" s="36" t="s">
        <v>655</v>
      </c>
      <c r="B83" s="36">
        <v>118</v>
      </c>
      <c r="C83" s="36" t="s">
        <v>648</v>
      </c>
      <c r="D83" s="37">
        <v>40.53</v>
      </c>
      <c r="E83" s="37">
        <v>0</v>
      </c>
      <c r="F83" s="37">
        <v>9.59</v>
      </c>
      <c r="G83" s="37">
        <v>0.14000000000000001</v>
      </c>
      <c r="H83" s="37">
        <v>48.99</v>
      </c>
      <c r="I83" s="37">
        <v>0.12</v>
      </c>
      <c r="J83" s="37">
        <v>0.06</v>
      </c>
      <c r="K83" s="37">
        <v>99.5</v>
      </c>
      <c r="L83" s="38">
        <v>90.115403913697932</v>
      </c>
    </row>
    <row r="84" spans="1:12" s="36" customFormat="1" x14ac:dyDescent="0.2">
      <c r="A84" s="36" t="s">
        <v>656</v>
      </c>
      <c r="B84" s="36">
        <v>120</v>
      </c>
      <c r="C84" s="36" t="s">
        <v>648</v>
      </c>
      <c r="D84" s="37">
        <v>40.119999999999997</v>
      </c>
      <c r="E84" s="37">
        <v>0</v>
      </c>
      <c r="F84" s="37">
        <v>9.65</v>
      </c>
      <c r="G84" s="37">
        <v>0.13</v>
      </c>
      <c r="H84" s="37">
        <v>48.36</v>
      </c>
      <c r="I84" s="37">
        <v>0.16</v>
      </c>
      <c r="J84" s="37">
        <v>0.04</v>
      </c>
      <c r="K84" s="37">
        <v>98.51</v>
      </c>
      <c r="L84" s="38">
        <v>89.914701455092825</v>
      </c>
    </row>
    <row r="85" spans="1:12" s="36" customFormat="1" x14ac:dyDescent="0.2">
      <c r="A85" s="36" t="s">
        <v>656</v>
      </c>
      <c r="B85" s="36">
        <v>121</v>
      </c>
      <c r="C85" s="36" t="s">
        <v>648</v>
      </c>
      <c r="D85" s="37">
        <v>40.25</v>
      </c>
      <c r="E85" s="37">
        <v>0.05</v>
      </c>
      <c r="F85" s="37">
        <v>9.33</v>
      </c>
      <c r="G85" s="37">
        <v>0.15</v>
      </c>
      <c r="H85" s="37">
        <v>48.36</v>
      </c>
      <c r="I85" s="37">
        <v>0.11</v>
      </c>
      <c r="J85" s="37">
        <v>0.05</v>
      </c>
      <c r="K85" s="37">
        <v>98.35</v>
      </c>
      <c r="L85" s="38">
        <v>90.241448692152915</v>
      </c>
    </row>
    <row r="86" spans="1:12" s="36" customFormat="1" x14ac:dyDescent="0.2">
      <c r="A86" s="36" t="s">
        <v>657</v>
      </c>
      <c r="B86" s="36">
        <v>122</v>
      </c>
      <c r="C86" s="36" t="s">
        <v>648</v>
      </c>
      <c r="D86" s="37">
        <v>40.299999999999997</v>
      </c>
      <c r="E86" s="37">
        <v>0</v>
      </c>
      <c r="F86" s="37">
        <v>9.56</v>
      </c>
      <c r="G86" s="37">
        <v>0.1</v>
      </c>
      <c r="H86" s="37">
        <v>48.47</v>
      </c>
      <c r="I86" s="37">
        <v>0.17</v>
      </c>
      <c r="J86" s="37">
        <v>7.0000000000000007E-2</v>
      </c>
      <c r="K86" s="37">
        <v>98.679999999999993</v>
      </c>
      <c r="L86" s="38">
        <v>90.050251256281413</v>
      </c>
    </row>
    <row r="87" spans="1:12" s="36" customFormat="1" x14ac:dyDescent="0.2">
      <c r="A87" s="36" t="s">
        <v>658</v>
      </c>
      <c r="B87" s="36">
        <v>125</v>
      </c>
      <c r="C87" s="36" t="s">
        <v>648</v>
      </c>
      <c r="D87" s="37">
        <v>40.31</v>
      </c>
      <c r="E87" s="37">
        <v>0.05</v>
      </c>
      <c r="F87" s="37">
        <v>9.36</v>
      </c>
      <c r="G87" s="37">
        <v>0.16</v>
      </c>
      <c r="H87" s="37">
        <v>48.53</v>
      </c>
      <c r="I87" s="37">
        <v>0.16</v>
      </c>
      <c r="J87" s="37">
        <v>0.12</v>
      </c>
      <c r="K87" s="37">
        <v>98.72999999999999</v>
      </c>
      <c r="L87" s="38">
        <v>90.241448692152915</v>
      </c>
    </row>
    <row r="88" spans="1:12" s="36" customFormat="1" x14ac:dyDescent="0.2">
      <c r="A88" s="36" t="s">
        <v>659</v>
      </c>
      <c r="B88" s="36">
        <v>127</v>
      </c>
      <c r="C88" s="36" t="s">
        <v>652</v>
      </c>
      <c r="D88" s="37">
        <v>40.479999999999997</v>
      </c>
      <c r="E88" s="37">
        <v>0.04</v>
      </c>
      <c r="F88" s="37">
        <v>9.6</v>
      </c>
      <c r="G88" s="37">
        <v>0.14000000000000001</v>
      </c>
      <c r="H88" s="37">
        <v>49.15</v>
      </c>
      <c r="I88" s="37">
        <v>0.12</v>
      </c>
      <c r="J88" s="37">
        <v>0.12</v>
      </c>
      <c r="K88" s="37">
        <v>99.699999999999989</v>
      </c>
      <c r="L88" s="38">
        <v>90.125313283208015</v>
      </c>
    </row>
    <row r="89" spans="1:12" s="36" customFormat="1" x14ac:dyDescent="0.2">
      <c r="A89" s="36" t="s">
        <v>662</v>
      </c>
      <c r="B89" s="36">
        <v>136</v>
      </c>
      <c r="C89" s="36" t="s">
        <v>639</v>
      </c>
      <c r="D89" s="37">
        <v>40.58</v>
      </c>
      <c r="E89" s="37">
        <v>0.04</v>
      </c>
      <c r="F89" s="37">
        <v>9.02</v>
      </c>
      <c r="G89" s="37">
        <v>0.17</v>
      </c>
      <c r="H89" s="37">
        <v>49.28</v>
      </c>
      <c r="I89" s="37">
        <v>0.16</v>
      </c>
      <c r="J89" s="37">
        <v>0.05</v>
      </c>
      <c r="K89" s="37">
        <v>99.3</v>
      </c>
      <c r="L89" s="38">
        <v>90.662650602409641</v>
      </c>
    </row>
    <row r="90" spans="1:12" s="36" customFormat="1" x14ac:dyDescent="0.2">
      <c r="A90" s="36" t="s">
        <v>663</v>
      </c>
      <c r="B90" s="36">
        <v>139</v>
      </c>
      <c r="C90" s="36" t="s">
        <v>639</v>
      </c>
      <c r="D90" s="37">
        <v>40.5</v>
      </c>
      <c r="E90" s="37">
        <v>0</v>
      </c>
      <c r="F90" s="37">
        <v>9.5399999999999991</v>
      </c>
      <c r="G90" s="37">
        <v>0.14000000000000001</v>
      </c>
      <c r="H90" s="37">
        <v>49.13</v>
      </c>
      <c r="I90" s="37">
        <v>0.13</v>
      </c>
      <c r="J90" s="37">
        <v>7.0000000000000007E-2</v>
      </c>
      <c r="K90" s="37">
        <v>99.58</v>
      </c>
      <c r="L90" s="38">
        <v>90.175438596491233</v>
      </c>
    </row>
    <row r="91" spans="1:12" s="36" customFormat="1" x14ac:dyDescent="0.2">
      <c r="A91" s="36" t="s">
        <v>664</v>
      </c>
      <c r="B91" s="36">
        <v>106</v>
      </c>
      <c r="C91" s="36" t="s">
        <v>639</v>
      </c>
      <c r="D91" s="37">
        <v>39.630000000000003</v>
      </c>
      <c r="E91" s="37">
        <v>7.0000000000000007E-2</v>
      </c>
      <c r="F91" s="37">
        <v>9.16</v>
      </c>
      <c r="G91" s="37">
        <v>0.13</v>
      </c>
      <c r="H91" s="37">
        <v>48.34</v>
      </c>
      <c r="I91" s="37">
        <v>0.33</v>
      </c>
      <c r="J91" s="37">
        <v>0.1</v>
      </c>
      <c r="K91" s="37">
        <v>97.800000000000011</v>
      </c>
      <c r="L91" s="38">
        <v>90.371113340020074</v>
      </c>
    </row>
    <row r="92" spans="1:12" s="36" customFormat="1" x14ac:dyDescent="0.2">
      <c r="A92" s="36" t="s">
        <v>666</v>
      </c>
      <c r="B92" s="36">
        <v>114</v>
      </c>
      <c r="C92" s="36" t="s">
        <v>648</v>
      </c>
      <c r="D92" s="37">
        <v>40.07</v>
      </c>
      <c r="E92" s="37">
        <v>0</v>
      </c>
      <c r="F92" s="37">
        <v>9.52</v>
      </c>
      <c r="G92" s="37">
        <v>0.13</v>
      </c>
      <c r="H92" s="37">
        <v>48.25</v>
      </c>
      <c r="I92" s="37">
        <v>0.24</v>
      </c>
      <c r="J92" s="37">
        <v>7.0000000000000007E-2</v>
      </c>
      <c r="K92" s="37">
        <v>98.33</v>
      </c>
      <c r="L92" s="38">
        <v>90.050251256281413</v>
      </c>
    </row>
    <row r="93" spans="1:12" s="36" customFormat="1" x14ac:dyDescent="0.2">
      <c r="A93" s="36" t="s">
        <v>667</v>
      </c>
      <c r="B93" s="36">
        <v>116</v>
      </c>
      <c r="C93" s="36" t="s">
        <v>648</v>
      </c>
      <c r="D93" s="37">
        <v>40.07</v>
      </c>
      <c r="E93" s="37">
        <v>7.0000000000000007E-2</v>
      </c>
      <c r="F93" s="37">
        <v>9.34</v>
      </c>
      <c r="G93" s="37">
        <v>0.15</v>
      </c>
      <c r="H93" s="37">
        <v>48.55</v>
      </c>
      <c r="I93" s="37">
        <v>0.13</v>
      </c>
      <c r="J93" s="37">
        <v>0.08</v>
      </c>
      <c r="K93" s="37">
        <v>98.429999999999993</v>
      </c>
      <c r="L93" s="38">
        <v>90.265930757651788</v>
      </c>
    </row>
    <row r="94" spans="1:12" s="36" customFormat="1" x14ac:dyDescent="0.2">
      <c r="A94" s="36" t="s">
        <v>668</v>
      </c>
      <c r="B94" s="36">
        <v>117</v>
      </c>
      <c r="C94" s="36" t="s">
        <v>648</v>
      </c>
      <c r="D94" s="37">
        <v>40.229999999999997</v>
      </c>
      <c r="E94" s="37">
        <v>0</v>
      </c>
      <c r="F94" s="37">
        <v>9.5399999999999991</v>
      </c>
      <c r="G94" s="37">
        <v>0.1</v>
      </c>
      <c r="H94" s="37">
        <v>48.54</v>
      </c>
      <c r="I94" s="37">
        <v>0.32</v>
      </c>
      <c r="J94" s="37">
        <v>0.06</v>
      </c>
      <c r="K94" s="37">
        <v>98.81</v>
      </c>
      <c r="L94" s="38">
        <v>90.055248618784532</v>
      </c>
    </row>
    <row r="95" spans="1:12" s="36" customFormat="1" x14ac:dyDescent="0.2">
      <c r="A95" s="36" t="s">
        <v>669</v>
      </c>
      <c r="B95" s="36">
        <v>121</v>
      </c>
      <c r="C95" s="36" t="s">
        <v>648</v>
      </c>
      <c r="D95" s="37">
        <v>40.21</v>
      </c>
      <c r="E95" s="37">
        <v>0</v>
      </c>
      <c r="F95" s="37">
        <v>9.18</v>
      </c>
      <c r="G95" s="37">
        <v>0.13</v>
      </c>
      <c r="H95" s="37">
        <v>48.85</v>
      </c>
      <c r="I95" s="37">
        <v>0.15</v>
      </c>
      <c r="J95" s="37">
        <v>0.12</v>
      </c>
      <c r="K95" s="37">
        <v>98.69</v>
      </c>
      <c r="L95" s="38">
        <v>90.461847389558244</v>
      </c>
    </row>
    <row r="96" spans="1:12" s="36" customFormat="1" x14ac:dyDescent="0.2">
      <c r="A96" s="36" t="s">
        <v>670</v>
      </c>
      <c r="B96" s="36">
        <v>124</v>
      </c>
      <c r="C96" s="36" t="s">
        <v>639</v>
      </c>
      <c r="D96" s="37">
        <v>40.19</v>
      </c>
      <c r="E96" s="37">
        <v>0.06</v>
      </c>
      <c r="F96" s="37">
        <v>9.59</v>
      </c>
      <c r="G96" s="37">
        <v>0.14000000000000001</v>
      </c>
      <c r="H96" s="37">
        <v>48.62</v>
      </c>
      <c r="I96" s="37">
        <v>0.13</v>
      </c>
      <c r="J96" s="37">
        <v>0.05</v>
      </c>
      <c r="K96" s="37">
        <v>98.83</v>
      </c>
      <c r="L96" s="38">
        <v>90.025062656641595</v>
      </c>
    </row>
    <row r="97" spans="1:12" s="36" customFormat="1" x14ac:dyDescent="0.2">
      <c r="A97" s="36" t="s">
        <v>659</v>
      </c>
      <c r="B97" s="36">
        <v>126</v>
      </c>
      <c r="C97" s="36" t="s">
        <v>652</v>
      </c>
      <c r="D97" s="37">
        <v>40.33</v>
      </c>
      <c r="E97" s="37">
        <v>0</v>
      </c>
      <c r="F97" s="37">
        <v>9.6199999999999992</v>
      </c>
      <c r="G97" s="37">
        <v>0.14000000000000001</v>
      </c>
      <c r="H97" s="37">
        <v>48.63</v>
      </c>
      <c r="I97" s="37">
        <v>0.25</v>
      </c>
      <c r="J97" s="37">
        <v>0.06</v>
      </c>
      <c r="K97" s="37">
        <v>99.1</v>
      </c>
      <c r="L97" s="38">
        <v>90.005022601707694</v>
      </c>
    </row>
    <row r="98" spans="1:12" s="36" customFormat="1" x14ac:dyDescent="0.2">
      <c r="A98" s="36" t="s">
        <v>671</v>
      </c>
      <c r="B98" s="36">
        <v>127</v>
      </c>
      <c r="C98" s="36" t="s">
        <v>639</v>
      </c>
      <c r="D98" s="37">
        <v>40.22</v>
      </c>
      <c r="E98" s="37">
        <v>7.0000000000000007E-2</v>
      </c>
      <c r="F98" s="37">
        <v>9.4600000000000009</v>
      </c>
      <c r="G98" s="37">
        <v>0.13</v>
      </c>
      <c r="H98" s="37">
        <v>48.8</v>
      </c>
      <c r="I98" s="37">
        <v>0.18</v>
      </c>
      <c r="J98" s="37">
        <v>0.06</v>
      </c>
      <c r="K98" s="37">
        <v>98.960000000000008</v>
      </c>
      <c r="L98" s="38">
        <v>90.175438596491233</v>
      </c>
    </row>
    <row r="99" spans="1:12" s="36" customFormat="1" x14ac:dyDescent="0.2">
      <c r="A99" s="36" t="s">
        <v>672</v>
      </c>
      <c r="B99" s="36">
        <v>128</v>
      </c>
      <c r="C99" s="36" t="s">
        <v>648</v>
      </c>
      <c r="D99" s="37">
        <v>40.119999999999997</v>
      </c>
      <c r="E99" s="37">
        <v>0.04</v>
      </c>
      <c r="F99" s="37">
        <v>9.31</v>
      </c>
      <c r="G99" s="37">
        <v>0.12</v>
      </c>
      <c r="H99" s="37">
        <v>48.52</v>
      </c>
      <c r="I99" s="37">
        <v>0.31</v>
      </c>
      <c r="J99" s="37">
        <v>7.0000000000000007E-2</v>
      </c>
      <c r="K99" s="37">
        <v>98.55</v>
      </c>
      <c r="L99" s="38">
        <v>90.296631473102053</v>
      </c>
    </row>
    <row r="100" spans="1:12" s="36" customFormat="1" x14ac:dyDescent="0.2">
      <c r="A100" s="36" t="s">
        <v>672</v>
      </c>
      <c r="B100" s="36">
        <v>130</v>
      </c>
      <c r="C100" s="36" t="s">
        <v>648</v>
      </c>
      <c r="D100" s="37">
        <v>40.46</v>
      </c>
      <c r="E100" s="37">
        <v>0.04</v>
      </c>
      <c r="F100" s="37">
        <v>9.5500000000000007</v>
      </c>
      <c r="G100" s="37">
        <v>0.13</v>
      </c>
      <c r="H100" s="37">
        <v>48.41</v>
      </c>
      <c r="I100" s="37">
        <v>0.11</v>
      </c>
      <c r="J100" s="37">
        <v>0.13</v>
      </c>
      <c r="K100" s="37">
        <v>98.850000000000009</v>
      </c>
      <c r="L100" s="38">
        <v>90.030211480362539</v>
      </c>
    </row>
    <row r="101" spans="1:12" s="36" customFormat="1" x14ac:dyDescent="0.2">
      <c r="A101" s="36" t="s">
        <v>673</v>
      </c>
      <c r="B101" s="36">
        <v>132</v>
      </c>
      <c r="C101" s="36" t="s">
        <v>639</v>
      </c>
      <c r="D101" s="37">
        <v>40.46</v>
      </c>
      <c r="E101" s="37">
        <v>0.09</v>
      </c>
      <c r="F101" s="37">
        <v>9.5500000000000007</v>
      </c>
      <c r="G101" s="37">
        <v>0.13</v>
      </c>
      <c r="H101" s="37">
        <v>48.7</v>
      </c>
      <c r="I101" s="37">
        <v>0.25</v>
      </c>
      <c r="J101" s="37">
        <v>7.0000000000000007E-2</v>
      </c>
      <c r="K101" s="37">
        <v>99.25</v>
      </c>
      <c r="L101" s="38">
        <v>90.095525389643043</v>
      </c>
    </row>
    <row r="102" spans="1:12" s="36" customFormat="1" x14ac:dyDescent="0.2">
      <c r="A102" s="36" t="s">
        <v>674</v>
      </c>
      <c r="B102" s="36">
        <v>135</v>
      </c>
      <c r="C102" s="36" t="s">
        <v>648</v>
      </c>
      <c r="D102" s="37">
        <v>40.369999999999997</v>
      </c>
      <c r="E102" s="37">
        <v>0.04</v>
      </c>
      <c r="F102" s="37">
        <v>9.5299999999999994</v>
      </c>
      <c r="G102" s="37">
        <v>0.11</v>
      </c>
      <c r="H102" s="37">
        <v>48.63</v>
      </c>
      <c r="I102" s="37">
        <v>0.28999999999999998</v>
      </c>
      <c r="J102" s="37">
        <v>0.05</v>
      </c>
      <c r="K102" s="37">
        <f>SUM(D102:J102)</f>
        <v>99.02000000000001</v>
      </c>
      <c r="L102" s="38">
        <v>90.100502512562812</v>
      </c>
    </row>
    <row r="103" spans="1:12" s="36" customFormat="1" x14ac:dyDescent="0.2">
      <c r="A103" s="36" t="s">
        <v>677</v>
      </c>
      <c r="B103" s="36">
        <v>225</v>
      </c>
      <c r="C103" s="36" t="s">
        <v>639</v>
      </c>
      <c r="D103" s="37">
        <v>40.49</v>
      </c>
      <c r="E103" s="37">
        <v>0.1</v>
      </c>
      <c r="F103" s="37">
        <v>9.6300000000000008</v>
      </c>
      <c r="G103" s="37">
        <v>0.11</v>
      </c>
      <c r="H103" s="37">
        <v>48.77</v>
      </c>
      <c r="I103" s="37">
        <v>0.19</v>
      </c>
      <c r="J103" s="37">
        <v>0.03</v>
      </c>
      <c r="K103" s="37">
        <v>99.320000000000007</v>
      </c>
      <c r="L103" s="38">
        <v>90.010040160642561</v>
      </c>
    </row>
    <row r="104" spans="1:12" s="36" customFormat="1" x14ac:dyDescent="0.2">
      <c r="A104" s="36" t="s">
        <v>678</v>
      </c>
      <c r="B104" s="36">
        <v>227</v>
      </c>
      <c r="C104" s="36" t="s">
        <v>639</v>
      </c>
      <c r="D104" s="37">
        <v>40.43</v>
      </c>
      <c r="E104" s="37">
        <v>7.0000000000000007E-2</v>
      </c>
      <c r="F104" s="37">
        <v>9.6999999999999993</v>
      </c>
      <c r="G104" s="37">
        <v>0.13</v>
      </c>
      <c r="H104" s="37">
        <v>48.71</v>
      </c>
      <c r="I104" s="37">
        <v>0.14000000000000001</v>
      </c>
      <c r="J104" s="37">
        <v>0.04</v>
      </c>
      <c r="K104" s="37">
        <v>99.27000000000001</v>
      </c>
      <c r="L104" s="38">
        <v>89.959839357429729</v>
      </c>
    </row>
    <row r="105" spans="1:12" s="36" customFormat="1" x14ac:dyDescent="0.2">
      <c r="A105" s="36" t="s">
        <v>679</v>
      </c>
      <c r="B105" s="36">
        <v>231</v>
      </c>
      <c r="C105" s="36" t="s">
        <v>639</v>
      </c>
      <c r="D105" s="37">
        <v>40.369999999999997</v>
      </c>
      <c r="E105" s="37">
        <v>0.12</v>
      </c>
      <c r="F105" s="37">
        <v>9.6999999999999993</v>
      </c>
      <c r="G105" s="37">
        <v>0.14000000000000001</v>
      </c>
      <c r="H105" s="37">
        <v>48.46</v>
      </c>
      <c r="I105" s="37">
        <v>0.14000000000000001</v>
      </c>
      <c r="J105" s="37">
        <v>0.05</v>
      </c>
      <c r="K105" s="37">
        <v>99.05</v>
      </c>
      <c r="L105" s="38">
        <v>89.899497487437188</v>
      </c>
    </row>
    <row r="106" spans="1:12" s="36" customFormat="1" x14ac:dyDescent="0.2">
      <c r="A106" s="36" t="s">
        <v>680</v>
      </c>
      <c r="B106" s="36">
        <v>234</v>
      </c>
      <c r="C106" s="36" t="s">
        <v>639</v>
      </c>
      <c r="D106" s="37">
        <v>40.299999999999997</v>
      </c>
      <c r="E106" s="37">
        <v>0.09</v>
      </c>
      <c r="F106" s="37">
        <v>9.68</v>
      </c>
      <c r="G106" s="37">
        <v>0.11</v>
      </c>
      <c r="H106" s="37">
        <v>48.5</v>
      </c>
      <c r="I106" s="37">
        <v>0.18</v>
      </c>
      <c r="J106" s="37">
        <v>0.05</v>
      </c>
      <c r="K106" s="37">
        <v>98.98</v>
      </c>
      <c r="L106" s="38">
        <v>89.909638554216869</v>
      </c>
    </row>
    <row r="107" spans="1:12" s="36" customFormat="1" x14ac:dyDescent="0.2">
      <c r="A107" s="36" t="s">
        <v>681</v>
      </c>
      <c r="B107" s="36">
        <v>237</v>
      </c>
      <c r="C107" s="36" t="s">
        <v>639</v>
      </c>
      <c r="D107" s="37">
        <v>40.36</v>
      </c>
      <c r="E107" s="37">
        <v>0.12</v>
      </c>
      <c r="F107" s="37">
        <v>9.5399999999999991</v>
      </c>
      <c r="G107" s="37">
        <v>0.13</v>
      </c>
      <c r="H107" s="37">
        <v>48.78</v>
      </c>
      <c r="I107" s="37">
        <v>0.18</v>
      </c>
      <c r="J107" s="37">
        <v>7.0000000000000007E-2</v>
      </c>
      <c r="K107" s="37">
        <v>99.22999999999999</v>
      </c>
      <c r="L107" s="38">
        <v>90.110441767068266</v>
      </c>
    </row>
    <row r="108" spans="1:12" s="36" customFormat="1" x14ac:dyDescent="0.2">
      <c r="A108" s="36" t="s">
        <v>685</v>
      </c>
      <c r="B108" s="36">
        <v>246</v>
      </c>
      <c r="C108" s="36" t="s">
        <v>639</v>
      </c>
      <c r="D108" s="37">
        <v>40.35</v>
      </c>
      <c r="E108" s="37">
        <v>0</v>
      </c>
      <c r="F108" s="37">
        <v>9.6199999999999992</v>
      </c>
      <c r="G108" s="37">
        <v>0.14000000000000001</v>
      </c>
      <c r="H108" s="37">
        <v>48.59</v>
      </c>
      <c r="I108" s="37">
        <v>0.12</v>
      </c>
      <c r="J108" s="37">
        <v>0.05</v>
      </c>
      <c r="K108" s="37">
        <v>98.89</v>
      </c>
      <c r="L108" s="38">
        <v>90.010040160642561</v>
      </c>
    </row>
    <row r="109" spans="1:12" s="36" customFormat="1" x14ac:dyDescent="0.2">
      <c r="A109" s="36" t="s">
        <v>686</v>
      </c>
      <c r="B109" s="36">
        <v>247</v>
      </c>
      <c r="C109" s="36" t="s">
        <v>648</v>
      </c>
      <c r="D109" s="37">
        <v>40.53</v>
      </c>
      <c r="E109" s="37">
        <v>7.0000000000000007E-2</v>
      </c>
      <c r="F109" s="37">
        <v>9.49</v>
      </c>
      <c r="G109" s="37">
        <v>0.11</v>
      </c>
      <c r="H109" s="37">
        <v>48.88</v>
      </c>
      <c r="I109" s="37">
        <v>0.33</v>
      </c>
      <c r="J109" s="37">
        <v>0.05</v>
      </c>
      <c r="K109" s="37">
        <v>99.5</v>
      </c>
      <c r="L109" s="38">
        <v>90.191146881287722</v>
      </c>
    </row>
    <row r="110" spans="1:12" s="36" customFormat="1" x14ac:dyDescent="0.2">
      <c r="A110" s="36" t="s">
        <v>686</v>
      </c>
      <c r="B110" s="36">
        <v>248</v>
      </c>
      <c r="C110" s="36" t="s">
        <v>648</v>
      </c>
      <c r="D110" s="37">
        <v>40.659999999999997</v>
      </c>
      <c r="E110" s="37">
        <v>0.06</v>
      </c>
      <c r="F110" s="37">
        <v>9.52</v>
      </c>
      <c r="G110" s="37">
        <v>0.12</v>
      </c>
      <c r="H110" s="37">
        <v>48.81</v>
      </c>
      <c r="I110" s="37">
        <v>0.2</v>
      </c>
      <c r="J110" s="37">
        <v>0.03</v>
      </c>
      <c r="K110" s="37">
        <v>99.430000000000021</v>
      </c>
      <c r="L110" s="38">
        <v>90.140845070422543</v>
      </c>
    </row>
    <row r="111" spans="1:12" s="36" customFormat="1" x14ac:dyDescent="0.2">
      <c r="A111" s="36" t="s">
        <v>688</v>
      </c>
      <c r="B111" s="36">
        <v>173</v>
      </c>
      <c r="C111" s="36" t="s">
        <v>639</v>
      </c>
      <c r="D111" s="37">
        <v>40.58</v>
      </c>
      <c r="E111" s="37">
        <v>0</v>
      </c>
      <c r="F111" s="37">
        <v>9.74</v>
      </c>
      <c r="G111" s="37">
        <v>0.13</v>
      </c>
      <c r="H111" s="37">
        <v>48.9</v>
      </c>
      <c r="I111" s="37">
        <v>0.28999999999999998</v>
      </c>
      <c r="J111" s="37">
        <v>0.04</v>
      </c>
      <c r="K111" s="37">
        <v>99.750000000000014</v>
      </c>
      <c r="L111" s="38">
        <v>89.954796584630841</v>
      </c>
    </row>
    <row r="112" spans="1:12" s="36" customFormat="1" x14ac:dyDescent="0.2">
      <c r="A112" s="36" t="s">
        <v>689</v>
      </c>
      <c r="B112" s="36">
        <v>175</v>
      </c>
      <c r="C112" s="36" t="s">
        <v>648</v>
      </c>
      <c r="D112" s="37">
        <v>40.520000000000003</v>
      </c>
      <c r="E112" s="37">
        <v>0.09</v>
      </c>
      <c r="F112" s="37">
        <v>9.77</v>
      </c>
      <c r="G112" s="37">
        <v>0.14000000000000001</v>
      </c>
      <c r="H112" s="37">
        <v>48.61</v>
      </c>
      <c r="I112" s="37">
        <v>0.14000000000000001</v>
      </c>
      <c r="J112" s="37">
        <v>0.05</v>
      </c>
      <c r="K112" s="37">
        <v>99.37</v>
      </c>
      <c r="L112" s="38">
        <v>89.849246231155789</v>
      </c>
    </row>
    <row r="113" spans="1:12" s="36" customFormat="1" x14ac:dyDescent="0.2">
      <c r="A113" s="36" t="s">
        <v>690</v>
      </c>
      <c r="B113" s="36">
        <v>177</v>
      </c>
      <c r="C113" s="36" t="s">
        <v>648</v>
      </c>
      <c r="D113" s="37">
        <v>40.67</v>
      </c>
      <c r="E113" s="37">
        <v>7.0000000000000007E-2</v>
      </c>
      <c r="F113" s="37">
        <v>9.56</v>
      </c>
      <c r="G113" s="37">
        <v>0.12</v>
      </c>
      <c r="H113" s="37">
        <v>49</v>
      </c>
      <c r="I113" s="37">
        <v>0.2</v>
      </c>
      <c r="J113" s="37">
        <v>0.05</v>
      </c>
      <c r="K113" s="37">
        <v>99.7</v>
      </c>
      <c r="L113" s="38">
        <v>90.150753768844226</v>
      </c>
    </row>
    <row r="114" spans="1:12" s="36" customFormat="1" x14ac:dyDescent="0.2">
      <c r="A114" s="36" t="s">
        <v>693</v>
      </c>
      <c r="B114" s="36">
        <v>193</v>
      </c>
      <c r="C114" s="36" t="s">
        <v>639</v>
      </c>
      <c r="D114" s="37">
        <v>41.09</v>
      </c>
      <c r="E114" s="37">
        <v>0</v>
      </c>
      <c r="F114" s="37">
        <v>9.7100000000000009</v>
      </c>
      <c r="G114" s="37">
        <v>0.11</v>
      </c>
      <c r="H114" s="37">
        <v>49.63</v>
      </c>
      <c r="I114" s="37">
        <v>0.18</v>
      </c>
      <c r="J114" s="37">
        <v>0.03</v>
      </c>
      <c r="K114" s="37">
        <v>100.81000000000002</v>
      </c>
      <c r="L114" s="38">
        <v>90.115403913697932</v>
      </c>
    </row>
    <row r="115" spans="1:12" s="36" customFormat="1" x14ac:dyDescent="0.2">
      <c r="A115" s="36" t="s">
        <v>694</v>
      </c>
      <c r="B115" s="36">
        <v>198</v>
      </c>
      <c r="C115" s="36" t="s">
        <v>652</v>
      </c>
      <c r="D115" s="37">
        <v>40.200000000000003</v>
      </c>
      <c r="E115" s="37">
        <v>0.04</v>
      </c>
      <c r="F115" s="37">
        <v>9.51</v>
      </c>
      <c r="G115" s="37">
        <v>0.13</v>
      </c>
      <c r="H115" s="37">
        <v>48.57</v>
      </c>
      <c r="I115" s="37">
        <v>0.35</v>
      </c>
      <c r="J115" s="37">
        <v>0.05</v>
      </c>
      <c r="K115" s="37">
        <v>98.860000000000014</v>
      </c>
      <c r="L115" s="38">
        <v>90.10547463586137</v>
      </c>
    </row>
    <row r="116" spans="1:12" s="36" customFormat="1" x14ac:dyDescent="0.2">
      <c r="A116" s="36" t="s">
        <v>694</v>
      </c>
      <c r="B116" s="36">
        <v>199</v>
      </c>
      <c r="C116" s="36" t="s">
        <v>652</v>
      </c>
      <c r="D116" s="37">
        <v>40.880000000000003</v>
      </c>
      <c r="E116" s="37">
        <v>0.05</v>
      </c>
      <c r="F116" s="37">
        <v>9.5</v>
      </c>
      <c r="G116" s="37">
        <v>0.12</v>
      </c>
      <c r="H116" s="37">
        <v>49.31</v>
      </c>
      <c r="I116" s="37">
        <v>0.17</v>
      </c>
      <c r="J116" s="37">
        <v>0.05</v>
      </c>
      <c r="K116" s="37">
        <v>100.08</v>
      </c>
      <c r="L116" s="38">
        <v>90.256152687091912</v>
      </c>
    </row>
    <row r="117" spans="1:12" s="36" customFormat="1" x14ac:dyDescent="0.2">
      <c r="A117" s="36" t="s">
        <v>696</v>
      </c>
      <c r="B117" s="36">
        <v>12</v>
      </c>
      <c r="C117" s="36" t="s">
        <v>521</v>
      </c>
      <c r="D117" s="37">
        <v>40.598999999999997</v>
      </c>
      <c r="E117" s="37">
        <v>7.9000000000000001E-2</v>
      </c>
      <c r="F117" s="37">
        <v>9.657</v>
      </c>
      <c r="G117" s="37">
        <v>0.11799999999999999</v>
      </c>
      <c r="H117" s="37">
        <v>49.375</v>
      </c>
      <c r="I117" s="37">
        <v>0.183</v>
      </c>
      <c r="J117" s="37">
        <v>4.4999999999999998E-2</v>
      </c>
      <c r="K117" s="37">
        <v>100.105</v>
      </c>
      <c r="L117" s="38">
        <v>90.112678264827125</v>
      </c>
    </row>
    <row r="118" spans="1:12" s="36" customFormat="1" x14ac:dyDescent="0.2">
      <c r="A118" s="36" t="s">
        <v>697</v>
      </c>
      <c r="B118" s="36">
        <v>42</v>
      </c>
      <c r="C118" s="36" t="s">
        <v>698</v>
      </c>
      <c r="D118" s="37">
        <v>40.682000000000002</v>
      </c>
      <c r="E118" s="37">
        <v>5.2999999999999999E-2</v>
      </c>
      <c r="F118" s="37">
        <v>9.5530000000000008</v>
      </c>
      <c r="G118" s="37">
        <v>0.13700000000000001</v>
      </c>
      <c r="H118" s="37">
        <v>49.01</v>
      </c>
      <c r="I118" s="37">
        <v>0.11899999999999999</v>
      </c>
      <c r="J118" s="37">
        <v>4.8000000000000001E-2</v>
      </c>
      <c r="K118" s="37">
        <v>99.623999999999995</v>
      </c>
      <c r="L118" s="38">
        <v>90.143000570150491</v>
      </c>
    </row>
    <row r="119" spans="1:12" s="31" customFormat="1" x14ac:dyDescent="0.2">
      <c r="A119" s="31" t="s">
        <v>631</v>
      </c>
      <c r="D119" s="35">
        <f t="shared" ref="D119:K119" si="3">AVERAGE(D77:D118)</f>
        <v>40.402166666666666</v>
      </c>
      <c r="E119" s="35">
        <f t="shared" si="3"/>
        <v>4.7666666666666684E-2</v>
      </c>
      <c r="F119" s="35">
        <f t="shared" si="3"/>
        <v>9.52</v>
      </c>
      <c r="G119" s="35">
        <f t="shared" si="3"/>
        <v>0.12773809523809523</v>
      </c>
      <c r="H119" s="35">
        <f t="shared" si="3"/>
        <v>48.738928571428573</v>
      </c>
      <c r="I119" s="35">
        <f t="shared" si="3"/>
        <v>0.19314285714285712</v>
      </c>
      <c r="J119" s="35">
        <f t="shared" si="3"/>
        <v>6.2214285714285694E-2</v>
      </c>
      <c r="K119" s="35">
        <f t="shared" si="3"/>
        <v>99.130928571428569</v>
      </c>
      <c r="L119" s="34">
        <f>AVERAGE(L77:L118)</f>
        <v>90.123654607480489</v>
      </c>
    </row>
    <row r="120" spans="1:12" s="31" customFormat="1" x14ac:dyDescent="0.2">
      <c r="A120" s="31" t="s">
        <v>699</v>
      </c>
      <c r="D120" s="35">
        <f t="shared" ref="D120:K120" si="4">STDEV(D77:D118)</f>
        <v>0.27925108176454183</v>
      </c>
      <c r="E120" s="35">
        <f t="shared" si="4"/>
        <v>3.6533090023520669E-2</v>
      </c>
      <c r="F120" s="35">
        <f t="shared" si="4"/>
        <v>0.16705176647652312</v>
      </c>
      <c r="G120" s="35">
        <f t="shared" si="4"/>
        <v>1.5521911379361836E-2</v>
      </c>
      <c r="H120" s="35">
        <f t="shared" si="4"/>
        <v>0.40390704031069291</v>
      </c>
      <c r="I120" s="35">
        <f t="shared" si="4"/>
        <v>7.0152298235590382E-2</v>
      </c>
      <c r="J120" s="35">
        <f t="shared" si="4"/>
        <v>2.5549126006993998E-2</v>
      </c>
      <c r="K120" s="35">
        <f t="shared" si="4"/>
        <v>0.71432596210649868</v>
      </c>
      <c r="L120" s="35">
        <f>STDEV(L77:L118)</f>
        <v>0.15438476136209744</v>
      </c>
    </row>
    <row r="121" spans="1:12" s="31" customFormat="1" x14ac:dyDescent="0.2">
      <c r="A121" s="31" t="s">
        <v>518</v>
      </c>
      <c r="L121" s="31">
        <v>42</v>
      </c>
    </row>
    <row r="123" spans="1:12" x14ac:dyDescent="0.2">
      <c r="A123" s="19" t="s">
        <v>595</v>
      </c>
    </row>
    <row r="124" spans="1:12" x14ac:dyDescent="0.2">
      <c r="A124" s="19" t="s">
        <v>588</v>
      </c>
    </row>
    <row r="125" spans="1:12" x14ac:dyDescent="0.2">
      <c r="A125" s="19" t="s">
        <v>589</v>
      </c>
    </row>
    <row r="126" spans="1:12" x14ac:dyDescent="0.2">
      <c r="A126" s="19" t="s">
        <v>781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3A21-6328-8C48-A06A-A87E4672CEDB}">
  <dimension ref="A1:N51"/>
  <sheetViews>
    <sheetView zoomScaleNormal="100" workbookViewId="0">
      <pane xSplit="2" ySplit="3" topLeftCell="C4" activePane="bottomRight" state="frozen"/>
      <selection pane="topRight" activeCell="H1" sqref="H1"/>
      <selection pane="bottomLeft" activeCell="A2" sqref="A2"/>
      <selection pane="bottomRight" activeCell="K35" sqref="K35:K43"/>
    </sheetView>
  </sheetViews>
  <sheetFormatPr baseColWidth="10" defaultColWidth="8.83203125" defaultRowHeight="15" x14ac:dyDescent="0.2"/>
  <cols>
    <col min="1" max="1" width="12.33203125" customWidth="1"/>
    <col min="2" max="2" width="8.83203125" customWidth="1"/>
    <col min="4" max="11" width="8.83203125" style="7"/>
    <col min="12" max="12" width="8.83203125" style="20"/>
  </cols>
  <sheetData>
    <row r="1" spans="1:14" x14ac:dyDescent="0.2">
      <c r="A1" s="2" t="s">
        <v>637</v>
      </c>
    </row>
    <row r="3" spans="1:14" x14ac:dyDescent="0.2">
      <c r="A3" t="s">
        <v>8</v>
      </c>
      <c r="B3" t="s">
        <v>583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4" x14ac:dyDescent="0.2">
      <c r="A4" s="2" t="s">
        <v>633</v>
      </c>
    </row>
    <row r="5" spans="1:14" x14ac:dyDescent="0.2">
      <c r="A5" t="s">
        <v>599</v>
      </c>
      <c r="B5">
        <v>36</v>
      </c>
      <c r="D5" s="7">
        <v>39.972900000000003</v>
      </c>
      <c r="E5" s="7">
        <v>4.5580000000000002E-2</v>
      </c>
      <c r="F5" s="7">
        <v>8.31907</v>
      </c>
      <c r="G5" s="7">
        <v>0.115798</v>
      </c>
      <c r="H5" s="7">
        <v>49.693600000000004</v>
      </c>
      <c r="I5" s="7">
        <v>0.38869199999999998</v>
      </c>
      <c r="J5" s="7">
        <v>3.9981999999999997E-2</v>
      </c>
      <c r="K5" s="7">
        <f>SUM(D5:J5)</f>
        <v>98.57562200000001</v>
      </c>
      <c r="L5" s="9">
        <v>91.414985682977942</v>
      </c>
      <c r="N5" s="11"/>
    </row>
    <row r="6" spans="1:14" x14ac:dyDescent="0.2">
      <c r="A6" t="s">
        <v>600</v>
      </c>
      <c r="B6">
        <v>38</v>
      </c>
      <c r="D6" s="7">
        <v>40.460700000000003</v>
      </c>
      <c r="E6" s="7">
        <v>2.9512E-2</v>
      </c>
      <c r="F6" s="7">
        <v>11.159700000000001</v>
      </c>
      <c r="G6" s="7">
        <v>0.16455700000000001</v>
      </c>
      <c r="H6" s="7">
        <v>47.4163</v>
      </c>
      <c r="I6" s="7">
        <v>0.22325700000000001</v>
      </c>
      <c r="J6" s="7">
        <v>2.5895000000000001E-2</v>
      </c>
      <c r="K6" s="7">
        <v>99.506299999999996</v>
      </c>
      <c r="L6" s="9">
        <v>88.336824297107867</v>
      </c>
      <c r="N6" s="11"/>
    </row>
    <row r="7" spans="1:14" x14ac:dyDescent="0.2">
      <c r="A7" t="s">
        <v>601</v>
      </c>
      <c r="B7">
        <v>40</v>
      </c>
      <c r="D7" s="7">
        <v>41.212600000000002</v>
      </c>
      <c r="E7" s="7">
        <v>3.1619999999999999E-3</v>
      </c>
      <c r="F7" s="7">
        <v>8.7001500000000007</v>
      </c>
      <c r="G7" s="7">
        <v>0.14525399999999999</v>
      </c>
      <c r="H7" s="7">
        <v>49.139499999999998</v>
      </c>
      <c r="I7" s="7">
        <v>0.33734799999999998</v>
      </c>
      <c r="J7" s="7">
        <v>9.1249999999999994E-3</v>
      </c>
      <c r="K7" s="7">
        <v>99.571100000000001</v>
      </c>
      <c r="L7" s="9">
        <v>90.965130926536403</v>
      </c>
      <c r="N7" s="11"/>
    </row>
    <row r="8" spans="1:14" x14ac:dyDescent="0.2">
      <c r="A8" t="s">
        <v>603</v>
      </c>
      <c r="B8">
        <v>44</v>
      </c>
      <c r="D8" s="7">
        <v>40.674100000000003</v>
      </c>
      <c r="E8" s="7">
        <v>1.7756000000000001E-2</v>
      </c>
      <c r="F8" s="7">
        <v>9.4318399999999993</v>
      </c>
      <c r="G8" s="7">
        <v>0.167655</v>
      </c>
      <c r="H8" s="7">
        <v>48.562800000000003</v>
      </c>
      <c r="I8" s="7">
        <v>0.28710200000000002</v>
      </c>
      <c r="J8" s="7">
        <v>2.5100000000000001E-2</v>
      </c>
      <c r="K8" s="7">
        <v>99.191699999999997</v>
      </c>
      <c r="L8" s="9">
        <v>90.17506403490998</v>
      </c>
      <c r="N8" s="11"/>
    </row>
    <row r="9" spans="1:14" x14ac:dyDescent="0.2">
      <c r="A9" t="s">
        <v>604</v>
      </c>
      <c r="B9">
        <v>48</v>
      </c>
      <c r="D9" s="7">
        <v>40.211300000000001</v>
      </c>
      <c r="E9" s="7">
        <v>0</v>
      </c>
      <c r="F9" s="7">
        <v>8.2316599999999998</v>
      </c>
      <c r="G9" s="7">
        <v>0.15982299999999999</v>
      </c>
      <c r="H9" s="7">
        <v>49.572299999999998</v>
      </c>
      <c r="I9" s="7">
        <v>0.30152000000000001</v>
      </c>
      <c r="J9" s="7">
        <v>1.4909E-2</v>
      </c>
      <c r="K9" s="7">
        <v>98.5047</v>
      </c>
      <c r="L9" s="9">
        <v>91.478470129085565</v>
      </c>
      <c r="N9" s="11"/>
    </row>
    <row r="10" spans="1:14" s="21" customFormat="1" x14ac:dyDescent="0.2">
      <c r="A10" s="25" t="s">
        <v>605</v>
      </c>
      <c r="B10" s="25">
        <v>51</v>
      </c>
      <c r="C10" s="25"/>
      <c r="D10" s="26">
        <v>40.93</v>
      </c>
      <c r="E10" s="26">
        <v>1.7599E-2</v>
      </c>
      <c r="F10" s="26">
        <v>8.9193300000000004</v>
      </c>
      <c r="G10" s="26">
        <v>0.119119</v>
      </c>
      <c r="H10" s="26">
        <v>48.807600000000001</v>
      </c>
      <c r="I10" s="26">
        <v>0.34956799999999999</v>
      </c>
      <c r="J10" s="26">
        <v>5.0321999999999999E-2</v>
      </c>
      <c r="K10" s="26">
        <v>99.231099999999998</v>
      </c>
      <c r="L10" s="40">
        <v>90.701570108990708</v>
      </c>
      <c r="N10" s="22"/>
    </row>
    <row r="11" spans="1:14" x14ac:dyDescent="0.2">
      <c r="A11" t="s">
        <v>606</v>
      </c>
      <c r="B11">
        <v>52</v>
      </c>
      <c r="D11" s="7">
        <v>41.164000000000001</v>
      </c>
      <c r="E11" s="7">
        <v>3.705E-3</v>
      </c>
      <c r="F11" s="7">
        <v>6.8163400000000003</v>
      </c>
      <c r="G11" s="7">
        <v>9.6068000000000001E-2</v>
      </c>
      <c r="H11" s="7">
        <v>50.601300000000002</v>
      </c>
      <c r="I11" s="7">
        <v>0.337285</v>
      </c>
      <c r="J11" s="7">
        <v>1.6919999999999999E-3</v>
      </c>
      <c r="K11" s="7">
        <v>99.035399999999996</v>
      </c>
      <c r="L11" s="9">
        <v>92.974082943251034</v>
      </c>
      <c r="N11" s="11"/>
    </row>
    <row r="12" spans="1:14" x14ac:dyDescent="0.2">
      <c r="A12" t="s">
        <v>607</v>
      </c>
      <c r="B12">
        <v>54</v>
      </c>
      <c r="D12" s="7">
        <v>41.162599999999998</v>
      </c>
      <c r="E12" s="7">
        <v>6.012E-3</v>
      </c>
      <c r="F12" s="7">
        <v>7.02189</v>
      </c>
      <c r="G12" s="7">
        <v>8.7230000000000002E-2</v>
      </c>
      <c r="H12" s="7">
        <v>50.347299999999997</v>
      </c>
      <c r="I12" s="7">
        <v>0.35191800000000001</v>
      </c>
      <c r="J12" s="7">
        <v>6.1890000000000001E-3</v>
      </c>
      <c r="K12" s="7">
        <v>98.995199999999997</v>
      </c>
      <c r="L12" s="9">
        <v>92.743725508396253</v>
      </c>
      <c r="N12" s="11"/>
    </row>
    <row r="13" spans="1:14" x14ac:dyDescent="0.2">
      <c r="A13" t="s">
        <v>608</v>
      </c>
      <c r="B13">
        <v>56</v>
      </c>
      <c r="D13" s="7">
        <v>39.778100000000002</v>
      </c>
      <c r="E13" s="7">
        <v>1.9838999999999999E-2</v>
      </c>
      <c r="F13" s="7">
        <v>11.421099999999999</v>
      </c>
      <c r="G13" s="7">
        <v>0.16270599999999999</v>
      </c>
      <c r="H13" s="7">
        <v>46.809899999999999</v>
      </c>
      <c r="I13" s="7">
        <v>0.25847399999999998</v>
      </c>
      <c r="J13" s="7">
        <v>2.9552999999999999E-2</v>
      </c>
      <c r="K13" s="7">
        <v>98.522099999999995</v>
      </c>
      <c r="L13" s="9">
        <v>87.960551463773967</v>
      </c>
      <c r="N13" s="11"/>
    </row>
    <row r="14" spans="1:14" x14ac:dyDescent="0.2">
      <c r="A14" t="s">
        <v>609</v>
      </c>
      <c r="B14">
        <v>58</v>
      </c>
      <c r="D14" s="7">
        <v>40.887700000000002</v>
      </c>
      <c r="E14" s="7">
        <v>3.5990000000000002E-3</v>
      </c>
      <c r="F14" s="7">
        <v>7.0018799999999999</v>
      </c>
      <c r="G14" s="7">
        <v>7.7469999999999997E-2</v>
      </c>
      <c r="H14" s="7">
        <v>50.475900000000003</v>
      </c>
      <c r="I14" s="7">
        <v>0.35553099999999999</v>
      </c>
      <c r="J14" s="7">
        <v>1.0659999999999999E-2</v>
      </c>
      <c r="K14" s="7">
        <f t="shared" ref="K14:K26" si="0">SUM(D14:J14)</f>
        <v>98.812740000000005</v>
      </c>
      <c r="L14" s="9">
        <v>92.780036661813625</v>
      </c>
      <c r="N14" s="11"/>
    </row>
    <row r="15" spans="1:14" x14ac:dyDescent="0.2">
      <c r="A15" t="s">
        <v>610</v>
      </c>
      <c r="B15">
        <v>60</v>
      </c>
      <c r="D15" s="7">
        <v>41.004600000000003</v>
      </c>
      <c r="E15" s="7">
        <v>1.4876E-2</v>
      </c>
      <c r="F15" s="7">
        <v>6.7507000000000001</v>
      </c>
      <c r="G15" s="7">
        <v>0.10575</v>
      </c>
      <c r="H15" s="7">
        <v>50.779200000000003</v>
      </c>
      <c r="I15" s="7">
        <v>0.36529499999999998</v>
      </c>
      <c r="J15" s="7">
        <v>7.7169999999999999E-3</v>
      </c>
      <c r="K15" s="7">
        <f t="shared" si="0"/>
        <v>99.028138000000013</v>
      </c>
      <c r="L15" s="9">
        <v>93.059745679791178</v>
      </c>
      <c r="N15" s="11"/>
    </row>
    <row r="16" spans="1:14" x14ac:dyDescent="0.2">
      <c r="A16" t="s">
        <v>611</v>
      </c>
      <c r="B16">
        <v>62</v>
      </c>
      <c r="D16" s="7">
        <v>41.051600000000001</v>
      </c>
      <c r="E16" s="7">
        <v>7.8279999999999999E-3</v>
      </c>
      <c r="F16" s="7">
        <v>7.20275</v>
      </c>
      <c r="G16" s="7">
        <v>9.6972000000000003E-2</v>
      </c>
      <c r="H16" s="7">
        <v>50.549700000000001</v>
      </c>
      <c r="I16" s="7">
        <v>0.335623</v>
      </c>
      <c r="J16" s="7">
        <v>5.5329999999999997E-3</v>
      </c>
      <c r="K16" s="7">
        <f t="shared" si="0"/>
        <v>99.250005999999999</v>
      </c>
      <c r="L16" s="9">
        <v>92.598283573944485</v>
      </c>
      <c r="N16" s="11"/>
    </row>
    <row r="17" spans="1:14" x14ac:dyDescent="0.2">
      <c r="A17" t="s">
        <v>612</v>
      </c>
      <c r="B17">
        <v>64</v>
      </c>
      <c r="D17" s="7">
        <v>40.758899999999997</v>
      </c>
      <c r="E17" s="7">
        <v>0</v>
      </c>
      <c r="F17" s="7">
        <v>6.9728599999999998</v>
      </c>
      <c r="G17" s="7">
        <v>9.1225000000000001E-2</v>
      </c>
      <c r="H17" s="7">
        <v>50.639099999999999</v>
      </c>
      <c r="I17" s="7">
        <v>0.35031000000000001</v>
      </c>
      <c r="J17" s="7">
        <v>5.398E-3</v>
      </c>
      <c r="K17" s="7">
        <f t="shared" si="0"/>
        <v>98.817792999999995</v>
      </c>
      <c r="L17" s="9">
        <v>92.829291330836909</v>
      </c>
      <c r="N17" s="11"/>
    </row>
    <row r="18" spans="1:14" x14ac:dyDescent="0.2">
      <c r="A18" t="s">
        <v>613</v>
      </c>
      <c r="B18">
        <v>66</v>
      </c>
      <c r="D18" s="7">
        <v>40.990900000000003</v>
      </c>
      <c r="E18" s="7">
        <v>1.022E-2</v>
      </c>
      <c r="F18" s="7">
        <v>9.1217699999999997</v>
      </c>
      <c r="G18" s="7">
        <v>0.16286</v>
      </c>
      <c r="H18" s="7">
        <v>48.608199999999997</v>
      </c>
      <c r="I18" s="7">
        <v>0.31618499999999999</v>
      </c>
      <c r="J18" s="7">
        <v>8.7559999999999999E-3</v>
      </c>
      <c r="K18" s="7">
        <f t="shared" si="0"/>
        <v>99.218890999999999</v>
      </c>
      <c r="L18" s="9">
        <v>90.475335324752194</v>
      </c>
      <c r="N18" s="11"/>
    </row>
    <row r="19" spans="1:14" x14ac:dyDescent="0.2">
      <c r="A19" t="s">
        <v>615</v>
      </c>
      <c r="B19">
        <v>69</v>
      </c>
      <c r="D19" s="7">
        <v>39.844200000000001</v>
      </c>
      <c r="E19" s="7">
        <v>2.7238999999999999E-2</v>
      </c>
      <c r="F19" s="7">
        <v>11.500400000000001</v>
      </c>
      <c r="G19" s="7">
        <v>0.14631</v>
      </c>
      <c r="H19" s="7">
        <v>47.0685</v>
      </c>
      <c r="I19" s="7">
        <v>0.24888399999999999</v>
      </c>
      <c r="J19" s="7">
        <v>3.9634999999999997E-2</v>
      </c>
      <c r="K19" s="7">
        <f t="shared" si="0"/>
        <v>98.875168000000002</v>
      </c>
      <c r="L19" s="9">
        <v>87.945554647731768</v>
      </c>
      <c r="N19" s="11"/>
    </row>
    <row r="20" spans="1:14" x14ac:dyDescent="0.2">
      <c r="A20" t="s">
        <v>616</v>
      </c>
      <c r="B20">
        <v>71</v>
      </c>
      <c r="D20" s="7">
        <v>40.272799999999997</v>
      </c>
      <c r="E20" s="7">
        <v>2.6925999999999999E-2</v>
      </c>
      <c r="F20" s="7">
        <v>10.936999999999999</v>
      </c>
      <c r="G20" s="7">
        <v>0.12731600000000001</v>
      </c>
      <c r="H20" s="7">
        <v>47.248399999999997</v>
      </c>
      <c r="I20" s="7">
        <v>0.261324</v>
      </c>
      <c r="J20" s="7">
        <v>4.3701999999999998E-2</v>
      </c>
      <c r="K20" s="7">
        <f t="shared" si="0"/>
        <v>98.917467999999985</v>
      </c>
      <c r="L20" s="9">
        <v>88.506872712812694</v>
      </c>
      <c r="N20" s="11"/>
    </row>
    <row r="21" spans="1:14" x14ac:dyDescent="0.2">
      <c r="A21" t="s">
        <v>621</v>
      </c>
      <c r="B21">
        <v>79</v>
      </c>
      <c r="D21" s="7">
        <v>39.792700000000004</v>
      </c>
      <c r="E21" s="7">
        <v>1.1094E-2</v>
      </c>
      <c r="F21" s="7">
        <v>11.7941</v>
      </c>
      <c r="G21" s="7">
        <v>0.13364799999999999</v>
      </c>
      <c r="H21" s="7">
        <v>46.688699999999997</v>
      </c>
      <c r="I21" s="7">
        <v>0.239617</v>
      </c>
      <c r="J21" s="7">
        <v>5.2776000000000003E-2</v>
      </c>
      <c r="K21" s="7">
        <f t="shared" si="0"/>
        <v>98.712634999999992</v>
      </c>
      <c r="L21" s="9">
        <v>87.587931372105984</v>
      </c>
      <c r="N21" s="11"/>
    </row>
    <row r="22" spans="1:14" x14ac:dyDescent="0.2">
      <c r="A22" t="s">
        <v>622</v>
      </c>
      <c r="B22">
        <v>81</v>
      </c>
      <c r="D22" s="7">
        <v>40.917299999999997</v>
      </c>
      <c r="E22" s="7">
        <v>0</v>
      </c>
      <c r="F22" s="7">
        <v>8.8291500000000003</v>
      </c>
      <c r="G22" s="7">
        <v>0.15964</v>
      </c>
      <c r="H22" s="7">
        <v>49.333799999999997</v>
      </c>
      <c r="I22" s="7">
        <v>0.29524800000000001</v>
      </c>
      <c r="J22" s="7">
        <v>1.7177000000000001E-2</v>
      </c>
      <c r="K22" s="7">
        <f t="shared" si="0"/>
        <v>99.552315000000007</v>
      </c>
      <c r="L22" s="9">
        <v>90.876222990971399</v>
      </c>
      <c r="N22" s="11"/>
    </row>
    <row r="23" spans="1:14" x14ac:dyDescent="0.2">
      <c r="A23" t="s">
        <v>624</v>
      </c>
      <c r="B23">
        <v>83</v>
      </c>
      <c r="D23" s="7">
        <v>41.4251</v>
      </c>
      <c r="E23" s="7">
        <v>5.1882999999999999E-2</v>
      </c>
      <c r="F23" s="7">
        <v>10.4374</v>
      </c>
      <c r="G23" s="7">
        <v>0.13624900000000001</v>
      </c>
      <c r="H23" s="7">
        <v>47.573599999999999</v>
      </c>
      <c r="I23" s="7">
        <v>0.27101799999999998</v>
      </c>
      <c r="J23" s="7">
        <v>6.7724999999999994E-2</v>
      </c>
      <c r="K23" s="7">
        <f t="shared" si="0"/>
        <v>99.962975</v>
      </c>
      <c r="L23" s="9">
        <v>89.04110286199365</v>
      </c>
      <c r="N23" s="11"/>
    </row>
    <row r="24" spans="1:14" x14ac:dyDescent="0.2">
      <c r="A24" t="s">
        <v>626</v>
      </c>
      <c r="B24">
        <v>85</v>
      </c>
      <c r="D24" s="7">
        <v>40.035299999999999</v>
      </c>
      <c r="E24" s="7">
        <v>1.3336000000000001E-2</v>
      </c>
      <c r="F24" s="7">
        <v>11.1807</v>
      </c>
      <c r="G24" s="7">
        <v>0.14308599999999999</v>
      </c>
      <c r="H24" s="7">
        <v>47.424399999999999</v>
      </c>
      <c r="I24" s="7">
        <v>0.23463100000000001</v>
      </c>
      <c r="J24" s="7">
        <v>5.9220000000000002E-2</v>
      </c>
      <c r="K24" s="7">
        <f t="shared" si="0"/>
        <v>99.090672999999981</v>
      </c>
      <c r="L24" s="9">
        <v>88.319257045003312</v>
      </c>
      <c r="N24" s="11"/>
    </row>
    <row r="25" spans="1:14" x14ac:dyDescent="0.2">
      <c r="A25" t="s">
        <v>628</v>
      </c>
      <c r="B25">
        <v>89</v>
      </c>
      <c r="D25" s="7">
        <v>40.456000000000003</v>
      </c>
      <c r="E25" s="7">
        <v>1.5289000000000001E-2</v>
      </c>
      <c r="F25" s="7">
        <v>7.0223399999999998</v>
      </c>
      <c r="G25" s="7">
        <v>0.109027</v>
      </c>
      <c r="H25" s="7">
        <v>50.991500000000002</v>
      </c>
      <c r="I25" s="7">
        <v>0.32824399999999998</v>
      </c>
      <c r="J25" s="7">
        <v>4.3699999999999998E-3</v>
      </c>
      <c r="K25" s="7">
        <f t="shared" si="0"/>
        <v>98.926769999999991</v>
      </c>
      <c r="L25" s="9">
        <v>92.828441836845329</v>
      </c>
      <c r="N25" s="11"/>
    </row>
    <row r="26" spans="1:14" x14ac:dyDescent="0.2">
      <c r="A26" t="s">
        <v>629</v>
      </c>
      <c r="B26">
        <v>91</v>
      </c>
      <c r="D26" s="7">
        <v>41.113999999999997</v>
      </c>
      <c r="E26" s="7">
        <v>2.3875E-2</v>
      </c>
      <c r="F26" s="7">
        <v>8.2893899999999991</v>
      </c>
      <c r="G26" s="7">
        <v>0.120514</v>
      </c>
      <c r="H26" s="7">
        <v>49.662500000000001</v>
      </c>
      <c r="I26" s="7">
        <v>0.37322</v>
      </c>
      <c r="J26" s="7">
        <v>4.5242999999999998E-2</v>
      </c>
      <c r="K26" s="7">
        <f t="shared" si="0"/>
        <v>99.628741999999988</v>
      </c>
      <c r="L26" s="9">
        <v>91.438074005864252</v>
      </c>
      <c r="N26" s="11"/>
    </row>
    <row r="27" spans="1:14" s="2" customFormat="1" x14ac:dyDescent="0.2">
      <c r="A27" s="2" t="s">
        <v>634</v>
      </c>
      <c r="D27" s="28">
        <f t="shared" ref="D27:K27" si="1">MEDIAN(D5:D26)</f>
        <v>40.823300000000003</v>
      </c>
      <c r="E27" s="28">
        <f t="shared" si="1"/>
        <v>1.4106E-2</v>
      </c>
      <c r="F27" s="28">
        <f t="shared" si="1"/>
        <v>8.7646499999999996</v>
      </c>
      <c r="G27" s="28">
        <f t="shared" si="1"/>
        <v>0.13048199999999999</v>
      </c>
      <c r="H27" s="28">
        <f t="shared" si="1"/>
        <v>49.236649999999997</v>
      </c>
      <c r="I27" s="28">
        <f t="shared" si="1"/>
        <v>0.32221449999999996</v>
      </c>
      <c r="J27" s="28">
        <f t="shared" si="1"/>
        <v>2.1138500000000001E-2</v>
      </c>
      <c r="K27" s="28">
        <f t="shared" si="1"/>
        <v>99.031768999999997</v>
      </c>
      <c r="L27" s="27">
        <f>MEDIAN(L5:L26)</f>
        <v>90.920676958753901</v>
      </c>
    </row>
    <row r="28" spans="1:14" s="2" customFormat="1" x14ac:dyDescent="0.2">
      <c r="A28" s="2" t="s">
        <v>631</v>
      </c>
      <c r="D28" s="8">
        <f t="shared" ref="D28:K28" si="2">AVERAGE(D5:D26)</f>
        <v>40.6417</v>
      </c>
      <c r="E28" s="8">
        <f t="shared" si="2"/>
        <v>1.5878636363636366E-2</v>
      </c>
      <c r="F28" s="8">
        <f t="shared" si="2"/>
        <v>8.9573418181818187</v>
      </c>
      <c r="G28" s="8">
        <f t="shared" si="2"/>
        <v>0.12855804545454544</v>
      </c>
      <c r="H28" s="8">
        <f t="shared" si="2"/>
        <v>48.999731818181814</v>
      </c>
      <c r="I28" s="8">
        <f>AVERAGE(I5:I26)</f>
        <v>0.30955881818181824</v>
      </c>
      <c r="J28" s="8">
        <f t="shared" si="2"/>
        <v>2.5939954545454544E-2</v>
      </c>
      <c r="K28" s="8">
        <f t="shared" si="2"/>
        <v>99.087615272727263</v>
      </c>
      <c r="L28" s="27">
        <f>AVERAGE(L5:L26)</f>
        <v>90.683479779068023</v>
      </c>
    </row>
    <row r="29" spans="1:14" s="2" customFormat="1" x14ac:dyDescent="0.2">
      <c r="A29" s="2" t="s">
        <v>632</v>
      </c>
      <c r="D29" s="8"/>
      <c r="E29" s="8"/>
      <c r="F29" s="8"/>
      <c r="G29" s="8"/>
      <c r="H29" s="8"/>
      <c r="I29" s="8"/>
      <c r="J29" s="8"/>
      <c r="K29" s="8"/>
      <c r="L29" s="28">
        <f>STDEV(L5:L26)</f>
        <v>1.9221144223133428</v>
      </c>
    </row>
    <row r="30" spans="1:14" s="2" customFormat="1" x14ac:dyDescent="0.2">
      <c r="A30" s="2" t="s">
        <v>635</v>
      </c>
      <c r="D30" s="8"/>
      <c r="E30" s="8"/>
      <c r="F30" s="8"/>
      <c r="G30" s="8"/>
      <c r="H30" s="8"/>
      <c r="I30" s="8"/>
      <c r="J30" s="8"/>
      <c r="K30" s="8"/>
      <c r="L30" s="27">
        <f>MAX(L5:L26)</f>
        <v>93.059745679791178</v>
      </c>
    </row>
    <row r="31" spans="1:14" s="2" customFormat="1" x14ac:dyDescent="0.2">
      <c r="A31" s="2" t="s">
        <v>636</v>
      </c>
      <c r="D31" s="8"/>
      <c r="E31" s="8"/>
      <c r="F31" s="8"/>
      <c r="G31" s="8"/>
      <c r="H31" s="8"/>
      <c r="I31" s="8"/>
      <c r="J31" s="8"/>
      <c r="K31" s="8"/>
      <c r="L31" s="41">
        <v>4</v>
      </c>
    </row>
    <row r="32" spans="1:14" s="2" customFormat="1" x14ac:dyDescent="0.2">
      <c r="A32" s="2" t="s">
        <v>518</v>
      </c>
      <c r="D32" s="8"/>
      <c r="E32" s="8"/>
      <c r="F32" s="8"/>
      <c r="G32" s="8"/>
      <c r="H32" s="8"/>
      <c r="I32" s="8"/>
      <c r="J32" s="8"/>
      <c r="K32" s="8"/>
      <c r="L32" s="29">
        <f>COUNT(L5:L26)</f>
        <v>22</v>
      </c>
    </row>
    <row r="34" spans="1:14" x14ac:dyDescent="0.2">
      <c r="A34" s="2" t="s">
        <v>630</v>
      </c>
    </row>
    <row r="35" spans="1:14" s="21" customFormat="1" x14ac:dyDescent="0.2">
      <c r="A35" s="25" t="s">
        <v>602</v>
      </c>
      <c r="B35" s="25">
        <v>43</v>
      </c>
      <c r="C35" s="25"/>
      <c r="D35" s="26">
        <v>40.313899999999997</v>
      </c>
      <c r="E35" s="26">
        <v>6.4301999999999998E-2</v>
      </c>
      <c r="F35" s="26">
        <v>9.7623200000000008</v>
      </c>
      <c r="G35" s="26">
        <v>0.13439899999999999</v>
      </c>
      <c r="H35" s="26">
        <v>47.9878</v>
      </c>
      <c r="I35" s="26">
        <v>0.230268</v>
      </c>
      <c r="J35" s="26">
        <v>3.6015999999999999E-2</v>
      </c>
      <c r="K35" s="7">
        <f t="shared" ref="K35:K43" si="3">SUM(D35:J35)</f>
        <v>98.529004999999998</v>
      </c>
      <c r="L35" s="40">
        <v>89.756731503005909</v>
      </c>
      <c r="N35" s="22"/>
    </row>
    <row r="36" spans="1:14" s="23" customFormat="1" x14ac:dyDescent="0.2">
      <c r="A36" t="s">
        <v>614</v>
      </c>
      <c r="B36">
        <v>67</v>
      </c>
      <c r="C36"/>
      <c r="D36" s="7">
        <v>40.4803</v>
      </c>
      <c r="E36" s="7">
        <v>9.8005999999999996E-2</v>
      </c>
      <c r="F36" s="7">
        <v>9.8175299999999996</v>
      </c>
      <c r="G36" s="7">
        <v>0.130526</v>
      </c>
      <c r="H36" s="7">
        <v>48.338200000000001</v>
      </c>
      <c r="I36" s="7">
        <v>0.19026199999999999</v>
      </c>
      <c r="J36" s="7">
        <v>3.4724999999999999E-2</v>
      </c>
      <c r="K36" s="7">
        <f t="shared" si="3"/>
        <v>99.089549000000005</v>
      </c>
      <c r="L36" s="9">
        <v>89.771702639820305</v>
      </c>
      <c r="N36" s="24"/>
    </row>
    <row r="37" spans="1:14" s="23" customFormat="1" x14ac:dyDescent="0.2">
      <c r="A37" t="s">
        <v>617</v>
      </c>
      <c r="B37">
        <v>72</v>
      </c>
      <c r="C37"/>
      <c r="D37" s="7">
        <v>40.287700000000001</v>
      </c>
      <c r="E37" s="7">
        <v>4.0712999999999999E-2</v>
      </c>
      <c r="F37" s="7">
        <v>9.87392</v>
      </c>
      <c r="G37" s="7">
        <v>0.11309</v>
      </c>
      <c r="H37" s="7">
        <v>47.931600000000003</v>
      </c>
      <c r="I37" s="7">
        <v>0.30336099999999999</v>
      </c>
      <c r="J37" s="7">
        <v>5.5208E-2</v>
      </c>
      <c r="K37" s="7">
        <f t="shared" si="3"/>
        <v>98.605591999999987</v>
      </c>
      <c r="L37" s="9">
        <v>89.640865260367519</v>
      </c>
      <c r="N37" s="24"/>
    </row>
    <row r="38" spans="1:14" s="21" customFormat="1" x14ac:dyDescent="0.2">
      <c r="A38" s="25" t="s">
        <v>618</v>
      </c>
      <c r="B38" s="25">
        <v>74</v>
      </c>
      <c r="C38" s="25"/>
      <c r="D38" s="26">
        <v>39.966999999999999</v>
      </c>
      <c r="E38" s="26">
        <v>3.1140000000000001E-2</v>
      </c>
      <c r="F38" s="26">
        <v>9.5967199999999995</v>
      </c>
      <c r="G38" s="26">
        <v>0.115329</v>
      </c>
      <c r="H38" s="26">
        <v>48.449800000000003</v>
      </c>
      <c r="I38" s="26">
        <v>0.35517199999999999</v>
      </c>
      <c r="J38" s="26">
        <v>7.3265999999999998E-2</v>
      </c>
      <c r="K38" s="7">
        <f t="shared" si="3"/>
        <v>98.588426999999996</v>
      </c>
      <c r="L38" s="40">
        <v>89.999508530999165</v>
      </c>
      <c r="N38" s="22"/>
    </row>
    <row r="39" spans="1:14" s="21" customFormat="1" x14ac:dyDescent="0.2">
      <c r="A39" s="25" t="s">
        <v>619</v>
      </c>
      <c r="B39" s="25">
        <v>76</v>
      </c>
      <c r="C39" s="25"/>
      <c r="D39" s="26">
        <v>40.321899999999999</v>
      </c>
      <c r="E39" s="26">
        <v>4.0642999999999999E-2</v>
      </c>
      <c r="F39" s="26">
        <v>10.078099999999999</v>
      </c>
      <c r="G39" s="26">
        <v>0.12747900000000001</v>
      </c>
      <c r="H39" s="26">
        <v>47.8307</v>
      </c>
      <c r="I39" s="26">
        <v>0.26897399999999999</v>
      </c>
      <c r="J39" s="26">
        <v>7.7021000000000006E-2</v>
      </c>
      <c r="K39" s="7">
        <f t="shared" si="3"/>
        <v>98.744816999999998</v>
      </c>
      <c r="L39" s="40">
        <v>89.429316569064383</v>
      </c>
      <c r="N39" s="22"/>
    </row>
    <row r="40" spans="1:14" x14ac:dyDescent="0.2">
      <c r="A40" t="s">
        <v>620</v>
      </c>
      <c r="B40">
        <v>77</v>
      </c>
      <c r="D40" s="7">
        <v>39.9968</v>
      </c>
      <c r="E40" s="7">
        <v>1.5630000000000002E-2</v>
      </c>
      <c r="F40" s="7">
        <v>9.92408</v>
      </c>
      <c r="G40" s="7">
        <v>0.16467300000000001</v>
      </c>
      <c r="H40" s="7">
        <v>48.192799999999998</v>
      </c>
      <c r="I40" s="7">
        <v>0.278916</v>
      </c>
      <c r="J40" s="7">
        <v>2.3373999999999999E-2</v>
      </c>
      <c r="K40" s="7">
        <f t="shared" si="3"/>
        <v>98.596272999999997</v>
      </c>
      <c r="L40" s="9">
        <v>89.644286057411463</v>
      </c>
      <c r="N40" s="11"/>
    </row>
    <row r="41" spans="1:14" s="21" customFormat="1" x14ac:dyDescent="0.2">
      <c r="A41" s="25" t="s">
        <v>623</v>
      </c>
      <c r="B41" s="25">
        <v>82</v>
      </c>
      <c r="C41" s="25"/>
      <c r="D41" s="26">
        <v>40.886200000000002</v>
      </c>
      <c r="E41" s="26">
        <v>1.3115999999999999E-2</v>
      </c>
      <c r="F41" s="26">
        <v>10.2714</v>
      </c>
      <c r="G41" s="26">
        <v>0.16767099999999999</v>
      </c>
      <c r="H41" s="26">
        <v>48.018700000000003</v>
      </c>
      <c r="I41" s="26">
        <v>0.22817499999999999</v>
      </c>
      <c r="J41" s="26">
        <v>4.5157999999999997E-2</v>
      </c>
      <c r="K41" s="7">
        <f t="shared" si="3"/>
        <v>99.630420000000001</v>
      </c>
      <c r="L41" s="40">
        <v>89.285993883483144</v>
      </c>
      <c r="N41" s="22"/>
    </row>
    <row r="42" spans="1:14" s="21" customFormat="1" x14ac:dyDescent="0.2">
      <c r="A42" s="25" t="s">
        <v>625</v>
      </c>
      <c r="B42" s="25">
        <v>84</v>
      </c>
      <c r="C42" s="25"/>
      <c r="D42" s="26">
        <v>41.256300000000003</v>
      </c>
      <c r="E42" s="26">
        <v>9.6893000000000007E-2</v>
      </c>
      <c r="F42" s="26">
        <v>9.7189800000000002</v>
      </c>
      <c r="G42" s="26">
        <v>0.119558</v>
      </c>
      <c r="H42" s="26">
        <v>48.313899999999997</v>
      </c>
      <c r="I42" s="26">
        <v>0.19528200000000001</v>
      </c>
      <c r="J42" s="26">
        <v>5.713E-2</v>
      </c>
      <c r="K42" s="7">
        <f t="shared" si="3"/>
        <v>99.758043000000001</v>
      </c>
      <c r="L42" s="40">
        <v>89.859422236385655</v>
      </c>
      <c r="N42" s="22"/>
    </row>
    <row r="43" spans="1:14" s="21" customFormat="1" x14ac:dyDescent="0.2">
      <c r="A43" s="25" t="s">
        <v>627</v>
      </c>
      <c r="B43" s="25">
        <v>88</v>
      </c>
      <c r="C43" s="25"/>
      <c r="D43" s="26">
        <v>40.027200000000001</v>
      </c>
      <c r="E43" s="26">
        <v>0.12770899999999999</v>
      </c>
      <c r="F43" s="26">
        <v>9.6727699999999999</v>
      </c>
      <c r="G43" s="26">
        <v>0.131415</v>
      </c>
      <c r="H43" s="26">
        <v>48.325600000000001</v>
      </c>
      <c r="I43" s="26">
        <v>0.198569</v>
      </c>
      <c r="J43" s="26">
        <v>4.2931999999999998E-2</v>
      </c>
      <c r="K43" s="7">
        <f t="shared" si="3"/>
        <v>98.526195000000001</v>
      </c>
      <c r="L43" s="40">
        <v>89.904974891168294</v>
      </c>
      <c r="N43" s="22"/>
    </row>
    <row r="44" spans="1:14" s="2" customFormat="1" x14ac:dyDescent="0.2">
      <c r="A44" s="30" t="s">
        <v>631</v>
      </c>
      <c r="D44" s="8">
        <f t="shared" ref="D44:L44" si="4">AVERAGE(D35:D43)</f>
        <v>40.393033333333335</v>
      </c>
      <c r="E44" s="8">
        <f t="shared" si="4"/>
        <v>5.8683555555555551E-2</v>
      </c>
      <c r="F44" s="8">
        <f t="shared" si="4"/>
        <v>9.857313333333332</v>
      </c>
      <c r="G44" s="8">
        <f t="shared" si="4"/>
        <v>0.13379333333333332</v>
      </c>
      <c r="H44" s="8">
        <f t="shared" si="4"/>
        <v>48.154344444444448</v>
      </c>
      <c r="I44" s="8">
        <f t="shared" si="4"/>
        <v>0.24988655555555553</v>
      </c>
      <c r="J44" s="8">
        <f t="shared" si="4"/>
        <v>4.9425555555555563E-2</v>
      </c>
      <c r="K44" s="8">
        <f t="shared" si="4"/>
        <v>98.896480111111117</v>
      </c>
      <c r="L44" s="27">
        <f t="shared" si="4"/>
        <v>89.699200174633972</v>
      </c>
    </row>
    <row r="45" spans="1:14" s="2" customFormat="1" x14ac:dyDescent="0.2">
      <c r="A45" s="30" t="s">
        <v>632</v>
      </c>
      <c r="D45" s="8">
        <f t="shared" ref="D45:L45" si="5">STDEV(D35:D43)</f>
        <v>0.43168486769865011</v>
      </c>
      <c r="E45" s="8">
        <f t="shared" si="5"/>
        <v>4.05267749614718E-2</v>
      </c>
      <c r="F45" s="8">
        <f t="shared" si="5"/>
        <v>0.21114443344544973</v>
      </c>
      <c r="G45" s="8">
        <f t="shared" si="5"/>
        <v>1.9780116335603285E-2</v>
      </c>
      <c r="H45" s="8">
        <f t="shared" si="5"/>
        <v>0.21733022173130381</v>
      </c>
      <c r="I45" s="8">
        <f t="shared" si="5"/>
        <v>5.6100463665889257E-2</v>
      </c>
      <c r="J45" s="8">
        <f t="shared" si="5"/>
        <v>1.7880348249622473E-2</v>
      </c>
      <c r="K45" s="8">
        <f t="shared" si="5"/>
        <v>0.48515739842226807</v>
      </c>
      <c r="L45" s="28">
        <f t="shared" si="5"/>
        <v>0.22824357472788404</v>
      </c>
    </row>
    <row r="46" spans="1:14" s="2" customFormat="1" x14ac:dyDescent="0.2">
      <c r="A46" s="30" t="s">
        <v>518</v>
      </c>
      <c r="D46" s="8"/>
      <c r="E46" s="8"/>
      <c r="F46" s="8"/>
      <c r="G46" s="8"/>
      <c r="H46" s="8"/>
      <c r="I46" s="8"/>
      <c r="J46" s="8"/>
      <c r="K46" s="8"/>
      <c r="L46" s="29">
        <v>8</v>
      </c>
    </row>
    <row r="48" spans="1:14" x14ac:dyDescent="0.2">
      <c r="A48" s="19" t="s">
        <v>595</v>
      </c>
    </row>
    <row r="49" spans="1:1" x14ac:dyDescent="0.2">
      <c r="A49" s="19" t="s">
        <v>588</v>
      </c>
    </row>
    <row r="50" spans="1:1" x14ac:dyDescent="0.2">
      <c r="A50" s="19" t="s">
        <v>589</v>
      </c>
    </row>
    <row r="51" spans="1:1" x14ac:dyDescent="0.2">
      <c r="A51" s="19" t="s">
        <v>781</v>
      </c>
    </row>
  </sheetData>
  <conditionalFormatting sqref="K11:K13">
    <cfRule type="cellIs" dxfId="4" priority="11" operator="lessThan">
      <formula>98.5</formula>
    </cfRule>
  </conditionalFormatting>
  <conditionalFormatting sqref="K5:K9">
    <cfRule type="cellIs" dxfId="3" priority="8" operator="lessThan">
      <formula>98.5</formula>
    </cfRule>
  </conditionalFormatting>
  <conditionalFormatting sqref="K10">
    <cfRule type="cellIs" dxfId="2" priority="5" operator="lessThan">
      <formula>98.5</formula>
    </cfRule>
  </conditionalFormatting>
  <conditionalFormatting sqref="K14:K26">
    <cfRule type="cellIs" dxfId="1" priority="2" operator="lessThan">
      <formula>98.5</formula>
    </cfRule>
  </conditionalFormatting>
  <conditionalFormatting sqref="K35:K43">
    <cfRule type="cellIs" dxfId="0" priority="1" operator="lessThan">
      <formula>98.5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F3D0-CDBD-2F44-9C49-2D15CC30B915}">
  <dimension ref="A1:AB107"/>
  <sheetViews>
    <sheetView workbookViewId="0">
      <pane ySplit="3" topLeftCell="A91" activePane="bottomLeft" state="frozen"/>
      <selection pane="bottomLeft" activeCell="A104" sqref="A104:A107"/>
    </sheetView>
  </sheetViews>
  <sheetFormatPr baseColWidth="10" defaultRowHeight="15" x14ac:dyDescent="0.2"/>
  <cols>
    <col min="1" max="1" width="18" bestFit="1" customWidth="1"/>
    <col min="3" max="3" width="11.83203125" bestFit="1" customWidth="1"/>
    <col min="12" max="12" width="9.33203125" customWidth="1"/>
    <col min="13" max="14" width="8.83203125"/>
  </cols>
  <sheetData>
    <row r="1" spans="1:12" x14ac:dyDescent="0.2">
      <c r="A1" s="2" t="s">
        <v>586</v>
      </c>
    </row>
    <row r="2" spans="1:12" x14ac:dyDescent="0.2">
      <c r="B2" s="2"/>
    </row>
    <row r="3" spans="1:12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A4" s="2" t="s">
        <v>519</v>
      </c>
      <c r="D4" s="7"/>
      <c r="E4" s="7"/>
      <c r="F4" s="7"/>
      <c r="G4" s="7"/>
      <c r="H4" s="7"/>
      <c r="I4" s="7"/>
      <c r="J4" s="7"/>
      <c r="K4" s="7"/>
      <c r="L4" s="9"/>
    </row>
    <row r="5" spans="1:12" x14ac:dyDescent="0.2">
      <c r="A5" t="s">
        <v>81</v>
      </c>
      <c r="B5">
        <v>1251</v>
      </c>
      <c r="C5" t="s">
        <v>521</v>
      </c>
      <c r="D5" s="7">
        <v>40.369</v>
      </c>
      <c r="E5" s="7">
        <v>2.8000000000000001E-2</v>
      </c>
      <c r="F5" s="7">
        <v>8.6050000000000004</v>
      </c>
      <c r="G5" s="7">
        <v>9.5000000000000001E-2</v>
      </c>
      <c r="H5" s="7">
        <v>49.604999999999997</v>
      </c>
      <c r="I5" s="7">
        <v>0.38200000000000001</v>
      </c>
      <c r="J5" s="7">
        <v>2.3E-2</v>
      </c>
      <c r="K5" s="7">
        <f>SUM(D5:J5)</f>
        <v>99.106999999999999</v>
      </c>
      <c r="L5" s="9">
        <v>91.131473667590257</v>
      </c>
    </row>
    <row r="6" spans="1:12" x14ac:dyDescent="0.2">
      <c r="A6" t="s">
        <v>82</v>
      </c>
      <c r="B6">
        <v>1253</v>
      </c>
      <c r="C6" t="s">
        <v>521</v>
      </c>
      <c r="D6" s="7">
        <v>40.158999999999999</v>
      </c>
      <c r="E6" s="7">
        <v>2.9000000000000001E-2</v>
      </c>
      <c r="F6" s="7">
        <v>9.6430000000000007</v>
      </c>
      <c r="G6" s="7">
        <v>9.8000000000000004E-2</v>
      </c>
      <c r="H6" s="7">
        <v>48.91</v>
      </c>
      <c r="I6" s="7">
        <v>0.37</v>
      </c>
      <c r="J6" s="7">
        <v>3.2000000000000001E-2</v>
      </c>
      <c r="K6" s="7">
        <f t="shared" ref="K6:K69" si="0">SUM(D6:J6)</f>
        <v>99.241</v>
      </c>
      <c r="L6" s="9">
        <v>90.041067575964846</v>
      </c>
    </row>
    <row r="7" spans="1:12" x14ac:dyDescent="0.2">
      <c r="A7" t="s">
        <v>83</v>
      </c>
      <c r="B7">
        <v>1255</v>
      </c>
      <c r="C7" t="s">
        <v>521</v>
      </c>
      <c r="D7" s="7">
        <v>40.954999999999998</v>
      </c>
      <c r="E7" s="7">
        <v>1.6E-2</v>
      </c>
      <c r="F7" s="7">
        <v>7.6680000000000001</v>
      </c>
      <c r="G7" s="7">
        <v>7.1999999999999995E-2</v>
      </c>
      <c r="H7" s="7">
        <v>50.841999999999999</v>
      </c>
      <c r="I7" s="7">
        <v>0.36899999999999999</v>
      </c>
      <c r="J7" s="7">
        <v>0.06</v>
      </c>
      <c r="K7" s="7">
        <f t="shared" si="0"/>
        <v>99.981999999999999</v>
      </c>
      <c r="L7" s="9">
        <v>92.199114989699538</v>
      </c>
    </row>
    <row r="8" spans="1:12" x14ac:dyDescent="0.2">
      <c r="A8" t="s">
        <v>85</v>
      </c>
      <c r="B8">
        <v>1259</v>
      </c>
      <c r="C8" t="s">
        <v>521</v>
      </c>
      <c r="D8" s="7">
        <v>40.54</v>
      </c>
      <c r="E8" s="7">
        <v>2.8000000000000001E-2</v>
      </c>
      <c r="F8" s="7">
        <v>8.0340000000000007</v>
      </c>
      <c r="G8" s="7">
        <v>8.6999999999999994E-2</v>
      </c>
      <c r="H8" s="7">
        <v>50.418999999999997</v>
      </c>
      <c r="I8" s="7">
        <v>0.33700000000000002</v>
      </c>
      <c r="J8" s="7">
        <v>1.7000000000000001E-2</v>
      </c>
      <c r="K8" s="7">
        <f t="shared" si="0"/>
        <v>99.462000000000003</v>
      </c>
      <c r="L8" s="9">
        <v>91.794381084700646</v>
      </c>
    </row>
    <row r="9" spans="1:12" x14ac:dyDescent="0.2">
      <c r="A9" t="s">
        <v>90</v>
      </c>
      <c r="B9">
        <v>1267</v>
      </c>
      <c r="C9" t="s">
        <v>521</v>
      </c>
      <c r="D9" s="7">
        <v>40.720999999999997</v>
      </c>
      <c r="E9" s="7">
        <v>3.1E-2</v>
      </c>
      <c r="F9" s="7">
        <v>7.6340000000000003</v>
      </c>
      <c r="G9" s="7">
        <v>8.5000000000000006E-2</v>
      </c>
      <c r="H9" s="7">
        <v>50.779000000000003</v>
      </c>
      <c r="I9" s="7">
        <v>0.372</v>
      </c>
      <c r="J9" s="7">
        <v>2.5000000000000001E-2</v>
      </c>
      <c r="K9" s="7">
        <f t="shared" si="0"/>
        <v>99.647000000000006</v>
      </c>
      <c r="L9" s="9">
        <v>92.22212791569261</v>
      </c>
    </row>
    <row r="10" spans="1:12" x14ac:dyDescent="0.2">
      <c r="A10" t="s">
        <v>91</v>
      </c>
      <c r="B10">
        <v>1269</v>
      </c>
      <c r="C10" t="s">
        <v>521</v>
      </c>
      <c r="D10" s="7">
        <v>40.729999999999997</v>
      </c>
      <c r="E10" s="7">
        <v>1.2E-2</v>
      </c>
      <c r="F10" s="7">
        <v>8.6850000000000005</v>
      </c>
      <c r="G10" s="7">
        <v>9.9000000000000005E-2</v>
      </c>
      <c r="H10" s="7">
        <v>49.847000000000001</v>
      </c>
      <c r="I10" s="7">
        <v>0.33800000000000002</v>
      </c>
      <c r="J10" s="7">
        <v>2.5999999999999999E-2</v>
      </c>
      <c r="K10" s="7">
        <f t="shared" si="0"/>
        <v>99.736999999999981</v>
      </c>
      <c r="L10" s="9">
        <v>91.095951454000669</v>
      </c>
    </row>
    <row r="11" spans="1:12" x14ac:dyDescent="0.2">
      <c r="A11" t="s">
        <v>92</v>
      </c>
      <c r="B11">
        <v>1271</v>
      </c>
      <c r="C11" t="s">
        <v>521</v>
      </c>
      <c r="D11" s="7">
        <v>40.508000000000003</v>
      </c>
      <c r="E11" s="7">
        <v>3.5000000000000003E-2</v>
      </c>
      <c r="F11" s="7">
        <v>8.4619999999999997</v>
      </c>
      <c r="G11" s="7">
        <v>8.2000000000000003E-2</v>
      </c>
      <c r="H11" s="7">
        <v>50.05</v>
      </c>
      <c r="I11" s="7">
        <v>0.41099999999999998</v>
      </c>
      <c r="J11" s="7">
        <v>2.4E-2</v>
      </c>
      <c r="K11" s="7">
        <f t="shared" si="0"/>
        <v>99.572000000000003</v>
      </c>
      <c r="L11" s="9">
        <v>91.336908654161348</v>
      </c>
    </row>
    <row r="12" spans="1:12" x14ac:dyDescent="0.2">
      <c r="A12" t="s">
        <v>93</v>
      </c>
      <c r="B12">
        <v>1273</v>
      </c>
      <c r="C12" t="s">
        <v>521</v>
      </c>
      <c r="D12" s="7">
        <v>40.488999999999997</v>
      </c>
      <c r="E12" s="7">
        <v>2.5999999999999999E-2</v>
      </c>
      <c r="F12" s="7">
        <v>8.5850000000000009</v>
      </c>
      <c r="G12" s="7">
        <v>8.4000000000000005E-2</v>
      </c>
      <c r="H12" s="7">
        <v>50.011000000000003</v>
      </c>
      <c r="I12" s="7">
        <v>0.34</v>
      </c>
      <c r="J12" s="7">
        <v>2.5999999999999999E-2</v>
      </c>
      <c r="K12" s="7">
        <f t="shared" si="0"/>
        <v>99.561000000000007</v>
      </c>
      <c r="L12" s="9">
        <v>91.215795148322258</v>
      </c>
    </row>
    <row r="13" spans="1:12" x14ac:dyDescent="0.2">
      <c r="A13" t="s">
        <v>95</v>
      </c>
      <c r="B13">
        <v>1277</v>
      </c>
      <c r="C13" t="s">
        <v>521</v>
      </c>
      <c r="D13" s="7">
        <v>40.655000000000001</v>
      </c>
      <c r="E13" s="7">
        <v>2.5000000000000001E-2</v>
      </c>
      <c r="F13" s="7">
        <v>8.0609999999999999</v>
      </c>
      <c r="G13" s="7">
        <v>0.09</v>
      </c>
      <c r="H13" s="7">
        <v>50.366</v>
      </c>
      <c r="I13" s="7">
        <v>0.40100000000000002</v>
      </c>
      <c r="J13" s="7">
        <v>1.7999999999999999E-2</v>
      </c>
      <c r="K13" s="7">
        <f t="shared" si="0"/>
        <v>99.616</v>
      </c>
      <c r="L13" s="9">
        <v>91.761126365043069</v>
      </c>
    </row>
    <row r="14" spans="1:12" x14ac:dyDescent="0.2">
      <c r="A14" t="s">
        <v>98</v>
      </c>
      <c r="B14">
        <v>1281</v>
      </c>
      <c r="C14" t="s">
        <v>521</v>
      </c>
      <c r="D14" s="7">
        <v>40.872999999999998</v>
      </c>
      <c r="E14" s="7">
        <v>1.2E-2</v>
      </c>
      <c r="F14" s="7">
        <v>7.5940000000000003</v>
      </c>
      <c r="G14" s="7">
        <v>9.8000000000000004E-2</v>
      </c>
      <c r="H14" s="7">
        <v>50.85</v>
      </c>
      <c r="I14" s="7">
        <v>0.34699999999999998</v>
      </c>
      <c r="J14" s="7">
        <v>1.9E-2</v>
      </c>
      <c r="K14" s="7">
        <f t="shared" si="0"/>
        <v>99.792999999999992</v>
      </c>
      <c r="L14" s="9">
        <v>92.269699316873528</v>
      </c>
    </row>
    <row r="15" spans="1:12" x14ac:dyDescent="0.2">
      <c r="A15" t="s">
        <v>99</v>
      </c>
      <c r="B15">
        <v>1283</v>
      </c>
      <c r="C15" t="s">
        <v>521</v>
      </c>
      <c r="D15" s="7">
        <v>40.887</v>
      </c>
      <c r="E15" s="7">
        <v>3.6999999999999998E-2</v>
      </c>
      <c r="F15" s="7">
        <v>7.5330000000000004</v>
      </c>
      <c r="G15" s="7">
        <v>0.1</v>
      </c>
      <c r="H15" s="7">
        <v>50.838999999999999</v>
      </c>
      <c r="I15" s="7">
        <v>0.33600000000000002</v>
      </c>
      <c r="J15" s="7">
        <v>2.1999999999999999E-2</v>
      </c>
      <c r="K15" s="7">
        <f t="shared" si="0"/>
        <v>99.754000000000005</v>
      </c>
      <c r="L15" s="9">
        <v>92.325496869969356</v>
      </c>
    </row>
    <row r="16" spans="1:12" x14ac:dyDescent="0.2">
      <c r="A16" t="s">
        <v>102</v>
      </c>
      <c r="B16">
        <v>1287</v>
      </c>
      <c r="C16" t="s">
        <v>521</v>
      </c>
      <c r="D16" s="7">
        <v>40.787999999999997</v>
      </c>
      <c r="E16" s="7">
        <v>3.4000000000000002E-2</v>
      </c>
      <c r="F16" s="7">
        <v>7.9969999999999999</v>
      </c>
      <c r="G16" s="7">
        <v>9.6000000000000002E-2</v>
      </c>
      <c r="H16" s="7">
        <v>50.77</v>
      </c>
      <c r="I16" s="7">
        <v>0.38400000000000001</v>
      </c>
      <c r="J16" s="7">
        <v>8.0000000000000002E-3</v>
      </c>
      <c r="K16" s="7">
        <f t="shared" si="0"/>
        <v>100.077</v>
      </c>
      <c r="L16" s="9">
        <v>91.880987110078877</v>
      </c>
    </row>
    <row r="17" spans="1:28" x14ac:dyDescent="0.2">
      <c r="A17" t="s">
        <v>103</v>
      </c>
      <c r="B17">
        <v>1289</v>
      </c>
      <c r="C17" t="s">
        <v>521</v>
      </c>
      <c r="D17" s="7">
        <v>40.796999999999997</v>
      </c>
      <c r="E17" s="7">
        <v>4.0000000000000001E-3</v>
      </c>
      <c r="F17" s="7">
        <v>8.2750000000000004</v>
      </c>
      <c r="G17" s="7">
        <v>0.10199999999999999</v>
      </c>
      <c r="H17" s="7">
        <v>50.347999999999999</v>
      </c>
      <c r="I17" s="7">
        <v>0.39600000000000002</v>
      </c>
      <c r="J17" s="7">
        <v>2.3E-2</v>
      </c>
      <c r="K17" s="7">
        <f t="shared" si="0"/>
        <v>99.944999999999979</v>
      </c>
      <c r="L17" s="9">
        <v>91.558100120528181</v>
      </c>
    </row>
    <row r="18" spans="1:28" x14ac:dyDescent="0.2">
      <c r="A18" t="s">
        <v>106</v>
      </c>
      <c r="B18">
        <v>1293</v>
      </c>
      <c r="C18" t="s">
        <v>521</v>
      </c>
      <c r="D18" s="7">
        <v>40.539000000000001</v>
      </c>
      <c r="E18" s="7">
        <v>1.6E-2</v>
      </c>
      <c r="F18" s="7">
        <v>8.4359999999999999</v>
      </c>
      <c r="G18" s="7">
        <v>0.126</v>
      </c>
      <c r="H18" s="7">
        <v>50.084000000000003</v>
      </c>
      <c r="I18" s="7">
        <v>0.35399999999999998</v>
      </c>
      <c r="J18" s="7">
        <v>2.1999999999999999E-2</v>
      </c>
      <c r="K18" s="7">
        <f t="shared" si="0"/>
        <v>99.576999999999998</v>
      </c>
      <c r="L18" s="9">
        <v>91.366585267857658</v>
      </c>
    </row>
    <row r="19" spans="1:28" x14ac:dyDescent="0.2">
      <c r="A19" t="s">
        <v>84</v>
      </c>
      <c r="B19">
        <v>1257</v>
      </c>
      <c r="C19" t="s">
        <v>520</v>
      </c>
      <c r="D19" s="7">
        <v>40.701999999999998</v>
      </c>
      <c r="E19" s="7">
        <v>4.3999999999999997E-2</v>
      </c>
      <c r="F19" s="7">
        <v>7.2290000000000001</v>
      </c>
      <c r="G19" s="7">
        <v>8.3000000000000004E-2</v>
      </c>
      <c r="H19" s="7">
        <v>50.826000000000001</v>
      </c>
      <c r="I19" s="7">
        <v>0.32900000000000001</v>
      </c>
      <c r="J19" s="7">
        <v>3.4000000000000002E-2</v>
      </c>
      <c r="K19" s="7">
        <f t="shared" si="0"/>
        <v>99.246999999999986</v>
      </c>
      <c r="L19" s="9">
        <v>92.610576990530191</v>
      </c>
    </row>
    <row r="20" spans="1:28" x14ac:dyDescent="0.2">
      <c r="A20" t="s">
        <v>86</v>
      </c>
      <c r="B20">
        <v>1261</v>
      </c>
      <c r="C20" t="s">
        <v>520</v>
      </c>
      <c r="D20" s="7">
        <v>40.42</v>
      </c>
      <c r="E20" s="7">
        <v>3.2000000000000001E-2</v>
      </c>
      <c r="F20" s="7">
        <v>9.1940000000000008</v>
      </c>
      <c r="G20" s="7">
        <v>0.11799999999999999</v>
      </c>
      <c r="H20" s="7">
        <v>49.350999999999999</v>
      </c>
      <c r="I20" s="7">
        <v>0.38400000000000001</v>
      </c>
      <c r="J20" s="7">
        <v>2.9000000000000001E-2</v>
      </c>
      <c r="K20" s="7">
        <f t="shared" si="0"/>
        <v>99.528000000000006</v>
      </c>
      <c r="L20" s="9">
        <v>90.537721055517423</v>
      </c>
    </row>
    <row r="21" spans="1:28" x14ac:dyDescent="0.2">
      <c r="A21" t="s">
        <v>87</v>
      </c>
      <c r="B21">
        <v>1263</v>
      </c>
      <c r="C21" t="s">
        <v>520</v>
      </c>
      <c r="D21" s="7">
        <v>40.328000000000003</v>
      </c>
      <c r="E21" s="7">
        <v>5.1999999999999998E-2</v>
      </c>
      <c r="F21" s="7">
        <v>9.3230000000000004</v>
      </c>
      <c r="G21" s="7">
        <v>0.10299999999999999</v>
      </c>
      <c r="H21" s="7">
        <v>49.113999999999997</v>
      </c>
      <c r="I21" s="7">
        <v>0.36</v>
      </c>
      <c r="J21" s="7">
        <v>6.3E-2</v>
      </c>
      <c r="K21" s="7">
        <f t="shared" si="0"/>
        <v>99.343000000000004</v>
      </c>
      <c r="L21" s="9">
        <v>90.375889333974627</v>
      </c>
    </row>
    <row r="22" spans="1:28" x14ac:dyDescent="0.2">
      <c r="A22" t="s">
        <v>88</v>
      </c>
      <c r="B22">
        <v>1265</v>
      </c>
      <c r="C22" t="s">
        <v>520</v>
      </c>
      <c r="D22" s="7">
        <v>40.603000000000002</v>
      </c>
      <c r="E22" s="7">
        <v>2.4E-2</v>
      </c>
      <c r="F22" s="7">
        <v>8.9649999999999999</v>
      </c>
      <c r="G22" s="7">
        <v>8.5000000000000006E-2</v>
      </c>
      <c r="H22" s="7">
        <v>49.505000000000003</v>
      </c>
      <c r="I22" s="7">
        <v>0.40500000000000003</v>
      </c>
      <c r="J22" s="7">
        <v>2.8000000000000001E-2</v>
      </c>
      <c r="K22" s="7">
        <f t="shared" si="0"/>
        <v>99.615000000000009</v>
      </c>
      <c r="L22" s="9">
        <v>90.777723048084866</v>
      </c>
    </row>
    <row r="23" spans="1:28" x14ac:dyDescent="0.2">
      <c r="A23" t="s">
        <v>94</v>
      </c>
      <c r="B23">
        <v>1275</v>
      </c>
      <c r="C23" t="s">
        <v>520</v>
      </c>
      <c r="D23" s="7">
        <v>40.594000000000001</v>
      </c>
      <c r="E23" s="7">
        <v>3.6999999999999998E-2</v>
      </c>
      <c r="F23" s="7">
        <v>8.2539999999999996</v>
      </c>
      <c r="G23" s="7">
        <v>8.7999999999999995E-2</v>
      </c>
      <c r="H23" s="7">
        <v>50.338999999999999</v>
      </c>
      <c r="I23" s="7">
        <v>0.36099999999999999</v>
      </c>
      <c r="J23" s="7">
        <v>5.0999999999999997E-2</v>
      </c>
      <c r="K23" s="7">
        <f t="shared" si="0"/>
        <v>99.724000000000004</v>
      </c>
      <c r="L23" s="9">
        <v>91.576340363741082</v>
      </c>
    </row>
    <row r="24" spans="1:28" x14ac:dyDescent="0.2">
      <c r="A24" t="s">
        <v>97</v>
      </c>
      <c r="B24">
        <v>1279</v>
      </c>
      <c r="C24" t="s">
        <v>520</v>
      </c>
      <c r="D24" s="7">
        <v>40.445999999999998</v>
      </c>
      <c r="E24" s="7">
        <v>1.2999999999999999E-2</v>
      </c>
      <c r="F24" s="7">
        <v>8.8390000000000004</v>
      </c>
      <c r="G24" s="7">
        <v>8.6999999999999994E-2</v>
      </c>
      <c r="H24" s="7">
        <v>49.884999999999998</v>
      </c>
      <c r="I24" s="7">
        <v>0.39200000000000002</v>
      </c>
      <c r="J24" s="7">
        <v>0.02</v>
      </c>
      <c r="K24" s="7">
        <f t="shared" si="0"/>
        <v>99.681999999999988</v>
      </c>
      <c r="L24" s="9">
        <v>90.958621070796028</v>
      </c>
    </row>
    <row r="25" spans="1:28" x14ac:dyDescent="0.2">
      <c r="A25" t="s">
        <v>100</v>
      </c>
      <c r="B25">
        <v>1285</v>
      </c>
      <c r="C25" t="s">
        <v>520</v>
      </c>
      <c r="D25" s="7">
        <v>40.64</v>
      </c>
      <c r="E25" s="7">
        <v>3.5999999999999997E-2</v>
      </c>
      <c r="F25" s="7">
        <v>8.5269999999999992</v>
      </c>
      <c r="G25" s="7">
        <v>0.111</v>
      </c>
      <c r="H25" s="7">
        <v>50.146000000000001</v>
      </c>
      <c r="I25" s="7">
        <v>0.36299999999999999</v>
      </c>
      <c r="J25" s="7">
        <v>2.1999999999999999E-2</v>
      </c>
      <c r="K25" s="7">
        <f t="shared" si="0"/>
        <v>99.845000000000013</v>
      </c>
      <c r="L25" s="9">
        <v>91.291415803599406</v>
      </c>
    </row>
    <row r="26" spans="1:28" x14ac:dyDescent="0.2">
      <c r="A26" t="s">
        <v>105</v>
      </c>
      <c r="B26">
        <v>1291</v>
      </c>
      <c r="C26" t="s">
        <v>520</v>
      </c>
      <c r="D26" s="7">
        <v>40.194000000000003</v>
      </c>
      <c r="E26" s="7">
        <v>2.4E-2</v>
      </c>
      <c r="F26" s="7">
        <v>10.305999999999999</v>
      </c>
      <c r="G26" s="7">
        <v>9.9000000000000005E-2</v>
      </c>
      <c r="H26" s="7">
        <v>48.463000000000001</v>
      </c>
      <c r="I26" s="7">
        <v>0.31900000000000001</v>
      </c>
      <c r="J26" s="7">
        <v>5.8999999999999997E-2</v>
      </c>
      <c r="K26" s="7">
        <f t="shared" si="0"/>
        <v>99.463999999999999</v>
      </c>
      <c r="L26" s="9">
        <v>89.341617532634757</v>
      </c>
    </row>
    <row r="27" spans="1:28" x14ac:dyDescent="0.2">
      <c r="A27" t="s">
        <v>107</v>
      </c>
      <c r="B27">
        <v>1295</v>
      </c>
      <c r="C27" t="s">
        <v>520</v>
      </c>
      <c r="D27" s="7">
        <v>40.622</v>
      </c>
      <c r="E27" s="7">
        <v>0.06</v>
      </c>
      <c r="F27" s="7">
        <v>8.6460000000000008</v>
      </c>
      <c r="G27" s="7">
        <v>8.8999999999999996E-2</v>
      </c>
      <c r="H27" s="7">
        <v>50.164999999999999</v>
      </c>
      <c r="I27" s="7">
        <v>0.36899999999999999</v>
      </c>
      <c r="J27" s="7">
        <v>6.3E-2</v>
      </c>
      <c r="K27" s="7">
        <f t="shared" si="0"/>
        <v>100.014</v>
      </c>
      <c r="L27" s="9">
        <v>91.183646106898806</v>
      </c>
    </row>
    <row r="28" spans="1:28" x14ac:dyDescent="0.2">
      <c r="A28" t="s">
        <v>109</v>
      </c>
      <c r="B28">
        <v>1297</v>
      </c>
      <c r="C28" t="s">
        <v>520</v>
      </c>
      <c r="D28" s="7">
        <v>40.551000000000002</v>
      </c>
      <c r="E28" s="7">
        <v>0.01</v>
      </c>
      <c r="F28" s="7">
        <v>8.7170000000000005</v>
      </c>
      <c r="G28" s="7">
        <v>0.11600000000000001</v>
      </c>
      <c r="H28" s="7">
        <v>49.826999999999998</v>
      </c>
      <c r="I28" s="7">
        <v>0.38</v>
      </c>
      <c r="J28" s="7">
        <v>0.05</v>
      </c>
      <c r="K28" s="7">
        <f t="shared" si="0"/>
        <v>99.650999999999996</v>
      </c>
      <c r="L28" s="9">
        <v>91.062809835403257</v>
      </c>
    </row>
    <row r="29" spans="1:28" x14ac:dyDescent="0.2">
      <c r="A29" t="s">
        <v>463</v>
      </c>
      <c r="B29">
        <v>308</v>
      </c>
      <c r="C29" t="s">
        <v>521</v>
      </c>
      <c r="D29" s="7">
        <v>40.948999999999998</v>
      </c>
      <c r="E29" s="7">
        <v>4.5999999999999999E-2</v>
      </c>
      <c r="F29" s="7">
        <v>7.5129999999999999</v>
      </c>
      <c r="G29" s="7">
        <v>0.113</v>
      </c>
      <c r="H29" s="7">
        <v>51.003999999999998</v>
      </c>
      <c r="I29" s="7">
        <v>0.373</v>
      </c>
      <c r="J29" s="7">
        <v>2.5999999999999999E-2</v>
      </c>
      <c r="K29" s="7">
        <f t="shared" si="0"/>
        <v>100.024</v>
      </c>
      <c r="L29" s="9">
        <v>92.367188740378651</v>
      </c>
      <c r="S29" s="2"/>
      <c r="T29" s="2"/>
      <c r="U29" s="2"/>
      <c r="V29" s="2"/>
      <c r="Y29" s="2"/>
      <c r="Z29" s="2"/>
      <c r="AA29" s="2"/>
      <c r="AB29" s="2"/>
    </row>
    <row r="30" spans="1:28" x14ac:dyDescent="0.2">
      <c r="A30" t="s">
        <v>464</v>
      </c>
      <c r="B30">
        <v>311</v>
      </c>
      <c r="C30" t="s">
        <v>521</v>
      </c>
      <c r="D30" s="7">
        <v>40.792999999999999</v>
      </c>
      <c r="E30" s="7">
        <v>0.02</v>
      </c>
      <c r="F30" s="7">
        <v>8.2690000000000001</v>
      </c>
      <c r="G30" s="7">
        <v>9.2999999999999999E-2</v>
      </c>
      <c r="H30" s="7">
        <v>50.311</v>
      </c>
      <c r="I30" s="7">
        <v>0.34699999999999998</v>
      </c>
      <c r="J30" s="7">
        <v>2.5999999999999999E-2</v>
      </c>
      <c r="K30" s="7">
        <f t="shared" si="0"/>
        <v>99.858999999999995</v>
      </c>
      <c r="L30" s="9">
        <v>91.558024243503112</v>
      </c>
      <c r="S30" s="3"/>
      <c r="Y30" s="3"/>
    </row>
    <row r="31" spans="1:28" x14ac:dyDescent="0.2">
      <c r="A31" t="s">
        <v>465</v>
      </c>
      <c r="B31">
        <v>314</v>
      </c>
      <c r="C31" t="s">
        <v>521</v>
      </c>
      <c r="D31" s="7">
        <v>40.582999999999998</v>
      </c>
      <c r="E31" s="7">
        <v>2.9000000000000001E-2</v>
      </c>
      <c r="F31" s="7">
        <v>8.8249999999999993</v>
      </c>
      <c r="G31" s="7">
        <v>0.10100000000000001</v>
      </c>
      <c r="H31" s="7">
        <v>49.655999999999999</v>
      </c>
      <c r="I31" s="7">
        <v>0.38</v>
      </c>
      <c r="J31" s="7">
        <v>3.5000000000000003E-2</v>
      </c>
      <c r="K31" s="7">
        <f t="shared" si="0"/>
        <v>99.60899999999998</v>
      </c>
      <c r="L31" s="9">
        <v>90.933787236927586</v>
      </c>
      <c r="S31" s="3"/>
      <c r="Y31" s="3"/>
    </row>
    <row r="32" spans="1:28" x14ac:dyDescent="0.2">
      <c r="A32" t="s">
        <v>466</v>
      </c>
      <c r="B32">
        <v>317</v>
      </c>
      <c r="C32" t="s">
        <v>520</v>
      </c>
      <c r="D32" s="7">
        <v>40.362000000000002</v>
      </c>
      <c r="E32" s="7">
        <v>0</v>
      </c>
      <c r="F32" s="7">
        <v>10.414999999999999</v>
      </c>
      <c r="G32" s="7">
        <v>9.9000000000000005E-2</v>
      </c>
      <c r="H32" s="7">
        <v>48.633000000000003</v>
      </c>
      <c r="I32" s="7">
        <v>0.32900000000000001</v>
      </c>
      <c r="J32" s="7">
        <v>7.0000000000000007E-2</v>
      </c>
      <c r="K32" s="7">
        <f t="shared" si="0"/>
        <v>99.907999999999987</v>
      </c>
      <c r="L32" s="9">
        <v>89.274593943378505</v>
      </c>
      <c r="S32" s="3"/>
      <c r="X32" s="2"/>
      <c r="Y32" s="4"/>
      <c r="Z32" s="2"/>
      <c r="AA32" s="2"/>
      <c r="AB32" s="2"/>
    </row>
    <row r="33" spans="1:25" x14ac:dyDescent="0.2">
      <c r="A33" t="s">
        <v>468</v>
      </c>
      <c r="B33">
        <v>320</v>
      </c>
      <c r="C33" t="s">
        <v>520</v>
      </c>
      <c r="D33" s="7">
        <v>39.988</v>
      </c>
      <c r="E33" s="7">
        <v>0.03</v>
      </c>
      <c r="F33" s="7">
        <v>11.577999999999999</v>
      </c>
      <c r="G33" s="7">
        <v>0.115</v>
      </c>
      <c r="H33" s="7">
        <v>47.462000000000003</v>
      </c>
      <c r="I33" s="7">
        <v>0.27400000000000002</v>
      </c>
      <c r="J33" s="7">
        <v>6.5000000000000002E-2</v>
      </c>
      <c r="K33" s="7">
        <f t="shared" si="0"/>
        <v>99.512</v>
      </c>
      <c r="L33" s="9">
        <v>87.9623434712869</v>
      </c>
      <c r="S33" s="3"/>
      <c r="Y33" s="3"/>
    </row>
    <row r="34" spans="1:25" x14ac:dyDescent="0.2">
      <c r="A34" t="s">
        <v>469</v>
      </c>
      <c r="B34">
        <v>323</v>
      </c>
      <c r="C34" t="s">
        <v>520</v>
      </c>
      <c r="D34" s="7">
        <v>40.738</v>
      </c>
      <c r="E34" s="7">
        <v>8.9999999999999993E-3</v>
      </c>
      <c r="F34" s="7">
        <v>8.4789999999999992</v>
      </c>
      <c r="G34" s="7">
        <v>9.8000000000000004E-2</v>
      </c>
      <c r="H34" s="7">
        <v>50.314999999999998</v>
      </c>
      <c r="I34" s="7">
        <v>0.36299999999999999</v>
      </c>
      <c r="J34" s="7">
        <v>2.1000000000000001E-2</v>
      </c>
      <c r="K34" s="7">
        <f t="shared" si="0"/>
        <v>100.023</v>
      </c>
      <c r="L34" s="9">
        <v>91.362777667745846</v>
      </c>
      <c r="S34" s="3"/>
      <c r="Y34" s="3"/>
    </row>
    <row r="35" spans="1:25" x14ac:dyDescent="0.2">
      <c r="A35" t="s">
        <v>470</v>
      </c>
      <c r="B35">
        <v>326</v>
      </c>
      <c r="C35" t="s">
        <v>520</v>
      </c>
      <c r="D35" s="7">
        <v>40.598999999999997</v>
      </c>
      <c r="E35" s="7">
        <v>0.03</v>
      </c>
      <c r="F35" s="7">
        <v>8.6259999999999994</v>
      </c>
      <c r="G35" s="7">
        <v>8.5999999999999993E-2</v>
      </c>
      <c r="H35" s="7">
        <v>50.502000000000002</v>
      </c>
      <c r="I35" s="7">
        <v>0.40500000000000003</v>
      </c>
      <c r="J35" s="7">
        <v>2.3E-2</v>
      </c>
      <c r="K35" s="7">
        <f t="shared" si="0"/>
        <v>100.27099999999999</v>
      </c>
      <c r="L35" s="9">
        <v>91.255819906710215</v>
      </c>
      <c r="S35" s="3"/>
    </row>
    <row r="36" spans="1:25" x14ac:dyDescent="0.2">
      <c r="A36" t="s">
        <v>471</v>
      </c>
      <c r="B36">
        <v>329</v>
      </c>
      <c r="C36" t="s">
        <v>521</v>
      </c>
      <c r="D36" s="7">
        <v>40.951000000000001</v>
      </c>
      <c r="E36" s="7">
        <v>3.2000000000000001E-2</v>
      </c>
      <c r="F36" s="7">
        <v>7.2759999999999998</v>
      </c>
      <c r="G36" s="7">
        <v>0.10199999999999999</v>
      </c>
      <c r="H36" s="7">
        <v>51.164000000000001</v>
      </c>
      <c r="I36" s="7">
        <v>0.34200000000000003</v>
      </c>
      <c r="J36" s="7">
        <v>2.1000000000000001E-2</v>
      </c>
      <c r="K36" s="7">
        <f t="shared" si="0"/>
        <v>99.888000000000005</v>
      </c>
      <c r="L36" s="9">
        <v>92.611586863319957</v>
      </c>
      <c r="S36" s="3"/>
    </row>
    <row r="37" spans="1:25" x14ac:dyDescent="0.2">
      <c r="A37" t="s">
        <v>472</v>
      </c>
      <c r="B37">
        <v>332</v>
      </c>
      <c r="C37" t="s">
        <v>521</v>
      </c>
      <c r="D37" s="7">
        <v>40.76</v>
      </c>
      <c r="E37" s="7">
        <v>3.7999999999999999E-2</v>
      </c>
      <c r="F37" s="7">
        <v>7.7949999999999999</v>
      </c>
      <c r="G37" s="7">
        <v>0.109</v>
      </c>
      <c r="H37" s="7">
        <v>50.771999999999998</v>
      </c>
      <c r="I37" s="7">
        <v>0.35</v>
      </c>
      <c r="J37" s="7">
        <v>2.8000000000000001E-2</v>
      </c>
      <c r="K37" s="7">
        <f t="shared" si="0"/>
        <v>99.85199999999999</v>
      </c>
      <c r="L37" s="9">
        <v>92.070093304441883</v>
      </c>
      <c r="S37" s="3"/>
    </row>
    <row r="38" spans="1:25" x14ac:dyDescent="0.2">
      <c r="A38" t="s">
        <v>473</v>
      </c>
      <c r="B38">
        <v>335</v>
      </c>
      <c r="C38" t="s">
        <v>521</v>
      </c>
      <c r="D38" s="7">
        <v>40.591000000000001</v>
      </c>
      <c r="E38" s="7">
        <v>2.4E-2</v>
      </c>
      <c r="F38" s="7">
        <v>8.9529999999999994</v>
      </c>
      <c r="G38" s="7">
        <v>7.8E-2</v>
      </c>
      <c r="H38" s="7">
        <v>49.732999999999997</v>
      </c>
      <c r="I38" s="7">
        <v>0.33100000000000002</v>
      </c>
      <c r="J38" s="7">
        <v>2.1000000000000001E-2</v>
      </c>
      <c r="K38" s="7">
        <f t="shared" si="0"/>
        <v>99.730999999999995</v>
      </c>
      <c r="L38" s="9">
        <v>90.827284897315408</v>
      </c>
      <c r="S38" s="3"/>
    </row>
    <row r="39" spans="1:25" x14ac:dyDescent="0.2">
      <c r="A39" t="s">
        <v>474</v>
      </c>
      <c r="B39">
        <v>338</v>
      </c>
      <c r="C39" t="s">
        <v>520</v>
      </c>
      <c r="D39" s="7">
        <v>40.622</v>
      </c>
      <c r="E39" s="7">
        <v>1.4999999999999999E-2</v>
      </c>
      <c r="F39" s="7">
        <v>8.14</v>
      </c>
      <c r="G39" s="7">
        <v>0.10199999999999999</v>
      </c>
      <c r="H39" s="7">
        <v>50.052999999999997</v>
      </c>
      <c r="I39" s="7">
        <v>0.379</v>
      </c>
      <c r="J39" s="7">
        <v>1.2999999999999999E-2</v>
      </c>
      <c r="K39" s="7">
        <f t="shared" si="0"/>
        <v>99.323999999999998</v>
      </c>
      <c r="L39" s="9">
        <v>91.639457697692947</v>
      </c>
      <c r="S39" s="3"/>
    </row>
    <row r="40" spans="1:25" x14ac:dyDescent="0.2">
      <c r="A40" t="s">
        <v>475</v>
      </c>
      <c r="B40">
        <v>341</v>
      </c>
      <c r="C40" t="s">
        <v>520</v>
      </c>
      <c r="D40" s="7">
        <v>40.281999999999996</v>
      </c>
      <c r="E40" s="7">
        <v>3.4000000000000002E-2</v>
      </c>
      <c r="F40" s="7">
        <v>10.68</v>
      </c>
      <c r="G40" s="7">
        <v>0.11</v>
      </c>
      <c r="H40" s="7">
        <v>48.356999999999999</v>
      </c>
      <c r="I40" s="7">
        <v>0.33300000000000002</v>
      </c>
      <c r="J40" s="7">
        <v>6.0999999999999999E-2</v>
      </c>
      <c r="K40" s="7">
        <f t="shared" si="0"/>
        <v>99.856999999999999</v>
      </c>
      <c r="L40" s="9">
        <v>88.975927233822517</v>
      </c>
      <c r="S40" s="3"/>
    </row>
    <row r="41" spans="1:25" x14ac:dyDescent="0.2">
      <c r="A41" t="s">
        <v>478</v>
      </c>
      <c r="B41">
        <v>344</v>
      </c>
      <c r="C41" t="s">
        <v>521</v>
      </c>
      <c r="D41" s="7">
        <v>41.000999999999998</v>
      </c>
      <c r="E41" s="7">
        <v>3.3000000000000002E-2</v>
      </c>
      <c r="F41" s="7">
        <v>7.1609999999999996</v>
      </c>
      <c r="G41" s="7">
        <v>8.8999999999999996E-2</v>
      </c>
      <c r="H41" s="7">
        <v>51.34</v>
      </c>
      <c r="I41" s="7">
        <v>0.34300000000000003</v>
      </c>
      <c r="J41" s="7">
        <v>1.4999999999999999E-2</v>
      </c>
      <c r="K41" s="7">
        <f t="shared" si="0"/>
        <v>99.981999999999999</v>
      </c>
      <c r="L41" s="9">
        <v>92.743008176668141</v>
      </c>
      <c r="S41" s="3"/>
    </row>
    <row r="42" spans="1:25" x14ac:dyDescent="0.2">
      <c r="A42" t="s">
        <v>480</v>
      </c>
      <c r="B42">
        <v>347</v>
      </c>
      <c r="C42" t="s">
        <v>520</v>
      </c>
      <c r="D42" s="7">
        <v>40.338999999999999</v>
      </c>
      <c r="E42" s="7">
        <v>3.9E-2</v>
      </c>
      <c r="F42" s="7">
        <v>10.377000000000001</v>
      </c>
      <c r="G42" s="7">
        <v>0.11</v>
      </c>
      <c r="H42" s="7">
        <v>48.701000000000001</v>
      </c>
      <c r="I42" s="7">
        <v>0.27100000000000002</v>
      </c>
      <c r="J42" s="7">
        <v>6.6000000000000003E-2</v>
      </c>
      <c r="K42" s="7">
        <f t="shared" si="0"/>
        <v>99.903000000000006</v>
      </c>
      <c r="L42" s="9">
        <v>89.322876103431184</v>
      </c>
      <c r="S42" s="3"/>
    </row>
    <row r="43" spans="1:25" x14ac:dyDescent="0.2">
      <c r="A43" t="s">
        <v>482</v>
      </c>
      <c r="B43">
        <v>350</v>
      </c>
      <c r="C43" t="s">
        <v>521</v>
      </c>
      <c r="D43" s="7">
        <v>40.673000000000002</v>
      </c>
      <c r="E43" s="7">
        <v>1.7999999999999999E-2</v>
      </c>
      <c r="F43" s="7">
        <v>7.6189999999999998</v>
      </c>
      <c r="G43" s="7">
        <v>7.9000000000000001E-2</v>
      </c>
      <c r="H43" s="7">
        <v>50.85</v>
      </c>
      <c r="I43" s="7">
        <v>0.35199999999999998</v>
      </c>
      <c r="J43" s="7">
        <v>2.1999999999999999E-2</v>
      </c>
      <c r="K43" s="7">
        <f t="shared" si="0"/>
        <v>99.613000000000014</v>
      </c>
      <c r="L43" s="9">
        <v>92.246223841261994</v>
      </c>
      <c r="S43" s="3"/>
    </row>
    <row r="44" spans="1:25" x14ac:dyDescent="0.2">
      <c r="A44" t="s">
        <v>484</v>
      </c>
      <c r="B44">
        <v>353</v>
      </c>
      <c r="C44" t="s">
        <v>521</v>
      </c>
      <c r="D44" s="7">
        <v>40.777000000000001</v>
      </c>
      <c r="E44" s="7">
        <v>1.7999999999999999E-2</v>
      </c>
      <c r="F44" s="7">
        <v>7.5140000000000002</v>
      </c>
      <c r="G44" s="7">
        <v>6.9000000000000006E-2</v>
      </c>
      <c r="H44" s="7">
        <v>50.93</v>
      </c>
      <c r="I44" s="7">
        <v>0.38400000000000001</v>
      </c>
      <c r="J44" s="7">
        <v>2.5999999999999999E-2</v>
      </c>
      <c r="K44" s="7">
        <f t="shared" si="0"/>
        <v>99.718000000000004</v>
      </c>
      <c r="L44" s="9">
        <v>92.356006547770349</v>
      </c>
    </row>
    <row r="45" spans="1:25" x14ac:dyDescent="0.2">
      <c r="A45" t="s">
        <v>485</v>
      </c>
      <c r="B45">
        <v>356</v>
      </c>
      <c r="C45" t="s">
        <v>520</v>
      </c>
      <c r="D45" s="7">
        <v>40.475000000000001</v>
      </c>
      <c r="E45" s="7">
        <v>5.0999999999999997E-2</v>
      </c>
      <c r="F45" s="7">
        <v>10.092000000000001</v>
      </c>
      <c r="G45" s="7">
        <v>9.9000000000000005E-2</v>
      </c>
      <c r="H45" s="7">
        <v>49.018999999999998</v>
      </c>
      <c r="I45" s="7">
        <v>0.374</v>
      </c>
      <c r="J45" s="7">
        <v>2.9000000000000001E-2</v>
      </c>
      <c r="K45" s="7">
        <f t="shared" si="0"/>
        <v>100.13899999999998</v>
      </c>
      <c r="L45" s="9">
        <v>89.646145417315353</v>
      </c>
    </row>
    <row r="46" spans="1:25" x14ac:dyDescent="0.2">
      <c r="A46" t="s">
        <v>486</v>
      </c>
      <c r="B46">
        <v>359</v>
      </c>
      <c r="C46" t="s">
        <v>521</v>
      </c>
      <c r="D46" s="7">
        <v>40.634</v>
      </c>
      <c r="E46" s="7">
        <v>4.2000000000000003E-2</v>
      </c>
      <c r="F46" s="7">
        <v>8.2729999999999997</v>
      </c>
      <c r="G46" s="7">
        <v>9.1999999999999998E-2</v>
      </c>
      <c r="H46" s="7">
        <v>50.271000000000001</v>
      </c>
      <c r="I46" s="7">
        <v>0.38800000000000001</v>
      </c>
      <c r="J46" s="7">
        <v>1.7999999999999999E-2</v>
      </c>
      <c r="K46" s="7">
        <f t="shared" si="0"/>
        <v>99.718000000000004</v>
      </c>
      <c r="L46" s="9">
        <v>91.548133294213926</v>
      </c>
    </row>
    <row r="47" spans="1:25" x14ac:dyDescent="0.2">
      <c r="A47" t="s">
        <v>487</v>
      </c>
      <c r="B47">
        <v>362</v>
      </c>
      <c r="C47" t="s">
        <v>521</v>
      </c>
      <c r="D47" s="7">
        <v>40.81</v>
      </c>
      <c r="E47" s="7">
        <v>1.7999999999999999E-2</v>
      </c>
      <c r="F47" s="7">
        <v>7.6120000000000001</v>
      </c>
      <c r="G47" s="7">
        <v>6.7000000000000004E-2</v>
      </c>
      <c r="H47" s="7">
        <v>50.85</v>
      </c>
      <c r="I47" s="7">
        <v>0.36299999999999999</v>
      </c>
      <c r="J47" s="7">
        <v>1.7000000000000001E-2</v>
      </c>
      <c r="K47" s="7">
        <f t="shared" si="0"/>
        <v>99.736999999999995</v>
      </c>
      <c r="L47" s="9">
        <v>92.252795770253911</v>
      </c>
    </row>
    <row r="48" spans="1:25" x14ac:dyDescent="0.2">
      <c r="A48" t="s">
        <v>9</v>
      </c>
      <c r="B48">
        <v>1126</v>
      </c>
      <c r="C48" s="6" t="s">
        <v>521</v>
      </c>
      <c r="D48" s="7">
        <v>40.744</v>
      </c>
      <c r="E48" s="7">
        <v>2.5000000000000001E-2</v>
      </c>
      <c r="F48" s="7">
        <v>8.3109999999999999</v>
      </c>
      <c r="G48" s="7">
        <v>9.4E-2</v>
      </c>
      <c r="H48" s="7">
        <v>50.542000000000002</v>
      </c>
      <c r="I48" s="7">
        <v>0.36399999999999999</v>
      </c>
      <c r="J48" s="7">
        <v>1.7000000000000001E-2</v>
      </c>
      <c r="K48" s="7">
        <f t="shared" si="0"/>
        <v>100.09700000000001</v>
      </c>
      <c r="L48" s="9">
        <v>91.554271502686547</v>
      </c>
    </row>
    <row r="49" spans="1:12" x14ac:dyDescent="0.2">
      <c r="A49" t="s">
        <v>15</v>
      </c>
      <c r="B49">
        <v>1136</v>
      </c>
      <c r="C49" s="6" t="s">
        <v>521</v>
      </c>
      <c r="D49" s="7">
        <v>40.74</v>
      </c>
      <c r="E49" s="7">
        <v>4.5999999999999999E-2</v>
      </c>
      <c r="F49" s="7">
        <v>7.3979999999999997</v>
      </c>
      <c r="G49" s="7">
        <v>9.6000000000000002E-2</v>
      </c>
      <c r="H49" s="7">
        <v>51.213000000000001</v>
      </c>
      <c r="I49" s="7">
        <v>0.33500000000000002</v>
      </c>
      <c r="J49" s="7">
        <v>2.4E-2</v>
      </c>
      <c r="K49" s="7">
        <f t="shared" si="0"/>
        <v>99.85199999999999</v>
      </c>
      <c r="L49" s="9">
        <v>92.503637705255869</v>
      </c>
    </row>
    <row r="50" spans="1:12" x14ac:dyDescent="0.2">
      <c r="A50" t="s">
        <v>19</v>
      </c>
      <c r="B50">
        <v>1142</v>
      </c>
      <c r="C50" s="6" t="s">
        <v>521</v>
      </c>
      <c r="D50" s="7">
        <v>40.299999999999997</v>
      </c>
      <c r="E50" s="7">
        <v>4.1000000000000002E-2</v>
      </c>
      <c r="F50" s="7">
        <v>8.327</v>
      </c>
      <c r="G50" s="7">
        <v>9.1999999999999998E-2</v>
      </c>
      <c r="H50" s="7">
        <v>49.704000000000001</v>
      </c>
      <c r="I50" s="7">
        <v>0.38200000000000001</v>
      </c>
      <c r="J50" s="7">
        <v>2.1000000000000001E-2</v>
      </c>
      <c r="K50" s="7">
        <f t="shared" si="0"/>
        <v>98.867000000000004</v>
      </c>
      <c r="L50" s="9">
        <v>91.408998032057781</v>
      </c>
    </row>
    <row r="51" spans="1:12" x14ac:dyDescent="0.2">
      <c r="A51" t="s">
        <v>21</v>
      </c>
      <c r="B51">
        <v>1146</v>
      </c>
      <c r="C51" s="6" t="s">
        <v>521</v>
      </c>
      <c r="D51" s="7">
        <v>40.625</v>
      </c>
      <c r="E51" s="7">
        <v>3.5999999999999997E-2</v>
      </c>
      <c r="F51" s="7">
        <v>8.1750000000000007</v>
      </c>
      <c r="G51" s="7">
        <v>0.104</v>
      </c>
      <c r="H51" s="7">
        <v>50.518000000000001</v>
      </c>
      <c r="I51" s="7">
        <v>0.34699999999999998</v>
      </c>
      <c r="J51" s="7">
        <v>2.4E-2</v>
      </c>
      <c r="K51" s="7">
        <f t="shared" si="0"/>
        <v>99.828999999999994</v>
      </c>
      <c r="L51" s="9">
        <v>91.677355644870175</v>
      </c>
    </row>
    <row r="52" spans="1:12" x14ac:dyDescent="0.2">
      <c r="A52" t="s">
        <v>22</v>
      </c>
      <c r="B52">
        <v>1148</v>
      </c>
      <c r="C52" s="6" t="s">
        <v>521</v>
      </c>
      <c r="D52" s="7">
        <v>40.997999999999998</v>
      </c>
      <c r="E52" s="7">
        <v>2.3E-2</v>
      </c>
      <c r="F52" s="7">
        <v>7.3369999999999997</v>
      </c>
      <c r="G52" s="7">
        <v>0.09</v>
      </c>
      <c r="H52" s="7">
        <v>51.152999999999999</v>
      </c>
      <c r="I52" s="7">
        <v>0.32800000000000001</v>
      </c>
      <c r="J52" s="7">
        <v>1.2E-2</v>
      </c>
      <c r="K52" s="7">
        <f t="shared" si="0"/>
        <v>99.941000000000003</v>
      </c>
      <c r="L52" s="9">
        <v>92.552774596861838</v>
      </c>
    </row>
    <row r="53" spans="1:12" x14ac:dyDescent="0.2">
      <c r="A53" t="s">
        <v>23</v>
      </c>
      <c r="B53">
        <v>1150</v>
      </c>
      <c r="C53" s="6" t="s">
        <v>521</v>
      </c>
      <c r="D53" s="7">
        <v>40.360999999999997</v>
      </c>
      <c r="E53" s="7">
        <v>1.0999999999999999E-2</v>
      </c>
      <c r="F53" s="7">
        <v>8.3800000000000008</v>
      </c>
      <c r="G53" s="7">
        <v>0.09</v>
      </c>
      <c r="H53" s="7">
        <v>49.895000000000003</v>
      </c>
      <c r="I53" s="7">
        <v>0.36399999999999999</v>
      </c>
      <c r="J53" s="7">
        <v>2.4E-2</v>
      </c>
      <c r="K53" s="7">
        <f t="shared" si="0"/>
        <v>99.125000000000014</v>
      </c>
      <c r="L53" s="9">
        <v>91.389272277645844</v>
      </c>
    </row>
    <row r="54" spans="1:12" x14ac:dyDescent="0.2">
      <c r="A54" t="s">
        <v>24</v>
      </c>
      <c r="B54">
        <v>1152</v>
      </c>
      <c r="C54" s="6" t="s">
        <v>521</v>
      </c>
      <c r="D54" s="7">
        <v>40.911000000000001</v>
      </c>
      <c r="E54" s="7">
        <v>2.3E-2</v>
      </c>
      <c r="F54" s="7">
        <v>6.37</v>
      </c>
      <c r="G54" s="7">
        <v>7.5999999999999998E-2</v>
      </c>
      <c r="H54" s="7">
        <v>51.725999999999999</v>
      </c>
      <c r="I54" s="7">
        <v>0.316</v>
      </c>
      <c r="J54" s="7">
        <v>7.0000000000000001E-3</v>
      </c>
      <c r="K54" s="7">
        <f t="shared" si="0"/>
        <v>99.429000000000002</v>
      </c>
      <c r="L54" s="9">
        <v>93.53787043987262</v>
      </c>
    </row>
    <row r="55" spans="1:12" x14ac:dyDescent="0.2">
      <c r="A55" t="s">
        <v>25</v>
      </c>
      <c r="B55">
        <v>1154</v>
      </c>
      <c r="C55" s="6" t="s">
        <v>521</v>
      </c>
      <c r="D55" s="7">
        <v>40.313000000000002</v>
      </c>
      <c r="E55" s="7">
        <v>4.5999999999999999E-2</v>
      </c>
      <c r="F55" s="7">
        <v>8.657</v>
      </c>
      <c r="G55" s="7">
        <v>9.8000000000000004E-2</v>
      </c>
      <c r="H55" s="7">
        <v>50.024999999999999</v>
      </c>
      <c r="I55" s="7">
        <v>0.373</v>
      </c>
      <c r="J55" s="7">
        <v>2.5999999999999999E-2</v>
      </c>
      <c r="K55" s="7">
        <f t="shared" si="0"/>
        <v>99.538000000000011</v>
      </c>
      <c r="L55" s="9">
        <v>91.150903261743707</v>
      </c>
    </row>
    <row r="56" spans="1:12" x14ac:dyDescent="0.2">
      <c r="A56" t="s">
        <v>34</v>
      </c>
      <c r="B56">
        <v>1164</v>
      </c>
      <c r="C56" s="6" t="s">
        <v>521</v>
      </c>
      <c r="D56" s="7">
        <v>40.808</v>
      </c>
      <c r="E56" s="7">
        <v>3.4000000000000002E-2</v>
      </c>
      <c r="F56" s="7">
        <v>7.8</v>
      </c>
      <c r="G56" s="7">
        <v>8.8999999999999996E-2</v>
      </c>
      <c r="H56" s="7">
        <v>50.555</v>
      </c>
      <c r="I56" s="7">
        <v>0.33600000000000002</v>
      </c>
      <c r="J56" s="7">
        <v>1.9E-2</v>
      </c>
      <c r="K56" s="7">
        <f t="shared" si="0"/>
        <v>99.641000000000005</v>
      </c>
      <c r="L56" s="9">
        <v>92.034065335496834</v>
      </c>
    </row>
    <row r="57" spans="1:12" x14ac:dyDescent="0.2">
      <c r="A57" t="s">
        <v>35</v>
      </c>
      <c r="B57">
        <v>1166</v>
      </c>
      <c r="C57" s="6" t="s">
        <v>521</v>
      </c>
      <c r="D57" s="7">
        <v>40.679000000000002</v>
      </c>
      <c r="E57" s="7">
        <v>1.7000000000000001E-2</v>
      </c>
      <c r="F57" s="7">
        <v>7.7679999999999998</v>
      </c>
      <c r="G57" s="7">
        <v>8.1000000000000003E-2</v>
      </c>
      <c r="H57" s="7">
        <v>50.951000000000001</v>
      </c>
      <c r="I57" s="7">
        <v>0.373</v>
      </c>
      <c r="J57" s="7">
        <v>1.4E-2</v>
      </c>
      <c r="K57" s="7">
        <f t="shared" si="0"/>
        <v>99.88300000000001</v>
      </c>
      <c r="L57" s="9">
        <v>92.120971690434075</v>
      </c>
    </row>
    <row r="58" spans="1:12" x14ac:dyDescent="0.2">
      <c r="A58" t="s">
        <v>11</v>
      </c>
      <c r="B58">
        <v>1128</v>
      </c>
      <c r="C58" t="s">
        <v>520</v>
      </c>
      <c r="D58" s="7">
        <v>39.914000000000001</v>
      </c>
      <c r="E58" s="7">
        <v>0</v>
      </c>
      <c r="F58" s="7">
        <v>12.05</v>
      </c>
      <c r="G58" s="7">
        <v>0.123</v>
      </c>
      <c r="H58" s="7">
        <v>47.121000000000002</v>
      </c>
      <c r="I58" s="7">
        <v>0.221</v>
      </c>
      <c r="J58" s="7">
        <v>0.04</v>
      </c>
      <c r="K58" s="7">
        <f t="shared" si="0"/>
        <v>99.469000000000008</v>
      </c>
      <c r="L58" s="9">
        <v>87.453884053661653</v>
      </c>
    </row>
    <row r="59" spans="1:12" x14ac:dyDescent="0.2">
      <c r="A59" t="s">
        <v>12</v>
      </c>
      <c r="B59">
        <v>1130</v>
      </c>
      <c r="C59" t="s">
        <v>520</v>
      </c>
      <c r="D59" s="7">
        <v>39.881999999999998</v>
      </c>
      <c r="E59" s="7">
        <v>1.2999999999999999E-2</v>
      </c>
      <c r="F59" s="7">
        <v>11.362</v>
      </c>
      <c r="G59" s="7">
        <v>0.105</v>
      </c>
      <c r="H59" s="7">
        <v>47.499000000000002</v>
      </c>
      <c r="I59" s="7">
        <v>0.252</v>
      </c>
      <c r="J59" s="7">
        <v>6.5000000000000002E-2</v>
      </c>
      <c r="K59" s="7">
        <f t="shared" si="0"/>
        <v>99.177999999999983</v>
      </c>
      <c r="L59" s="9">
        <v>88.168461361524152</v>
      </c>
    </row>
    <row r="60" spans="1:12" x14ac:dyDescent="0.2">
      <c r="A60" t="s">
        <v>13</v>
      </c>
      <c r="B60">
        <v>1132</v>
      </c>
      <c r="C60" t="s">
        <v>520</v>
      </c>
      <c r="D60" s="7">
        <v>40.188000000000002</v>
      </c>
      <c r="E60" s="7">
        <v>0.04</v>
      </c>
      <c r="F60" s="7">
        <v>9.8919999999999995</v>
      </c>
      <c r="G60" s="7">
        <v>0.108</v>
      </c>
      <c r="H60" s="7">
        <v>48.555</v>
      </c>
      <c r="I60" s="7">
        <v>0.33600000000000002</v>
      </c>
      <c r="J60" s="7">
        <v>8.6999999999999994E-2</v>
      </c>
      <c r="K60" s="7">
        <f t="shared" si="0"/>
        <v>99.206000000000003</v>
      </c>
      <c r="L60" s="9">
        <v>89.743253850447516</v>
      </c>
    </row>
    <row r="61" spans="1:12" x14ac:dyDescent="0.2">
      <c r="A61" t="s">
        <v>14</v>
      </c>
      <c r="B61">
        <v>1134</v>
      </c>
      <c r="C61" t="s">
        <v>520</v>
      </c>
      <c r="D61" s="7">
        <v>40.113999999999997</v>
      </c>
      <c r="E61" s="7">
        <v>3.9E-2</v>
      </c>
      <c r="F61" s="7">
        <v>10.837</v>
      </c>
      <c r="G61" s="7">
        <v>0.112</v>
      </c>
      <c r="H61" s="7">
        <v>48.328000000000003</v>
      </c>
      <c r="I61" s="7">
        <v>0.23499999999999999</v>
      </c>
      <c r="J61" s="7">
        <v>5.3999999999999999E-2</v>
      </c>
      <c r="K61" s="7">
        <f t="shared" si="0"/>
        <v>99.719000000000008</v>
      </c>
      <c r="L61" s="9">
        <v>88.826015196976229</v>
      </c>
    </row>
    <row r="62" spans="1:12" x14ac:dyDescent="0.2">
      <c r="A62" t="s">
        <v>16</v>
      </c>
      <c r="B62">
        <v>1138</v>
      </c>
      <c r="C62" t="s">
        <v>520</v>
      </c>
      <c r="D62" s="7">
        <v>41.029000000000003</v>
      </c>
      <c r="E62" s="7">
        <v>2.9000000000000001E-2</v>
      </c>
      <c r="F62" s="7">
        <v>7.4029999999999996</v>
      </c>
      <c r="G62" s="7">
        <v>9.6000000000000002E-2</v>
      </c>
      <c r="H62" s="7">
        <v>51.965000000000003</v>
      </c>
      <c r="I62" s="7">
        <v>0.39100000000000001</v>
      </c>
      <c r="J62" s="7">
        <v>1.7000000000000001E-2</v>
      </c>
      <c r="K62" s="7">
        <f t="shared" si="0"/>
        <v>100.93</v>
      </c>
      <c r="L62" s="9">
        <v>92.599467771958032</v>
      </c>
    </row>
    <row r="63" spans="1:12" x14ac:dyDescent="0.2">
      <c r="A63" t="s">
        <v>17</v>
      </c>
      <c r="B63">
        <v>1140</v>
      </c>
      <c r="C63" t="s">
        <v>520</v>
      </c>
      <c r="D63" s="7">
        <v>40.886000000000003</v>
      </c>
      <c r="E63" s="7">
        <v>6.3E-2</v>
      </c>
      <c r="F63" s="7">
        <v>7.3150000000000004</v>
      </c>
      <c r="G63" s="7">
        <v>0.123</v>
      </c>
      <c r="H63" s="7">
        <v>51.468000000000004</v>
      </c>
      <c r="I63" s="7">
        <v>0.38200000000000001</v>
      </c>
      <c r="J63" s="7">
        <v>2.3E-2</v>
      </c>
      <c r="K63" s="7">
        <f t="shared" si="0"/>
        <v>100.26</v>
      </c>
      <c r="L63" s="9">
        <v>92.615543070392562</v>
      </c>
    </row>
    <row r="64" spans="1:12" x14ac:dyDescent="0.2">
      <c r="A64" t="s">
        <v>20</v>
      </c>
      <c r="B64">
        <v>1144</v>
      </c>
      <c r="C64" t="s">
        <v>520</v>
      </c>
      <c r="D64" s="7">
        <v>40.500999999999998</v>
      </c>
      <c r="E64" s="7">
        <v>2.8000000000000001E-2</v>
      </c>
      <c r="F64" s="7">
        <v>7.7720000000000002</v>
      </c>
      <c r="G64" s="7">
        <v>9.6000000000000002E-2</v>
      </c>
      <c r="H64" s="7">
        <v>50.465000000000003</v>
      </c>
      <c r="I64" s="7">
        <v>0.35</v>
      </c>
      <c r="J64" s="7">
        <v>0.03</v>
      </c>
      <c r="K64" s="7">
        <f t="shared" si="0"/>
        <v>99.24199999999999</v>
      </c>
      <c r="L64" s="9">
        <v>92.047357065384858</v>
      </c>
    </row>
    <row r="65" spans="1:14" x14ac:dyDescent="0.2">
      <c r="A65" t="s">
        <v>27</v>
      </c>
      <c r="B65">
        <v>1156</v>
      </c>
      <c r="C65" t="s">
        <v>520</v>
      </c>
      <c r="D65" s="7">
        <v>40.338000000000001</v>
      </c>
      <c r="E65" s="7">
        <v>6.5000000000000002E-2</v>
      </c>
      <c r="F65" s="7">
        <v>9.4960000000000004</v>
      </c>
      <c r="G65" s="7">
        <v>0.112</v>
      </c>
      <c r="H65" s="7">
        <v>49.323999999999998</v>
      </c>
      <c r="I65" s="7">
        <v>0.377</v>
      </c>
      <c r="J65" s="7">
        <v>2.4E-2</v>
      </c>
      <c r="K65" s="7">
        <f t="shared" si="0"/>
        <v>99.736000000000004</v>
      </c>
      <c r="L65" s="9">
        <v>90.25237725003042</v>
      </c>
    </row>
    <row r="66" spans="1:14" x14ac:dyDescent="0.2">
      <c r="A66" t="s">
        <v>29</v>
      </c>
      <c r="B66">
        <v>1158</v>
      </c>
      <c r="C66" t="s">
        <v>520</v>
      </c>
      <c r="D66" s="7">
        <v>40.527999999999999</v>
      </c>
      <c r="E66" s="7">
        <v>1.4999999999999999E-2</v>
      </c>
      <c r="F66" s="7">
        <v>8.7949999999999999</v>
      </c>
      <c r="G66" s="7">
        <v>0.09</v>
      </c>
      <c r="H66" s="7">
        <v>49.805</v>
      </c>
      <c r="I66" s="7">
        <v>0.36399999999999999</v>
      </c>
      <c r="J66" s="7">
        <v>2.5000000000000001E-2</v>
      </c>
      <c r="K66" s="7">
        <f t="shared" si="0"/>
        <v>99.622000000000014</v>
      </c>
      <c r="L66" s="9">
        <v>90.986423681595383</v>
      </c>
    </row>
    <row r="67" spans="1:14" x14ac:dyDescent="0.2">
      <c r="A67" t="s">
        <v>31</v>
      </c>
      <c r="B67">
        <v>1160</v>
      </c>
      <c r="C67" t="s">
        <v>520</v>
      </c>
      <c r="D67" s="7">
        <v>40.747</v>
      </c>
      <c r="E67" s="7">
        <v>0.03</v>
      </c>
      <c r="F67" s="7">
        <v>7.9889999999999999</v>
      </c>
      <c r="G67" s="7">
        <v>8.8999999999999996E-2</v>
      </c>
      <c r="H67" s="7">
        <v>50.75</v>
      </c>
      <c r="I67" s="7">
        <v>0.34399999999999997</v>
      </c>
      <c r="J67" s="7">
        <v>0.02</v>
      </c>
      <c r="K67" s="7">
        <f t="shared" si="0"/>
        <v>99.96899999999998</v>
      </c>
      <c r="L67" s="9">
        <v>91.885513067458575</v>
      </c>
    </row>
    <row r="68" spans="1:14" x14ac:dyDescent="0.2">
      <c r="A68" t="s">
        <v>33</v>
      </c>
      <c r="B68">
        <v>1162</v>
      </c>
      <c r="C68" t="s">
        <v>520</v>
      </c>
      <c r="D68" s="7">
        <v>40.258000000000003</v>
      </c>
      <c r="E68" s="7">
        <v>5.7000000000000002E-2</v>
      </c>
      <c r="F68" s="7">
        <v>10.334</v>
      </c>
      <c r="G68" s="7">
        <v>0.13</v>
      </c>
      <c r="H68" s="7">
        <v>48.582999999999998</v>
      </c>
      <c r="I68" s="7">
        <v>0.28699999999999998</v>
      </c>
      <c r="J68" s="7">
        <v>6.7000000000000004E-2</v>
      </c>
      <c r="K68" s="7">
        <f t="shared" si="0"/>
        <v>99.715999999999994</v>
      </c>
      <c r="L68" s="9">
        <v>89.339330760228066</v>
      </c>
    </row>
    <row r="69" spans="1:14" x14ac:dyDescent="0.2">
      <c r="A69" t="s">
        <v>36</v>
      </c>
      <c r="B69">
        <v>1169</v>
      </c>
      <c r="C69" t="s">
        <v>520</v>
      </c>
      <c r="D69" s="7">
        <v>39.826000000000001</v>
      </c>
      <c r="E69" s="7">
        <v>0</v>
      </c>
      <c r="F69" s="7">
        <v>12.266</v>
      </c>
      <c r="G69" s="7">
        <v>0.17499999999999999</v>
      </c>
      <c r="H69" s="7">
        <v>46.911000000000001</v>
      </c>
      <c r="I69" s="7">
        <v>0.29599999999999999</v>
      </c>
      <c r="J69" s="7">
        <v>0.155</v>
      </c>
      <c r="K69" s="7">
        <f t="shared" si="0"/>
        <v>99.629000000000005</v>
      </c>
      <c r="L69" s="9">
        <v>87.207902612580625</v>
      </c>
    </row>
    <row r="70" spans="1:14" x14ac:dyDescent="0.2">
      <c r="A70" t="s">
        <v>37</v>
      </c>
      <c r="B70">
        <v>1171</v>
      </c>
      <c r="C70" t="s">
        <v>520</v>
      </c>
      <c r="D70" s="7">
        <v>39.722000000000001</v>
      </c>
      <c r="E70" s="7">
        <v>3.0000000000000001E-3</v>
      </c>
      <c r="F70" s="7">
        <v>12.484999999999999</v>
      </c>
      <c r="G70" s="7">
        <v>0.17199999999999999</v>
      </c>
      <c r="H70" s="7">
        <v>46.886000000000003</v>
      </c>
      <c r="I70" s="7">
        <v>0.34</v>
      </c>
      <c r="J70" s="7">
        <v>0.157</v>
      </c>
      <c r="K70" s="7">
        <f t="shared" ref="K70:K72" si="1">SUM(D70:J70)</f>
        <v>99.765000000000001</v>
      </c>
      <c r="L70" s="9">
        <v>87.003153135942441</v>
      </c>
    </row>
    <row r="71" spans="1:14" x14ac:dyDescent="0.2">
      <c r="A71" t="s">
        <v>38</v>
      </c>
      <c r="B71">
        <v>1173</v>
      </c>
      <c r="C71" t="s">
        <v>520</v>
      </c>
      <c r="D71" s="7">
        <v>40.069000000000003</v>
      </c>
      <c r="E71" s="7">
        <v>3.7999999999999999E-2</v>
      </c>
      <c r="F71" s="7">
        <v>8.1180000000000003</v>
      </c>
      <c r="G71" s="7">
        <v>0.106</v>
      </c>
      <c r="H71" s="7">
        <v>50.064</v>
      </c>
      <c r="I71" s="7">
        <v>0.379</v>
      </c>
      <c r="J71" s="7">
        <v>0.307</v>
      </c>
      <c r="K71" s="7">
        <f t="shared" si="1"/>
        <v>99.081000000000017</v>
      </c>
      <c r="L71" s="9">
        <v>91.661848912337376</v>
      </c>
    </row>
    <row r="72" spans="1:14" x14ac:dyDescent="0.2">
      <c r="A72" t="s">
        <v>39</v>
      </c>
      <c r="B72">
        <v>1175</v>
      </c>
      <c r="C72" t="s">
        <v>520</v>
      </c>
      <c r="D72" s="7">
        <v>39.851999999999997</v>
      </c>
      <c r="E72" s="7">
        <v>4.1000000000000002E-2</v>
      </c>
      <c r="F72" s="7">
        <v>11.151</v>
      </c>
      <c r="G72" s="7">
        <v>0.14199999999999999</v>
      </c>
      <c r="H72" s="7">
        <v>47.454999999999998</v>
      </c>
      <c r="I72" s="7">
        <v>0.36299999999999999</v>
      </c>
      <c r="J72" s="7">
        <v>6.8000000000000005E-2</v>
      </c>
      <c r="K72" s="7">
        <f t="shared" si="1"/>
        <v>99.071999999999989</v>
      </c>
      <c r="L72" s="9">
        <v>88.353077978865869</v>
      </c>
    </row>
    <row r="73" spans="1:14" x14ac:dyDescent="0.2">
      <c r="A73" s="2" t="s">
        <v>514</v>
      </c>
      <c r="C73" s="2"/>
      <c r="D73" s="8">
        <f t="shared" ref="D73:K73" si="2">MEDIAN(D5:D72)</f>
        <v>40.596499999999999</v>
      </c>
      <c r="E73" s="8">
        <f t="shared" si="2"/>
        <v>2.9000000000000001E-2</v>
      </c>
      <c r="F73" s="8">
        <f t="shared" si="2"/>
        <v>8.4080000000000013</v>
      </c>
      <c r="G73" s="8">
        <f t="shared" si="2"/>
        <v>9.8000000000000004E-2</v>
      </c>
      <c r="H73" s="8">
        <f t="shared" si="2"/>
        <v>50.115000000000002</v>
      </c>
      <c r="I73" s="8">
        <f t="shared" si="2"/>
        <v>0.36199999999999999</v>
      </c>
      <c r="J73" s="8">
        <f t="shared" si="2"/>
        <v>2.5000000000000001E-2</v>
      </c>
      <c r="K73" s="8">
        <f t="shared" si="2"/>
        <v>99.718000000000004</v>
      </c>
      <c r="L73" s="10">
        <f>MEDIAN(L5:L72)</f>
        <v>91.377928772751744</v>
      </c>
      <c r="M73" s="2"/>
      <c r="N73" s="2"/>
    </row>
    <row r="74" spans="1:14" x14ac:dyDescent="0.2">
      <c r="A74" s="2" t="s">
        <v>513</v>
      </c>
      <c r="C74" s="2"/>
      <c r="D74" s="8">
        <f t="shared" ref="D74:K74" si="3">AVERAGE(D5:D72)</f>
        <v>40.534852941176474</v>
      </c>
      <c r="E74" s="8">
        <f t="shared" si="3"/>
        <v>2.873529411764705E-2</v>
      </c>
      <c r="F74" s="8">
        <f t="shared" si="3"/>
        <v>8.738191176470588</v>
      </c>
      <c r="G74" s="8">
        <f t="shared" si="3"/>
        <v>9.9897058823529422E-2</v>
      </c>
      <c r="H74" s="8">
        <f t="shared" si="3"/>
        <v>49.893014705882337</v>
      </c>
      <c r="I74" s="8">
        <f t="shared" si="3"/>
        <v>0.35169117647058828</v>
      </c>
      <c r="J74" s="8">
        <f t="shared" si="3"/>
        <v>3.9617647058823514E-2</v>
      </c>
      <c r="K74" s="8">
        <f t="shared" si="3"/>
        <v>99.686000000000007</v>
      </c>
      <c r="L74" s="10">
        <f>AVERAGE(L5:L72)</f>
        <v>91.043279136697237</v>
      </c>
      <c r="M74" s="2"/>
      <c r="N74" s="2"/>
    </row>
    <row r="75" spans="1:14" x14ac:dyDescent="0.2">
      <c r="A75" s="2" t="s">
        <v>515</v>
      </c>
      <c r="C75" s="2"/>
      <c r="D75" s="8">
        <f t="shared" ref="D75:K75" si="4">STDEV(D5:D72)</f>
        <v>0.31247654310559103</v>
      </c>
      <c r="E75" s="8">
        <f t="shared" si="4"/>
        <v>1.5023978493160544E-2</v>
      </c>
      <c r="F75" s="8">
        <f t="shared" si="4"/>
        <v>1.3457390496570021</v>
      </c>
      <c r="G75" s="8">
        <f t="shared" si="4"/>
        <v>1.9290504744819852E-2</v>
      </c>
      <c r="H75" s="8">
        <f t="shared" si="4"/>
        <v>1.1756451070331373</v>
      </c>
      <c r="I75" s="8">
        <f t="shared" si="4"/>
        <v>3.8481341612872436E-2</v>
      </c>
      <c r="J75" s="8">
        <f t="shared" si="4"/>
        <v>4.3136032454011972E-2</v>
      </c>
      <c r="K75" s="8">
        <f t="shared" si="4"/>
        <v>0.3366860001344969</v>
      </c>
      <c r="L75" s="8">
        <f>STDEV(L5:L72)</f>
        <v>1.4536860423640454</v>
      </c>
      <c r="M75" s="2"/>
      <c r="N75" s="2"/>
    </row>
    <row r="76" spans="1:14" x14ac:dyDescent="0.2">
      <c r="A76" s="2" t="s">
        <v>516</v>
      </c>
      <c r="C76" s="2"/>
      <c r="D76" s="8">
        <f t="shared" ref="D76:K76" si="5">MAX(D5:D72)</f>
        <v>41.029000000000003</v>
      </c>
      <c r="E76" s="8">
        <f t="shared" si="5"/>
        <v>6.5000000000000002E-2</v>
      </c>
      <c r="F76" s="8">
        <f t="shared" si="5"/>
        <v>12.484999999999999</v>
      </c>
      <c r="G76" s="8">
        <f t="shared" si="5"/>
        <v>0.17499999999999999</v>
      </c>
      <c r="H76" s="8">
        <f t="shared" si="5"/>
        <v>51.965000000000003</v>
      </c>
      <c r="I76" s="8">
        <f t="shared" si="5"/>
        <v>0.41099999999999998</v>
      </c>
      <c r="J76" s="8">
        <f t="shared" si="5"/>
        <v>0.307</v>
      </c>
      <c r="K76" s="8">
        <f t="shared" si="5"/>
        <v>100.93</v>
      </c>
      <c r="L76" s="10">
        <f>MAX(L5:L72)</f>
        <v>93.53787043987262</v>
      </c>
      <c r="M76" s="2"/>
      <c r="N76" s="2"/>
    </row>
    <row r="77" spans="1:14" x14ac:dyDescent="0.2">
      <c r="A77" s="2" t="s">
        <v>517</v>
      </c>
      <c r="C77" s="2"/>
      <c r="D77" s="8"/>
      <c r="E77" s="8"/>
      <c r="F77" s="8"/>
      <c r="G77" s="8"/>
      <c r="H77" s="8"/>
      <c r="I77" s="8"/>
      <c r="J77" s="8"/>
      <c r="K77" s="8"/>
      <c r="L77" s="17">
        <v>14</v>
      </c>
      <c r="M77" s="2"/>
      <c r="N77" s="2"/>
    </row>
    <row r="78" spans="1:14" x14ac:dyDescent="0.2">
      <c r="A78" s="2" t="s">
        <v>518</v>
      </c>
      <c r="C78" s="2"/>
      <c r="D78" s="8"/>
      <c r="E78" s="8"/>
      <c r="F78" s="8"/>
      <c r="G78" s="8"/>
      <c r="H78" s="8"/>
      <c r="I78" s="8"/>
      <c r="J78" s="8"/>
      <c r="K78" s="8"/>
      <c r="L78" s="17">
        <f>COUNT(L5:L72)</f>
        <v>68</v>
      </c>
      <c r="M78" s="2"/>
      <c r="N78" s="2"/>
    </row>
    <row r="79" spans="1:14" x14ac:dyDescent="0.2">
      <c r="D79" s="7"/>
      <c r="E79" s="7"/>
      <c r="F79" s="7"/>
      <c r="G79" s="7"/>
      <c r="H79" s="7"/>
      <c r="I79" s="7"/>
      <c r="J79" s="7"/>
      <c r="K79" s="7"/>
      <c r="L79" s="9"/>
    </row>
    <row r="80" spans="1:14" x14ac:dyDescent="0.2">
      <c r="A80" s="2" t="s">
        <v>218</v>
      </c>
      <c r="D80" s="7"/>
      <c r="E80" s="7"/>
      <c r="F80" s="7"/>
      <c r="G80" s="7"/>
      <c r="H80" s="7"/>
      <c r="I80" s="7"/>
      <c r="J80" s="7"/>
      <c r="K80" s="7"/>
      <c r="L80" s="9"/>
    </row>
    <row r="81" spans="1:25" x14ac:dyDescent="0.2">
      <c r="A81" t="s">
        <v>89</v>
      </c>
      <c r="B81">
        <v>1266</v>
      </c>
      <c r="D81" s="7">
        <v>40.347000000000001</v>
      </c>
      <c r="E81" s="7">
        <v>2.4E-2</v>
      </c>
      <c r="F81" s="7">
        <v>9.4649999999999999</v>
      </c>
      <c r="G81" s="7">
        <v>0.106</v>
      </c>
      <c r="H81" s="7">
        <v>48.978000000000002</v>
      </c>
      <c r="I81" s="7">
        <v>0.38200000000000001</v>
      </c>
      <c r="J81" s="7">
        <v>5.5E-2</v>
      </c>
      <c r="K81" s="7">
        <f t="shared" ref="K81:K99" si="6">SUM(D81:J81)</f>
        <v>99.357000000000014</v>
      </c>
      <c r="L81" s="9">
        <v>90.219163209562552</v>
      </c>
    </row>
    <row r="82" spans="1:25" x14ac:dyDescent="0.2">
      <c r="A82" t="s">
        <v>96</v>
      </c>
      <c r="B82">
        <v>1278</v>
      </c>
      <c r="D82" s="7">
        <v>40.305999999999997</v>
      </c>
      <c r="E82" s="7">
        <v>8.4000000000000005E-2</v>
      </c>
      <c r="F82" s="7">
        <v>9.6839999999999993</v>
      </c>
      <c r="G82" s="7">
        <v>0.1</v>
      </c>
      <c r="H82" s="7">
        <v>48.908000000000001</v>
      </c>
      <c r="I82" s="7">
        <v>0.40200000000000002</v>
      </c>
      <c r="J82" s="7">
        <v>5.8000000000000003E-2</v>
      </c>
      <c r="K82" s="7">
        <f t="shared" si="6"/>
        <v>99.542000000000002</v>
      </c>
      <c r="L82" s="9">
        <v>90.002589433858233</v>
      </c>
    </row>
    <row r="83" spans="1:25" x14ac:dyDescent="0.2">
      <c r="A83" t="s">
        <v>101</v>
      </c>
      <c r="B83">
        <v>1286</v>
      </c>
      <c r="D83" s="7">
        <v>40.475000000000001</v>
      </c>
      <c r="E83" s="7">
        <v>3.5000000000000003E-2</v>
      </c>
      <c r="F83" s="7">
        <v>9.4480000000000004</v>
      </c>
      <c r="G83" s="7">
        <v>0.111</v>
      </c>
      <c r="H83" s="7">
        <v>49.268999999999998</v>
      </c>
      <c r="I83" s="7">
        <v>0.41</v>
      </c>
      <c r="J83" s="7">
        <v>3.5000000000000003E-2</v>
      </c>
      <c r="K83" s="7">
        <f t="shared" si="6"/>
        <v>99.782999999999987</v>
      </c>
      <c r="L83" s="9">
        <v>90.287088503722714</v>
      </c>
    </row>
    <row r="84" spans="1:25" x14ac:dyDescent="0.2">
      <c r="A84" t="s">
        <v>104</v>
      </c>
      <c r="B84">
        <v>1290</v>
      </c>
      <c r="D84" s="7">
        <v>40.203000000000003</v>
      </c>
      <c r="E84" s="7">
        <v>2.1000000000000001E-2</v>
      </c>
      <c r="F84" s="7">
        <v>9.17</v>
      </c>
      <c r="G84" s="7">
        <v>0.09</v>
      </c>
      <c r="H84" s="7">
        <v>49.127000000000002</v>
      </c>
      <c r="I84" s="7">
        <v>0.443</v>
      </c>
      <c r="J84" s="7">
        <v>6.3E-2</v>
      </c>
      <c r="K84" s="7">
        <f t="shared" si="6"/>
        <v>99.117000000000019</v>
      </c>
      <c r="L84" s="9">
        <v>90.521127292160287</v>
      </c>
    </row>
    <row r="85" spans="1:25" x14ac:dyDescent="0.2">
      <c r="A85" t="s">
        <v>108</v>
      </c>
      <c r="B85">
        <v>1296</v>
      </c>
      <c r="D85" s="7">
        <v>40.237000000000002</v>
      </c>
      <c r="E85" s="7">
        <v>5.7000000000000002E-2</v>
      </c>
      <c r="F85" s="7">
        <v>9.6440000000000001</v>
      </c>
      <c r="G85" s="7">
        <v>0.11</v>
      </c>
      <c r="H85" s="7">
        <v>48.609000000000002</v>
      </c>
      <c r="I85" s="7">
        <v>0.34599999999999997</v>
      </c>
      <c r="J85" s="7">
        <v>6.9000000000000006E-2</v>
      </c>
      <c r="K85" s="7">
        <f t="shared" si="6"/>
        <v>99.072000000000017</v>
      </c>
      <c r="L85" s="9">
        <v>89.984640416396772</v>
      </c>
    </row>
    <row r="86" spans="1:25" x14ac:dyDescent="0.2">
      <c r="A86" t="s">
        <v>110</v>
      </c>
      <c r="B86">
        <v>1298</v>
      </c>
      <c r="D86" s="7">
        <v>40.210999999999999</v>
      </c>
      <c r="E86" s="7">
        <v>6.7000000000000004E-2</v>
      </c>
      <c r="F86" s="7">
        <v>9.42</v>
      </c>
      <c r="G86" s="7">
        <v>0.13100000000000001</v>
      </c>
      <c r="H86" s="7">
        <v>48.874000000000002</v>
      </c>
      <c r="I86" s="7">
        <v>0.38</v>
      </c>
      <c r="J86" s="7">
        <v>6.3E-2</v>
      </c>
      <c r="K86" s="7">
        <f t="shared" si="6"/>
        <v>99.146000000000001</v>
      </c>
      <c r="L86" s="9">
        <v>90.242434664324307</v>
      </c>
    </row>
    <row r="87" spans="1:25" x14ac:dyDescent="0.2">
      <c r="A87" t="s">
        <v>467</v>
      </c>
      <c r="B87">
        <v>319</v>
      </c>
      <c r="D87" s="7">
        <v>40.520000000000003</v>
      </c>
      <c r="E87" s="7">
        <v>6.5000000000000002E-2</v>
      </c>
      <c r="F87" s="7">
        <v>9.6750000000000007</v>
      </c>
      <c r="G87" s="7">
        <v>0.11700000000000001</v>
      </c>
      <c r="H87" s="7">
        <v>49.146000000000001</v>
      </c>
      <c r="I87" s="7">
        <v>0.39400000000000002</v>
      </c>
      <c r="J87" s="7">
        <v>4.5999999999999999E-2</v>
      </c>
      <c r="K87" s="7">
        <f t="shared" si="6"/>
        <v>99.963000000000008</v>
      </c>
      <c r="L87" s="9">
        <v>90.054515654995029</v>
      </c>
      <c r="S87" s="3"/>
      <c r="Y87" s="3"/>
    </row>
    <row r="88" spans="1:25" x14ac:dyDescent="0.2">
      <c r="A88" t="s">
        <v>476</v>
      </c>
      <c r="B88">
        <v>342</v>
      </c>
      <c r="D88" s="7">
        <v>40.012</v>
      </c>
      <c r="E88" s="7">
        <v>5.7000000000000002E-2</v>
      </c>
      <c r="F88" s="7">
        <v>9.8230000000000004</v>
      </c>
      <c r="G88" s="7">
        <v>0.11899999999999999</v>
      </c>
      <c r="H88" s="7">
        <v>48.372</v>
      </c>
      <c r="I88" s="7">
        <v>0.371</v>
      </c>
      <c r="J88" s="7">
        <v>4.7E-2</v>
      </c>
      <c r="K88" s="7">
        <f t="shared" si="6"/>
        <v>98.801000000000002</v>
      </c>
      <c r="L88" s="9">
        <v>89.772889470486675</v>
      </c>
      <c r="S88" s="3"/>
    </row>
    <row r="89" spans="1:25" x14ac:dyDescent="0.2">
      <c r="A89" t="s">
        <v>477</v>
      </c>
      <c r="B89">
        <v>343</v>
      </c>
      <c r="D89" s="7">
        <v>40.124000000000002</v>
      </c>
      <c r="E89" s="7">
        <v>7.9000000000000001E-2</v>
      </c>
      <c r="F89" s="7">
        <v>9.8149999999999995</v>
      </c>
      <c r="G89" s="7">
        <v>0.13</v>
      </c>
      <c r="H89" s="7">
        <v>48.74</v>
      </c>
      <c r="I89" s="7">
        <v>0.33700000000000002</v>
      </c>
      <c r="J89" s="7">
        <v>6.6000000000000003E-2</v>
      </c>
      <c r="K89" s="7">
        <f t="shared" si="6"/>
        <v>99.291000000000011</v>
      </c>
      <c r="L89" s="9">
        <v>89.849696260474602</v>
      </c>
      <c r="S89" s="3"/>
    </row>
    <row r="90" spans="1:25" x14ac:dyDescent="0.2">
      <c r="A90" t="s">
        <v>479</v>
      </c>
      <c r="B90">
        <v>368</v>
      </c>
      <c r="D90" s="7">
        <v>40.335000000000001</v>
      </c>
      <c r="E90" s="7">
        <v>7.4999999999999997E-2</v>
      </c>
      <c r="F90" s="7">
        <v>9.2590000000000003</v>
      </c>
      <c r="G90" s="7">
        <v>0.13300000000000001</v>
      </c>
      <c r="H90" s="7">
        <v>49.262</v>
      </c>
      <c r="I90" s="7">
        <v>0.34300000000000003</v>
      </c>
      <c r="J90" s="7">
        <v>6.2E-2</v>
      </c>
      <c r="K90" s="7">
        <f t="shared" si="6"/>
        <v>99.469000000000008</v>
      </c>
      <c r="L90" s="9">
        <v>90.461631310147766</v>
      </c>
      <c r="S90" s="3"/>
    </row>
    <row r="91" spans="1:25" x14ac:dyDescent="0.2">
      <c r="A91" t="s">
        <v>481</v>
      </c>
      <c r="B91">
        <v>349</v>
      </c>
      <c r="D91" s="7">
        <v>40.539000000000001</v>
      </c>
      <c r="E91" s="7">
        <v>5.8000000000000003E-2</v>
      </c>
      <c r="F91" s="7">
        <v>9.282</v>
      </c>
      <c r="G91" s="7">
        <v>8.6999999999999994E-2</v>
      </c>
      <c r="H91" s="7">
        <v>49.683</v>
      </c>
      <c r="I91" s="7">
        <v>0.33600000000000002</v>
      </c>
      <c r="J91" s="7">
        <v>5.1999999999999998E-2</v>
      </c>
      <c r="K91" s="7">
        <f t="shared" si="6"/>
        <v>100.03700000000001</v>
      </c>
      <c r="L91" s="9">
        <v>90.513524798376054</v>
      </c>
      <c r="S91" s="3"/>
    </row>
    <row r="92" spans="1:25" x14ac:dyDescent="0.2">
      <c r="A92" t="s">
        <v>483</v>
      </c>
      <c r="B92">
        <v>369</v>
      </c>
      <c r="D92" s="7">
        <v>40.32</v>
      </c>
      <c r="E92" s="7">
        <v>4.2999999999999997E-2</v>
      </c>
      <c r="F92" s="7">
        <v>9.83</v>
      </c>
      <c r="G92" s="7">
        <v>0.106</v>
      </c>
      <c r="H92" s="7">
        <v>49.17</v>
      </c>
      <c r="I92" s="7">
        <v>0.32300000000000001</v>
      </c>
      <c r="J92" s="7">
        <v>2.8000000000000001E-2</v>
      </c>
      <c r="K92" s="7">
        <f t="shared" si="6"/>
        <v>99.82</v>
      </c>
      <c r="L92" s="9">
        <v>89.915684799913095</v>
      </c>
    </row>
    <row r="93" spans="1:25" x14ac:dyDescent="0.2">
      <c r="A93" t="s">
        <v>10</v>
      </c>
      <c r="B93">
        <v>1127</v>
      </c>
      <c r="D93" s="7">
        <v>40.162999999999997</v>
      </c>
      <c r="E93" s="7">
        <v>5.1999999999999998E-2</v>
      </c>
      <c r="F93" s="7">
        <v>9.4930000000000003</v>
      </c>
      <c r="G93" s="7">
        <v>0.126</v>
      </c>
      <c r="H93" s="7">
        <v>48.941000000000003</v>
      </c>
      <c r="I93" s="7">
        <v>0.34799999999999998</v>
      </c>
      <c r="J93" s="7">
        <v>5.6000000000000001E-2</v>
      </c>
      <c r="K93" s="7">
        <f t="shared" si="6"/>
        <v>99.179000000000002</v>
      </c>
      <c r="L93" s="9">
        <v>90.18637988537148</v>
      </c>
    </row>
    <row r="94" spans="1:25" x14ac:dyDescent="0.2">
      <c r="A94" t="s">
        <v>18</v>
      </c>
      <c r="B94">
        <v>1141</v>
      </c>
      <c r="D94" s="7">
        <v>40.316000000000003</v>
      </c>
      <c r="E94" s="7">
        <v>3.9E-2</v>
      </c>
      <c r="F94" s="7">
        <v>9.2889999999999997</v>
      </c>
      <c r="G94" s="7">
        <v>0.14299999999999999</v>
      </c>
      <c r="H94" s="7">
        <v>49.457000000000001</v>
      </c>
      <c r="I94" s="7">
        <v>0.34</v>
      </c>
      <c r="J94" s="7">
        <v>5.8000000000000003E-2</v>
      </c>
      <c r="K94" s="7">
        <f t="shared" si="6"/>
        <v>99.64200000000001</v>
      </c>
      <c r="L94" s="9">
        <v>90.467805498195247</v>
      </c>
    </row>
    <row r="95" spans="1:25" x14ac:dyDescent="0.2">
      <c r="A95" t="s">
        <v>26</v>
      </c>
      <c r="B95">
        <v>1155</v>
      </c>
      <c r="D95" s="7">
        <v>40.176000000000002</v>
      </c>
      <c r="E95" s="7">
        <v>6.2E-2</v>
      </c>
      <c r="F95" s="7">
        <v>9.0709999999999997</v>
      </c>
      <c r="G95" s="7">
        <v>0.16</v>
      </c>
      <c r="H95" s="7">
        <v>49.378</v>
      </c>
      <c r="I95" s="7">
        <v>0.28299999999999997</v>
      </c>
      <c r="J95" s="7">
        <v>0.107</v>
      </c>
      <c r="K95" s="7">
        <f t="shared" si="6"/>
        <v>99.236999999999995</v>
      </c>
      <c r="L95" s="9">
        <v>90.657110931003643</v>
      </c>
    </row>
    <row r="96" spans="1:25" x14ac:dyDescent="0.2">
      <c r="A96" t="s">
        <v>28</v>
      </c>
      <c r="B96">
        <v>1157</v>
      </c>
      <c r="D96" s="7">
        <v>40.155999999999999</v>
      </c>
      <c r="E96" s="7">
        <v>6.9000000000000006E-2</v>
      </c>
      <c r="F96" s="7">
        <v>9.6329999999999991</v>
      </c>
      <c r="G96" s="7">
        <v>0.09</v>
      </c>
      <c r="H96" s="7">
        <v>48.801000000000002</v>
      </c>
      <c r="I96" s="7">
        <v>0.379</v>
      </c>
      <c r="J96" s="7">
        <v>0.04</v>
      </c>
      <c r="K96" s="7">
        <f t="shared" si="6"/>
        <v>99.168000000000021</v>
      </c>
      <c r="L96" s="9">
        <v>90.030360098869593</v>
      </c>
    </row>
    <row r="97" spans="1:14" x14ac:dyDescent="0.2">
      <c r="A97" t="s">
        <v>30</v>
      </c>
      <c r="B97">
        <v>1159</v>
      </c>
      <c r="D97" s="7">
        <v>40.201000000000001</v>
      </c>
      <c r="E97" s="7">
        <v>0.06</v>
      </c>
      <c r="F97" s="7">
        <v>9.2230000000000008</v>
      </c>
      <c r="G97" s="7">
        <v>0.111</v>
      </c>
      <c r="H97" s="7">
        <v>48.957000000000001</v>
      </c>
      <c r="I97" s="7">
        <v>0.39400000000000002</v>
      </c>
      <c r="J97" s="7">
        <v>5.1999999999999998E-2</v>
      </c>
      <c r="K97" s="7">
        <f t="shared" si="6"/>
        <v>98.998000000000005</v>
      </c>
      <c r="L97" s="9">
        <v>90.441637952059793</v>
      </c>
    </row>
    <row r="98" spans="1:14" x14ac:dyDescent="0.2">
      <c r="A98" t="s">
        <v>32</v>
      </c>
      <c r="B98">
        <v>1161</v>
      </c>
      <c r="D98" s="7">
        <v>40.174999999999997</v>
      </c>
      <c r="E98" s="7">
        <v>4.7E-2</v>
      </c>
      <c r="F98" s="7">
        <v>9.5050000000000008</v>
      </c>
      <c r="G98" s="7">
        <v>0.21299999999999999</v>
      </c>
      <c r="H98" s="7">
        <v>48.877000000000002</v>
      </c>
      <c r="I98" s="7">
        <v>0.128</v>
      </c>
      <c r="J98" s="7">
        <v>0.26100000000000001</v>
      </c>
      <c r="K98" s="7">
        <f t="shared" si="6"/>
        <v>99.206000000000003</v>
      </c>
      <c r="L98" s="9">
        <v>90.163594118888312</v>
      </c>
    </row>
    <row r="99" spans="1:14" x14ac:dyDescent="0.2">
      <c r="A99" t="s">
        <v>40</v>
      </c>
      <c r="B99">
        <v>1176</v>
      </c>
      <c r="D99" s="7">
        <v>40.064</v>
      </c>
      <c r="E99" s="7">
        <v>3.6999999999999998E-2</v>
      </c>
      <c r="F99" s="7">
        <v>9.5120000000000005</v>
      </c>
      <c r="G99" s="7">
        <v>9.4E-2</v>
      </c>
      <c r="H99" s="7">
        <v>48.646999999999998</v>
      </c>
      <c r="I99" s="7">
        <v>0.42199999999999999</v>
      </c>
      <c r="J99" s="7">
        <v>4.2999999999999997E-2</v>
      </c>
      <c r="K99" s="7">
        <f t="shared" si="6"/>
        <v>98.819000000000003</v>
      </c>
      <c r="L99" s="9">
        <v>90.115126390229662</v>
      </c>
    </row>
    <row r="100" spans="1:14" x14ac:dyDescent="0.2">
      <c r="A100" s="2" t="s">
        <v>513</v>
      </c>
      <c r="C100" s="2"/>
      <c r="D100" s="8">
        <f t="shared" ref="D100:K100" si="7">AVERAGE(D81:D99)</f>
        <v>40.256842105263154</v>
      </c>
      <c r="E100" s="8">
        <f t="shared" si="7"/>
        <v>5.426315789473686E-2</v>
      </c>
      <c r="F100" s="8">
        <f t="shared" si="7"/>
        <v>9.4863684210526316</v>
      </c>
      <c r="G100" s="8">
        <f t="shared" si="7"/>
        <v>0.1198421052631579</v>
      </c>
      <c r="H100" s="8">
        <f t="shared" si="7"/>
        <v>49.010315789473694</v>
      </c>
      <c r="I100" s="8">
        <f t="shared" si="7"/>
        <v>0.3558421052631579</v>
      </c>
      <c r="J100" s="8">
        <f t="shared" si="7"/>
        <v>6.636842105263159E-2</v>
      </c>
      <c r="K100" s="8">
        <f t="shared" si="7"/>
        <v>99.349842105263178</v>
      </c>
      <c r="L100" s="10">
        <f>AVERAGE(L81:L99)</f>
        <v>90.204578983633482</v>
      </c>
      <c r="M100" s="2"/>
      <c r="N100" s="2"/>
    </row>
    <row r="101" spans="1:14" x14ac:dyDescent="0.2">
      <c r="A101" s="2" t="s">
        <v>515</v>
      </c>
      <c r="C101" s="2"/>
      <c r="D101" s="8">
        <f t="shared" ref="D101:K101" si="8">STDEV(D81:D99)</f>
        <v>0.14454997719277904</v>
      </c>
      <c r="E101" s="8">
        <f t="shared" si="8"/>
        <v>1.771955011111594E-2</v>
      </c>
      <c r="F101" s="8">
        <f t="shared" si="8"/>
        <v>0.22878573443443045</v>
      </c>
      <c r="G101" s="8">
        <f t="shared" si="8"/>
        <v>2.9657794849274173E-2</v>
      </c>
      <c r="H101" s="8">
        <f t="shared" si="8"/>
        <v>0.32040842904566136</v>
      </c>
      <c r="I101" s="8">
        <f t="shared" si="8"/>
        <v>6.7331075174918625E-2</v>
      </c>
      <c r="J101" s="8">
        <f t="shared" si="8"/>
        <v>4.9921283065682241E-2</v>
      </c>
      <c r="K101" s="8">
        <f t="shared" si="8"/>
        <v>0.36303279055416243</v>
      </c>
      <c r="L101" s="8">
        <f>STDEV(L81:L99)</f>
        <v>0.25257169221399628</v>
      </c>
      <c r="M101" s="2"/>
      <c r="N101" s="2"/>
    </row>
    <row r="102" spans="1:14" x14ac:dyDescent="0.2">
      <c r="A102" s="2" t="s">
        <v>518</v>
      </c>
      <c r="C102" s="2"/>
      <c r="D102" s="2"/>
      <c r="E102" s="2"/>
      <c r="F102" s="2"/>
      <c r="G102" s="2"/>
      <c r="H102" s="2"/>
      <c r="I102" s="2"/>
      <c r="J102" s="2"/>
      <c r="K102" s="2"/>
      <c r="L102" s="17">
        <f>COUNT(L81:L99)</f>
        <v>19</v>
      </c>
      <c r="M102" s="2"/>
      <c r="N102" s="2"/>
    </row>
    <row r="104" spans="1:14" x14ac:dyDescent="0.2">
      <c r="A104" s="19" t="s">
        <v>595</v>
      </c>
    </row>
    <row r="105" spans="1:14" x14ac:dyDescent="0.2">
      <c r="A105" s="19" t="s">
        <v>588</v>
      </c>
    </row>
    <row r="106" spans="1:14" x14ac:dyDescent="0.2">
      <c r="A106" s="19" t="s">
        <v>589</v>
      </c>
    </row>
    <row r="107" spans="1:14" x14ac:dyDescent="0.2">
      <c r="A107" s="19" t="s">
        <v>781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40842-3D7F-4635-8108-07B4A99DA4AF}">
  <dimension ref="A1:L68"/>
  <sheetViews>
    <sheetView workbookViewId="0">
      <pane ySplit="4" topLeftCell="A5" activePane="bottomLeft" state="frozen"/>
      <selection pane="bottomLeft" activeCell="A65" sqref="A65:A68"/>
    </sheetView>
  </sheetViews>
  <sheetFormatPr baseColWidth="10" defaultColWidth="8.83203125" defaultRowHeight="15" x14ac:dyDescent="0.2"/>
  <cols>
    <col min="1" max="1" width="19.33203125" customWidth="1"/>
    <col min="3" max="3" width="10.83203125" bestFit="1" customWidth="1"/>
    <col min="14" max="14" width="20.5" bestFit="1" customWidth="1"/>
    <col min="15" max="17" width="10.6640625" bestFit="1" customWidth="1"/>
    <col min="19" max="19" width="17.6640625" bestFit="1" customWidth="1"/>
  </cols>
  <sheetData>
    <row r="1" spans="1:12" x14ac:dyDescent="0.2">
      <c r="A1" s="2" t="s">
        <v>585</v>
      </c>
    </row>
    <row r="2" spans="1:12" x14ac:dyDescent="0.2">
      <c r="B2" s="2"/>
    </row>
    <row r="3" spans="1:12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A4" s="2" t="s">
        <v>519</v>
      </c>
    </row>
    <row r="5" spans="1:12" x14ac:dyDescent="0.2">
      <c r="A5" t="s">
        <v>488</v>
      </c>
      <c r="B5">
        <v>523</v>
      </c>
      <c r="C5" t="s">
        <v>521</v>
      </c>
      <c r="D5" s="7">
        <v>40.289000000000001</v>
      </c>
      <c r="E5" s="7">
        <v>7.0000000000000001E-3</v>
      </c>
      <c r="F5" s="7">
        <v>6.633</v>
      </c>
      <c r="G5" s="7">
        <v>8.3000000000000004E-2</v>
      </c>
      <c r="H5" s="7">
        <v>51.732999999999997</v>
      </c>
      <c r="I5" s="7">
        <v>0.32500000000000001</v>
      </c>
      <c r="J5" s="7">
        <v>1.0999999999999999E-2</v>
      </c>
      <c r="K5" s="7">
        <f>SUM(D5:J5)</f>
        <v>99.081000000000003</v>
      </c>
      <c r="L5" s="11">
        <v>93.289819074109971</v>
      </c>
    </row>
    <row r="6" spans="1:12" x14ac:dyDescent="0.2">
      <c r="A6" t="s">
        <v>422</v>
      </c>
      <c r="B6">
        <v>415</v>
      </c>
      <c r="C6" t="s">
        <v>521</v>
      </c>
      <c r="D6" s="7">
        <v>40.945999999999998</v>
      </c>
      <c r="E6" s="7">
        <v>0.03</v>
      </c>
      <c r="F6" s="7">
        <v>7.54</v>
      </c>
      <c r="G6" s="7">
        <v>8.6999999999999994E-2</v>
      </c>
      <c r="H6" s="7">
        <v>50.81</v>
      </c>
      <c r="I6" s="7">
        <v>0.33600000000000002</v>
      </c>
      <c r="J6" s="7">
        <v>1.7000000000000001E-2</v>
      </c>
      <c r="K6" s="7">
        <f t="shared" ref="K6:K34" si="0">SUM(D6:J6)</f>
        <v>99.766000000000005</v>
      </c>
      <c r="L6" s="11">
        <v>92.314866062539025</v>
      </c>
    </row>
    <row r="7" spans="1:12" x14ac:dyDescent="0.2">
      <c r="A7" t="s">
        <v>426</v>
      </c>
      <c r="B7">
        <v>421</v>
      </c>
      <c r="C7" t="s">
        <v>520</v>
      </c>
      <c r="D7" s="7">
        <v>40.945</v>
      </c>
      <c r="E7" s="7">
        <v>0.04</v>
      </c>
      <c r="F7" s="7">
        <v>6.9409999999999998</v>
      </c>
      <c r="G7" s="7">
        <v>7.9000000000000001E-2</v>
      </c>
      <c r="H7" s="7">
        <v>51.27</v>
      </c>
      <c r="I7" s="7">
        <v>0.38600000000000001</v>
      </c>
      <c r="J7" s="7">
        <v>1.9E-2</v>
      </c>
      <c r="K7" s="7">
        <f t="shared" si="0"/>
        <v>99.68</v>
      </c>
      <c r="L7" s="11">
        <v>92.941294089388677</v>
      </c>
    </row>
    <row r="8" spans="1:12" x14ac:dyDescent="0.2">
      <c r="A8" t="s">
        <v>430</v>
      </c>
      <c r="B8">
        <v>425</v>
      </c>
      <c r="C8" t="s">
        <v>521</v>
      </c>
      <c r="D8" s="7">
        <v>40.933999999999997</v>
      </c>
      <c r="E8" s="7">
        <v>1.2999999999999999E-2</v>
      </c>
      <c r="F8" s="7">
        <v>7.6619999999999999</v>
      </c>
      <c r="G8" s="7">
        <v>0.10199999999999999</v>
      </c>
      <c r="H8" s="7">
        <v>50.752000000000002</v>
      </c>
      <c r="I8" s="7">
        <v>0.36599999999999999</v>
      </c>
      <c r="J8" s="7">
        <v>1.0999999999999999E-2</v>
      </c>
      <c r="K8" s="7">
        <f t="shared" si="0"/>
        <v>99.839999999999989</v>
      </c>
      <c r="L8" s="11">
        <v>92.191998935101452</v>
      </c>
    </row>
    <row r="9" spans="1:12" x14ac:dyDescent="0.2">
      <c r="A9" t="s">
        <v>433</v>
      </c>
      <c r="B9">
        <v>430</v>
      </c>
      <c r="C9" t="s">
        <v>521</v>
      </c>
      <c r="D9" s="7">
        <v>40.533000000000001</v>
      </c>
      <c r="E9" s="7">
        <v>1.0999999999999999E-2</v>
      </c>
      <c r="F9" s="7">
        <v>8.548</v>
      </c>
      <c r="G9" s="7">
        <v>8.2000000000000003E-2</v>
      </c>
      <c r="H9" s="7">
        <v>49.84</v>
      </c>
      <c r="I9" s="7">
        <v>0.35899999999999999</v>
      </c>
      <c r="J9" s="7">
        <v>3.4000000000000002E-2</v>
      </c>
      <c r="K9" s="7">
        <f t="shared" si="0"/>
        <v>99.407000000000011</v>
      </c>
      <c r="L9" s="11">
        <v>91.22295615941519</v>
      </c>
    </row>
    <row r="10" spans="1:12" x14ac:dyDescent="0.2">
      <c r="A10" t="s">
        <v>434</v>
      </c>
      <c r="B10">
        <v>432</v>
      </c>
      <c r="C10" t="s">
        <v>521</v>
      </c>
      <c r="D10" s="7">
        <v>41.005000000000003</v>
      </c>
      <c r="E10" s="7">
        <v>3.5999999999999997E-2</v>
      </c>
      <c r="F10" s="7">
        <v>6.8040000000000003</v>
      </c>
      <c r="G10" s="7">
        <v>9.7000000000000003E-2</v>
      </c>
      <c r="H10" s="7">
        <v>51.308</v>
      </c>
      <c r="I10" s="7">
        <v>0.36899999999999999</v>
      </c>
      <c r="J10" s="7">
        <v>2.3E-2</v>
      </c>
      <c r="K10" s="7">
        <f t="shared" si="0"/>
        <v>99.641999999999996</v>
      </c>
      <c r="L10" s="11">
        <v>93.075740063662167</v>
      </c>
    </row>
    <row r="11" spans="1:12" x14ac:dyDescent="0.2">
      <c r="A11" t="s">
        <v>439</v>
      </c>
      <c r="B11">
        <v>438</v>
      </c>
      <c r="C11" t="s">
        <v>521</v>
      </c>
      <c r="D11" s="7">
        <v>40.03</v>
      </c>
      <c r="E11" s="7">
        <v>1.7999999999999999E-2</v>
      </c>
      <c r="F11" s="7">
        <v>11.385</v>
      </c>
      <c r="G11" s="7">
        <v>6.8000000000000005E-2</v>
      </c>
      <c r="H11" s="7">
        <v>47.883000000000003</v>
      </c>
      <c r="I11" s="7">
        <v>0.40799999999999997</v>
      </c>
      <c r="J11" s="7">
        <v>1.7999999999999999E-2</v>
      </c>
      <c r="K11" s="7">
        <f t="shared" si="0"/>
        <v>99.81</v>
      </c>
      <c r="L11" s="11">
        <v>88.231215969892773</v>
      </c>
    </row>
    <row r="12" spans="1:12" x14ac:dyDescent="0.2">
      <c r="A12" t="s">
        <v>441</v>
      </c>
      <c r="B12">
        <v>440</v>
      </c>
      <c r="C12" t="s">
        <v>520</v>
      </c>
      <c r="D12" s="7">
        <v>40.883000000000003</v>
      </c>
      <c r="E12" s="7">
        <v>2.9000000000000001E-2</v>
      </c>
      <c r="F12" s="7">
        <v>7.5369999999999999</v>
      </c>
      <c r="G12" s="7">
        <v>0.107</v>
      </c>
      <c r="H12" s="7">
        <v>50.920999999999999</v>
      </c>
      <c r="I12" s="7">
        <v>0.372</v>
      </c>
      <c r="J12" s="7">
        <v>1.4E-2</v>
      </c>
      <c r="K12" s="7">
        <f t="shared" si="0"/>
        <v>99.863</v>
      </c>
      <c r="L12" s="11">
        <v>92.333151256287934</v>
      </c>
    </row>
    <row r="13" spans="1:12" x14ac:dyDescent="0.2">
      <c r="A13" t="s">
        <v>447</v>
      </c>
      <c r="B13">
        <v>446</v>
      </c>
      <c r="C13" t="s">
        <v>521</v>
      </c>
      <c r="D13" s="7">
        <v>40.908999999999999</v>
      </c>
      <c r="E13" s="7">
        <v>3.5000000000000003E-2</v>
      </c>
      <c r="F13" s="7">
        <v>7.2050000000000001</v>
      </c>
      <c r="G13" s="7">
        <v>9.2999999999999999E-2</v>
      </c>
      <c r="H13" s="7">
        <v>50.808999999999997</v>
      </c>
      <c r="I13" s="7">
        <v>0.35899999999999999</v>
      </c>
      <c r="J13" s="7">
        <v>1.7000000000000001E-2</v>
      </c>
      <c r="K13" s="7">
        <f t="shared" si="0"/>
        <v>99.426999999999978</v>
      </c>
      <c r="L13" s="11">
        <v>92.631019179986197</v>
      </c>
    </row>
    <row r="14" spans="1:12" x14ac:dyDescent="0.2">
      <c r="A14" t="s">
        <v>448</v>
      </c>
      <c r="B14">
        <v>448</v>
      </c>
      <c r="C14" t="s">
        <v>521</v>
      </c>
      <c r="D14" s="7">
        <v>41.052</v>
      </c>
      <c r="E14" s="7">
        <v>0.01</v>
      </c>
      <c r="F14" s="7">
        <v>6.53</v>
      </c>
      <c r="G14" s="7">
        <v>9.9000000000000005E-2</v>
      </c>
      <c r="H14" s="7">
        <v>51.777999999999999</v>
      </c>
      <c r="I14" s="7">
        <v>0.379</v>
      </c>
      <c r="J14" s="7">
        <v>1.2999999999999999E-2</v>
      </c>
      <c r="K14" s="7">
        <f t="shared" si="0"/>
        <v>99.861000000000004</v>
      </c>
      <c r="L14" s="11">
        <v>93.392494524734516</v>
      </c>
    </row>
    <row r="15" spans="1:12" x14ac:dyDescent="0.2">
      <c r="A15" t="s">
        <v>452</v>
      </c>
      <c r="B15">
        <v>452</v>
      </c>
      <c r="C15" t="s">
        <v>521</v>
      </c>
      <c r="D15" s="7">
        <v>40.415999999999997</v>
      </c>
      <c r="E15" s="7">
        <v>1.4999999999999999E-2</v>
      </c>
      <c r="F15" s="7">
        <v>8.9789999999999992</v>
      </c>
      <c r="G15" s="7">
        <v>7.0999999999999994E-2</v>
      </c>
      <c r="H15" s="7">
        <v>49.286000000000001</v>
      </c>
      <c r="I15" s="7">
        <v>0.36599999999999999</v>
      </c>
      <c r="J15" s="7">
        <v>1.2999999999999999E-2</v>
      </c>
      <c r="K15" s="7">
        <f t="shared" si="0"/>
        <v>99.146000000000001</v>
      </c>
      <c r="L15" s="11">
        <v>90.727419670989477</v>
      </c>
    </row>
    <row r="16" spans="1:12" x14ac:dyDescent="0.2">
      <c r="A16" t="s">
        <v>455</v>
      </c>
      <c r="B16">
        <v>458</v>
      </c>
      <c r="C16" t="s">
        <v>520</v>
      </c>
      <c r="D16" s="7">
        <v>40.768999999999998</v>
      </c>
      <c r="E16" s="7">
        <v>0.01</v>
      </c>
      <c r="F16" s="7">
        <v>7.5540000000000003</v>
      </c>
      <c r="G16" s="7">
        <v>7.1999999999999995E-2</v>
      </c>
      <c r="H16" s="7">
        <v>50.542000000000002</v>
      </c>
      <c r="I16" s="7">
        <v>0.34799999999999998</v>
      </c>
      <c r="J16" s="7">
        <v>3.1E-2</v>
      </c>
      <c r="K16" s="7">
        <f t="shared" si="0"/>
        <v>99.326000000000008</v>
      </c>
      <c r="L16" s="11">
        <v>92.264032524656599</v>
      </c>
    </row>
    <row r="17" spans="1:12" x14ac:dyDescent="0.2">
      <c r="A17" t="s">
        <v>458</v>
      </c>
      <c r="B17">
        <v>462</v>
      </c>
      <c r="C17" t="s">
        <v>521</v>
      </c>
      <c r="D17" s="7">
        <v>41.262999999999998</v>
      </c>
      <c r="E17" s="7">
        <v>4.0000000000000001E-3</v>
      </c>
      <c r="F17" s="7">
        <v>6.1740000000000004</v>
      </c>
      <c r="G17" s="7">
        <v>7.0000000000000007E-2</v>
      </c>
      <c r="H17" s="7">
        <v>52.039000000000001</v>
      </c>
      <c r="I17" s="7">
        <v>0.35799999999999998</v>
      </c>
      <c r="J17" s="7">
        <v>1.9E-2</v>
      </c>
      <c r="K17" s="7">
        <f t="shared" si="0"/>
        <v>99.927000000000007</v>
      </c>
      <c r="L17" s="11">
        <v>93.759618236267301</v>
      </c>
    </row>
    <row r="18" spans="1:12" x14ac:dyDescent="0.2">
      <c r="A18" t="s">
        <v>414</v>
      </c>
      <c r="B18">
        <v>405</v>
      </c>
      <c r="C18" t="s">
        <v>520</v>
      </c>
      <c r="D18" s="7">
        <v>40.155999999999999</v>
      </c>
      <c r="E18" s="7">
        <v>1.9E-2</v>
      </c>
      <c r="F18" s="7">
        <v>7.774</v>
      </c>
      <c r="G18" s="7">
        <v>9.4E-2</v>
      </c>
      <c r="H18" s="7">
        <v>50.406999999999996</v>
      </c>
      <c r="I18" s="7">
        <v>0.40200000000000002</v>
      </c>
      <c r="J18" s="7">
        <v>1.2E-2</v>
      </c>
      <c r="K18" s="7">
        <f t="shared" si="0"/>
        <v>98.86399999999999</v>
      </c>
      <c r="L18" s="11">
        <v>92.037049449283799</v>
      </c>
    </row>
    <row r="19" spans="1:12" x14ac:dyDescent="0.2">
      <c r="A19" t="s">
        <v>416</v>
      </c>
      <c r="B19">
        <v>407</v>
      </c>
      <c r="C19" t="s">
        <v>520</v>
      </c>
      <c r="D19" s="7">
        <v>40.904000000000003</v>
      </c>
      <c r="E19" s="7">
        <v>1.7999999999999999E-2</v>
      </c>
      <c r="F19" s="7">
        <v>7.593</v>
      </c>
      <c r="G19" s="7">
        <v>0.10199999999999999</v>
      </c>
      <c r="H19" s="7">
        <v>50.863999999999997</v>
      </c>
      <c r="I19" s="7">
        <v>0.33700000000000002</v>
      </c>
      <c r="J19" s="7">
        <v>1.4E-2</v>
      </c>
      <c r="K19" s="7">
        <f t="shared" si="0"/>
        <v>99.831999999999994</v>
      </c>
      <c r="L19" s="11">
        <v>92.27260164592802</v>
      </c>
    </row>
    <row r="20" spans="1:12" x14ac:dyDescent="0.2">
      <c r="A20" t="s">
        <v>417</v>
      </c>
      <c r="B20">
        <v>409</v>
      </c>
      <c r="C20" t="s">
        <v>520</v>
      </c>
      <c r="D20" s="7">
        <v>40.932000000000002</v>
      </c>
      <c r="E20" s="7">
        <v>6.0000000000000001E-3</v>
      </c>
      <c r="F20" s="7">
        <v>6.9660000000000002</v>
      </c>
      <c r="G20" s="7">
        <v>6.8000000000000005E-2</v>
      </c>
      <c r="H20" s="7">
        <v>51.075000000000003</v>
      </c>
      <c r="I20" s="7">
        <v>0.36699999999999999</v>
      </c>
      <c r="J20" s="7">
        <v>1.4E-2</v>
      </c>
      <c r="K20" s="7">
        <f t="shared" si="0"/>
        <v>99.427999999999997</v>
      </c>
      <c r="L20" s="11">
        <v>92.892552850402609</v>
      </c>
    </row>
    <row r="21" spans="1:12" x14ac:dyDescent="0.2">
      <c r="A21" t="s">
        <v>419</v>
      </c>
      <c r="B21">
        <v>411</v>
      </c>
      <c r="C21" t="s">
        <v>520</v>
      </c>
      <c r="D21" s="7">
        <v>40.787999999999997</v>
      </c>
      <c r="E21" s="7">
        <v>0</v>
      </c>
      <c r="F21" s="7">
        <v>8.0489999999999995</v>
      </c>
      <c r="G21" s="7">
        <v>7.4999999999999997E-2</v>
      </c>
      <c r="H21" s="7">
        <v>50.470999999999997</v>
      </c>
      <c r="I21" s="7">
        <v>0.435</v>
      </c>
      <c r="J21" s="7">
        <v>8.0000000000000002E-3</v>
      </c>
      <c r="K21" s="7">
        <f t="shared" si="0"/>
        <v>99.825999999999993</v>
      </c>
      <c r="L21" s="11">
        <v>91.788093201905326</v>
      </c>
    </row>
    <row r="22" spans="1:12" x14ac:dyDescent="0.2">
      <c r="A22" t="s">
        <v>420</v>
      </c>
      <c r="B22">
        <v>413</v>
      </c>
      <c r="C22" t="s">
        <v>520</v>
      </c>
      <c r="D22" s="7">
        <v>40.832000000000001</v>
      </c>
      <c r="E22" s="7">
        <v>2.1000000000000001E-2</v>
      </c>
      <c r="F22" s="7">
        <v>7.5659999999999998</v>
      </c>
      <c r="G22" s="7">
        <v>9.0999999999999998E-2</v>
      </c>
      <c r="H22" s="7">
        <v>50.665999999999997</v>
      </c>
      <c r="I22" s="7">
        <v>0.34499999999999997</v>
      </c>
      <c r="J22" s="7">
        <v>2.4E-2</v>
      </c>
      <c r="K22" s="7">
        <f t="shared" si="0"/>
        <v>99.545000000000002</v>
      </c>
      <c r="L22" s="11">
        <v>92.270190656754323</v>
      </c>
    </row>
    <row r="23" spans="1:12" x14ac:dyDescent="0.2">
      <c r="A23" t="s">
        <v>423</v>
      </c>
      <c r="B23">
        <v>417</v>
      </c>
      <c r="C23" t="s">
        <v>520</v>
      </c>
      <c r="D23" s="7">
        <v>40.966000000000001</v>
      </c>
      <c r="E23" s="7">
        <v>2.7E-2</v>
      </c>
      <c r="F23" s="7">
        <v>7.3280000000000003</v>
      </c>
      <c r="G23" s="7">
        <v>9.0999999999999998E-2</v>
      </c>
      <c r="H23" s="7">
        <v>50.826999999999998</v>
      </c>
      <c r="I23" s="7">
        <v>0.376</v>
      </c>
      <c r="J23" s="7">
        <v>1.2E-2</v>
      </c>
      <c r="K23" s="7">
        <f t="shared" si="0"/>
        <v>99.62700000000001</v>
      </c>
      <c r="L23" s="11">
        <v>92.517088849104155</v>
      </c>
    </row>
    <row r="24" spans="1:12" x14ac:dyDescent="0.2">
      <c r="A24" t="s">
        <v>424</v>
      </c>
      <c r="B24">
        <v>419</v>
      </c>
      <c r="C24" t="s">
        <v>520</v>
      </c>
      <c r="D24" s="7">
        <v>40.695</v>
      </c>
      <c r="E24" s="7">
        <v>0</v>
      </c>
      <c r="F24" s="7">
        <v>8.1170000000000009</v>
      </c>
      <c r="G24" s="7">
        <v>8.5000000000000006E-2</v>
      </c>
      <c r="H24" s="7">
        <v>50.154000000000003</v>
      </c>
      <c r="I24" s="7">
        <v>0.35499999999999998</v>
      </c>
      <c r="J24" s="7">
        <v>1.4E-2</v>
      </c>
      <c r="K24" s="7">
        <f t="shared" si="0"/>
        <v>99.42</v>
      </c>
      <c r="L24" s="11">
        <v>91.676506026464082</v>
      </c>
    </row>
    <row r="25" spans="1:12" x14ac:dyDescent="0.2">
      <c r="A25" t="s">
        <v>428</v>
      </c>
      <c r="B25">
        <v>423</v>
      </c>
      <c r="C25" t="s">
        <v>520</v>
      </c>
      <c r="D25" s="7">
        <v>40.96</v>
      </c>
      <c r="E25" s="7">
        <v>4.5999999999999999E-2</v>
      </c>
      <c r="F25" s="7">
        <v>7.62</v>
      </c>
      <c r="G25" s="7">
        <v>0.08</v>
      </c>
      <c r="H25" s="7">
        <v>50.722999999999999</v>
      </c>
      <c r="I25" s="7">
        <v>0.36299999999999999</v>
      </c>
      <c r="J25" s="7">
        <v>1.9E-2</v>
      </c>
      <c r="K25" s="7">
        <f t="shared" si="0"/>
        <v>99.811000000000007</v>
      </c>
      <c r="L25" s="11">
        <v>92.227378002468171</v>
      </c>
    </row>
    <row r="26" spans="1:12" x14ac:dyDescent="0.2">
      <c r="A26" t="s">
        <v>432</v>
      </c>
      <c r="B26">
        <v>427</v>
      </c>
      <c r="C26" t="s">
        <v>520</v>
      </c>
      <c r="D26" s="7">
        <v>40.956000000000003</v>
      </c>
      <c r="E26" s="7">
        <v>1.4E-2</v>
      </c>
      <c r="F26" s="7">
        <v>7.0579999999999998</v>
      </c>
      <c r="G26" s="7">
        <v>8.4000000000000005E-2</v>
      </c>
      <c r="H26" s="7">
        <v>51.13</v>
      </c>
      <c r="I26" s="7">
        <v>0.36099999999999999</v>
      </c>
      <c r="J26" s="7">
        <v>1.9E-2</v>
      </c>
      <c r="K26" s="7">
        <f t="shared" si="0"/>
        <v>99.622000000000028</v>
      </c>
      <c r="L26" s="11">
        <v>92.812621029745543</v>
      </c>
    </row>
    <row r="27" spans="1:12" x14ac:dyDescent="0.2">
      <c r="A27" t="s">
        <v>435</v>
      </c>
      <c r="B27">
        <v>434</v>
      </c>
      <c r="C27" t="s">
        <v>520</v>
      </c>
      <c r="D27" s="7">
        <v>40.091000000000001</v>
      </c>
      <c r="E27" s="7">
        <v>0.03</v>
      </c>
      <c r="F27" s="7">
        <v>11.946</v>
      </c>
      <c r="G27" s="7">
        <v>0.125</v>
      </c>
      <c r="H27" s="7">
        <v>47.374000000000002</v>
      </c>
      <c r="I27" s="7">
        <v>0.24</v>
      </c>
      <c r="J27" s="7">
        <v>2.5999999999999999E-2</v>
      </c>
      <c r="K27" s="7">
        <f t="shared" si="0"/>
        <v>99.831999999999994</v>
      </c>
      <c r="L27" s="11">
        <v>87.606938510138534</v>
      </c>
    </row>
    <row r="28" spans="1:12" x14ac:dyDescent="0.2">
      <c r="A28" t="s">
        <v>437</v>
      </c>
      <c r="B28">
        <v>436</v>
      </c>
      <c r="C28" t="s">
        <v>520</v>
      </c>
      <c r="D28" s="7">
        <v>40.079000000000001</v>
      </c>
      <c r="E28" s="7">
        <v>8.0000000000000002E-3</v>
      </c>
      <c r="F28" s="7">
        <v>11.66</v>
      </c>
      <c r="G28" s="7">
        <v>0.104</v>
      </c>
      <c r="H28" s="7">
        <v>47.561999999999998</v>
      </c>
      <c r="I28" s="7">
        <v>0.29899999999999999</v>
      </c>
      <c r="J28" s="7">
        <v>5.0000000000000001E-3</v>
      </c>
      <c r="K28" s="7">
        <f t="shared" si="0"/>
        <v>99.716999999999999</v>
      </c>
      <c r="L28" s="11">
        <v>87.909802578065865</v>
      </c>
    </row>
    <row r="29" spans="1:12" x14ac:dyDescent="0.2">
      <c r="A29" t="s">
        <v>443</v>
      </c>
      <c r="B29">
        <v>442</v>
      </c>
      <c r="C29" t="s">
        <v>520</v>
      </c>
      <c r="D29" s="7">
        <v>40.049999999999997</v>
      </c>
      <c r="E29" s="7">
        <v>2E-3</v>
      </c>
      <c r="F29" s="7">
        <v>12.066000000000001</v>
      </c>
      <c r="G29" s="7">
        <v>0.155</v>
      </c>
      <c r="H29" s="7">
        <v>47.042000000000002</v>
      </c>
      <c r="I29" s="7">
        <v>0.26600000000000001</v>
      </c>
      <c r="J29" s="7">
        <v>3.5999999999999997E-2</v>
      </c>
      <c r="K29" s="7">
        <f t="shared" si="0"/>
        <v>99.617000000000004</v>
      </c>
      <c r="L29" s="11">
        <v>87.420877389201365</v>
      </c>
    </row>
    <row r="30" spans="1:12" x14ac:dyDescent="0.2">
      <c r="A30" t="s">
        <v>445</v>
      </c>
      <c r="B30">
        <v>444</v>
      </c>
      <c r="C30" t="s">
        <v>520</v>
      </c>
      <c r="D30" s="7">
        <v>41.137999999999998</v>
      </c>
      <c r="E30" s="7">
        <v>4.7E-2</v>
      </c>
      <c r="F30" s="7">
        <v>6.7649999999999997</v>
      </c>
      <c r="G30" s="7">
        <v>8.5000000000000006E-2</v>
      </c>
      <c r="H30" s="7">
        <v>51.371000000000002</v>
      </c>
      <c r="I30" s="7">
        <v>0.35399999999999998</v>
      </c>
      <c r="J30" s="7">
        <v>2.4E-2</v>
      </c>
      <c r="K30" s="7">
        <f t="shared" si="0"/>
        <v>99.784000000000006</v>
      </c>
      <c r="L30" s="11">
        <v>93.12056119779767</v>
      </c>
    </row>
    <row r="31" spans="1:12" x14ac:dyDescent="0.2">
      <c r="A31" t="s">
        <v>450</v>
      </c>
      <c r="B31">
        <v>450</v>
      </c>
      <c r="C31" t="s">
        <v>520</v>
      </c>
      <c r="D31" s="7">
        <v>40.673999999999999</v>
      </c>
      <c r="E31" s="7">
        <v>1.2E-2</v>
      </c>
      <c r="F31" s="7">
        <v>8.1829999999999998</v>
      </c>
      <c r="G31" s="7">
        <v>9.2999999999999999E-2</v>
      </c>
      <c r="H31" s="7">
        <v>50.314999999999998</v>
      </c>
      <c r="I31" s="7">
        <v>0.38800000000000001</v>
      </c>
      <c r="J31" s="7">
        <v>1.6E-2</v>
      </c>
      <c r="K31" s="7">
        <f t="shared" si="0"/>
        <v>99.681000000000012</v>
      </c>
      <c r="L31" s="11">
        <v>91.639091068322927</v>
      </c>
    </row>
    <row r="32" spans="1:12" x14ac:dyDescent="0.2">
      <c r="A32" t="s">
        <v>453</v>
      </c>
      <c r="B32">
        <v>454</v>
      </c>
      <c r="C32" t="s">
        <v>520</v>
      </c>
      <c r="D32" s="7">
        <v>40.801000000000002</v>
      </c>
      <c r="E32" s="7">
        <v>1.2E-2</v>
      </c>
      <c r="F32" s="7">
        <v>7.6660000000000004</v>
      </c>
      <c r="G32" s="7">
        <v>8.7999999999999995E-2</v>
      </c>
      <c r="H32" s="7">
        <v>50.780999999999999</v>
      </c>
      <c r="I32" s="7">
        <v>0.373</v>
      </c>
      <c r="J32" s="7">
        <v>0.01</v>
      </c>
      <c r="K32" s="7">
        <f t="shared" si="0"/>
        <v>99.731000000000009</v>
      </c>
      <c r="L32" s="11">
        <v>92.192353966159018</v>
      </c>
    </row>
    <row r="33" spans="1:12" x14ac:dyDescent="0.2">
      <c r="A33" t="s">
        <v>454</v>
      </c>
      <c r="B33">
        <v>456</v>
      </c>
      <c r="C33" t="s">
        <v>520</v>
      </c>
      <c r="D33" s="7">
        <v>40.741</v>
      </c>
      <c r="E33" s="7">
        <v>8.0000000000000002E-3</v>
      </c>
      <c r="F33" s="7">
        <v>8.1739999999999995</v>
      </c>
      <c r="G33" s="7">
        <v>7.5999999999999998E-2</v>
      </c>
      <c r="H33" s="7">
        <v>50.14</v>
      </c>
      <c r="I33" s="7">
        <v>0.36399999999999999</v>
      </c>
      <c r="J33" s="7">
        <v>1.6E-2</v>
      </c>
      <c r="K33" s="7">
        <f t="shared" si="0"/>
        <v>99.51900000000002</v>
      </c>
      <c r="L33" s="11">
        <v>91.620809320855287</v>
      </c>
    </row>
    <row r="34" spans="1:12" x14ac:dyDescent="0.2">
      <c r="A34" t="s">
        <v>456</v>
      </c>
      <c r="B34">
        <v>460</v>
      </c>
      <c r="C34" t="s">
        <v>520</v>
      </c>
      <c r="D34" s="7">
        <v>40.866</v>
      </c>
      <c r="E34" s="7">
        <v>2.3E-2</v>
      </c>
      <c r="F34" s="7">
        <v>7.391</v>
      </c>
      <c r="G34" s="7">
        <v>8.7999999999999995E-2</v>
      </c>
      <c r="H34" s="7">
        <v>50.777999999999999</v>
      </c>
      <c r="I34" s="7">
        <v>0.36699999999999999</v>
      </c>
      <c r="J34" s="7">
        <v>1.9E-2</v>
      </c>
      <c r="K34" s="7">
        <f t="shared" si="0"/>
        <v>99.532000000000011</v>
      </c>
      <c r="L34" s="11">
        <v>92.450880362668585</v>
      </c>
    </row>
    <row r="35" spans="1:12" s="2" customFormat="1" x14ac:dyDescent="0.2">
      <c r="A35" s="2" t="s">
        <v>514</v>
      </c>
      <c r="D35" s="8">
        <f t="shared" ref="D35:L35" si="1">MEDIAN(D5:D34)</f>
        <v>40.849000000000004</v>
      </c>
      <c r="E35" s="8">
        <f>MEDIAN(E5:E34)</f>
        <v>1.4499999999999999E-2</v>
      </c>
      <c r="F35" s="8">
        <f t="shared" si="1"/>
        <v>7.5794999999999995</v>
      </c>
      <c r="G35" s="8">
        <f t="shared" si="1"/>
        <v>8.7499999999999994E-2</v>
      </c>
      <c r="H35" s="8">
        <f>MEDIAN(H5:H34)</f>
        <v>50.765000000000001</v>
      </c>
      <c r="I35" s="8">
        <f t="shared" si="1"/>
        <v>0.36349999999999999</v>
      </c>
      <c r="J35" s="8">
        <f>MEDIAN(J5:J34)</f>
        <v>1.6500000000000001E-2</v>
      </c>
      <c r="K35" s="8">
        <f t="shared" si="1"/>
        <v>99.661000000000001</v>
      </c>
      <c r="L35" s="12">
        <f t="shared" si="1"/>
        <v>92.267111590705468</v>
      </c>
    </row>
    <row r="36" spans="1:12" s="2" customFormat="1" x14ac:dyDescent="0.2">
      <c r="A36" s="2" t="s">
        <v>513</v>
      </c>
      <c r="D36" s="8">
        <f t="shared" ref="D36:L36" si="2">AVERAGE(D5:D34)</f>
        <v>40.720099999999995</v>
      </c>
      <c r="E36" s="8">
        <f>AVERAGE(E5:E34)</f>
        <v>1.8366666666666667E-2</v>
      </c>
      <c r="F36" s="8">
        <f t="shared" si="2"/>
        <v>8.0471333333333313</v>
      </c>
      <c r="G36" s="8">
        <f t="shared" si="2"/>
        <v>8.9800000000000019E-2</v>
      </c>
      <c r="H36" s="8">
        <f>AVERAGE(H5:H34)</f>
        <v>50.355033333333346</v>
      </c>
      <c r="I36" s="8">
        <f t="shared" si="2"/>
        <v>0.35743333333333333</v>
      </c>
      <c r="J36" s="8">
        <f>AVERAGE(J5:J34)</f>
        <v>1.7600000000000005E-2</v>
      </c>
      <c r="K36" s="8">
        <f t="shared" si="2"/>
        <v>99.605466666666686</v>
      </c>
      <c r="L36" s="12">
        <f t="shared" si="2"/>
        <v>91.761034061743203</v>
      </c>
    </row>
    <row r="37" spans="1:12" s="2" customFormat="1" x14ac:dyDescent="0.2">
      <c r="A37" s="2" t="s">
        <v>515</v>
      </c>
      <c r="D37" s="8">
        <f t="shared" ref="D37:L37" si="3">STDEV(D5:D34)</f>
        <v>0.34922637159969705</v>
      </c>
      <c r="E37" s="8">
        <f>STDEV(E5:E34)</f>
        <v>1.3270354134331709E-2</v>
      </c>
      <c r="F37" s="8">
        <f t="shared" si="3"/>
        <v>1.6025971751338965</v>
      </c>
      <c r="G37" s="8">
        <f t="shared" si="3"/>
        <v>1.7906654513394342E-2</v>
      </c>
      <c r="H37" s="8">
        <f>STDEV(H5:H34)</f>
        <v>1.2857737368210822</v>
      </c>
      <c r="I37" s="8">
        <f t="shared" si="3"/>
        <v>3.8004249611139192E-2</v>
      </c>
      <c r="J37" s="8">
        <f>STDEV(J5:J34)</f>
        <v>7.2805835309900759E-3</v>
      </c>
      <c r="K37" s="8">
        <f t="shared" si="3"/>
        <v>0.25544939890768825</v>
      </c>
      <c r="L37" s="4">
        <f t="shared" si="3"/>
        <v>1.7121503748526039</v>
      </c>
    </row>
    <row r="38" spans="1:12" s="2" customFormat="1" x14ac:dyDescent="0.2">
      <c r="A38" s="2" t="s">
        <v>516</v>
      </c>
      <c r="D38" s="8">
        <f t="shared" ref="D38:L38" si="4">MAX(D5:D34)</f>
        <v>41.262999999999998</v>
      </c>
      <c r="E38" s="8">
        <f>MAX(E5:E34)</f>
        <v>4.7E-2</v>
      </c>
      <c r="F38" s="8">
        <f t="shared" si="4"/>
        <v>12.066000000000001</v>
      </c>
      <c r="G38" s="8">
        <f t="shared" si="4"/>
        <v>0.155</v>
      </c>
      <c r="H38" s="8">
        <f>MAX(H5:H34)</f>
        <v>52.039000000000001</v>
      </c>
      <c r="I38" s="8">
        <f t="shared" si="4"/>
        <v>0.435</v>
      </c>
      <c r="J38" s="8">
        <f>MAX(J5:J34)</f>
        <v>3.5999999999999997E-2</v>
      </c>
      <c r="K38" s="8">
        <f t="shared" si="4"/>
        <v>99.927000000000007</v>
      </c>
      <c r="L38" s="12">
        <f t="shared" si="4"/>
        <v>93.759618236267301</v>
      </c>
    </row>
    <row r="39" spans="1:12" s="2" customFormat="1" x14ac:dyDescent="0.2">
      <c r="A39" s="2" t="s">
        <v>517</v>
      </c>
      <c r="D39" s="8"/>
      <c r="E39" s="8"/>
      <c r="F39" s="8"/>
      <c r="G39" s="8"/>
      <c r="H39" s="8"/>
      <c r="I39" s="8"/>
      <c r="J39" s="8"/>
      <c r="K39" s="8"/>
      <c r="L39" s="18">
        <v>4</v>
      </c>
    </row>
    <row r="40" spans="1:12" s="2" customFormat="1" x14ac:dyDescent="0.2">
      <c r="A40" s="2" t="s">
        <v>518</v>
      </c>
      <c r="D40" s="8"/>
      <c r="E40" s="8"/>
      <c r="F40" s="8"/>
      <c r="G40" s="8"/>
      <c r="H40" s="8"/>
      <c r="I40" s="8"/>
      <c r="J40" s="8"/>
      <c r="K40" s="8"/>
      <c r="L40" s="18">
        <v>30</v>
      </c>
    </row>
    <row r="41" spans="1:12" x14ac:dyDescent="0.2">
      <c r="D41" s="7"/>
      <c r="E41" s="7"/>
      <c r="F41" s="7"/>
      <c r="G41" s="7"/>
      <c r="H41" s="7"/>
      <c r="I41" s="7"/>
      <c r="J41" s="7"/>
      <c r="K41" s="7"/>
      <c r="L41" s="11"/>
    </row>
    <row r="42" spans="1:12" x14ac:dyDescent="0.2">
      <c r="A42" s="2" t="s">
        <v>218</v>
      </c>
      <c r="D42" s="7"/>
      <c r="E42" s="7"/>
      <c r="F42" s="7"/>
      <c r="G42" s="7"/>
      <c r="H42" s="7"/>
      <c r="I42" s="7"/>
      <c r="J42" s="7"/>
      <c r="K42" s="7"/>
      <c r="L42" s="11"/>
    </row>
    <row r="43" spans="1:12" x14ac:dyDescent="0.2">
      <c r="A43" t="s">
        <v>413</v>
      </c>
      <c r="B43">
        <v>404</v>
      </c>
      <c r="D43" s="7">
        <v>39.35</v>
      </c>
      <c r="E43" s="7">
        <v>2.5000000000000001E-2</v>
      </c>
      <c r="F43" s="7">
        <v>10.51</v>
      </c>
      <c r="G43" s="7">
        <v>0.16700000000000001</v>
      </c>
      <c r="H43" s="7">
        <v>48.021000000000001</v>
      </c>
      <c r="I43" s="7">
        <v>0.19400000000000001</v>
      </c>
      <c r="J43" s="7">
        <v>8.3000000000000004E-2</v>
      </c>
      <c r="K43" s="7">
        <f t="shared" ref="K43:K60" si="5">SUM(D43:J43)</f>
        <v>98.350000000000009</v>
      </c>
      <c r="L43" s="11">
        <v>89.064608732318248</v>
      </c>
    </row>
    <row r="44" spans="1:12" x14ac:dyDescent="0.2">
      <c r="A44" t="s">
        <v>415</v>
      </c>
      <c r="B44">
        <v>406</v>
      </c>
      <c r="D44" s="7">
        <v>39.354999999999997</v>
      </c>
      <c r="E44" s="7">
        <v>4.9000000000000002E-2</v>
      </c>
      <c r="F44" s="7">
        <v>10.699</v>
      </c>
      <c r="G44" s="7">
        <v>0.16300000000000001</v>
      </c>
      <c r="H44" s="7">
        <v>47.859000000000002</v>
      </c>
      <c r="I44" s="7">
        <v>0.32600000000000001</v>
      </c>
      <c r="J44" s="7">
        <v>7.2999999999999995E-2</v>
      </c>
      <c r="K44" s="7">
        <f t="shared" si="5"/>
        <v>98.523999999999987</v>
      </c>
      <c r="L44" s="11">
        <v>88.856390588432745</v>
      </c>
    </row>
    <row r="45" spans="1:12" x14ac:dyDescent="0.2">
      <c r="A45" t="s">
        <v>418</v>
      </c>
      <c r="B45">
        <v>410</v>
      </c>
      <c r="D45" s="7">
        <v>40.191000000000003</v>
      </c>
      <c r="E45" s="7">
        <v>2.8000000000000001E-2</v>
      </c>
      <c r="F45" s="7">
        <v>10.555</v>
      </c>
      <c r="G45" s="7">
        <v>0.19500000000000001</v>
      </c>
      <c r="H45" s="7">
        <v>47.942999999999998</v>
      </c>
      <c r="I45" s="7">
        <v>0.26800000000000002</v>
      </c>
      <c r="J45" s="7">
        <v>0.06</v>
      </c>
      <c r="K45" s="7">
        <f t="shared" si="5"/>
        <v>99.240000000000009</v>
      </c>
      <c r="L45" s="11">
        <v>89.007031255340195</v>
      </c>
    </row>
    <row r="46" spans="1:12" x14ac:dyDescent="0.2">
      <c r="A46" t="s">
        <v>421</v>
      </c>
      <c r="B46">
        <v>414</v>
      </c>
      <c r="D46" s="7">
        <v>40.031999999999996</v>
      </c>
      <c r="E46" s="7">
        <v>0</v>
      </c>
      <c r="F46" s="7">
        <v>10.702</v>
      </c>
      <c r="G46" s="7">
        <v>0.13400000000000001</v>
      </c>
      <c r="H46" s="7">
        <v>47.94</v>
      </c>
      <c r="I46" s="7">
        <v>0.309</v>
      </c>
      <c r="J46" s="7">
        <v>9.9000000000000005E-2</v>
      </c>
      <c r="K46" s="7">
        <f t="shared" si="5"/>
        <v>99.215999999999994</v>
      </c>
      <c r="L46" s="11">
        <v>88.870351220649923</v>
      </c>
    </row>
    <row r="47" spans="1:12" x14ac:dyDescent="0.2">
      <c r="A47" t="s">
        <v>425</v>
      </c>
      <c r="B47">
        <v>420</v>
      </c>
      <c r="D47" s="7">
        <v>40.073</v>
      </c>
      <c r="E47" s="7">
        <v>1.7000000000000001E-2</v>
      </c>
      <c r="F47" s="7">
        <v>10.752000000000001</v>
      </c>
      <c r="G47" s="7">
        <v>0.155</v>
      </c>
      <c r="H47" s="7">
        <v>47.749000000000002</v>
      </c>
      <c r="I47" s="7">
        <v>0.28999999999999998</v>
      </c>
      <c r="J47" s="7">
        <v>5.2999999999999999E-2</v>
      </c>
      <c r="K47" s="7">
        <f t="shared" si="5"/>
        <v>99.089000000000013</v>
      </c>
      <c r="L47" s="11">
        <v>88.784473986196033</v>
      </c>
    </row>
    <row r="48" spans="1:12" x14ac:dyDescent="0.2">
      <c r="A48" t="s">
        <v>427</v>
      </c>
      <c r="B48">
        <v>422</v>
      </c>
      <c r="D48" s="7">
        <v>40.095999999999997</v>
      </c>
      <c r="E48" s="7">
        <v>0</v>
      </c>
      <c r="F48" s="7">
        <v>10.414</v>
      </c>
      <c r="G48" s="7">
        <v>0.20499999999999999</v>
      </c>
      <c r="H48" s="7">
        <v>48.372999999999998</v>
      </c>
      <c r="I48" s="7">
        <v>0.13300000000000001</v>
      </c>
      <c r="J48" s="7">
        <v>0.108</v>
      </c>
      <c r="K48" s="7">
        <f t="shared" si="5"/>
        <v>99.328999999999994</v>
      </c>
      <c r="L48" s="11">
        <v>89.224081837085762</v>
      </c>
    </row>
    <row r="49" spans="1:12" x14ac:dyDescent="0.2">
      <c r="A49" t="s">
        <v>429</v>
      </c>
      <c r="B49">
        <v>424</v>
      </c>
      <c r="D49" s="7">
        <v>40.045000000000002</v>
      </c>
      <c r="E49" s="7">
        <v>2.3E-2</v>
      </c>
      <c r="F49" s="7">
        <v>10.481</v>
      </c>
      <c r="G49" s="7">
        <v>0.17699999999999999</v>
      </c>
      <c r="H49" s="7">
        <v>47.908999999999999</v>
      </c>
      <c r="I49" s="7">
        <v>0.216</v>
      </c>
      <c r="J49" s="7">
        <v>7.5999999999999998E-2</v>
      </c>
      <c r="K49" s="7">
        <f t="shared" si="5"/>
        <v>98.926999999999992</v>
      </c>
      <c r="L49" s="11">
        <v>89.068777091169039</v>
      </c>
    </row>
    <row r="50" spans="1:12" x14ac:dyDescent="0.2">
      <c r="A50" t="s">
        <v>431</v>
      </c>
      <c r="B50">
        <v>426</v>
      </c>
      <c r="D50" s="7">
        <v>40.073</v>
      </c>
      <c r="E50" s="7">
        <v>1.7999999999999999E-2</v>
      </c>
      <c r="F50" s="7">
        <v>10.615</v>
      </c>
      <c r="G50" s="7">
        <v>0.17699999999999999</v>
      </c>
      <c r="H50" s="7">
        <v>47.896000000000001</v>
      </c>
      <c r="I50" s="7">
        <v>0.32600000000000001</v>
      </c>
      <c r="J50" s="7">
        <v>6.4000000000000001E-2</v>
      </c>
      <c r="K50" s="7">
        <f t="shared" si="5"/>
        <v>99.168999999999983</v>
      </c>
      <c r="L50" s="11">
        <v>88.94180286753415</v>
      </c>
    </row>
    <row r="51" spans="1:12" x14ac:dyDescent="0.2">
      <c r="A51" t="s">
        <v>436</v>
      </c>
      <c r="B51">
        <v>435</v>
      </c>
      <c r="D51" s="7">
        <v>40.158999999999999</v>
      </c>
      <c r="E51" s="7">
        <v>3.2000000000000001E-2</v>
      </c>
      <c r="F51" s="7">
        <v>10.544</v>
      </c>
      <c r="G51" s="7">
        <v>0.19</v>
      </c>
      <c r="H51" s="7">
        <v>48.064999999999998</v>
      </c>
      <c r="I51" s="7">
        <v>0.182</v>
      </c>
      <c r="J51" s="7">
        <v>0.113</v>
      </c>
      <c r="K51" s="7">
        <f t="shared" si="5"/>
        <v>99.284999999999997</v>
      </c>
      <c r="L51" s="11">
        <v>89.042051522563696</v>
      </c>
    </row>
    <row r="52" spans="1:12" x14ac:dyDescent="0.2">
      <c r="A52" t="s">
        <v>438</v>
      </c>
      <c r="B52">
        <v>437</v>
      </c>
      <c r="D52" s="7">
        <v>40.048000000000002</v>
      </c>
      <c r="E52" s="7">
        <v>0.04</v>
      </c>
      <c r="F52" s="7">
        <v>10.468</v>
      </c>
      <c r="G52" s="7">
        <v>0.186</v>
      </c>
      <c r="H52" s="7">
        <v>48.131</v>
      </c>
      <c r="I52" s="7">
        <v>0.21299999999999999</v>
      </c>
      <c r="J52" s="7">
        <v>0.105</v>
      </c>
      <c r="K52" s="7">
        <f t="shared" si="5"/>
        <v>99.190999999999988</v>
      </c>
      <c r="L52" s="11">
        <v>89.12574198343475</v>
      </c>
    </row>
    <row r="53" spans="1:12" x14ac:dyDescent="0.2">
      <c r="A53" t="s">
        <v>440</v>
      </c>
      <c r="B53">
        <v>439</v>
      </c>
      <c r="D53" s="7">
        <v>40.244999999999997</v>
      </c>
      <c r="E53" s="7">
        <v>1.2E-2</v>
      </c>
      <c r="F53" s="7">
        <v>10.907999999999999</v>
      </c>
      <c r="G53" s="7">
        <v>0.158</v>
      </c>
      <c r="H53" s="7">
        <v>48.146000000000001</v>
      </c>
      <c r="I53" s="7">
        <v>0.311</v>
      </c>
      <c r="J53" s="7">
        <v>4.1000000000000002E-2</v>
      </c>
      <c r="K53" s="7">
        <f t="shared" si="5"/>
        <v>99.820999999999998</v>
      </c>
      <c r="L53" s="11">
        <v>88.72334092320591</v>
      </c>
    </row>
    <row r="54" spans="1:12" x14ac:dyDescent="0.2">
      <c r="A54" t="s">
        <v>442</v>
      </c>
      <c r="B54">
        <v>441</v>
      </c>
      <c r="D54" s="7">
        <v>39.933</v>
      </c>
      <c r="E54" s="7">
        <v>1.9E-2</v>
      </c>
      <c r="F54" s="7">
        <v>10.693</v>
      </c>
      <c r="G54" s="7">
        <v>0.161</v>
      </c>
      <c r="H54" s="7">
        <v>47.905000000000001</v>
      </c>
      <c r="I54" s="7">
        <v>0.23400000000000001</v>
      </c>
      <c r="J54" s="7">
        <v>8.2000000000000003E-2</v>
      </c>
      <c r="K54" s="7">
        <f t="shared" si="5"/>
        <v>99.026999999999987</v>
      </c>
      <c r="L54" s="11">
        <v>88.871448794780221</v>
      </c>
    </row>
    <row r="55" spans="1:12" x14ac:dyDescent="0.2">
      <c r="A55" t="s">
        <v>444</v>
      </c>
      <c r="B55">
        <v>443</v>
      </c>
      <c r="D55" s="7">
        <v>40.273000000000003</v>
      </c>
      <c r="E55" s="7">
        <v>2.5000000000000001E-2</v>
      </c>
      <c r="F55" s="7">
        <v>10.613</v>
      </c>
      <c r="G55" s="7">
        <v>0.17299999999999999</v>
      </c>
      <c r="H55" s="7">
        <v>48.110999999999997</v>
      </c>
      <c r="I55" s="7">
        <v>0.23499999999999999</v>
      </c>
      <c r="J55" s="7">
        <v>0.105</v>
      </c>
      <c r="K55" s="7">
        <f t="shared" si="5"/>
        <v>99.534999999999997</v>
      </c>
      <c r="L55" s="11">
        <v>88.987623862020001</v>
      </c>
    </row>
    <row r="56" spans="1:12" x14ac:dyDescent="0.2">
      <c r="A56" t="s">
        <v>446</v>
      </c>
      <c r="B56">
        <v>445</v>
      </c>
      <c r="D56" s="7">
        <v>40.238999999999997</v>
      </c>
      <c r="E56" s="7">
        <v>3.7999999999999999E-2</v>
      </c>
      <c r="F56" s="7">
        <v>10.109</v>
      </c>
      <c r="G56" s="7">
        <v>0.155</v>
      </c>
      <c r="H56" s="7">
        <v>48.314</v>
      </c>
      <c r="I56" s="7">
        <v>0.33100000000000002</v>
      </c>
      <c r="J56" s="7">
        <v>5.7000000000000002E-2</v>
      </c>
      <c r="K56" s="7">
        <f t="shared" si="5"/>
        <v>99.242999999999995</v>
      </c>
      <c r="L56" s="11">
        <v>89.495096046502837</v>
      </c>
    </row>
    <row r="57" spans="1:12" x14ac:dyDescent="0.2">
      <c r="A57" t="s">
        <v>449</v>
      </c>
      <c r="B57">
        <v>449</v>
      </c>
      <c r="D57" s="7">
        <v>40.256</v>
      </c>
      <c r="E57" s="7">
        <v>7.9000000000000001E-2</v>
      </c>
      <c r="F57" s="7">
        <v>10.554</v>
      </c>
      <c r="G57" s="7">
        <v>0.154</v>
      </c>
      <c r="H57" s="7">
        <v>48.368000000000002</v>
      </c>
      <c r="I57" s="7">
        <v>0.31</v>
      </c>
      <c r="J57" s="7">
        <v>6.0999999999999999E-2</v>
      </c>
      <c r="K57" s="7">
        <f t="shared" si="5"/>
        <v>99.782000000000011</v>
      </c>
      <c r="L57" s="11">
        <v>89.09400961491815</v>
      </c>
    </row>
    <row r="58" spans="1:12" x14ac:dyDescent="0.2">
      <c r="A58" t="s">
        <v>451</v>
      </c>
      <c r="B58">
        <v>451</v>
      </c>
      <c r="D58" s="7">
        <v>39.936</v>
      </c>
      <c r="E58" s="7">
        <v>1.2999999999999999E-2</v>
      </c>
      <c r="F58" s="7">
        <v>10.153</v>
      </c>
      <c r="G58" s="7">
        <v>0.217</v>
      </c>
      <c r="H58" s="7">
        <v>48.091000000000001</v>
      </c>
      <c r="I58" s="7">
        <v>9.6000000000000002E-2</v>
      </c>
      <c r="J58" s="7">
        <v>0.123</v>
      </c>
      <c r="K58" s="7">
        <f t="shared" si="5"/>
        <v>98.629000000000005</v>
      </c>
      <c r="L58" s="11">
        <v>89.410471807843706</v>
      </c>
    </row>
    <row r="59" spans="1:12" x14ac:dyDescent="0.2">
      <c r="A59" t="s">
        <v>457</v>
      </c>
      <c r="B59">
        <v>461</v>
      </c>
      <c r="D59" s="7">
        <v>40.180999999999997</v>
      </c>
      <c r="E59" s="7">
        <v>3.3000000000000002E-2</v>
      </c>
      <c r="F59" s="7">
        <v>10.74</v>
      </c>
      <c r="G59" s="7">
        <v>0.157</v>
      </c>
      <c r="H59" s="7">
        <v>47.92</v>
      </c>
      <c r="I59" s="7">
        <v>0.30399999999999999</v>
      </c>
      <c r="J59" s="7">
        <v>4.7E-2</v>
      </c>
      <c r="K59" s="7">
        <f t="shared" si="5"/>
        <v>99.382000000000005</v>
      </c>
      <c r="L59" s="11">
        <v>88.831105586812754</v>
      </c>
    </row>
    <row r="60" spans="1:12" x14ac:dyDescent="0.2">
      <c r="A60" t="s">
        <v>459</v>
      </c>
      <c r="B60">
        <v>463</v>
      </c>
      <c r="D60" s="7">
        <v>39.945999999999998</v>
      </c>
      <c r="E60" s="7">
        <v>5.0999999999999997E-2</v>
      </c>
      <c r="F60" s="7">
        <v>10.298</v>
      </c>
      <c r="G60" s="7">
        <v>0.13800000000000001</v>
      </c>
      <c r="H60" s="7">
        <v>47.798999999999999</v>
      </c>
      <c r="I60" s="7">
        <v>0.28899999999999998</v>
      </c>
      <c r="J60" s="7">
        <v>5.8999999999999997E-2</v>
      </c>
      <c r="K60" s="7">
        <f t="shared" si="5"/>
        <v>98.58</v>
      </c>
      <c r="L60" s="11">
        <v>89.217005914409654</v>
      </c>
    </row>
    <row r="61" spans="1:12" s="2" customFormat="1" x14ac:dyDescent="0.2">
      <c r="A61" s="2" t="s">
        <v>513</v>
      </c>
      <c r="D61" s="8">
        <f t="shared" ref="D61:K61" si="6">AVERAGE(D43:D60)</f>
        <v>40.023944444444446</v>
      </c>
      <c r="E61" s="8">
        <f t="shared" si="6"/>
        <v>2.7888888888888894E-2</v>
      </c>
      <c r="F61" s="8">
        <f t="shared" si="6"/>
        <v>10.54488888888889</v>
      </c>
      <c r="G61" s="8">
        <f t="shared" si="6"/>
        <v>0.1701111111111111</v>
      </c>
      <c r="H61" s="8">
        <f t="shared" si="6"/>
        <v>48.029999999999994</v>
      </c>
      <c r="I61" s="8">
        <f t="shared" si="6"/>
        <v>0.25372222222222218</v>
      </c>
      <c r="J61" s="8">
        <f t="shared" si="6"/>
        <v>7.8277777777777752E-2</v>
      </c>
      <c r="K61" s="8">
        <f t="shared" si="6"/>
        <v>99.128833333333333</v>
      </c>
      <c r="L61" s="12">
        <f>AVERAGE(L43:L60)</f>
        <v>89.034189646400989</v>
      </c>
    </row>
    <row r="62" spans="1:12" s="2" customFormat="1" x14ac:dyDescent="0.2">
      <c r="A62" s="2" t="s">
        <v>515</v>
      </c>
      <c r="D62" s="8">
        <f t="shared" ref="D62:L62" si="7">STDEV(D43:D60)</f>
        <v>0.26752316496118567</v>
      </c>
      <c r="E62" s="8">
        <f>STDEV(E43:E60)</f>
        <v>1.9173783844825831E-2</v>
      </c>
      <c r="F62" s="8">
        <f t="shared" si="7"/>
        <v>0.20662523303823407</v>
      </c>
      <c r="G62" s="8">
        <f t="shared" si="7"/>
        <v>2.2095751225568758E-2</v>
      </c>
      <c r="H62" s="8">
        <f>STDEV(H43:H60)</f>
        <v>0.18555925009041593</v>
      </c>
      <c r="I62" s="8">
        <f t="shared" si="7"/>
        <v>6.9956966230555098E-2</v>
      </c>
      <c r="J62" s="8">
        <f>STDEV(J43:J60)</f>
        <v>2.5068859415982695E-2</v>
      </c>
      <c r="K62" s="8">
        <f t="shared" si="7"/>
        <v>0.40684282989293863</v>
      </c>
      <c r="L62" s="4">
        <f t="shared" si="7"/>
        <v>0.20782583895596823</v>
      </c>
    </row>
    <row r="63" spans="1:12" s="2" customFormat="1" x14ac:dyDescent="0.2">
      <c r="A63" s="2" t="s">
        <v>518</v>
      </c>
      <c r="D63" s="8"/>
      <c r="E63" s="8"/>
      <c r="F63" s="8"/>
      <c r="G63" s="8"/>
      <c r="H63" s="8"/>
      <c r="I63" s="8"/>
      <c r="J63" s="8"/>
      <c r="K63" s="8"/>
      <c r="L63" s="18">
        <v>19</v>
      </c>
    </row>
    <row r="65" spans="1:1" x14ac:dyDescent="0.2">
      <c r="A65" s="19" t="s">
        <v>595</v>
      </c>
    </row>
    <row r="66" spans="1:1" x14ac:dyDescent="0.2">
      <c r="A66" s="19" t="s">
        <v>588</v>
      </c>
    </row>
    <row r="67" spans="1:1" x14ac:dyDescent="0.2">
      <c r="A67" s="19" t="s">
        <v>589</v>
      </c>
    </row>
    <row r="68" spans="1:1" x14ac:dyDescent="0.2">
      <c r="A68" s="19" t="s">
        <v>781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26A4-9852-9941-9EEA-8E9E14D21943}">
  <dimension ref="A1:N84"/>
  <sheetViews>
    <sheetView workbookViewId="0">
      <selection activeCell="A81" sqref="A81:A84"/>
    </sheetView>
  </sheetViews>
  <sheetFormatPr baseColWidth="10" defaultRowHeight="15" x14ac:dyDescent="0.2"/>
  <cols>
    <col min="1" max="1" width="16.33203125" bestFit="1" customWidth="1"/>
    <col min="3" max="3" width="10.5" bestFit="1" customWidth="1"/>
    <col min="12" max="13" width="8.83203125"/>
    <col min="14" max="14" width="17.5" customWidth="1"/>
  </cols>
  <sheetData>
    <row r="1" spans="1:14" x14ac:dyDescent="0.2">
      <c r="A1" s="2" t="s">
        <v>587</v>
      </c>
      <c r="B1" s="2"/>
    </row>
    <row r="2" spans="1:14" x14ac:dyDescent="0.2">
      <c r="B2" s="2"/>
    </row>
    <row r="3" spans="1:14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4" x14ac:dyDescent="0.2">
      <c r="A4" s="2" t="s">
        <v>519</v>
      </c>
    </row>
    <row r="5" spans="1:14" x14ac:dyDescent="0.2">
      <c r="A5" t="s">
        <v>348</v>
      </c>
      <c r="B5">
        <v>896</v>
      </c>
      <c r="C5" t="s">
        <v>521</v>
      </c>
      <c r="D5" s="7">
        <v>40.597999999999999</v>
      </c>
      <c r="E5" s="7">
        <v>4.2999999999999997E-2</v>
      </c>
      <c r="F5" s="7">
        <v>8.8320000000000007</v>
      </c>
      <c r="G5" s="7">
        <v>0.106</v>
      </c>
      <c r="H5" s="7">
        <v>49.572000000000003</v>
      </c>
      <c r="I5" s="7">
        <v>0.36899999999999999</v>
      </c>
      <c r="J5" s="7">
        <v>5.5E-2</v>
      </c>
      <c r="K5" s="7">
        <f>SUM(D5:J5)</f>
        <v>99.575000000000017</v>
      </c>
      <c r="L5" s="9">
        <v>90.913271513067428</v>
      </c>
      <c r="N5" t="s">
        <v>512</v>
      </c>
    </row>
    <row r="6" spans="1:14" x14ac:dyDescent="0.2">
      <c r="A6" t="s">
        <v>349</v>
      </c>
      <c r="B6">
        <v>916</v>
      </c>
      <c r="C6" t="s">
        <v>521</v>
      </c>
      <c r="D6" s="7">
        <v>39.85</v>
      </c>
      <c r="E6" s="7">
        <v>3.5999999999999997E-2</v>
      </c>
      <c r="F6" s="7">
        <v>9.8119999999999994</v>
      </c>
      <c r="G6" s="7">
        <v>8.4000000000000005E-2</v>
      </c>
      <c r="H6" s="7">
        <v>48.843000000000004</v>
      </c>
      <c r="I6" s="7">
        <v>0.36599999999999999</v>
      </c>
      <c r="J6" s="7">
        <v>3.3000000000000002E-2</v>
      </c>
      <c r="K6" s="7">
        <f t="shared" ref="K6:K48" si="0">SUM(D6:J6)</f>
        <v>99.024000000000001</v>
      </c>
      <c r="L6" s="9">
        <v>89.871715622155818</v>
      </c>
      <c r="N6" t="s">
        <v>512</v>
      </c>
    </row>
    <row r="7" spans="1:14" x14ac:dyDescent="0.2">
      <c r="A7" t="s">
        <v>352</v>
      </c>
      <c r="B7">
        <v>918</v>
      </c>
      <c r="C7" t="s">
        <v>521</v>
      </c>
      <c r="D7" s="7">
        <v>40.453000000000003</v>
      </c>
      <c r="E7" s="7">
        <v>2.9000000000000001E-2</v>
      </c>
      <c r="F7" s="7">
        <v>9.2219999999999995</v>
      </c>
      <c r="G7" s="7">
        <v>9.6000000000000002E-2</v>
      </c>
      <c r="H7" s="7">
        <v>49.59</v>
      </c>
      <c r="I7" s="7">
        <v>0.372</v>
      </c>
      <c r="J7" s="7">
        <v>3.9E-2</v>
      </c>
      <c r="K7" s="7">
        <f t="shared" si="0"/>
        <v>99.801000000000016</v>
      </c>
      <c r="L7" s="9">
        <v>90.553047605721162</v>
      </c>
      <c r="N7" t="s">
        <v>512</v>
      </c>
    </row>
    <row r="8" spans="1:14" x14ac:dyDescent="0.2">
      <c r="A8" t="s">
        <v>356</v>
      </c>
      <c r="B8">
        <v>926</v>
      </c>
      <c r="C8" t="s">
        <v>521</v>
      </c>
      <c r="D8" s="7">
        <v>40.576999999999998</v>
      </c>
      <c r="E8" s="7">
        <v>4.5999999999999999E-2</v>
      </c>
      <c r="F8" s="7">
        <v>9.16</v>
      </c>
      <c r="G8" s="7">
        <v>0.126</v>
      </c>
      <c r="H8" s="7">
        <v>49.363999999999997</v>
      </c>
      <c r="I8" s="7">
        <v>0.38700000000000001</v>
      </c>
      <c r="J8" s="7">
        <v>0.05</v>
      </c>
      <c r="K8" s="7">
        <f t="shared" si="0"/>
        <v>99.71</v>
      </c>
      <c r="L8" s="9">
        <v>90.571662593053645</v>
      </c>
      <c r="N8" t="s">
        <v>512</v>
      </c>
    </row>
    <row r="9" spans="1:14" x14ac:dyDescent="0.2">
      <c r="A9" t="s">
        <v>358</v>
      </c>
      <c r="B9">
        <v>927</v>
      </c>
      <c r="C9" t="s">
        <v>521</v>
      </c>
      <c r="D9" s="7">
        <v>40.409999999999997</v>
      </c>
      <c r="E9" s="7">
        <v>5.7000000000000002E-2</v>
      </c>
      <c r="F9" s="7">
        <v>8.9830000000000005</v>
      </c>
      <c r="G9" s="7">
        <v>0.13100000000000001</v>
      </c>
      <c r="H9" s="7">
        <v>49.633000000000003</v>
      </c>
      <c r="I9" s="7">
        <v>0.38300000000000001</v>
      </c>
      <c r="J9" s="7">
        <v>5.8000000000000003E-2</v>
      </c>
      <c r="K9" s="7">
        <f t="shared" si="0"/>
        <v>99.655000000000001</v>
      </c>
      <c r="L9" s="9">
        <v>90.782547950567277</v>
      </c>
      <c r="N9" t="s">
        <v>512</v>
      </c>
    </row>
    <row r="10" spans="1:14" x14ac:dyDescent="0.2">
      <c r="A10" t="s">
        <v>347</v>
      </c>
      <c r="B10">
        <v>880</v>
      </c>
      <c r="C10" t="s">
        <v>520</v>
      </c>
      <c r="D10" s="7">
        <v>40.228000000000002</v>
      </c>
      <c r="E10" s="7">
        <v>1.7000000000000001E-2</v>
      </c>
      <c r="F10" s="7">
        <v>10.164999999999999</v>
      </c>
      <c r="G10" s="7">
        <v>0.112</v>
      </c>
      <c r="H10" s="7">
        <v>48.436</v>
      </c>
      <c r="I10" s="7">
        <v>0.36</v>
      </c>
      <c r="J10" s="7">
        <v>8.4000000000000005E-2</v>
      </c>
      <c r="K10" s="7">
        <f t="shared" si="0"/>
        <v>99.402000000000001</v>
      </c>
      <c r="L10" s="9">
        <v>89.466836194635434</v>
      </c>
      <c r="N10" t="s">
        <v>512</v>
      </c>
    </row>
    <row r="11" spans="1:14" x14ac:dyDescent="0.2">
      <c r="A11" t="s">
        <v>351</v>
      </c>
      <c r="B11">
        <v>882</v>
      </c>
      <c r="C11" t="s">
        <v>520</v>
      </c>
      <c r="D11" s="7">
        <v>40.503</v>
      </c>
      <c r="E11" s="7">
        <v>6.3E-2</v>
      </c>
      <c r="F11" s="7">
        <v>8.6829999999999998</v>
      </c>
      <c r="G11" s="7">
        <v>0.11</v>
      </c>
      <c r="H11" s="7">
        <v>49.518999999999998</v>
      </c>
      <c r="I11" s="7">
        <v>0.35299999999999998</v>
      </c>
      <c r="J11" s="7">
        <v>6.2E-2</v>
      </c>
      <c r="K11" s="7">
        <f t="shared" si="0"/>
        <v>99.292999999999992</v>
      </c>
      <c r="L11" s="9">
        <v>91.044134684780587</v>
      </c>
      <c r="N11" t="s">
        <v>512</v>
      </c>
    </row>
    <row r="12" spans="1:14" x14ac:dyDescent="0.2">
      <c r="A12" t="s">
        <v>355</v>
      </c>
      <c r="B12">
        <v>884</v>
      </c>
      <c r="C12" t="s">
        <v>520</v>
      </c>
      <c r="D12" s="7">
        <v>40.316000000000003</v>
      </c>
      <c r="E12" s="7">
        <v>7.0000000000000001E-3</v>
      </c>
      <c r="F12" s="7">
        <v>10.085000000000001</v>
      </c>
      <c r="G12" s="7">
        <v>0.121</v>
      </c>
      <c r="H12" s="7">
        <v>48.359000000000002</v>
      </c>
      <c r="I12" s="7">
        <v>0.35799999999999998</v>
      </c>
      <c r="J12" s="7">
        <v>5.8999999999999997E-2</v>
      </c>
      <c r="K12" s="7">
        <f t="shared" si="0"/>
        <v>99.305000000000007</v>
      </c>
      <c r="L12" s="9">
        <v>89.526154418398761</v>
      </c>
      <c r="N12" t="s">
        <v>512</v>
      </c>
    </row>
    <row r="13" spans="1:14" x14ac:dyDescent="0.2">
      <c r="A13" t="s">
        <v>360</v>
      </c>
      <c r="B13">
        <v>886</v>
      </c>
      <c r="C13" t="s">
        <v>520</v>
      </c>
      <c r="D13" s="7">
        <v>40.054000000000002</v>
      </c>
      <c r="E13" s="7">
        <v>0.10100000000000001</v>
      </c>
      <c r="F13" s="7">
        <v>11.226000000000001</v>
      </c>
      <c r="G13" s="7">
        <v>0.105</v>
      </c>
      <c r="H13" s="7">
        <v>47.45</v>
      </c>
      <c r="I13" s="7">
        <v>0.33300000000000002</v>
      </c>
      <c r="J13" s="7">
        <v>7.8E-2</v>
      </c>
      <c r="K13" s="7">
        <f t="shared" si="0"/>
        <v>99.347000000000008</v>
      </c>
      <c r="L13" s="9">
        <v>88.282830414858012</v>
      </c>
      <c r="N13" t="s">
        <v>512</v>
      </c>
    </row>
    <row r="14" spans="1:14" x14ac:dyDescent="0.2">
      <c r="A14" t="s">
        <v>363</v>
      </c>
      <c r="B14">
        <v>888</v>
      </c>
      <c r="C14" t="s">
        <v>520</v>
      </c>
      <c r="D14" s="7">
        <v>39.774999999999999</v>
      </c>
      <c r="E14" s="7">
        <v>3.2000000000000001E-2</v>
      </c>
      <c r="F14" s="7">
        <v>13.432</v>
      </c>
      <c r="G14" s="7">
        <v>0.127</v>
      </c>
      <c r="H14" s="7">
        <v>45.7</v>
      </c>
      <c r="I14" s="7">
        <v>0.22800000000000001</v>
      </c>
      <c r="J14" s="7">
        <v>8.5999999999999993E-2</v>
      </c>
      <c r="K14" s="7">
        <f t="shared" si="0"/>
        <v>99.38</v>
      </c>
      <c r="L14" s="9">
        <v>85.845356447648157</v>
      </c>
      <c r="N14" t="s">
        <v>512</v>
      </c>
    </row>
    <row r="15" spans="1:14" x14ac:dyDescent="0.2">
      <c r="A15" t="s">
        <v>365</v>
      </c>
      <c r="B15">
        <v>890</v>
      </c>
      <c r="C15" t="s">
        <v>520</v>
      </c>
      <c r="D15" s="7">
        <v>40.277999999999999</v>
      </c>
      <c r="E15" s="7">
        <v>8.1000000000000003E-2</v>
      </c>
      <c r="F15" s="7">
        <v>9.7379999999999995</v>
      </c>
      <c r="G15" s="7">
        <v>0.11600000000000001</v>
      </c>
      <c r="H15" s="7">
        <v>48.652000000000001</v>
      </c>
      <c r="I15" s="7">
        <v>0.379</v>
      </c>
      <c r="J15" s="7">
        <v>6.3E-2</v>
      </c>
      <c r="K15" s="7">
        <f t="shared" si="0"/>
        <v>99.307000000000016</v>
      </c>
      <c r="L15" s="9">
        <v>89.904911387897911</v>
      </c>
      <c r="N15" t="s">
        <v>512</v>
      </c>
    </row>
    <row r="16" spans="1:14" x14ac:dyDescent="0.2">
      <c r="A16" t="s">
        <v>368</v>
      </c>
      <c r="B16">
        <v>892</v>
      </c>
      <c r="C16" t="s">
        <v>520</v>
      </c>
      <c r="D16" s="7">
        <v>39.552</v>
      </c>
      <c r="E16" s="7">
        <v>0</v>
      </c>
      <c r="F16" s="7">
        <v>14.565</v>
      </c>
      <c r="G16" s="7">
        <v>0.125</v>
      </c>
      <c r="H16" s="7">
        <v>45.345999999999997</v>
      </c>
      <c r="I16" s="7">
        <v>0.27</v>
      </c>
      <c r="J16" s="7">
        <v>5.8999999999999997E-2</v>
      </c>
      <c r="K16" s="7">
        <f t="shared" si="0"/>
        <v>99.916999999999987</v>
      </c>
      <c r="L16" s="9">
        <v>84.732165100720721</v>
      </c>
      <c r="N16" t="s">
        <v>512</v>
      </c>
    </row>
    <row r="17" spans="1:14" x14ac:dyDescent="0.2">
      <c r="A17" t="s">
        <v>371</v>
      </c>
      <c r="B17">
        <v>894</v>
      </c>
      <c r="C17" t="s">
        <v>520</v>
      </c>
      <c r="D17" s="7">
        <v>40.557000000000002</v>
      </c>
      <c r="E17" s="7">
        <v>5.0999999999999997E-2</v>
      </c>
      <c r="F17" s="7">
        <v>8.9749999999999996</v>
      </c>
      <c r="G17" s="7">
        <v>0.111</v>
      </c>
      <c r="H17" s="7">
        <v>49.408999999999999</v>
      </c>
      <c r="I17" s="7">
        <v>0.371</v>
      </c>
      <c r="J17" s="7">
        <v>3.6999999999999998E-2</v>
      </c>
      <c r="K17" s="7">
        <f t="shared" si="0"/>
        <v>99.51100000000001</v>
      </c>
      <c r="L17" s="9">
        <v>90.752107779417784</v>
      </c>
      <c r="N17" t="s">
        <v>512</v>
      </c>
    </row>
    <row r="18" spans="1:14" x14ac:dyDescent="0.2">
      <c r="A18" t="s">
        <v>376</v>
      </c>
      <c r="B18">
        <v>898</v>
      </c>
      <c r="C18" t="s">
        <v>520</v>
      </c>
      <c r="D18" s="7">
        <v>40.362000000000002</v>
      </c>
      <c r="E18" s="7">
        <v>2.7E-2</v>
      </c>
      <c r="F18" s="7">
        <v>10.602</v>
      </c>
      <c r="G18" s="7">
        <v>9.4E-2</v>
      </c>
      <c r="H18" s="7">
        <v>48.072000000000003</v>
      </c>
      <c r="I18" s="7">
        <v>0.317</v>
      </c>
      <c r="J18" s="7">
        <v>8.1000000000000003E-2</v>
      </c>
      <c r="K18" s="7">
        <f t="shared" si="0"/>
        <v>99.555000000000007</v>
      </c>
      <c r="L18" s="9">
        <v>88.989838859002887</v>
      </c>
      <c r="N18" t="s">
        <v>512</v>
      </c>
    </row>
    <row r="19" spans="1:14" x14ac:dyDescent="0.2">
      <c r="A19" t="s">
        <v>378</v>
      </c>
      <c r="B19">
        <v>900</v>
      </c>
      <c r="C19" t="s">
        <v>520</v>
      </c>
      <c r="D19" s="7">
        <v>39.71</v>
      </c>
      <c r="E19" s="7">
        <v>1.2999999999999999E-2</v>
      </c>
      <c r="F19" s="7">
        <v>14.475</v>
      </c>
      <c r="G19" s="7">
        <v>0.13600000000000001</v>
      </c>
      <c r="H19" s="7">
        <v>45.170999999999999</v>
      </c>
      <c r="I19" s="7">
        <v>0.27700000000000002</v>
      </c>
      <c r="J19" s="7">
        <v>7.2999999999999995E-2</v>
      </c>
      <c r="K19" s="7">
        <f t="shared" si="0"/>
        <v>99.85499999999999</v>
      </c>
      <c r="L19" s="9">
        <v>84.762305146073388</v>
      </c>
      <c r="N19" t="s">
        <v>512</v>
      </c>
    </row>
    <row r="20" spans="1:14" x14ac:dyDescent="0.2">
      <c r="A20" t="s">
        <v>380</v>
      </c>
      <c r="B20">
        <v>902</v>
      </c>
      <c r="C20" t="s">
        <v>520</v>
      </c>
      <c r="D20" s="7">
        <v>39.865000000000002</v>
      </c>
      <c r="E20" s="7">
        <v>0</v>
      </c>
      <c r="F20" s="7">
        <v>13.278</v>
      </c>
      <c r="G20" s="7">
        <v>0.123</v>
      </c>
      <c r="H20" s="7">
        <v>46.174999999999997</v>
      </c>
      <c r="I20" s="7">
        <v>0.27</v>
      </c>
      <c r="J20" s="7">
        <v>6.4000000000000001E-2</v>
      </c>
      <c r="K20" s="7">
        <f t="shared" si="0"/>
        <v>99.774999999999991</v>
      </c>
      <c r="L20" s="9">
        <v>86.109042950189874</v>
      </c>
      <c r="N20" t="s">
        <v>512</v>
      </c>
    </row>
    <row r="21" spans="1:14" x14ac:dyDescent="0.2">
      <c r="A21" t="s">
        <v>382</v>
      </c>
      <c r="B21">
        <v>904</v>
      </c>
      <c r="C21" t="s">
        <v>520</v>
      </c>
      <c r="D21" s="7">
        <v>40.148000000000003</v>
      </c>
      <c r="E21" s="7">
        <v>5.7000000000000002E-2</v>
      </c>
      <c r="F21" s="7">
        <v>10.102</v>
      </c>
      <c r="G21" s="7">
        <v>9.0999999999999998E-2</v>
      </c>
      <c r="H21" s="7">
        <v>48.593000000000004</v>
      </c>
      <c r="I21" s="7">
        <v>0.315</v>
      </c>
      <c r="J21" s="7">
        <v>8.7999999999999995E-2</v>
      </c>
      <c r="K21" s="7">
        <f t="shared" si="0"/>
        <v>99.394000000000005</v>
      </c>
      <c r="L21" s="9">
        <v>89.555588156941042</v>
      </c>
      <c r="N21" t="s">
        <v>512</v>
      </c>
    </row>
    <row r="22" spans="1:14" x14ac:dyDescent="0.2">
      <c r="A22" t="s">
        <v>383</v>
      </c>
      <c r="B22">
        <v>906</v>
      </c>
      <c r="C22" t="s">
        <v>520</v>
      </c>
      <c r="D22" s="7">
        <v>40.125999999999998</v>
      </c>
      <c r="E22" s="7">
        <v>2.1999999999999999E-2</v>
      </c>
      <c r="F22" s="7">
        <v>11.585000000000001</v>
      </c>
      <c r="G22" s="7">
        <v>0.113</v>
      </c>
      <c r="H22" s="7">
        <v>47.640999999999998</v>
      </c>
      <c r="I22" s="7">
        <v>0.34899999999999998</v>
      </c>
      <c r="J22" s="7">
        <v>0.06</v>
      </c>
      <c r="K22" s="7">
        <f t="shared" si="0"/>
        <v>99.896000000000001</v>
      </c>
      <c r="L22" s="9">
        <v>87.995762624770862</v>
      </c>
      <c r="N22" t="s">
        <v>512</v>
      </c>
    </row>
    <row r="23" spans="1:14" x14ac:dyDescent="0.2">
      <c r="A23" t="s">
        <v>384</v>
      </c>
      <c r="B23">
        <v>908</v>
      </c>
      <c r="C23" t="s">
        <v>520</v>
      </c>
      <c r="D23" s="7">
        <v>40.478000000000002</v>
      </c>
      <c r="E23" s="7">
        <v>2.1000000000000001E-2</v>
      </c>
      <c r="F23" s="7">
        <v>10.193</v>
      </c>
      <c r="G23" s="7">
        <v>9.8000000000000004E-2</v>
      </c>
      <c r="H23" s="7">
        <v>48.646000000000001</v>
      </c>
      <c r="I23" s="7">
        <v>0.33500000000000002</v>
      </c>
      <c r="J23" s="7">
        <v>4.4999999999999998E-2</v>
      </c>
      <c r="K23" s="7">
        <f t="shared" si="0"/>
        <v>99.816000000000003</v>
      </c>
      <c r="L23" s="9">
        <v>89.481673829478268</v>
      </c>
      <c r="N23" t="s">
        <v>512</v>
      </c>
    </row>
    <row r="24" spans="1:14" x14ac:dyDescent="0.2">
      <c r="A24" t="s">
        <v>385</v>
      </c>
      <c r="B24">
        <v>910</v>
      </c>
      <c r="C24" t="s">
        <v>520</v>
      </c>
      <c r="D24" s="7">
        <v>40.326999999999998</v>
      </c>
      <c r="E24" s="7">
        <v>7.0000000000000007E-2</v>
      </c>
      <c r="F24" s="7">
        <v>9.3789999999999996</v>
      </c>
      <c r="G24" s="7">
        <v>0.1</v>
      </c>
      <c r="H24" s="7">
        <v>49.234000000000002</v>
      </c>
      <c r="I24" s="7">
        <v>0.35299999999999998</v>
      </c>
      <c r="J24" s="7">
        <v>4.9000000000000002E-2</v>
      </c>
      <c r="K24" s="7">
        <f t="shared" si="0"/>
        <v>99.512</v>
      </c>
      <c r="L24" s="9">
        <v>90.34498183080639</v>
      </c>
      <c r="N24" t="s">
        <v>512</v>
      </c>
    </row>
    <row r="25" spans="1:14" x14ac:dyDescent="0.2">
      <c r="A25" t="s">
        <v>386</v>
      </c>
      <c r="B25">
        <v>912</v>
      </c>
      <c r="C25" t="s">
        <v>520</v>
      </c>
      <c r="D25" s="7">
        <v>40.168999999999997</v>
      </c>
      <c r="E25" s="7">
        <v>4.3999999999999997E-2</v>
      </c>
      <c r="F25" s="7">
        <v>10.07</v>
      </c>
      <c r="G25" s="7">
        <v>0.106</v>
      </c>
      <c r="H25" s="7">
        <v>48.676000000000002</v>
      </c>
      <c r="I25" s="7">
        <v>0.35199999999999998</v>
      </c>
      <c r="J25" s="7">
        <v>7.6999999999999999E-2</v>
      </c>
      <c r="K25" s="7">
        <f t="shared" si="0"/>
        <v>99.494</v>
      </c>
      <c r="L25" s="9">
        <v>89.601139184768527</v>
      </c>
      <c r="N25" t="s">
        <v>512</v>
      </c>
    </row>
    <row r="26" spans="1:14" x14ac:dyDescent="0.2">
      <c r="A26" t="s">
        <v>387</v>
      </c>
      <c r="B26">
        <v>914</v>
      </c>
      <c r="C26" t="s">
        <v>520</v>
      </c>
      <c r="D26" s="7">
        <v>40.466000000000001</v>
      </c>
      <c r="E26" s="7">
        <v>2.8000000000000001E-2</v>
      </c>
      <c r="F26" s="7">
        <v>10.57</v>
      </c>
      <c r="G26" s="7">
        <v>0.107</v>
      </c>
      <c r="H26" s="7">
        <v>48.582999999999998</v>
      </c>
      <c r="I26" s="7">
        <v>0.35199999999999998</v>
      </c>
      <c r="J26" s="7">
        <v>5.3999999999999999E-2</v>
      </c>
      <c r="K26" s="7">
        <f t="shared" si="0"/>
        <v>100.16</v>
      </c>
      <c r="L26" s="9">
        <v>89.122353280524436</v>
      </c>
      <c r="N26" t="s">
        <v>512</v>
      </c>
    </row>
    <row r="27" spans="1:14" x14ac:dyDescent="0.2">
      <c r="A27" t="s">
        <v>388</v>
      </c>
      <c r="B27">
        <v>922</v>
      </c>
      <c r="C27" t="s">
        <v>520</v>
      </c>
      <c r="D27" s="7">
        <v>40.146999999999998</v>
      </c>
      <c r="E27" s="7">
        <v>1.6E-2</v>
      </c>
      <c r="F27" s="7">
        <v>10.775</v>
      </c>
      <c r="G27" s="7">
        <v>8.4000000000000005E-2</v>
      </c>
      <c r="H27" s="7">
        <v>48.353000000000002</v>
      </c>
      <c r="I27" s="7">
        <v>0.35599999999999998</v>
      </c>
      <c r="J27" s="7">
        <v>7.2999999999999995E-2</v>
      </c>
      <c r="K27" s="7">
        <f t="shared" si="0"/>
        <v>99.803999999999988</v>
      </c>
      <c r="L27" s="9">
        <v>88.887945367374272</v>
      </c>
      <c r="N27" t="s">
        <v>512</v>
      </c>
    </row>
    <row r="28" spans="1:14" x14ac:dyDescent="0.2">
      <c r="A28" t="s">
        <v>389</v>
      </c>
      <c r="B28">
        <v>924</v>
      </c>
      <c r="C28" t="s">
        <v>520</v>
      </c>
      <c r="D28" s="7">
        <v>39.914999999999999</v>
      </c>
      <c r="E28" s="7">
        <v>6.0999999999999999E-2</v>
      </c>
      <c r="F28" s="7">
        <v>12.12</v>
      </c>
      <c r="G28" s="7">
        <v>0.10299999999999999</v>
      </c>
      <c r="H28" s="7">
        <v>47.15</v>
      </c>
      <c r="I28" s="7">
        <v>0.20200000000000001</v>
      </c>
      <c r="J28" s="7">
        <v>5.8999999999999997E-2</v>
      </c>
      <c r="K28" s="7">
        <f t="shared" si="0"/>
        <v>99.609999999999985</v>
      </c>
      <c r="L28" s="9">
        <v>87.396970638069575</v>
      </c>
      <c r="N28" t="s">
        <v>512</v>
      </c>
    </row>
    <row r="29" spans="1:14" x14ac:dyDescent="0.2">
      <c r="A29" t="s">
        <v>390</v>
      </c>
      <c r="B29">
        <v>928</v>
      </c>
      <c r="C29" t="s">
        <v>520</v>
      </c>
      <c r="D29" s="7">
        <v>40.537999999999997</v>
      </c>
      <c r="E29" s="7">
        <v>3.2000000000000001E-2</v>
      </c>
      <c r="F29" s="7">
        <v>10.534000000000001</v>
      </c>
      <c r="G29" s="7">
        <v>9.8000000000000004E-2</v>
      </c>
      <c r="H29" s="7">
        <v>48.725999999999999</v>
      </c>
      <c r="I29" s="7">
        <v>0.36499999999999999</v>
      </c>
      <c r="J29" s="7">
        <v>6.0999999999999999E-2</v>
      </c>
      <c r="K29" s="7">
        <f t="shared" si="0"/>
        <v>100.354</v>
      </c>
      <c r="L29" s="9">
        <v>89.183767502540249</v>
      </c>
      <c r="N29" t="s">
        <v>512</v>
      </c>
    </row>
    <row r="30" spans="1:14" x14ac:dyDescent="0.2">
      <c r="A30" t="s">
        <v>41</v>
      </c>
      <c r="B30">
        <v>1177</v>
      </c>
      <c r="C30" t="s">
        <v>521</v>
      </c>
      <c r="D30" s="7">
        <v>40.356000000000002</v>
      </c>
      <c r="E30" s="7">
        <v>0.04</v>
      </c>
      <c r="F30" s="7">
        <v>8.8740000000000006</v>
      </c>
      <c r="G30" s="7">
        <v>9.2999999999999999E-2</v>
      </c>
      <c r="H30" s="7">
        <v>49.723999999999997</v>
      </c>
      <c r="I30" s="7">
        <v>0.38400000000000001</v>
      </c>
      <c r="J30" s="7">
        <v>3.9E-2</v>
      </c>
      <c r="K30" s="7">
        <f t="shared" si="0"/>
        <v>99.51</v>
      </c>
      <c r="L30" s="9">
        <v>90.89936184772219</v>
      </c>
      <c r="N30" t="s">
        <v>512</v>
      </c>
    </row>
    <row r="31" spans="1:14" x14ac:dyDescent="0.2">
      <c r="A31" t="s">
        <v>45</v>
      </c>
      <c r="B31">
        <v>1185</v>
      </c>
      <c r="C31" t="s">
        <v>521</v>
      </c>
      <c r="D31" s="7">
        <v>40.097999999999999</v>
      </c>
      <c r="E31" s="7">
        <v>0</v>
      </c>
      <c r="F31" s="7">
        <v>10.472</v>
      </c>
      <c r="G31" s="7">
        <v>0.128</v>
      </c>
      <c r="H31" s="7">
        <v>48.308</v>
      </c>
      <c r="I31" s="7">
        <v>0.27400000000000002</v>
      </c>
      <c r="J31" s="7">
        <v>2.1999999999999999E-2</v>
      </c>
      <c r="K31" s="7">
        <f t="shared" si="0"/>
        <v>99.302000000000007</v>
      </c>
      <c r="L31" s="9">
        <v>89.157574048332847</v>
      </c>
      <c r="N31" t="s">
        <v>512</v>
      </c>
    </row>
    <row r="32" spans="1:14" x14ac:dyDescent="0.2">
      <c r="A32" t="s">
        <v>53</v>
      </c>
      <c r="B32">
        <v>1201</v>
      </c>
      <c r="C32" t="s">
        <v>521</v>
      </c>
      <c r="D32" s="7">
        <v>40.743000000000002</v>
      </c>
      <c r="E32" s="7">
        <v>2E-3</v>
      </c>
      <c r="F32" s="7">
        <v>7.6580000000000004</v>
      </c>
      <c r="G32" s="7">
        <v>0.123</v>
      </c>
      <c r="H32" s="7">
        <v>50.976999999999997</v>
      </c>
      <c r="I32" s="7">
        <v>0.317</v>
      </c>
      <c r="J32" s="7">
        <v>0.02</v>
      </c>
      <c r="K32" s="7">
        <f t="shared" si="0"/>
        <v>99.839999999999989</v>
      </c>
      <c r="L32" s="9">
        <v>92.227525748030686</v>
      </c>
      <c r="N32" t="s">
        <v>512</v>
      </c>
    </row>
    <row r="33" spans="1:14" x14ac:dyDescent="0.2">
      <c r="A33" t="s">
        <v>55</v>
      </c>
      <c r="B33">
        <v>1205</v>
      </c>
      <c r="C33" t="s">
        <v>521</v>
      </c>
      <c r="D33" s="7">
        <v>40.639000000000003</v>
      </c>
      <c r="E33" s="7">
        <v>2.4E-2</v>
      </c>
      <c r="F33" s="7">
        <v>7.4009999999999998</v>
      </c>
      <c r="G33" s="7">
        <v>7.9000000000000001E-2</v>
      </c>
      <c r="H33" s="7">
        <v>50.908999999999999</v>
      </c>
      <c r="I33" s="7">
        <v>0.378</v>
      </c>
      <c r="J33" s="7">
        <v>2.9000000000000001E-2</v>
      </c>
      <c r="K33" s="7">
        <f t="shared" si="0"/>
        <v>99.459000000000003</v>
      </c>
      <c r="L33" s="9">
        <v>92.459421657248711</v>
      </c>
      <c r="N33" t="s">
        <v>512</v>
      </c>
    </row>
    <row r="34" spans="1:14" x14ac:dyDescent="0.2">
      <c r="A34" t="s">
        <v>56</v>
      </c>
      <c r="B34">
        <v>1207</v>
      </c>
      <c r="C34" t="s">
        <v>521</v>
      </c>
      <c r="D34" s="7">
        <v>40.607999999999997</v>
      </c>
      <c r="E34" s="7">
        <v>6.0999999999999999E-2</v>
      </c>
      <c r="F34" s="7">
        <v>8.4730000000000008</v>
      </c>
      <c r="G34" s="7">
        <v>0.112</v>
      </c>
      <c r="H34" s="7">
        <v>50.011000000000003</v>
      </c>
      <c r="I34" s="7">
        <v>0.34499999999999997</v>
      </c>
      <c r="J34" s="7">
        <v>6.8000000000000005E-2</v>
      </c>
      <c r="K34" s="7">
        <f t="shared" si="0"/>
        <v>99.677999999999997</v>
      </c>
      <c r="L34" s="9">
        <v>91.320447311197967</v>
      </c>
      <c r="N34" t="s">
        <v>512</v>
      </c>
    </row>
    <row r="35" spans="1:14" x14ac:dyDescent="0.2">
      <c r="A35" t="s">
        <v>58</v>
      </c>
      <c r="B35">
        <v>1211</v>
      </c>
      <c r="C35" t="s">
        <v>521</v>
      </c>
      <c r="D35" s="7">
        <v>40.487000000000002</v>
      </c>
      <c r="E35" s="7">
        <v>2.8000000000000001E-2</v>
      </c>
      <c r="F35" s="7">
        <v>7.9180000000000001</v>
      </c>
      <c r="G35" s="7">
        <v>0.128</v>
      </c>
      <c r="H35" s="7">
        <v>50.716999999999999</v>
      </c>
      <c r="I35" s="7">
        <v>0.35899999999999999</v>
      </c>
      <c r="J35" s="7">
        <v>2.5999999999999999E-2</v>
      </c>
      <c r="K35" s="7">
        <f t="shared" si="0"/>
        <v>99.662999999999982</v>
      </c>
      <c r="L35" s="9">
        <v>91.947009346495776</v>
      </c>
      <c r="N35" t="s">
        <v>512</v>
      </c>
    </row>
    <row r="36" spans="1:14" x14ac:dyDescent="0.2">
      <c r="A36" t="s">
        <v>59</v>
      </c>
      <c r="B36">
        <v>1213</v>
      </c>
      <c r="C36" t="s">
        <v>521</v>
      </c>
      <c r="D36" s="7">
        <v>41.05</v>
      </c>
      <c r="E36" s="7">
        <v>5.1999999999999998E-2</v>
      </c>
      <c r="F36" s="7">
        <v>6.242</v>
      </c>
      <c r="G36" s="7">
        <v>8.6999999999999994E-2</v>
      </c>
      <c r="H36" s="7">
        <v>51.948</v>
      </c>
      <c r="I36" s="7">
        <v>0.39400000000000002</v>
      </c>
      <c r="J36" s="7">
        <v>1.2E-2</v>
      </c>
      <c r="K36" s="7">
        <f t="shared" si="0"/>
        <v>99.784999999999997</v>
      </c>
      <c r="L36" s="9">
        <v>93.684873517823632</v>
      </c>
      <c r="N36" t="s">
        <v>512</v>
      </c>
    </row>
    <row r="37" spans="1:14" x14ac:dyDescent="0.2">
      <c r="A37" t="s">
        <v>60</v>
      </c>
      <c r="B37">
        <v>1215</v>
      </c>
      <c r="C37" t="s">
        <v>521</v>
      </c>
      <c r="D37" s="7">
        <v>40.860999999999997</v>
      </c>
      <c r="E37" s="7">
        <v>2.1999999999999999E-2</v>
      </c>
      <c r="F37" s="7">
        <v>7.6890000000000001</v>
      </c>
      <c r="G37" s="7">
        <v>7.5999999999999998E-2</v>
      </c>
      <c r="H37" s="7">
        <v>51.072000000000003</v>
      </c>
      <c r="I37" s="7">
        <v>0.34200000000000003</v>
      </c>
      <c r="J37" s="7">
        <v>1.7000000000000001E-2</v>
      </c>
      <c r="K37" s="7">
        <f t="shared" si="0"/>
        <v>100.07899999999999</v>
      </c>
      <c r="L37" s="9">
        <v>92.211898463963266</v>
      </c>
      <c r="N37" t="s">
        <v>512</v>
      </c>
    </row>
    <row r="38" spans="1:14" x14ac:dyDescent="0.2">
      <c r="A38" t="s">
        <v>43</v>
      </c>
      <c r="B38">
        <v>1181</v>
      </c>
      <c r="C38" t="s">
        <v>520</v>
      </c>
      <c r="D38" s="7">
        <v>40.456000000000003</v>
      </c>
      <c r="E38" s="7">
        <v>3.9E-2</v>
      </c>
      <c r="F38" s="7">
        <v>8.5229999999999997</v>
      </c>
      <c r="G38" s="7">
        <v>8.4000000000000005E-2</v>
      </c>
      <c r="H38" s="7">
        <v>50.052999999999997</v>
      </c>
      <c r="I38" s="7">
        <v>0.374</v>
      </c>
      <c r="J38" s="7">
        <v>4.5999999999999999E-2</v>
      </c>
      <c r="K38" s="7">
        <f t="shared" si="0"/>
        <v>99.575000000000003</v>
      </c>
      <c r="L38" s="9">
        <v>91.280381791123574</v>
      </c>
      <c r="N38" t="s">
        <v>512</v>
      </c>
    </row>
    <row r="39" spans="1:14" x14ac:dyDescent="0.2">
      <c r="A39" t="s">
        <v>44</v>
      </c>
      <c r="B39">
        <v>1183</v>
      </c>
      <c r="C39" t="s">
        <v>520</v>
      </c>
      <c r="D39" s="7">
        <v>40.344000000000001</v>
      </c>
      <c r="E39" s="7">
        <v>2.1000000000000001E-2</v>
      </c>
      <c r="F39" s="7">
        <v>9.5109999999999992</v>
      </c>
      <c r="G39" s="7">
        <v>0.11899999999999999</v>
      </c>
      <c r="H39" s="7">
        <v>49.332000000000001</v>
      </c>
      <c r="I39" s="7">
        <v>0.30599999999999999</v>
      </c>
      <c r="J39" s="7">
        <v>4.3999999999999997E-2</v>
      </c>
      <c r="K39" s="7">
        <f t="shared" si="0"/>
        <v>99.676999999999992</v>
      </c>
      <c r="L39" s="9">
        <v>90.239911300070858</v>
      </c>
      <c r="N39" t="s">
        <v>512</v>
      </c>
    </row>
    <row r="40" spans="1:14" x14ac:dyDescent="0.2">
      <c r="A40" t="s">
        <v>46</v>
      </c>
      <c r="B40">
        <v>1187</v>
      </c>
      <c r="C40" t="s">
        <v>520</v>
      </c>
      <c r="D40" s="7">
        <v>40.173000000000002</v>
      </c>
      <c r="E40" s="7">
        <v>3.5000000000000003E-2</v>
      </c>
      <c r="F40" s="7">
        <v>10.045999999999999</v>
      </c>
      <c r="G40" s="7">
        <v>0.115</v>
      </c>
      <c r="H40" s="7">
        <v>48.715000000000003</v>
      </c>
      <c r="I40" s="7">
        <v>0.30399999999999999</v>
      </c>
      <c r="J40" s="7">
        <v>4.9000000000000002E-2</v>
      </c>
      <c r="K40" s="7">
        <f t="shared" si="0"/>
        <v>99.437000000000012</v>
      </c>
      <c r="L40" s="9">
        <v>89.630797122682665</v>
      </c>
      <c r="N40" t="s">
        <v>512</v>
      </c>
    </row>
    <row r="41" spans="1:14" x14ac:dyDescent="0.2">
      <c r="A41" t="s">
        <v>47</v>
      </c>
      <c r="B41">
        <v>1189</v>
      </c>
      <c r="C41" t="s">
        <v>520</v>
      </c>
      <c r="D41" s="7">
        <v>40.331000000000003</v>
      </c>
      <c r="E41" s="7">
        <v>3.0000000000000001E-3</v>
      </c>
      <c r="F41" s="7">
        <v>9.7110000000000003</v>
      </c>
      <c r="G41" s="7">
        <v>0.12</v>
      </c>
      <c r="H41" s="7">
        <v>49.073999999999998</v>
      </c>
      <c r="I41" s="7">
        <v>0.33300000000000002</v>
      </c>
      <c r="J41" s="7">
        <v>3.7999999999999999E-2</v>
      </c>
      <c r="K41" s="7">
        <f t="shared" si="0"/>
        <v>99.61</v>
      </c>
      <c r="L41" s="9">
        <v>90.008024274095447</v>
      </c>
      <c r="N41" t="s">
        <v>512</v>
      </c>
    </row>
    <row r="42" spans="1:14" x14ac:dyDescent="0.2">
      <c r="A42" t="s">
        <v>48</v>
      </c>
      <c r="B42">
        <v>1191</v>
      </c>
      <c r="C42" t="s">
        <v>520</v>
      </c>
      <c r="D42" s="7">
        <v>40.450000000000003</v>
      </c>
      <c r="E42" s="7">
        <v>2.5999999999999999E-2</v>
      </c>
      <c r="F42" s="7">
        <v>9.4600000000000009</v>
      </c>
      <c r="G42" s="7">
        <v>0.1</v>
      </c>
      <c r="H42" s="7">
        <v>49.369</v>
      </c>
      <c r="I42" s="7">
        <v>0.38400000000000001</v>
      </c>
      <c r="J42" s="7">
        <v>6.2E-2</v>
      </c>
      <c r="K42" s="7">
        <f t="shared" si="0"/>
        <v>99.850999999999999</v>
      </c>
      <c r="L42" s="9">
        <v>90.293736499069723</v>
      </c>
      <c r="N42" t="s">
        <v>512</v>
      </c>
    </row>
    <row r="43" spans="1:14" x14ac:dyDescent="0.2">
      <c r="A43" t="s">
        <v>49</v>
      </c>
      <c r="B43">
        <v>1193</v>
      </c>
      <c r="C43" t="s">
        <v>520</v>
      </c>
      <c r="D43" s="7">
        <v>40.432000000000002</v>
      </c>
      <c r="E43" s="7">
        <v>0.02</v>
      </c>
      <c r="F43" s="7">
        <v>9.4770000000000003</v>
      </c>
      <c r="G43" s="7">
        <v>0.109</v>
      </c>
      <c r="H43" s="7">
        <v>49.470999999999997</v>
      </c>
      <c r="I43" s="7">
        <v>0.374</v>
      </c>
      <c r="J43" s="7">
        <v>4.2000000000000003E-2</v>
      </c>
      <c r="K43" s="7">
        <f t="shared" si="0"/>
        <v>99.924999999999997</v>
      </c>
      <c r="L43" s="9">
        <v>90.296089549949201</v>
      </c>
      <c r="N43" t="s">
        <v>512</v>
      </c>
    </row>
    <row r="44" spans="1:14" x14ac:dyDescent="0.2">
      <c r="A44" t="s">
        <v>50</v>
      </c>
      <c r="B44">
        <v>1195</v>
      </c>
      <c r="C44" t="s">
        <v>520</v>
      </c>
      <c r="D44" s="7">
        <v>40.343000000000004</v>
      </c>
      <c r="E44" s="7">
        <v>1.6E-2</v>
      </c>
      <c r="F44" s="7">
        <v>9.7149999999999999</v>
      </c>
      <c r="G44" s="7">
        <v>0.10199999999999999</v>
      </c>
      <c r="H44" s="7">
        <v>49.381999999999998</v>
      </c>
      <c r="I44" s="7">
        <v>0.376</v>
      </c>
      <c r="J44" s="7">
        <v>4.2999999999999997E-2</v>
      </c>
      <c r="K44" s="7">
        <f t="shared" si="0"/>
        <v>99.977000000000004</v>
      </c>
      <c r="L44" s="9">
        <v>90.060467196913109</v>
      </c>
      <c r="N44" t="s">
        <v>512</v>
      </c>
    </row>
    <row r="45" spans="1:14" x14ac:dyDescent="0.2">
      <c r="A45" t="s">
        <v>51</v>
      </c>
      <c r="B45">
        <v>1197</v>
      </c>
      <c r="C45" t="s">
        <v>520</v>
      </c>
      <c r="D45" s="7">
        <v>40.448</v>
      </c>
      <c r="E45" s="7">
        <v>5.0999999999999997E-2</v>
      </c>
      <c r="F45" s="7">
        <v>9.2230000000000008</v>
      </c>
      <c r="G45" s="7">
        <v>9.8000000000000004E-2</v>
      </c>
      <c r="H45" s="7">
        <v>49.695</v>
      </c>
      <c r="I45" s="7">
        <v>0.35799999999999998</v>
      </c>
      <c r="J45" s="7">
        <v>7.3999999999999996E-2</v>
      </c>
      <c r="K45" s="7">
        <f t="shared" si="0"/>
        <v>99.947000000000003</v>
      </c>
      <c r="L45" s="9">
        <v>90.570199907581596</v>
      </c>
      <c r="N45" t="s">
        <v>512</v>
      </c>
    </row>
    <row r="46" spans="1:14" x14ac:dyDescent="0.2">
      <c r="A46" t="s">
        <v>52</v>
      </c>
      <c r="B46">
        <v>1199</v>
      </c>
      <c r="C46" t="s">
        <v>520</v>
      </c>
      <c r="D46" s="7">
        <v>40.247</v>
      </c>
      <c r="E46" s="7">
        <v>4.4999999999999998E-2</v>
      </c>
      <c r="F46" s="7">
        <v>8.843</v>
      </c>
      <c r="G46" s="7">
        <v>0.09</v>
      </c>
      <c r="H46" s="7">
        <v>49.478000000000002</v>
      </c>
      <c r="I46" s="7">
        <v>0.35399999999999998</v>
      </c>
      <c r="J46" s="7">
        <v>4.2999999999999997E-2</v>
      </c>
      <c r="K46" s="7">
        <f t="shared" si="0"/>
        <v>99.100000000000009</v>
      </c>
      <c r="L46" s="9">
        <v>90.887275901658938</v>
      </c>
      <c r="N46" t="s">
        <v>512</v>
      </c>
    </row>
    <row r="47" spans="1:14" x14ac:dyDescent="0.2">
      <c r="A47" t="s">
        <v>54</v>
      </c>
      <c r="B47">
        <v>1203</v>
      </c>
      <c r="C47" t="s">
        <v>520</v>
      </c>
      <c r="D47" s="7">
        <v>40.366999999999997</v>
      </c>
      <c r="E47" s="7">
        <v>4.8000000000000001E-2</v>
      </c>
      <c r="F47" s="7">
        <v>9.7319999999999993</v>
      </c>
      <c r="G47" s="7">
        <v>0.126</v>
      </c>
      <c r="H47" s="7">
        <v>49.098999999999997</v>
      </c>
      <c r="I47" s="7">
        <v>0.36199999999999999</v>
      </c>
      <c r="J47" s="7">
        <v>6.0999999999999999E-2</v>
      </c>
      <c r="K47" s="7">
        <f t="shared" si="0"/>
        <v>99.794999999999987</v>
      </c>
      <c r="L47" s="9">
        <v>89.993167356788135</v>
      </c>
      <c r="N47" t="s">
        <v>512</v>
      </c>
    </row>
    <row r="48" spans="1:14" x14ac:dyDescent="0.2">
      <c r="A48" t="s">
        <v>57</v>
      </c>
      <c r="B48">
        <v>1209</v>
      </c>
      <c r="C48" t="s">
        <v>520</v>
      </c>
      <c r="D48" s="7">
        <v>40.478000000000002</v>
      </c>
      <c r="E48" s="7">
        <v>4.8000000000000001E-2</v>
      </c>
      <c r="F48" s="7">
        <v>8.23</v>
      </c>
      <c r="G48" s="7">
        <v>0.104</v>
      </c>
      <c r="H48" s="7">
        <v>50.311999999999998</v>
      </c>
      <c r="I48" s="7">
        <v>0.37</v>
      </c>
      <c r="J48" s="7">
        <v>4.1000000000000002E-2</v>
      </c>
      <c r="K48" s="7">
        <f t="shared" si="0"/>
        <v>99.582999999999998</v>
      </c>
      <c r="L48" s="9">
        <v>91.594646371421177</v>
      </c>
      <c r="N48" t="s">
        <v>512</v>
      </c>
    </row>
    <row r="49" spans="1:14" x14ac:dyDescent="0.2">
      <c r="A49" s="2" t="s">
        <v>514</v>
      </c>
      <c r="C49" s="2"/>
      <c r="D49" s="8">
        <f t="shared" ref="D49:K49" si="1">MEDIAN(D5:D48)</f>
        <v>40.359000000000002</v>
      </c>
      <c r="E49" s="8">
        <f t="shared" si="1"/>
        <v>3.2000000000000001E-2</v>
      </c>
      <c r="F49" s="8">
        <f t="shared" si="1"/>
        <v>9.713000000000001</v>
      </c>
      <c r="G49" s="8">
        <f t="shared" si="1"/>
        <v>0.1065</v>
      </c>
      <c r="H49" s="8">
        <f t="shared" si="1"/>
        <v>49.166499999999999</v>
      </c>
      <c r="I49" s="8">
        <f t="shared" si="1"/>
        <v>0.35499999999999998</v>
      </c>
      <c r="J49" s="8">
        <f t="shared" si="1"/>
        <v>5.45E-2</v>
      </c>
      <c r="K49" s="8">
        <f t="shared" si="1"/>
        <v>99.632499999999993</v>
      </c>
      <c r="L49" s="10">
        <f>MEDIAN(L5:L48)</f>
        <v>90.034245735504271</v>
      </c>
      <c r="M49" s="2"/>
      <c r="N49" s="2"/>
    </row>
    <row r="50" spans="1:14" x14ac:dyDescent="0.2">
      <c r="A50" s="2" t="s">
        <v>513</v>
      </c>
      <c r="C50" s="2"/>
      <c r="D50" s="8">
        <f t="shared" ref="D50:K50" si="2">AVERAGE(D5:D48)</f>
        <v>40.325295454545454</v>
      </c>
      <c r="E50" s="8">
        <f t="shared" si="2"/>
        <v>3.4886363636363632E-2</v>
      </c>
      <c r="F50" s="8">
        <f t="shared" si="2"/>
        <v>9.8581590909090941</v>
      </c>
      <c r="G50" s="8">
        <f t="shared" si="2"/>
        <v>0.10718181818181821</v>
      </c>
      <c r="H50" s="8">
        <f t="shared" si="2"/>
        <v>48.921340909090915</v>
      </c>
      <c r="I50" s="8">
        <f t="shared" si="2"/>
        <v>0.34227272727272734</v>
      </c>
      <c r="J50" s="8">
        <f t="shared" si="2"/>
        <v>5.2795454545454534E-2</v>
      </c>
      <c r="K50" s="8">
        <f t="shared" si="2"/>
        <v>99.641931818181817</v>
      </c>
      <c r="L50" s="10">
        <f>AVERAGE(L5:L48)</f>
        <v>89.828202733991617</v>
      </c>
      <c r="M50" s="2"/>
      <c r="N50" s="2"/>
    </row>
    <row r="51" spans="1:14" x14ac:dyDescent="0.2">
      <c r="A51" s="2" t="s">
        <v>515</v>
      </c>
      <c r="C51" s="2"/>
      <c r="D51" s="8">
        <f t="shared" ref="D51:K51" si="3">STDEV(D5:D48)</f>
        <v>0.29697533994760877</v>
      </c>
      <c r="E51" s="8">
        <f t="shared" si="3"/>
        <v>2.2527725459449324E-2</v>
      </c>
      <c r="F51" s="8">
        <f t="shared" si="3"/>
        <v>1.7240930469573075</v>
      </c>
      <c r="G51" s="8">
        <f t="shared" si="3"/>
        <v>1.5389928339396298E-2</v>
      </c>
      <c r="H51" s="8">
        <f t="shared" si="3"/>
        <v>1.4349846598836795</v>
      </c>
      <c r="I51" s="8">
        <f t="shared" si="3"/>
        <v>4.2936060431905343E-2</v>
      </c>
      <c r="J51" s="8">
        <f t="shared" si="3"/>
        <v>1.9124536225359718E-2</v>
      </c>
      <c r="K51" s="8">
        <f t="shared" si="3"/>
        <v>0.2751620577656464</v>
      </c>
      <c r="L51" s="8">
        <f>STDEV(L5:L48)</f>
        <v>1.873528390235387</v>
      </c>
      <c r="M51" s="2"/>
      <c r="N51" s="2"/>
    </row>
    <row r="52" spans="1:14" x14ac:dyDescent="0.2">
      <c r="A52" s="2" t="s">
        <v>516</v>
      </c>
      <c r="C52" s="2"/>
      <c r="D52" s="8">
        <f t="shared" ref="D52:K52" si="4">MAX(D5:D48)</f>
        <v>41.05</v>
      </c>
      <c r="E52" s="8">
        <f t="shared" si="4"/>
        <v>0.10100000000000001</v>
      </c>
      <c r="F52" s="8">
        <f t="shared" si="4"/>
        <v>14.565</v>
      </c>
      <c r="G52" s="8">
        <f t="shared" si="4"/>
        <v>0.13600000000000001</v>
      </c>
      <c r="H52" s="8">
        <f t="shared" si="4"/>
        <v>51.948</v>
      </c>
      <c r="I52" s="8">
        <f t="shared" si="4"/>
        <v>0.39400000000000002</v>
      </c>
      <c r="J52" s="8">
        <f t="shared" si="4"/>
        <v>8.7999999999999995E-2</v>
      </c>
      <c r="K52" s="8">
        <f t="shared" si="4"/>
        <v>100.354</v>
      </c>
      <c r="L52" s="10">
        <f>MAX(L5:L48)</f>
        <v>93.684873517823632</v>
      </c>
      <c r="M52" s="2"/>
      <c r="N52" s="2"/>
    </row>
    <row r="53" spans="1:14" x14ac:dyDescent="0.2">
      <c r="A53" s="2" t="s">
        <v>517</v>
      </c>
      <c r="C53" s="2"/>
      <c r="D53" s="8"/>
      <c r="E53" s="8"/>
      <c r="F53" s="8"/>
      <c r="G53" s="8"/>
      <c r="H53" s="8"/>
      <c r="I53" s="8"/>
      <c r="J53" s="8"/>
      <c r="K53" s="8"/>
      <c r="L53" s="17">
        <v>21</v>
      </c>
      <c r="M53" s="2"/>
      <c r="N53" s="2"/>
    </row>
    <row r="54" spans="1:14" x14ac:dyDescent="0.2">
      <c r="A54" s="2" t="s">
        <v>518</v>
      </c>
      <c r="C54" s="2"/>
      <c r="D54" s="8"/>
      <c r="E54" s="8"/>
      <c r="F54" s="8"/>
      <c r="G54" s="8"/>
      <c r="H54" s="8"/>
      <c r="I54" s="8"/>
      <c r="J54" s="8"/>
      <c r="K54" s="8"/>
      <c r="L54" s="17">
        <f>COUNT(L5:L48)</f>
        <v>44</v>
      </c>
      <c r="M54" s="2"/>
      <c r="N54" s="2"/>
    </row>
    <row r="55" spans="1:14" x14ac:dyDescent="0.2">
      <c r="D55" s="7"/>
      <c r="E55" s="7"/>
      <c r="F55" s="7"/>
      <c r="G55" s="7"/>
      <c r="H55" s="7"/>
      <c r="I55" s="7"/>
      <c r="J55" s="7"/>
      <c r="K55" s="7"/>
      <c r="L55" s="9"/>
    </row>
    <row r="56" spans="1:14" x14ac:dyDescent="0.2">
      <c r="A56" s="2" t="s">
        <v>218</v>
      </c>
      <c r="D56" s="7"/>
      <c r="E56" s="7"/>
      <c r="F56" s="7"/>
      <c r="G56" s="7"/>
      <c r="H56" s="7"/>
      <c r="I56" s="7"/>
      <c r="J56" s="7"/>
      <c r="K56" s="7"/>
      <c r="L56" s="9"/>
    </row>
    <row r="57" spans="1:14" x14ac:dyDescent="0.2">
      <c r="A57" t="s">
        <v>350</v>
      </c>
      <c r="B57">
        <v>885</v>
      </c>
      <c r="D57" s="7">
        <v>40.058</v>
      </c>
      <c r="E57" s="7">
        <v>5.7000000000000002E-2</v>
      </c>
      <c r="F57" s="7">
        <v>11.156000000000001</v>
      </c>
      <c r="G57" s="7">
        <v>0.124</v>
      </c>
      <c r="H57" s="7">
        <v>47.506</v>
      </c>
      <c r="I57" s="7">
        <v>0.35199999999999998</v>
      </c>
      <c r="J57" s="7">
        <v>8.1000000000000003E-2</v>
      </c>
      <c r="K57" s="7">
        <f t="shared" ref="K57:K76" si="5">SUM(D57:J57)</f>
        <v>99.334000000000017</v>
      </c>
      <c r="L57" s="9">
        <v>88.359516539557774</v>
      </c>
      <c r="N57" t="s">
        <v>219</v>
      </c>
    </row>
    <row r="58" spans="1:14" x14ac:dyDescent="0.2">
      <c r="A58" t="s">
        <v>353</v>
      </c>
      <c r="B58">
        <v>887</v>
      </c>
      <c r="D58" s="7">
        <v>40.218000000000004</v>
      </c>
      <c r="E58" s="7">
        <v>3.3000000000000002E-2</v>
      </c>
      <c r="F58" s="7">
        <v>10.731</v>
      </c>
      <c r="G58" s="7">
        <v>0.159</v>
      </c>
      <c r="H58" s="7">
        <v>47.792000000000002</v>
      </c>
      <c r="I58" s="7">
        <v>0.19900000000000001</v>
      </c>
      <c r="J58" s="7">
        <v>0.123</v>
      </c>
      <c r="K58" s="7">
        <f t="shared" si="5"/>
        <v>99.25500000000001</v>
      </c>
      <c r="L58" s="9">
        <v>88.812873310040729</v>
      </c>
      <c r="N58" t="s">
        <v>219</v>
      </c>
    </row>
    <row r="59" spans="1:14" x14ac:dyDescent="0.2">
      <c r="A59" t="s">
        <v>354</v>
      </c>
      <c r="B59">
        <v>889</v>
      </c>
      <c r="D59" s="7">
        <v>40.015000000000001</v>
      </c>
      <c r="E59" s="7">
        <v>9.7000000000000003E-2</v>
      </c>
      <c r="F59" s="7">
        <v>10.644</v>
      </c>
      <c r="G59" s="7">
        <v>0.14000000000000001</v>
      </c>
      <c r="H59" s="7">
        <v>47.616</v>
      </c>
      <c r="I59" s="7">
        <v>0.31</v>
      </c>
      <c r="J59" s="7">
        <v>0.113</v>
      </c>
      <c r="K59" s="7">
        <f t="shared" si="5"/>
        <v>98.935000000000002</v>
      </c>
      <c r="L59" s="9">
        <v>88.857020102819391</v>
      </c>
      <c r="N59" t="s">
        <v>219</v>
      </c>
    </row>
    <row r="60" spans="1:14" x14ac:dyDescent="0.2">
      <c r="A60" t="s">
        <v>357</v>
      </c>
      <c r="B60">
        <v>891</v>
      </c>
      <c r="D60" s="7">
        <v>40.036999999999999</v>
      </c>
      <c r="E60" s="7">
        <v>5.8000000000000003E-2</v>
      </c>
      <c r="F60" s="7">
        <v>11.16</v>
      </c>
      <c r="G60" s="7">
        <v>0.105</v>
      </c>
      <c r="H60" s="7">
        <v>47.542999999999999</v>
      </c>
      <c r="I60" s="7">
        <v>0.36299999999999999</v>
      </c>
      <c r="J60" s="7">
        <v>0.10100000000000001</v>
      </c>
      <c r="K60" s="7">
        <f t="shared" si="5"/>
        <v>99.36699999999999</v>
      </c>
      <c r="L60" s="9">
        <v>88.363836346179937</v>
      </c>
      <c r="N60" t="s">
        <v>219</v>
      </c>
    </row>
    <row r="61" spans="1:14" x14ac:dyDescent="0.2">
      <c r="A61" t="s">
        <v>359</v>
      </c>
      <c r="B61">
        <v>893</v>
      </c>
      <c r="D61" s="7">
        <v>40.188000000000002</v>
      </c>
      <c r="E61" s="7">
        <v>3.1E-2</v>
      </c>
      <c r="F61" s="7">
        <v>10.786</v>
      </c>
      <c r="G61" s="7">
        <v>0.124</v>
      </c>
      <c r="H61" s="7">
        <v>47.773000000000003</v>
      </c>
      <c r="I61" s="7">
        <v>0.33700000000000002</v>
      </c>
      <c r="J61" s="7">
        <v>9.9000000000000005E-2</v>
      </c>
      <c r="K61" s="7">
        <f t="shared" si="5"/>
        <v>99.338000000000022</v>
      </c>
      <c r="L61" s="9">
        <v>88.758012083550611</v>
      </c>
      <c r="N61" t="s">
        <v>219</v>
      </c>
    </row>
    <row r="62" spans="1:14" x14ac:dyDescent="0.2">
      <c r="A62" t="s">
        <v>361</v>
      </c>
      <c r="B62">
        <v>895</v>
      </c>
      <c r="D62" s="7">
        <v>40.055</v>
      </c>
      <c r="E62" s="7">
        <v>4.1000000000000002E-2</v>
      </c>
      <c r="F62" s="7">
        <v>11.061999999999999</v>
      </c>
      <c r="G62" s="7">
        <v>0.123</v>
      </c>
      <c r="H62" s="7">
        <v>47.661000000000001</v>
      </c>
      <c r="I62" s="7">
        <v>0.34599999999999997</v>
      </c>
      <c r="J62" s="7">
        <v>6.4000000000000001E-2</v>
      </c>
      <c r="K62" s="7">
        <f t="shared" si="5"/>
        <v>99.35199999999999</v>
      </c>
      <c r="L62" s="9">
        <v>88.479512173774992</v>
      </c>
      <c r="N62" t="s">
        <v>219</v>
      </c>
    </row>
    <row r="63" spans="1:14" x14ac:dyDescent="0.2">
      <c r="A63" t="s">
        <v>362</v>
      </c>
      <c r="B63">
        <v>897</v>
      </c>
      <c r="D63" s="7">
        <v>40.268999999999998</v>
      </c>
      <c r="E63" s="7">
        <v>5.3999999999999999E-2</v>
      </c>
      <c r="F63" s="7">
        <v>10.81</v>
      </c>
      <c r="G63" s="7">
        <v>0.123</v>
      </c>
      <c r="H63" s="7">
        <v>47.941000000000003</v>
      </c>
      <c r="I63" s="7">
        <v>0.32700000000000001</v>
      </c>
      <c r="J63" s="7">
        <v>0.105</v>
      </c>
      <c r="K63" s="7">
        <f t="shared" si="5"/>
        <v>99.629000000000005</v>
      </c>
      <c r="L63" s="9">
        <v>88.770855822378536</v>
      </c>
      <c r="N63" t="s">
        <v>219</v>
      </c>
    </row>
    <row r="64" spans="1:14" x14ac:dyDescent="0.2">
      <c r="A64" t="s">
        <v>364</v>
      </c>
      <c r="B64">
        <v>901</v>
      </c>
      <c r="D64" s="7">
        <v>40.384999999999998</v>
      </c>
      <c r="E64" s="7">
        <v>0.188</v>
      </c>
      <c r="F64" s="7">
        <v>11.093999999999999</v>
      </c>
      <c r="G64" s="7">
        <v>0.122</v>
      </c>
      <c r="H64" s="7">
        <v>48.081000000000003</v>
      </c>
      <c r="I64" s="7">
        <v>0.36499999999999999</v>
      </c>
      <c r="J64" s="7">
        <v>8.6999999999999994E-2</v>
      </c>
      <c r="K64" s="7">
        <f t="shared" si="5"/>
        <v>100.322</v>
      </c>
      <c r="L64" s="9">
        <v>88.539364123919086</v>
      </c>
      <c r="N64" t="s">
        <v>219</v>
      </c>
    </row>
    <row r="65" spans="1:14" x14ac:dyDescent="0.2">
      <c r="A65" t="s">
        <v>366</v>
      </c>
      <c r="B65">
        <v>903</v>
      </c>
      <c r="D65" s="7">
        <v>39.905000000000001</v>
      </c>
      <c r="E65" s="7">
        <v>5.6000000000000001E-2</v>
      </c>
      <c r="F65" s="7">
        <v>10.678000000000001</v>
      </c>
      <c r="G65" s="7">
        <v>0.106</v>
      </c>
      <c r="H65" s="7">
        <v>47.893000000000001</v>
      </c>
      <c r="I65" s="7">
        <v>0.34100000000000003</v>
      </c>
      <c r="J65" s="7">
        <v>8.3000000000000004E-2</v>
      </c>
      <c r="K65" s="7">
        <f t="shared" si="5"/>
        <v>99.061999999999998</v>
      </c>
      <c r="L65" s="9">
        <v>88.882849392096247</v>
      </c>
      <c r="N65" t="s">
        <v>219</v>
      </c>
    </row>
    <row r="66" spans="1:14" x14ac:dyDescent="0.2">
      <c r="A66" t="s">
        <v>367</v>
      </c>
      <c r="B66">
        <v>905</v>
      </c>
      <c r="D66" s="7">
        <v>40.177</v>
      </c>
      <c r="E66" s="7">
        <v>4.5999999999999999E-2</v>
      </c>
      <c r="F66" s="7">
        <v>11.137</v>
      </c>
      <c r="G66" s="7">
        <v>0.14099999999999999</v>
      </c>
      <c r="H66" s="7">
        <v>48.046999999999997</v>
      </c>
      <c r="I66" s="7">
        <v>0.35699999999999998</v>
      </c>
      <c r="J66" s="7">
        <v>7.1999999999999995E-2</v>
      </c>
      <c r="K66" s="7">
        <f t="shared" si="5"/>
        <v>99.977000000000004</v>
      </c>
      <c r="L66" s="9">
        <v>88.49285005828601</v>
      </c>
      <c r="N66" t="s">
        <v>219</v>
      </c>
    </row>
    <row r="67" spans="1:14" x14ac:dyDescent="0.2">
      <c r="A67" t="s">
        <v>369</v>
      </c>
      <c r="B67">
        <v>907</v>
      </c>
      <c r="D67" s="7">
        <v>40.393000000000001</v>
      </c>
      <c r="E67" s="7">
        <v>7.0000000000000007E-2</v>
      </c>
      <c r="F67" s="7">
        <v>11.025</v>
      </c>
      <c r="G67" s="7">
        <v>0.13900000000000001</v>
      </c>
      <c r="H67" s="7">
        <v>48.218000000000004</v>
      </c>
      <c r="I67" s="7">
        <v>0.33600000000000002</v>
      </c>
      <c r="J67" s="7">
        <v>9.8000000000000004E-2</v>
      </c>
      <c r="K67" s="7">
        <f t="shared" si="5"/>
        <v>100.279</v>
      </c>
      <c r="L67" s="9">
        <v>88.6312219393036</v>
      </c>
      <c r="N67" t="s">
        <v>219</v>
      </c>
    </row>
    <row r="68" spans="1:14" x14ac:dyDescent="0.2">
      <c r="A68" t="s">
        <v>370</v>
      </c>
      <c r="B68">
        <v>909</v>
      </c>
      <c r="D68" s="7">
        <v>40.511000000000003</v>
      </c>
      <c r="E68" s="7">
        <v>3.5999999999999997E-2</v>
      </c>
      <c r="F68" s="7">
        <v>10.954000000000001</v>
      </c>
      <c r="G68" s="7">
        <v>0.13100000000000001</v>
      </c>
      <c r="H68" s="7">
        <v>47.957000000000001</v>
      </c>
      <c r="I68" s="7">
        <v>0.34699999999999998</v>
      </c>
      <c r="J68" s="7">
        <v>7.0999999999999994E-2</v>
      </c>
      <c r="K68" s="7">
        <f t="shared" si="5"/>
        <v>100.00699999999999</v>
      </c>
      <c r="L68" s="9">
        <v>88.641627755776696</v>
      </c>
      <c r="N68" t="s">
        <v>219</v>
      </c>
    </row>
    <row r="69" spans="1:14" x14ac:dyDescent="0.2">
      <c r="A69" t="s">
        <v>372</v>
      </c>
      <c r="B69">
        <v>911</v>
      </c>
      <c r="D69" s="7">
        <v>40.619999999999997</v>
      </c>
      <c r="E69" s="7">
        <v>5.5E-2</v>
      </c>
      <c r="F69" s="7">
        <v>10.621</v>
      </c>
      <c r="G69" s="7">
        <v>0.13300000000000001</v>
      </c>
      <c r="H69" s="7">
        <v>48.639000000000003</v>
      </c>
      <c r="I69" s="7">
        <v>0.23300000000000001</v>
      </c>
      <c r="J69" s="7">
        <v>0.124</v>
      </c>
      <c r="K69" s="7">
        <f t="shared" si="5"/>
        <v>100.42500000000001</v>
      </c>
      <c r="L69" s="9">
        <v>89.086807557986575</v>
      </c>
      <c r="N69" t="s">
        <v>219</v>
      </c>
    </row>
    <row r="70" spans="1:14" x14ac:dyDescent="0.2">
      <c r="A70" t="s">
        <v>373</v>
      </c>
      <c r="B70">
        <v>913</v>
      </c>
      <c r="D70" s="7">
        <v>39.927999999999997</v>
      </c>
      <c r="E70" s="7">
        <v>9.4E-2</v>
      </c>
      <c r="F70" s="7">
        <v>11.114000000000001</v>
      </c>
      <c r="G70" s="7">
        <v>0.125</v>
      </c>
      <c r="H70" s="7">
        <v>47.572000000000003</v>
      </c>
      <c r="I70" s="7">
        <v>0.35699999999999998</v>
      </c>
      <c r="J70" s="7">
        <v>8.4000000000000005E-2</v>
      </c>
      <c r="K70" s="7">
        <f t="shared" si="5"/>
        <v>99.274000000000001</v>
      </c>
      <c r="L70" s="9">
        <v>88.412486975352081</v>
      </c>
      <c r="N70" t="s">
        <v>219</v>
      </c>
    </row>
    <row r="71" spans="1:14" x14ac:dyDescent="0.2">
      <c r="A71" t="s">
        <v>374</v>
      </c>
      <c r="B71">
        <v>915</v>
      </c>
      <c r="D71" s="7">
        <v>40.104999999999997</v>
      </c>
      <c r="E71" s="7">
        <v>8.3000000000000004E-2</v>
      </c>
      <c r="F71" s="7">
        <v>10.904</v>
      </c>
      <c r="G71" s="7">
        <v>0.14599999999999999</v>
      </c>
      <c r="H71" s="7">
        <v>47.9</v>
      </c>
      <c r="I71" s="7">
        <v>0.26300000000000001</v>
      </c>
      <c r="J71" s="7">
        <v>0.09</v>
      </c>
      <c r="K71" s="7">
        <f t="shared" si="5"/>
        <v>99.491000000000014</v>
      </c>
      <c r="L71" s="9">
        <v>88.675671449076944</v>
      </c>
      <c r="N71" t="s">
        <v>219</v>
      </c>
    </row>
    <row r="72" spans="1:14" x14ac:dyDescent="0.2">
      <c r="A72" t="s">
        <v>375</v>
      </c>
      <c r="B72">
        <v>917</v>
      </c>
      <c r="D72" s="7">
        <v>40.235999999999997</v>
      </c>
      <c r="E72" s="7">
        <v>0.05</v>
      </c>
      <c r="F72" s="7">
        <v>10.722</v>
      </c>
      <c r="G72" s="7">
        <v>0.13800000000000001</v>
      </c>
      <c r="H72" s="7">
        <v>48.468000000000004</v>
      </c>
      <c r="I72" s="7">
        <v>0.309</v>
      </c>
      <c r="J72" s="7">
        <v>9.4E-2</v>
      </c>
      <c r="K72" s="7">
        <f t="shared" si="5"/>
        <v>100.017</v>
      </c>
      <c r="L72" s="9">
        <v>88.959908401722515</v>
      </c>
      <c r="N72" t="s">
        <v>219</v>
      </c>
    </row>
    <row r="73" spans="1:14" x14ac:dyDescent="0.2">
      <c r="A73" t="s">
        <v>377</v>
      </c>
      <c r="B73">
        <v>919</v>
      </c>
      <c r="D73" s="7">
        <v>40.414999999999999</v>
      </c>
      <c r="E73" s="7">
        <v>5.1999999999999998E-2</v>
      </c>
      <c r="F73" s="7">
        <v>10.683</v>
      </c>
      <c r="G73" s="7">
        <v>0.13900000000000001</v>
      </c>
      <c r="H73" s="7">
        <v>48.451999999999998</v>
      </c>
      <c r="I73" s="7">
        <v>0.34399999999999997</v>
      </c>
      <c r="J73" s="7">
        <v>7.8E-2</v>
      </c>
      <c r="K73" s="7">
        <f t="shared" si="5"/>
        <v>100.163</v>
      </c>
      <c r="L73" s="9">
        <v>88.992412507490116</v>
      </c>
      <c r="N73" t="s">
        <v>219</v>
      </c>
    </row>
    <row r="74" spans="1:14" x14ac:dyDescent="0.2">
      <c r="A74" t="s">
        <v>379</v>
      </c>
      <c r="B74">
        <v>923</v>
      </c>
      <c r="D74" s="7">
        <v>40.043999999999997</v>
      </c>
      <c r="E74" s="7">
        <v>6.2E-2</v>
      </c>
      <c r="F74" s="7">
        <v>11.113</v>
      </c>
      <c r="G74" s="7">
        <v>0.11700000000000001</v>
      </c>
      <c r="H74" s="7">
        <v>47.511000000000003</v>
      </c>
      <c r="I74" s="7">
        <v>0.379</v>
      </c>
      <c r="J74" s="7">
        <v>8.5999999999999993E-2</v>
      </c>
      <c r="K74" s="7">
        <f t="shared" si="5"/>
        <v>99.311999999999998</v>
      </c>
      <c r="L74" s="9">
        <v>88.400258198823252</v>
      </c>
      <c r="N74" t="s">
        <v>219</v>
      </c>
    </row>
    <row r="75" spans="1:14" x14ac:dyDescent="0.2">
      <c r="A75" t="s">
        <v>381</v>
      </c>
      <c r="B75">
        <v>925</v>
      </c>
      <c r="D75" s="7">
        <v>40.436999999999998</v>
      </c>
      <c r="E75" s="7">
        <v>5.1999999999999998E-2</v>
      </c>
      <c r="F75" s="7">
        <v>11.278</v>
      </c>
      <c r="G75" s="7">
        <v>0.11799999999999999</v>
      </c>
      <c r="H75" s="7">
        <v>48.154000000000003</v>
      </c>
      <c r="I75" s="7">
        <v>0.35199999999999998</v>
      </c>
      <c r="J75" s="7">
        <v>7.0000000000000007E-2</v>
      </c>
      <c r="K75" s="7">
        <f t="shared" si="5"/>
        <v>100.461</v>
      </c>
      <c r="L75" s="9">
        <v>88.386968442277094</v>
      </c>
      <c r="N75" t="s">
        <v>219</v>
      </c>
    </row>
    <row r="76" spans="1:14" x14ac:dyDescent="0.2">
      <c r="A76" t="s">
        <v>42</v>
      </c>
      <c r="B76">
        <v>1180</v>
      </c>
      <c r="D76" s="7">
        <v>39.847000000000001</v>
      </c>
      <c r="E76" s="7">
        <v>5.0999999999999997E-2</v>
      </c>
      <c r="F76" s="7">
        <v>11.07</v>
      </c>
      <c r="G76" s="7">
        <v>0.123</v>
      </c>
      <c r="H76" s="7">
        <v>47.649000000000001</v>
      </c>
      <c r="I76" s="7">
        <v>0.36899999999999999</v>
      </c>
      <c r="J76" s="7">
        <v>7.0000000000000007E-2</v>
      </c>
      <c r="K76" s="7">
        <f t="shared" si="5"/>
        <v>99.179000000000002</v>
      </c>
      <c r="L76" s="9">
        <v>88.46957260576292</v>
      </c>
      <c r="N76" t="s">
        <v>522</v>
      </c>
    </row>
    <row r="77" spans="1:14" x14ac:dyDescent="0.2">
      <c r="A77" s="2" t="s">
        <v>513</v>
      </c>
      <c r="C77" s="2"/>
      <c r="D77" s="8">
        <f t="shared" ref="D77:K77" si="6">AVERAGE(D57:D76)</f>
        <v>40.192149999999998</v>
      </c>
      <c r="E77" s="8">
        <f t="shared" si="6"/>
        <v>6.3300000000000009E-2</v>
      </c>
      <c r="F77" s="8">
        <f t="shared" si="6"/>
        <v>10.937099999999999</v>
      </c>
      <c r="G77" s="8">
        <f t="shared" si="6"/>
        <v>0.12879999999999997</v>
      </c>
      <c r="H77" s="8">
        <f t="shared" si="6"/>
        <v>47.91865</v>
      </c>
      <c r="I77" s="8">
        <f t="shared" si="6"/>
        <v>0.32930000000000004</v>
      </c>
      <c r="J77" s="8">
        <f t="shared" si="6"/>
        <v>8.9650000000000007E-2</v>
      </c>
      <c r="K77" s="8">
        <f t="shared" si="6"/>
        <v>99.658950000000004</v>
      </c>
      <c r="L77" s="10">
        <f>AVERAGE(L57:L76)</f>
        <v>88.64868128930874</v>
      </c>
      <c r="M77" s="2"/>
      <c r="N77" s="2"/>
    </row>
    <row r="78" spans="1:14" x14ac:dyDescent="0.2">
      <c r="A78" s="2" t="s">
        <v>515</v>
      </c>
      <c r="C78" s="2"/>
      <c r="D78" s="8">
        <f t="shared" ref="D78:K78" si="7">STDEV(D57:D76)</f>
        <v>0.2144481964190148</v>
      </c>
      <c r="E78" s="8">
        <f t="shared" si="7"/>
        <v>3.4355877456258815E-2</v>
      </c>
      <c r="F78" s="8">
        <f t="shared" si="7"/>
        <v>0.20878770381216877</v>
      </c>
      <c r="G78" s="8">
        <f t="shared" si="7"/>
        <v>1.3272845250835694E-2</v>
      </c>
      <c r="H78" s="8">
        <f t="shared" si="7"/>
        <v>0.33729906689215133</v>
      </c>
      <c r="I78" s="8">
        <f t="shared" si="7"/>
        <v>4.6740155169437921E-2</v>
      </c>
      <c r="J78" s="8">
        <f t="shared" si="7"/>
        <v>1.743340713143942E-2</v>
      </c>
      <c r="K78" s="8">
        <f t="shared" si="7"/>
        <v>0.4930290345886002</v>
      </c>
      <c r="L78" s="8">
        <f>STDEV(L57:L76)</f>
        <v>0.23030983514352182</v>
      </c>
      <c r="M78" s="2"/>
      <c r="N78" s="2"/>
    </row>
    <row r="79" spans="1:14" x14ac:dyDescent="0.2">
      <c r="A79" s="2" t="s">
        <v>518</v>
      </c>
      <c r="C79" s="2"/>
      <c r="D79" s="8"/>
      <c r="E79" s="8"/>
      <c r="F79" s="8"/>
      <c r="G79" s="8"/>
      <c r="H79" s="8"/>
      <c r="I79" s="8"/>
      <c r="J79" s="8"/>
      <c r="K79" s="8"/>
      <c r="L79" s="17">
        <v>20</v>
      </c>
      <c r="M79" s="2"/>
      <c r="N79" s="2"/>
    </row>
    <row r="81" spans="1:1" x14ac:dyDescent="0.2">
      <c r="A81" s="19" t="s">
        <v>595</v>
      </c>
    </row>
    <row r="82" spans="1:1" x14ac:dyDescent="0.2">
      <c r="A82" s="19" t="s">
        <v>588</v>
      </c>
    </row>
    <row r="83" spans="1:1" x14ac:dyDescent="0.2">
      <c r="A83" s="19" t="s">
        <v>589</v>
      </c>
    </row>
    <row r="84" spans="1:1" x14ac:dyDescent="0.2">
      <c r="A84" s="19" t="s">
        <v>781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9D81-AA94-46BB-B108-B3532441A0A6}">
  <dimension ref="A1:Q48"/>
  <sheetViews>
    <sheetView topLeftCell="A34" workbookViewId="0">
      <selection activeCell="A45" sqref="A45:A48"/>
    </sheetView>
  </sheetViews>
  <sheetFormatPr baseColWidth="10" defaultColWidth="8.83203125" defaultRowHeight="15" x14ac:dyDescent="0.2"/>
  <cols>
    <col min="1" max="1" width="12.6640625" customWidth="1"/>
    <col min="3" max="3" width="13.83203125" customWidth="1"/>
    <col min="13" max="13" width="12.6640625" bestFit="1" customWidth="1"/>
    <col min="15" max="17" width="10.6640625" bestFit="1" customWidth="1"/>
    <col min="19" max="19" width="13.1640625" bestFit="1" customWidth="1"/>
  </cols>
  <sheetData>
    <row r="1" spans="1:17" x14ac:dyDescent="0.2">
      <c r="A1" s="2" t="s">
        <v>590</v>
      </c>
      <c r="B1" s="2"/>
    </row>
    <row r="2" spans="1:17" x14ac:dyDescent="0.2">
      <c r="A2" s="2"/>
      <c r="B2" s="2"/>
    </row>
    <row r="3" spans="1:17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  <c r="N3" s="5"/>
      <c r="O3" s="1"/>
      <c r="P3" s="1"/>
      <c r="Q3" s="1"/>
    </row>
    <row r="4" spans="1:17" x14ac:dyDescent="0.2">
      <c r="A4" s="2" t="s">
        <v>512</v>
      </c>
    </row>
    <row r="5" spans="1:17" x14ac:dyDescent="0.2">
      <c r="A5" t="s">
        <v>150</v>
      </c>
      <c r="B5">
        <v>1421</v>
      </c>
      <c r="C5" s="6" t="s">
        <v>521</v>
      </c>
      <c r="D5" s="7">
        <v>40.777000000000001</v>
      </c>
      <c r="E5" s="7">
        <v>6.0000000000000001E-3</v>
      </c>
      <c r="F5" s="7">
        <v>7.3490000000000002</v>
      </c>
      <c r="G5" s="7">
        <v>0.104</v>
      </c>
      <c r="H5" s="7">
        <v>50.976999999999997</v>
      </c>
      <c r="I5" s="7">
        <v>0.33900000000000002</v>
      </c>
      <c r="J5" s="7">
        <v>1.2E-2</v>
      </c>
      <c r="K5" s="7">
        <f>SUM(D5:J5)</f>
        <v>99.563999999999993</v>
      </c>
      <c r="L5" s="9">
        <v>92.517678796314271</v>
      </c>
    </row>
    <row r="6" spans="1:17" x14ac:dyDescent="0.2">
      <c r="A6" t="s">
        <v>151</v>
      </c>
      <c r="B6">
        <v>1423</v>
      </c>
      <c r="C6" s="6" t="s">
        <v>521</v>
      </c>
      <c r="D6" s="7">
        <v>40.786000000000001</v>
      </c>
      <c r="E6" s="7">
        <v>1.2E-2</v>
      </c>
      <c r="F6" s="7">
        <v>7.7229999999999999</v>
      </c>
      <c r="G6" s="7">
        <v>9.9000000000000005E-2</v>
      </c>
      <c r="H6" s="7">
        <v>50.648000000000003</v>
      </c>
      <c r="I6" s="7">
        <v>0.39800000000000002</v>
      </c>
      <c r="J6" s="7">
        <v>1.4E-2</v>
      </c>
      <c r="K6" s="7">
        <f t="shared" ref="K6:K27" si="0">SUM(D6:J6)</f>
        <v>99.679999999999993</v>
      </c>
      <c r="L6" s="9">
        <v>92.11984802809377</v>
      </c>
    </row>
    <row r="7" spans="1:17" x14ac:dyDescent="0.2">
      <c r="A7" t="s">
        <v>152</v>
      </c>
      <c r="B7">
        <v>1425</v>
      </c>
      <c r="C7" s="6" t="s">
        <v>521</v>
      </c>
      <c r="D7" s="7">
        <v>40.814999999999998</v>
      </c>
      <c r="E7" s="7">
        <v>0</v>
      </c>
      <c r="F7" s="7">
        <v>7.5060000000000002</v>
      </c>
      <c r="G7" s="7">
        <v>0.107</v>
      </c>
      <c r="H7" s="7">
        <v>50.764000000000003</v>
      </c>
      <c r="I7" s="7">
        <v>0.34799999999999998</v>
      </c>
      <c r="J7" s="7">
        <v>8.0000000000000002E-3</v>
      </c>
      <c r="K7" s="7">
        <f t="shared" si="0"/>
        <v>99.548000000000002</v>
      </c>
      <c r="L7" s="9">
        <v>92.340464628685524</v>
      </c>
    </row>
    <row r="8" spans="1:17" x14ac:dyDescent="0.2">
      <c r="A8" t="s">
        <v>153</v>
      </c>
      <c r="B8">
        <v>1427</v>
      </c>
      <c r="C8" s="6" t="s">
        <v>520</v>
      </c>
      <c r="D8" s="7">
        <v>40.695999999999998</v>
      </c>
      <c r="E8" s="7">
        <v>0</v>
      </c>
      <c r="F8" s="7">
        <v>7.391</v>
      </c>
      <c r="G8" s="7">
        <v>7.6999999999999999E-2</v>
      </c>
      <c r="H8" s="7">
        <v>50.758000000000003</v>
      </c>
      <c r="I8" s="7">
        <v>0.40200000000000002</v>
      </c>
      <c r="J8" s="7">
        <v>7.0000000000000001E-3</v>
      </c>
      <c r="K8" s="7">
        <f t="shared" si="0"/>
        <v>99.331000000000003</v>
      </c>
      <c r="L8" s="9">
        <v>92.448130443455995</v>
      </c>
    </row>
    <row r="9" spans="1:17" x14ac:dyDescent="0.2">
      <c r="A9" t="s">
        <v>154</v>
      </c>
      <c r="B9">
        <v>1429</v>
      </c>
      <c r="C9" s="6" t="s">
        <v>521</v>
      </c>
      <c r="D9" s="7">
        <v>40.853000000000002</v>
      </c>
      <c r="E9" s="7">
        <v>2.4E-2</v>
      </c>
      <c r="F9" s="7">
        <v>7.7480000000000002</v>
      </c>
      <c r="G9" s="7">
        <v>9.8000000000000004E-2</v>
      </c>
      <c r="H9" s="7">
        <v>50.564</v>
      </c>
      <c r="I9" s="7">
        <v>0.434</v>
      </c>
      <c r="J9" s="7">
        <v>5.0000000000000001E-3</v>
      </c>
      <c r="K9" s="7">
        <f t="shared" si="0"/>
        <v>99.725999999999999</v>
      </c>
      <c r="L9" s="9">
        <v>92.084264753090949</v>
      </c>
    </row>
    <row r="10" spans="1:17" x14ac:dyDescent="0.2">
      <c r="A10" t="s">
        <v>155</v>
      </c>
      <c r="B10">
        <v>1431</v>
      </c>
      <c r="C10" s="6" t="s">
        <v>521</v>
      </c>
      <c r="D10" s="7">
        <v>41.03</v>
      </c>
      <c r="E10" s="7">
        <v>1.0999999999999999E-2</v>
      </c>
      <c r="F10" s="7">
        <v>7.4279999999999999</v>
      </c>
      <c r="G10" s="7">
        <v>9.9000000000000005E-2</v>
      </c>
      <c r="H10" s="7">
        <v>51.405999999999999</v>
      </c>
      <c r="I10" s="7">
        <v>0.38400000000000001</v>
      </c>
      <c r="J10" s="7">
        <v>5.0000000000000001E-3</v>
      </c>
      <c r="K10" s="7">
        <f t="shared" si="0"/>
        <v>100.36299999999999</v>
      </c>
      <c r="L10" s="9">
        <v>92.501657976079031</v>
      </c>
    </row>
    <row r="11" spans="1:17" x14ac:dyDescent="0.2">
      <c r="A11" t="s">
        <v>156</v>
      </c>
      <c r="B11">
        <v>1433</v>
      </c>
      <c r="C11" s="6" t="s">
        <v>520</v>
      </c>
      <c r="D11" s="7">
        <v>40.906999999999996</v>
      </c>
      <c r="E11" s="7">
        <v>0</v>
      </c>
      <c r="F11" s="7">
        <v>7.24</v>
      </c>
      <c r="G11" s="7">
        <v>0.08</v>
      </c>
      <c r="H11" s="7">
        <v>51.289000000000001</v>
      </c>
      <c r="I11" s="7">
        <v>0.35899999999999999</v>
      </c>
      <c r="J11" s="7">
        <v>1.7000000000000001E-2</v>
      </c>
      <c r="K11" s="7">
        <f t="shared" si="0"/>
        <v>99.891999999999982</v>
      </c>
      <c r="L11" s="9">
        <v>92.662063519988862</v>
      </c>
    </row>
    <row r="12" spans="1:17" x14ac:dyDescent="0.2">
      <c r="A12" t="s">
        <v>158</v>
      </c>
      <c r="B12">
        <v>1435</v>
      </c>
      <c r="C12" s="6" t="s">
        <v>520</v>
      </c>
      <c r="D12" s="7">
        <v>40.917000000000002</v>
      </c>
      <c r="E12" s="7">
        <v>1.7000000000000001E-2</v>
      </c>
      <c r="F12" s="7">
        <v>7.8289999999999997</v>
      </c>
      <c r="G12" s="7">
        <v>9.6000000000000002E-2</v>
      </c>
      <c r="H12" s="7">
        <v>50.904000000000003</v>
      </c>
      <c r="I12" s="7">
        <v>0.36499999999999999</v>
      </c>
      <c r="J12" s="7">
        <v>8.9999999999999993E-3</v>
      </c>
      <c r="K12" s="7">
        <f t="shared" si="0"/>
        <v>100.137</v>
      </c>
      <c r="L12" s="9">
        <v>92.057264601127173</v>
      </c>
    </row>
    <row r="13" spans="1:17" x14ac:dyDescent="0.2">
      <c r="A13" t="s">
        <v>159</v>
      </c>
      <c r="B13">
        <v>1437</v>
      </c>
      <c r="C13" s="6" t="s">
        <v>520</v>
      </c>
      <c r="D13" s="7">
        <v>40.981999999999999</v>
      </c>
      <c r="E13" s="7">
        <v>3.0000000000000001E-3</v>
      </c>
      <c r="F13" s="7">
        <v>6.6980000000000004</v>
      </c>
      <c r="G13" s="7">
        <v>8.6999999999999994E-2</v>
      </c>
      <c r="H13" s="7">
        <v>51.594999999999999</v>
      </c>
      <c r="I13" s="7">
        <v>0.35299999999999998</v>
      </c>
      <c r="J13" s="7">
        <v>5.0000000000000001E-3</v>
      </c>
      <c r="K13" s="7">
        <f t="shared" si="0"/>
        <v>99.722999999999999</v>
      </c>
      <c r="L13" s="9">
        <v>93.211633358941981</v>
      </c>
    </row>
    <row r="14" spans="1:17" x14ac:dyDescent="0.2">
      <c r="A14" t="s">
        <v>160</v>
      </c>
      <c r="B14">
        <v>1439</v>
      </c>
      <c r="C14" s="6" t="s">
        <v>521</v>
      </c>
      <c r="D14" s="7">
        <v>40.529000000000003</v>
      </c>
      <c r="E14" s="7">
        <v>0</v>
      </c>
      <c r="F14" s="7">
        <v>8.27</v>
      </c>
      <c r="G14" s="7">
        <v>0.13800000000000001</v>
      </c>
      <c r="H14" s="7">
        <v>50.356999999999999</v>
      </c>
      <c r="I14" s="7">
        <v>0.32700000000000001</v>
      </c>
      <c r="J14" s="7">
        <v>8.9999999999999993E-3</v>
      </c>
      <c r="K14" s="7">
        <f t="shared" si="0"/>
        <v>99.63000000000001</v>
      </c>
      <c r="L14" s="9">
        <v>91.564151323866071</v>
      </c>
    </row>
    <row r="15" spans="1:17" x14ac:dyDescent="0.2">
      <c r="A15" t="s">
        <v>161</v>
      </c>
      <c r="B15">
        <v>1441</v>
      </c>
      <c r="C15" s="6" t="s">
        <v>521</v>
      </c>
      <c r="D15" s="7">
        <v>40.604999999999997</v>
      </c>
      <c r="E15" s="7">
        <v>0.01</v>
      </c>
      <c r="F15" s="7">
        <v>7.726</v>
      </c>
      <c r="G15" s="7">
        <v>9.5000000000000001E-2</v>
      </c>
      <c r="H15" s="7">
        <v>50.363999999999997</v>
      </c>
      <c r="I15" s="7">
        <v>0.39300000000000002</v>
      </c>
      <c r="J15" s="7">
        <v>1.0999999999999999E-2</v>
      </c>
      <c r="K15" s="7">
        <f t="shared" si="0"/>
        <v>99.203999999999979</v>
      </c>
      <c r="L15" s="9">
        <v>92.076098919034834</v>
      </c>
    </row>
    <row r="16" spans="1:17" x14ac:dyDescent="0.2">
      <c r="A16" t="s">
        <v>162</v>
      </c>
      <c r="B16">
        <v>1445</v>
      </c>
      <c r="C16" s="6" t="s">
        <v>520</v>
      </c>
      <c r="D16" s="7">
        <v>39.929000000000002</v>
      </c>
      <c r="E16" s="7">
        <v>7.8E-2</v>
      </c>
      <c r="F16" s="7">
        <v>10.047000000000001</v>
      </c>
      <c r="G16" s="7">
        <v>0.122</v>
      </c>
      <c r="H16" s="7">
        <v>48.627000000000002</v>
      </c>
      <c r="I16" s="7">
        <v>0.35499999999999998</v>
      </c>
      <c r="J16" s="7">
        <v>8.2000000000000003E-2</v>
      </c>
      <c r="K16" s="7">
        <f t="shared" si="0"/>
        <v>99.24</v>
      </c>
      <c r="L16" s="9">
        <v>89.613054520616188</v>
      </c>
    </row>
    <row r="17" spans="1:13" x14ac:dyDescent="0.2">
      <c r="A17" t="s">
        <v>163</v>
      </c>
      <c r="B17">
        <v>1447</v>
      </c>
      <c r="C17" s="6" t="s">
        <v>521</v>
      </c>
      <c r="D17" s="7">
        <v>40.328000000000003</v>
      </c>
      <c r="E17" s="7">
        <v>8.9999999999999993E-3</v>
      </c>
      <c r="F17" s="7">
        <v>7.5990000000000002</v>
      </c>
      <c r="G17" s="7">
        <v>9.5000000000000001E-2</v>
      </c>
      <c r="H17" s="7">
        <v>50.51</v>
      </c>
      <c r="I17" s="7">
        <v>0.36299999999999999</v>
      </c>
      <c r="J17" s="7">
        <v>7.0000000000000001E-3</v>
      </c>
      <c r="K17" s="7">
        <f t="shared" si="0"/>
        <v>98.911000000000001</v>
      </c>
      <c r="L17" s="9">
        <v>92.216988742803636</v>
      </c>
    </row>
    <row r="18" spans="1:13" s="2" customFormat="1" x14ac:dyDescent="0.2">
      <c r="A18" t="s">
        <v>490</v>
      </c>
      <c r="B18">
        <v>242</v>
      </c>
      <c r="C18" t="s">
        <v>521</v>
      </c>
      <c r="D18" s="7">
        <v>40.694000000000003</v>
      </c>
      <c r="E18" s="7">
        <v>0</v>
      </c>
      <c r="F18" s="7">
        <v>8.89</v>
      </c>
      <c r="G18" s="7">
        <v>0.08</v>
      </c>
      <c r="H18" s="7">
        <v>49.960999999999999</v>
      </c>
      <c r="I18" s="7">
        <v>0.38800000000000001</v>
      </c>
      <c r="J18" s="7">
        <v>8.0000000000000002E-3</v>
      </c>
      <c r="K18" s="7">
        <f t="shared" si="0"/>
        <v>100.021</v>
      </c>
      <c r="L18" s="9">
        <v>90.923765697772083</v>
      </c>
    </row>
    <row r="19" spans="1:13" s="2" customFormat="1" x14ac:dyDescent="0.2">
      <c r="A19" t="s">
        <v>491</v>
      </c>
      <c r="B19">
        <v>245</v>
      </c>
      <c r="C19" t="s">
        <v>521</v>
      </c>
      <c r="D19" s="7">
        <v>40.887</v>
      </c>
      <c r="E19" s="7">
        <v>3.0000000000000001E-3</v>
      </c>
      <c r="F19" s="7">
        <v>7.7060000000000004</v>
      </c>
      <c r="G19" s="7">
        <v>0.113</v>
      </c>
      <c r="H19" s="7">
        <v>50.863999999999997</v>
      </c>
      <c r="I19" s="7">
        <v>0.38300000000000001</v>
      </c>
      <c r="J19" s="7">
        <v>1.4999999999999999E-2</v>
      </c>
      <c r="K19" s="7">
        <f t="shared" si="0"/>
        <v>99.971000000000004</v>
      </c>
      <c r="L19" s="9">
        <v>92.166609921434116</v>
      </c>
    </row>
    <row r="20" spans="1:13" s="2" customFormat="1" x14ac:dyDescent="0.2">
      <c r="A20" t="s">
        <v>492</v>
      </c>
      <c r="B20">
        <v>248</v>
      </c>
      <c r="C20" t="s">
        <v>521</v>
      </c>
      <c r="D20" s="7">
        <v>40.606999999999999</v>
      </c>
      <c r="E20" s="7">
        <v>2E-3</v>
      </c>
      <c r="F20" s="7">
        <v>8.9930000000000003</v>
      </c>
      <c r="G20" s="7">
        <v>0.128</v>
      </c>
      <c r="H20" s="7">
        <v>49.987000000000002</v>
      </c>
      <c r="I20" s="7">
        <v>0.41099999999999998</v>
      </c>
      <c r="J20" s="7">
        <v>0</v>
      </c>
      <c r="K20" s="7">
        <f t="shared" si="0"/>
        <v>100.12800000000001</v>
      </c>
      <c r="L20" s="9">
        <v>90.832585990727367</v>
      </c>
    </row>
    <row r="21" spans="1:13" s="2" customFormat="1" x14ac:dyDescent="0.2">
      <c r="A21" t="s">
        <v>493</v>
      </c>
      <c r="B21">
        <v>251</v>
      </c>
      <c r="C21" t="s">
        <v>521</v>
      </c>
      <c r="D21" s="7">
        <v>40.579000000000001</v>
      </c>
      <c r="E21" s="7">
        <v>3.0000000000000001E-3</v>
      </c>
      <c r="F21" s="7">
        <v>8.9870000000000001</v>
      </c>
      <c r="G21" s="7">
        <v>0.114</v>
      </c>
      <c r="H21" s="7">
        <v>49.956000000000003</v>
      </c>
      <c r="I21" s="7">
        <v>0.41</v>
      </c>
      <c r="J21" s="7">
        <v>5.0000000000000001E-3</v>
      </c>
      <c r="K21" s="7">
        <f t="shared" si="0"/>
        <v>100.054</v>
      </c>
      <c r="L21" s="9">
        <v>90.832977807105152</v>
      </c>
    </row>
    <row r="22" spans="1:13" s="2" customFormat="1" x14ac:dyDescent="0.2">
      <c r="A22" t="s">
        <v>494</v>
      </c>
      <c r="B22">
        <v>254</v>
      </c>
      <c r="C22" t="s">
        <v>520</v>
      </c>
      <c r="D22" s="7">
        <v>40.573</v>
      </c>
      <c r="E22" s="7">
        <v>0</v>
      </c>
      <c r="F22" s="7">
        <v>8.9410000000000007</v>
      </c>
      <c r="G22" s="7">
        <v>0.1</v>
      </c>
      <c r="H22" s="7">
        <v>49.884</v>
      </c>
      <c r="I22" s="7">
        <v>0.375</v>
      </c>
      <c r="J22" s="7">
        <v>7.0000000000000001E-3</v>
      </c>
      <c r="K22" s="7">
        <f t="shared" si="0"/>
        <v>99.88000000000001</v>
      </c>
      <c r="L22" s="9">
        <v>90.86365152228062</v>
      </c>
    </row>
    <row r="23" spans="1:13" s="2" customFormat="1" x14ac:dyDescent="0.2">
      <c r="A23" t="s">
        <v>495</v>
      </c>
      <c r="B23">
        <v>257</v>
      </c>
      <c r="C23" t="s">
        <v>520</v>
      </c>
      <c r="D23" s="7">
        <v>40.700000000000003</v>
      </c>
      <c r="E23" s="7">
        <v>0</v>
      </c>
      <c r="F23" s="7">
        <v>8.75</v>
      </c>
      <c r="G23" s="7">
        <v>8.2000000000000003E-2</v>
      </c>
      <c r="H23" s="7">
        <v>49.91</v>
      </c>
      <c r="I23" s="7">
        <v>0.437</v>
      </c>
      <c r="J23" s="7">
        <v>8.0000000000000002E-3</v>
      </c>
      <c r="K23" s="7">
        <f t="shared" si="0"/>
        <v>99.887</v>
      </c>
      <c r="L23" s="9">
        <v>91.045588724281117</v>
      </c>
    </row>
    <row r="24" spans="1:13" x14ac:dyDescent="0.2">
      <c r="A24" t="s">
        <v>496</v>
      </c>
      <c r="B24">
        <v>260</v>
      </c>
      <c r="C24" t="s">
        <v>521</v>
      </c>
      <c r="D24" s="7">
        <v>40.71</v>
      </c>
      <c r="E24" s="7">
        <v>3.3000000000000002E-2</v>
      </c>
      <c r="F24" s="7">
        <v>8.93</v>
      </c>
      <c r="G24" s="7">
        <v>0.10100000000000001</v>
      </c>
      <c r="H24" s="7">
        <v>49.962000000000003</v>
      </c>
      <c r="I24" s="7">
        <v>0.41499999999999998</v>
      </c>
      <c r="J24" s="7">
        <v>2E-3</v>
      </c>
      <c r="K24" s="7">
        <f t="shared" si="0"/>
        <v>100.15300000000001</v>
      </c>
      <c r="L24" s="9">
        <v>90.886815236336545</v>
      </c>
    </row>
    <row r="25" spans="1:13" x14ac:dyDescent="0.2">
      <c r="A25" t="s">
        <v>497</v>
      </c>
      <c r="B25">
        <v>263</v>
      </c>
      <c r="C25" t="s">
        <v>520</v>
      </c>
      <c r="D25" s="7">
        <v>39.865000000000002</v>
      </c>
      <c r="E25" s="7">
        <v>4.4999999999999998E-2</v>
      </c>
      <c r="F25" s="7">
        <v>13.733000000000001</v>
      </c>
      <c r="G25" s="7">
        <v>0.13</v>
      </c>
      <c r="H25" s="7">
        <v>46.25</v>
      </c>
      <c r="I25" s="7">
        <v>0.154</v>
      </c>
      <c r="J25" s="7">
        <v>7.4999999999999997E-2</v>
      </c>
      <c r="K25" s="7">
        <f t="shared" si="0"/>
        <v>100.252</v>
      </c>
      <c r="L25" s="9">
        <v>85.720978464178117</v>
      </c>
    </row>
    <row r="26" spans="1:13" x14ac:dyDescent="0.2">
      <c r="A26" t="s">
        <v>498</v>
      </c>
      <c r="B26">
        <v>266</v>
      </c>
      <c r="C26" t="s">
        <v>521</v>
      </c>
      <c r="D26" s="7">
        <v>40.872999999999998</v>
      </c>
      <c r="E26" s="7">
        <v>8.9999999999999993E-3</v>
      </c>
      <c r="F26" s="7">
        <v>7.8520000000000003</v>
      </c>
      <c r="G26" s="7">
        <v>9.4E-2</v>
      </c>
      <c r="H26" s="7">
        <v>50.920999999999999</v>
      </c>
      <c r="I26" s="7">
        <v>0.38600000000000001</v>
      </c>
      <c r="J26" s="7">
        <v>0</v>
      </c>
      <c r="K26" s="7">
        <f t="shared" si="0"/>
        <v>100.13499999999999</v>
      </c>
      <c r="L26" s="9">
        <v>92.0382360131441</v>
      </c>
    </row>
    <row r="27" spans="1:13" x14ac:dyDescent="0.2">
      <c r="A27" t="s">
        <v>499</v>
      </c>
      <c r="B27">
        <v>269</v>
      </c>
      <c r="C27" t="s">
        <v>521</v>
      </c>
      <c r="D27" s="7">
        <v>41.152999999999999</v>
      </c>
      <c r="E27" s="7">
        <v>0</v>
      </c>
      <c r="F27" s="7">
        <v>7.734</v>
      </c>
      <c r="G27" s="7">
        <v>0.115</v>
      </c>
      <c r="H27" s="7">
        <v>51.052</v>
      </c>
      <c r="I27" s="7">
        <v>0.35799999999999998</v>
      </c>
      <c r="J27" s="7">
        <v>1.0999999999999999E-2</v>
      </c>
      <c r="K27" s="7">
        <f t="shared" si="0"/>
        <v>100.423</v>
      </c>
      <c r="L27" s="9">
        <v>92.167060206441107</v>
      </c>
    </row>
    <row r="28" spans="1:13" s="2" customFormat="1" x14ac:dyDescent="0.2">
      <c r="A28" s="2" t="s">
        <v>514</v>
      </c>
      <c r="C28" s="14"/>
      <c r="D28" s="8">
        <f t="shared" ref="D28:K28" si="1">MEDIAN(D5:D27)</f>
        <v>40.71</v>
      </c>
      <c r="E28" s="8">
        <f t="shared" si="1"/>
        <v>3.0000000000000001E-3</v>
      </c>
      <c r="F28" s="8">
        <f t="shared" si="1"/>
        <v>7.7480000000000002</v>
      </c>
      <c r="G28" s="8">
        <f t="shared" si="1"/>
        <v>9.9000000000000005E-2</v>
      </c>
      <c r="H28" s="8">
        <f t="shared" si="1"/>
        <v>50.564</v>
      </c>
      <c r="I28" s="8">
        <f t="shared" si="1"/>
        <v>0.38300000000000001</v>
      </c>
      <c r="J28" s="8">
        <f t="shared" si="1"/>
        <v>8.0000000000000002E-3</v>
      </c>
      <c r="K28" s="8">
        <f t="shared" si="1"/>
        <v>99.887</v>
      </c>
      <c r="L28" s="10">
        <f>MEDIAN(L5:L27)</f>
        <v>92.076098919034834</v>
      </c>
    </row>
    <row r="29" spans="1:13" s="2" customFormat="1" x14ac:dyDescent="0.2">
      <c r="A29" s="2" t="s">
        <v>513</v>
      </c>
      <c r="D29" s="8">
        <f t="shared" ref="D29:K29" si="2">AVERAGE(D5:D27)</f>
        <v>40.686739130434781</v>
      </c>
      <c r="E29" s="8">
        <f t="shared" si="2"/>
        <v>1.1521739130434782E-2</v>
      </c>
      <c r="F29" s="8">
        <f t="shared" si="2"/>
        <v>8.3073913043478278</v>
      </c>
      <c r="G29" s="8">
        <f t="shared" si="2"/>
        <v>0.10234782608695653</v>
      </c>
      <c r="H29" s="8">
        <f t="shared" si="2"/>
        <v>50.326521739130428</v>
      </c>
      <c r="I29" s="8">
        <f t="shared" si="2"/>
        <v>0.37117391304347824</v>
      </c>
      <c r="J29" s="8">
        <f t="shared" si="2"/>
        <v>1.4000000000000002E-2</v>
      </c>
      <c r="K29" s="8">
        <f t="shared" si="2"/>
        <v>99.81969565217392</v>
      </c>
      <c r="L29" s="10">
        <f>AVERAGE(L5:L27)</f>
        <v>91.517024747643433</v>
      </c>
    </row>
    <row r="30" spans="1:13" s="2" customFormat="1" x14ac:dyDescent="0.2">
      <c r="A30" s="2" t="s">
        <v>515</v>
      </c>
      <c r="D30" s="8">
        <f t="shared" ref="D30:K30" si="3">STDEV(D5:D27)</f>
        <v>0.30912416119671499</v>
      </c>
      <c r="E30" s="8">
        <f t="shared" si="3"/>
        <v>1.8590979154655997E-2</v>
      </c>
      <c r="F30" s="8">
        <f t="shared" si="3"/>
        <v>1.4181533042892096</v>
      </c>
      <c r="G30" s="8">
        <f t="shared" si="3"/>
        <v>1.6612177066160611E-2</v>
      </c>
      <c r="H30" s="8">
        <f t="shared" si="3"/>
        <v>1.0994616397279176</v>
      </c>
      <c r="I30" s="8">
        <f t="shared" si="3"/>
        <v>5.5583395308240399E-2</v>
      </c>
      <c r="J30" s="8">
        <f t="shared" si="3"/>
        <v>2.0826119963336252E-2</v>
      </c>
      <c r="K30" s="8">
        <f t="shared" si="3"/>
        <v>0.39176180550554596</v>
      </c>
      <c r="L30" s="8">
        <f>STDEV(L5:L27)</f>
        <v>1.5098231948803575</v>
      </c>
    </row>
    <row r="31" spans="1:13" x14ac:dyDescent="0.2">
      <c r="A31" s="2" t="s">
        <v>516</v>
      </c>
      <c r="C31" s="2"/>
      <c r="D31" s="8">
        <f t="shared" ref="D31:K31" si="4">MAX(D5:D27)</f>
        <v>41.152999999999999</v>
      </c>
      <c r="E31" s="8">
        <f t="shared" si="4"/>
        <v>7.8E-2</v>
      </c>
      <c r="F31" s="8">
        <f t="shared" si="4"/>
        <v>13.733000000000001</v>
      </c>
      <c r="G31" s="8">
        <f t="shared" si="4"/>
        <v>0.13800000000000001</v>
      </c>
      <c r="H31" s="8">
        <f t="shared" si="4"/>
        <v>51.594999999999999</v>
      </c>
      <c r="I31" s="8">
        <f t="shared" si="4"/>
        <v>0.437</v>
      </c>
      <c r="J31" s="8">
        <f t="shared" si="4"/>
        <v>8.2000000000000003E-2</v>
      </c>
      <c r="K31" s="8">
        <f t="shared" si="4"/>
        <v>100.423</v>
      </c>
      <c r="L31" s="10">
        <f>MAX(L5:L27)</f>
        <v>93.211633358941981</v>
      </c>
      <c r="M31" s="2"/>
    </row>
    <row r="32" spans="1:13" x14ac:dyDescent="0.2">
      <c r="A32" s="2" t="s">
        <v>517</v>
      </c>
      <c r="C32" s="2"/>
      <c r="D32" s="8"/>
      <c r="E32" s="8"/>
      <c r="F32" s="8"/>
      <c r="G32" s="8"/>
      <c r="H32" s="8"/>
      <c r="I32" s="8"/>
      <c r="J32" s="8"/>
      <c r="K32" s="8"/>
      <c r="L32" s="17">
        <v>1</v>
      </c>
      <c r="M32" s="2"/>
    </row>
    <row r="33" spans="1:13" x14ac:dyDescent="0.2">
      <c r="A33" s="2" t="s">
        <v>518</v>
      </c>
      <c r="C33" s="2"/>
      <c r="D33" s="8"/>
      <c r="E33" s="8"/>
      <c r="F33" s="8"/>
      <c r="G33" s="8"/>
      <c r="H33" s="8"/>
      <c r="I33" s="8"/>
      <c r="J33" s="8"/>
      <c r="K33" s="8"/>
      <c r="L33" s="17">
        <f>COUNT(L5:L27)</f>
        <v>23</v>
      </c>
      <c r="M33" s="2"/>
    </row>
    <row r="34" spans="1:13" x14ac:dyDescent="0.2">
      <c r="D34" s="7"/>
      <c r="E34" s="7"/>
      <c r="F34" s="7"/>
      <c r="G34" s="7"/>
      <c r="H34" s="7"/>
      <c r="I34" s="7"/>
      <c r="J34" s="7"/>
      <c r="K34" s="7"/>
      <c r="L34" s="9"/>
    </row>
    <row r="35" spans="1:13" x14ac:dyDescent="0.2">
      <c r="A35" s="2" t="s">
        <v>218</v>
      </c>
      <c r="D35" s="7"/>
      <c r="E35" s="7"/>
      <c r="F35" s="7"/>
      <c r="G35" s="7"/>
      <c r="H35" s="7"/>
      <c r="I35" s="7"/>
      <c r="J35" s="7"/>
      <c r="K35" s="7"/>
      <c r="L35" s="9"/>
    </row>
    <row r="36" spans="1:13" x14ac:dyDescent="0.2">
      <c r="A36" t="s">
        <v>157</v>
      </c>
      <c r="B36">
        <v>1434</v>
      </c>
      <c r="D36" s="7">
        <v>39.606000000000002</v>
      </c>
      <c r="E36" s="7">
        <v>0.06</v>
      </c>
      <c r="F36" s="7">
        <v>12.352</v>
      </c>
      <c r="G36" s="7">
        <v>0.16700000000000001</v>
      </c>
      <c r="H36" s="7">
        <v>46.383000000000003</v>
      </c>
      <c r="I36" s="7">
        <v>0.23300000000000001</v>
      </c>
      <c r="J36" s="7">
        <v>6.5000000000000002E-2</v>
      </c>
      <c r="K36" s="7">
        <f t="shared" ref="K36:K40" si="5">SUM(D36:J36)</f>
        <v>98.866000000000014</v>
      </c>
      <c r="L36" s="9">
        <v>87.002291691477325</v>
      </c>
    </row>
    <row r="37" spans="1:13" x14ac:dyDescent="0.2">
      <c r="A37" t="s">
        <v>164</v>
      </c>
      <c r="B37">
        <v>1448</v>
      </c>
      <c r="D37" s="7">
        <v>39.546999999999997</v>
      </c>
      <c r="E37" s="7">
        <v>4.9000000000000002E-2</v>
      </c>
      <c r="F37" s="7">
        <v>12.276999999999999</v>
      </c>
      <c r="G37" s="7">
        <v>0.17799999999999999</v>
      </c>
      <c r="H37" s="7">
        <v>46.545000000000002</v>
      </c>
      <c r="I37" s="7">
        <v>0.25</v>
      </c>
      <c r="J37" s="7">
        <v>3.1E-2</v>
      </c>
      <c r="K37" s="7">
        <f t="shared" si="5"/>
        <v>98.87700000000001</v>
      </c>
      <c r="L37" s="9">
        <v>87.110207777209254</v>
      </c>
    </row>
    <row r="38" spans="1:13" x14ac:dyDescent="0.2">
      <c r="A38" t="s">
        <v>460</v>
      </c>
      <c r="B38">
        <v>264</v>
      </c>
      <c r="D38" s="7">
        <v>39.274000000000001</v>
      </c>
      <c r="E38" s="7">
        <v>2.8000000000000001E-2</v>
      </c>
      <c r="F38" s="7">
        <v>11.952</v>
      </c>
      <c r="G38" s="7">
        <v>0.155</v>
      </c>
      <c r="H38" s="7">
        <v>46.481999999999999</v>
      </c>
      <c r="I38" s="7">
        <v>0.27</v>
      </c>
      <c r="J38" s="7">
        <v>0.30099999999999999</v>
      </c>
      <c r="K38" s="7">
        <f t="shared" si="5"/>
        <v>98.461999999999989</v>
      </c>
      <c r="L38" s="9">
        <v>87.393550011434513</v>
      </c>
    </row>
    <row r="39" spans="1:13" x14ac:dyDescent="0.2">
      <c r="A39" t="s">
        <v>461</v>
      </c>
      <c r="B39">
        <v>265</v>
      </c>
      <c r="D39" s="7">
        <v>39.86</v>
      </c>
      <c r="E39" s="7">
        <v>3.9E-2</v>
      </c>
      <c r="F39" s="7">
        <v>11.538</v>
      </c>
      <c r="G39" s="7">
        <v>0.17100000000000001</v>
      </c>
      <c r="H39" s="7">
        <v>47.274000000000001</v>
      </c>
      <c r="I39" s="7">
        <v>0.32500000000000001</v>
      </c>
      <c r="J39" s="7">
        <v>7.1999999999999995E-2</v>
      </c>
      <c r="K39" s="7">
        <f t="shared" si="5"/>
        <v>99.279000000000011</v>
      </c>
      <c r="L39" s="9">
        <v>87.956962156217358</v>
      </c>
    </row>
    <row r="40" spans="1:13" x14ac:dyDescent="0.2">
      <c r="A40" t="s">
        <v>462</v>
      </c>
      <c r="B40">
        <v>366</v>
      </c>
      <c r="D40" s="7">
        <v>39.271999999999998</v>
      </c>
      <c r="E40" s="7">
        <v>3.5999999999999997E-2</v>
      </c>
      <c r="F40" s="7">
        <v>12.622</v>
      </c>
      <c r="G40" s="7">
        <v>0.16900000000000001</v>
      </c>
      <c r="H40" s="7">
        <v>46.003999999999998</v>
      </c>
      <c r="I40" s="7">
        <v>0.32800000000000001</v>
      </c>
      <c r="J40" s="7">
        <v>0.03</v>
      </c>
      <c r="K40" s="7">
        <f t="shared" si="5"/>
        <v>98.460999999999999</v>
      </c>
      <c r="L40" s="9">
        <v>86.661248852643737</v>
      </c>
    </row>
    <row r="41" spans="1:13" x14ac:dyDescent="0.2">
      <c r="A41" s="2" t="s">
        <v>513</v>
      </c>
      <c r="C41" s="2"/>
      <c r="D41" s="8">
        <f t="shared" ref="D41:K41" si="6">AVERAGE(D36:D40)</f>
        <v>39.511799999999994</v>
      </c>
      <c r="E41" s="8">
        <f t="shared" si="6"/>
        <v>4.2400000000000007E-2</v>
      </c>
      <c r="F41" s="8">
        <f t="shared" si="6"/>
        <v>12.148199999999999</v>
      </c>
      <c r="G41" s="8">
        <f t="shared" si="6"/>
        <v>0.16800000000000001</v>
      </c>
      <c r="H41" s="8">
        <f t="shared" si="6"/>
        <v>46.537599999999998</v>
      </c>
      <c r="I41" s="8">
        <f t="shared" si="6"/>
        <v>0.28120000000000001</v>
      </c>
      <c r="J41" s="8">
        <f t="shared" si="6"/>
        <v>9.98E-2</v>
      </c>
      <c r="K41" s="8">
        <f t="shared" si="6"/>
        <v>98.789000000000016</v>
      </c>
      <c r="L41" s="10">
        <f>AVERAGE(L36:L40)</f>
        <v>87.224852097796429</v>
      </c>
      <c r="M41" s="2"/>
    </row>
    <row r="42" spans="1:13" x14ac:dyDescent="0.2">
      <c r="A42" s="2" t="s">
        <v>515</v>
      </c>
      <c r="C42" s="2"/>
      <c r="D42" s="8">
        <f t="shared" ref="D42:K42" si="7">STDEV(D36:D40)</f>
        <v>0.24769376253753342</v>
      </c>
      <c r="E42" s="8">
        <f t="shared" si="7"/>
        <v>1.2381437719424989E-2</v>
      </c>
      <c r="F42" s="8">
        <f t="shared" si="7"/>
        <v>0.41636786619526711</v>
      </c>
      <c r="G42" s="8">
        <f t="shared" si="7"/>
        <v>8.3666002653407547E-3</v>
      </c>
      <c r="H42" s="8">
        <f t="shared" si="7"/>
        <v>0.46207715805912841</v>
      </c>
      <c r="I42" s="8">
        <f t="shared" si="7"/>
        <v>4.3390091034705001E-2</v>
      </c>
      <c r="J42" s="8">
        <f t="shared" si="7"/>
        <v>0.11409513574206392</v>
      </c>
      <c r="K42" s="8">
        <f t="shared" si="7"/>
        <v>0.34215712764752626</v>
      </c>
      <c r="L42" s="8">
        <f>STDEV(L36:L40)</f>
        <v>0.48599619246384101</v>
      </c>
      <c r="M42" s="2"/>
    </row>
    <row r="43" spans="1:13" x14ac:dyDescent="0.2">
      <c r="A43" s="2" t="s">
        <v>518</v>
      </c>
      <c r="C43" s="2"/>
      <c r="D43" s="13"/>
      <c r="E43" s="13"/>
      <c r="F43" s="13"/>
      <c r="G43" s="13"/>
      <c r="H43" s="13"/>
      <c r="I43" s="13"/>
      <c r="J43" s="13"/>
      <c r="K43" s="13"/>
      <c r="L43" s="17">
        <v>5</v>
      </c>
      <c r="M43" s="2"/>
    </row>
    <row r="45" spans="1:13" x14ac:dyDescent="0.2">
      <c r="A45" s="19" t="s">
        <v>595</v>
      </c>
    </row>
    <row r="46" spans="1:13" x14ac:dyDescent="0.2">
      <c r="A46" s="19" t="s">
        <v>588</v>
      </c>
    </row>
    <row r="47" spans="1:13" x14ac:dyDescent="0.2">
      <c r="A47" s="19" t="s">
        <v>589</v>
      </c>
    </row>
    <row r="48" spans="1:13" x14ac:dyDescent="0.2">
      <c r="A48" s="19" t="s">
        <v>781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DCB58-42D6-F440-82C1-7BFC3E8FBD9C}">
  <dimension ref="A1:N57"/>
  <sheetViews>
    <sheetView workbookViewId="0">
      <selection activeCell="A54" sqref="A54:A57"/>
    </sheetView>
  </sheetViews>
  <sheetFormatPr baseColWidth="10" defaultRowHeight="15" x14ac:dyDescent="0.2"/>
  <cols>
    <col min="1" max="1" width="18" customWidth="1"/>
    <col min="3" max="3" width="14.83203125" customWidth="1"/>
    <col min="12" max="14" width="8.83203125"/>
  </cols>
  <sheetData>
    <row r="1" spans="1:12" x14ac:dyDescent="0.2">
      <c r="A1" s="2" t="s">
        <v>591</v>
      </c>
      <c r="B1" s="2"/>
    </row>
    <row r="2" spans="1:12" x14ac:dyDescent="0.2">
      <c r="A2" s="2"/>
      <c r="B2" s="2"/>
    </row>
    <row r="3" spans="1:12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A4" s="2" t="s">
        <v>519</v>
      </c>
    </row>
    <row r="5" spans="1:12" x14ac:dyDescent="0.2">
      <c r="A5" t="s">
        <v>68</v>
      </c>
      <c r="B5">
        <v>1046</v>
      </c>
      <c r="C5" s="6" t="s">
        <v>521</v>
      </c>
      <c r="D5" s="7">
        <v>41.411999999999999</v>
      </c>
      <c r="E5" s="7">
        <v>0.04</v>
      </c>
      <c r="F5" s="7">
        <v>6.81</v>
      </c>
      <c r="G5" s="7">
        <v>8.3000000000000004E-2</v>
      </c>
      <c r="H5" s="7">
        <v>51.671999999999997</v>
      </c>
      <c r="I5" s="7">
        <v>0.374</v>
      </c>
      <c r="J5" s="7">
        <v>2.4E-2</v>
      </c>
      <c r="K5" s="7">
        <f>SUM(D5:J5)</f>
        <v>100.41499999999999</v>
      </c>
      <c r="L5" s="9">
        <f>100*(H5/40.304)/((H5/40.304)+(F5/71.844))</f>
        <v>93.115513850072062</v>
      </c>
    </row>
    <row r="6" spans="1:12" x14ac:dyDescent="0.2">
      <c r="A6" t="s">
        <v>69</v>
      </c>
      <c r="B6">
        <v>1047</v>
      </c>
      <c r="C6" s="6" t="s">
        <v>521</v>
      </c>
      <c r="D6" s="7">
        <v>40.99</v>
      </c>
      <c r="E6" s="7">
        <v>0.03</v>
      </c>
      <c r="F6" s="7">
        <v>7.0110000000000001</v>
      </c>
      <c r="G6" s="7">
        <v>0.115</v>
      </c>
      <c r="H6" s="7">
        <v>51.113999999999997</v>
      </c>
      <c r="I6" s="7">
        <v>0.378</v>
      </c>
      <c r="J6" s="7">
        <v>2.1000000000000001E-2</v>
      </c>
      <c r="K6" s="7">
        <f t="shared" ref="K6:K44" si="0">SUM(D6:J6)</f>
        <v>99.659000000000006</v>
      </c>
      <c r="L6" s="9">
        <v>92.854987692492259</v>
      </c>
    </row>
    <row r="7" spans="1:12" x14ac:dyDescent="0.2">
      <c r="A7" t="s">
        <v>70</v>
      </c>
      <c r="B7">
        <v>1049</v>
      </c>
      <c r="C7" s="6" t="s">
        <v>521</v>
      </c>
      <c r="D7" s="7">
        <v>40.898000000000003</v>
      </c>
      <c r="E7" s="7">
        <v>3.3000000000000002E-2</v>
      </c>
      <c r="F7" s="7">
        <v>7.4480000000000004</v>
      </c>
      <c r="G7" s="7">
        <v>0.105</v>
      </c>
      <c r="H7" s="7">
        <v>50.920999999999999</v>
      </c>
      <c r="I7" s="7">
        <v>0.35499999999999998</v>
      </c>
      <c r="J7" s="7">
        <v>2.7E-2</v>
      </c>
      <c r="K7" s="7">
        <f t="shared" si="0"/>
        <v>99.787000000000006</v>
      </c>
      <c r="L7" s="9">
        <v>92.416819259396163</v>
      </c>
    </row>
    <row r="8" spans="1:12" x14ac:dyDescent="0.2">
      <c r="A8" t="s">
        <v>71</v>
      </c>
      <c r="B8">
        <v>1051</v>
      </c>
      <c r="C8" s="6" t="s">
        <v>521</v>
      </c>
      <c r="D8" s="7">
        <v>41.143999999999998</v>
      </c>
      <c r="E8" s="7">
        <v>2.4E-2</v>
      </c>
      <c r="F8" s="7">
        <v>7.3079999999999998</v>
      </c>
      <c r="G8" s="7">
        <v>7.9000000000000001E-2</v>
      </c>
      <c r="H8" s="7">
        <v>50.985999999999997</v>
      </c>
      <c r="I8" s="7">
        <v>0.33800000000000002</v>
      </c>
      <c r="J8" s="7">
        <v>2.5000000000000001E-2</v>
      </c>
      <c r="K8" s="7">
        <f t="shared" si="0"/>
        <v>99.903999999999996</v>
      </c>
      <c r="L8" s="9">
        <v>92.557531478981034</v>
      </c>
    </row>
    <row r="9" spans="1:12" x14ac:dyDescent="0.2">
      <c r="A9" t="s">
        <v>78</v>
      </c>
      <c r="B9">
        <v>1067</v>
      </c>
      <c r="C9" s="6" t="s">
        <v>521</v>
      </c>
      <c r="D9" s="7">
        <v>40.552999999999997</v>
      </c>
      <c r="E9" s="7">
        <v>3.1E-2</v>
      </c>
      <c r="F9" s="7">
        <v>8.1980000000000004</v>
      </c>
      <c r="G9" s="7">
        <v>0.107</v>
      </c>
      <c r="H9" s="7">
        <v>50.014000000000003</v>
      </c>
      <c r="I9" s="7">
        <v>0.376</v>
      </c>
      <c r="J9" s="7">
        <v>3.1E-2</v>
      </c>
      <c r="K9" s="7">
        <f t="shared" si="0"/>
        <v>99.31</v>
      </c>
      <c r="L9" s="9">
        <v>91.578889909101477</v>
      </c>
    </row>
    <row r="10" spans="1:12" x14ac:dyDescent="0.2">
      <c r="A10" t="s">
        <v>80</v>
      </c>
      <c r="B10">
        <v>1071</v>
      </c>
      <c r="C10" s="6" t="s">
        <v>521</v>
      </c>
      <c r="D10" s="7">
        <v>40.170999999999999</v>
      </c>
      <c r="E10" s="7">
        <v>4.1000000000000002E-2</v>
      </c>
      <c r="F10" s="7">
        <v>10.220000000000001</v>
      </c>
      <c r="G10" s="7">
        <v>0.13</v>
      </c>
      <c r="H10" s="7">
        <v>48.4</v>
      </c>
      <c r="I10" s="7">
        <v>0.32800000000000001</v>
      </c>
      <c r="J10" s="7">
        <v>2.1999999999999999E-2</v>
      </c>
      <c r="K10" s="7">
        <f t="shared" si="0"/>
        <v>99.311999999999998</v>
      </c>
      <c r="L10" s="9">
        <v>89.40883756880875</v>
      </c>
    </row>
    <row r="11" spans="1:12" x14ac:dyDescent="0.2">
      <c r="A11" t="s">
        <v>61</v>
      </c>
      <c r="B11">
        <v>1032</v>
      </c>
      <c r="C11" s="6" t="s">
        <v>520</v>
      </c>
      <c r="D11" s="7">
        <v>40.387</v>
      </c>
      <c r="E11" s="7">
        <v>1.6E-2</v>
      </c>
      <c r="F11" s="7">
        <v>10.722</v>
      </c>
      <c r="G11" s="7">
        <v>0.107</v>
      </c>
      <c r="H11" s="7">
        <v>48.151000000000003</v>
      </c>
      <c r="I11" s="7">
        <v>0.38700000000000001</v>
      </c>
      <c r="J11" s="7">
        <v>7.0000000000000007E-2</v>
      </c>
      <c r="K11" s="7">
        <f t="shared" si="0"/>
        <v>99.84</v>
      </c>
      <c r="L11" s="9">
        <v>88.895297557466336</v>
      </c>
    </row>
    <row r="12" spans="1:12" x14ac:dyDescent="0.2">
      <c r="A12" t="s">
        <v>62</v>
      </c>
      <c r="B12">
        <v>1034</v>
      </c>
      <c r="C12" s="6" t="s">
        <v>520</v>
      </c>
      <c r="D12" s="7">
        <v>41.241</v>
      </c>
      <c r="E12" s="7">
        <v>2.5999999999999999E-2</v>
      </c>
      <c r="F12" s="7">
        <v>6.6639999999999997</v>
      </c>
      <c r="G12" s="7">
        <v>8.5999999999999993E-2</v>
      </c>
      <c r="H12" s="7">
        <v>51.802</v>
      </c>
      <c r="I12" s="7">
        <v>0.35099999999999998</v>
      </c>
      <c r="J12" s="7">
        <v>0</v>
      </c>
      <c r="K12" s="7">
        <f t="shared" si="0"/>
        <v>100.17</v>
      </c>
      <c r="L12" s="9">
        <v>93.268944538761829</v>
      </c>
    </row>
    <row r="13" spans="1:12" x14ac:dyDescent="0.2">
      <c r="A13" t="s">
        <v>63</v>
      </c>
      <c r="B13">
        <v>1035</v>
      </c>
      <c r="C13" s="6" t="s">
        <v>520</v>
      </c>
      <c r="D13" s="7">
        <v>40.712000000000003</v>
      </c>
      <c r="E13" s="7">
        <v>4.2000000000000003E-2</v>
      </c>
      <c r="F13" s="7">
        <v>6.5970000000000004</v>
      </c>
      <c r="G13" s="7">
        <v>8.7999999999999995E-2</v>
      </c>
      <c r="H13" s="7">
        <v>51.027000000000001</v>
      </c>
      <c r="I13" s="7">
        <v>0.39900000000000002</v>
      </c>
      <c r="J13" s="7">
        <v>4.0000000000000001E-3</v>
      </c>
      <c r="K13" s="7">
        <f t="shared" si="0"/>
        <v>98.869000000000014</v>
      </c>
      <c r="L13" s="9">
        <f>100*(H13/40.304)/((H13/40.304)+(F13/71.844))</f>
        <v>93.237682401524481</v>
      </c>
    </row>
    <row r="14" spans="1:12" x14ac:dyDescent="0.2">
      <c r="A14" t="s">
        <v>64</v>
      </c>
      <c r="B14">
        <v>1036</v>
      </c>
      <c r="C14" s="6" t="s">
        <v>520</v>
      </c>
      <c r="D14" s="7">
        <v>40.19</v>
      </c>
      <c r="E14" s="7">
        <v>3.9E-2</v>
      </c>
      <c r="F14" s="7">
        <v>10.247</v>
      </c>
      <c r="G14" s="7">
        <v>0.10299999999999999</v>
      </c>
      <c r="H14" s="7">
        <v>48.631999999999998</v>
      </c>
      <c r="I14" s="7">
        <v>0.36799999999999999</v>
      </c>
      <c r="J14" s="7">
        <v>7.9000000000000001E-2</v>
      </c>
      <c r="K14" s="7">
        <f t="shared" si="0"/>
        <v>99.657999999999987</v>
      </c>
      <c r="L14" s="9">
        <v>89.429118557868009</v>
      </c>
    </row>
    <row r="15" spans="1:12" x14ac:dyDescent="0.2">
      <c r="A15" t="s">
        <v>65</v>
      </c>
      <c r="B15">
        <v>1040</v>
      </c>
      <c r="C15" s="6" t="s">
        <v>520</v>
      </c>
      <c r="D15" s="7">
        <v>40.372999999999998</v>
      </c>
      <c r="E15" s="7">
        <v>0.01</v>
      </c>
      <c r="F15" s="7">
        <v>10.558</v>
      </c>
      <c r="G15" s="7">
        <v>9.6000000000000002E-2</v>
      </c>
      <c r="H15" s="7">
        <v>48.612000000000002</v>
      </c>
      <c r="I15" s="7">
        <v>0.35699999999999998</v>
      </c>
      <c r="J15" s="7">
        <v>7.9000000000000001E-2</v>
      </c>
      <c r="K15" s="7">
        <f t="shared" si="0"/>
        <v>100.08499999999999</v>
      </c>
      <c r="L15" s="9">
        <v>89.139139138934738</v>
      </c>
    </row>
    <row r="16" spans="1:12" x14ac:dyDescent="0.2">
      <c r="A16" t="s">
        <v>66</v>
      </c>
      <c r="B16">
        <v>1042</v>
      </c>
      <c r="C16" s="6" t="s">
        <v>520</v>
      </c>
      <c r="D16" s="7">
        <v>40.524999999999999</v>
      </c>
      <c r="E16" s="7">
        <v>1.7999999999999999E-2</v>
      </c>
      <c r="F16" s="7">
        <v>10.192</v>
      </c>
      <c r="G16" s="7">
        <v>9.8000000000000004E-2</v>
      </c>
      <c r="H16" s="7">
        <v>48.816000000000003</v>
      </c>
      <c r="I16" s="7">
        <v>0.34</v>
      </c>
      <c r="J16" s="7">
        <v>8.2000000000000003E-2</v>
      </c>
      <c r="K16" s="7">
        <f t="shared" si="0"/>
        <v>100.071</v>
      </c>
      <c r="L16" s="9">
        <v>89.515383553469732</v>
      </c>
    </row>
    <row r="17" spans="1:12" x14ac:dyDescent="0.2">
      <c r="A17" t="s">
        <v>67</v>
      </c>
      <c r="B17">
        <v>1044</v>
      </c>
      <c r="C17" s="6" t="s">
        <v>520</v>
      </c>
      <c r="D17" s="7">
        <v>41.281999999999996</v>
      </c>
      <c r="E17" s="7">
        <v>0</v>
      </c>
      <c r="F17" s="7">
        <v>6.6630000000000003</v>
      </c>
      <c r="G17" s="7">
        <v>9.9000000000000005E-2</v>
      </c>
      <c r="H17" s="7">
        <v>51.795999999999999</v>
      </c>
      <c r="I17" s="7">
        <v>0.35</v>
      </c>
      <c r="J17" s="7">
        <v>0.03</v>
      </c>
      <c r="K17" s="7">
        <f t="shared" si="0"/>
        <v>100.21999999999998</v>
      </c>
      <c r="L17" s="9">
        <v>93.269159487058062</v>
      </c>
    </row>
    <row r="18" spans="1:12" x14ac:dyDescent="0.2">
      <c r="A18" t="s">
        <v>72</v>
      </c>
      <c r="B18">
        <v>1053</v>
      </c>
      <c r="C18" s="6" t="s">
        <v>520</v>
      </c>
      <c r="D18" s="7">
        <v>40.453000000000003</v>
      </c>
      <c r="E18" s="7">
        <v>6.6000000000000003E-2</v>
      </c>
      <c r="F18" s="7">
        <v>10.122</v>
      </c>
      <c r="G18" s="7">
        <v>9.5000000000000001E-2</v>
      </c>
      <c r="H18" s="7">
        <v>48.735999999999997</v>
      </c>
      <c r="I18" s="7">
        <v>0.36399999999999999</v>
      </c>
      <c r="J18" s="7">
        <v>5.8000000000000003E-2</v>
      </c>
      <c r="K18" s="7">
        <f t="shared" si="0"/>
        <v>99.89400000000002</v>
      </c>
      <c r="L18" s="9">
        <v>89.564570145092532</v>
      </c>
    </row>
    <row r="19" spans="1:12" x14ac:dyDescent="0.2">
      <c r="A19" t="s">
        <v>73</v>
      </c>
      <c r="B19">
        <v>1057</v>
      </c>
      <c r="C19" s="6" t="s">
        <v>520</v>
      </c>
      <c r="D19" s="7">
        <v>40.814999999999998</v>
      </c>
      <c r="E19" s="7">
        <v>2.5999999999999999E-2</v>
      </c>
      <c r="F19" s="7">
        <v>7.9390000000000001</v>
      </c>
      <c r="G19" s="7">
        <v>0.104</v>
      </c>
      <c r="H19" s="7">
        <v>50.439</v>
      </c>
      <c r="I19" s="7">
        <v>0.35</v>
      </c>
      <c r="J19" s="7">
        <v>1.9E-2</v>
      </c>
      <c r="K19" s="7">
        <f t="shared" si="0"/>
        <v>99.692000000000007</v>
      </c>
      <c r="L19" s="9">
        <v>91.886492291102769</v>
      </c>
    </row>
    <row r="20" spans="1:12" x14ac:dyDescent="0.2">
      <c r="A20" t="s">
        <v>74</v>
      </c>
      <c r="B20">
        <v>1059</v>
      </c>
      <c r="C20" s="6" t="s">
        <v>520</v>
      </c>
      <c r="D20" s="7">
        <v>40.378999999999998</v>
      </c>
      <c r="E20" s="7">
        <v>2.1000000000000001E-2</v>
      </c>
      <c r="F20" s="7">
        <v>10.597</v>
      </c>
      <c r="G20" s="7">
        <v>0.114</v>
      </c>
      <c r="H20" s="7">
        <v>48.331000000000003</v>
      </c>
      <c r="I20" s="7">
        <v>0.30399999999999999</v>
      </c>
      <c r="J20" s="7">
        <v>3.1E-2</v>
      </c>
      <c r="K20" s="7">
        <f t="shared" si="0"/>
        <v>99.777000000000015</v>
      </c>
      <c r="L20" s="9">
        <v>89.046977448022091</v>
      </c>
    </row>
    <row r="21" spans="1:12" x14ac:dyDescent="0.2">
      <c r="A21" t="s">
        <v>75</v>
      </c>
      <c r="B21">
        <v>1061</v>
      </c>
      <c r="C21" s="6" t="s">
        <v>520</v>
      </c>
      <c r="D21" s="7">
        <v>40.744999999999997</v>
      </c>
      <c r="E21" s="7">
        <v>2.9000000000000001E-2</v>
      </c>
      <c r="F21" s="7">
        <v>7.1120000000000001</v>
      </c>
      <c r="G21" s="7">
        <v>7.0000000000000007E-2</v>
      </c>
      <c r="H21" s="7">
        <v>50.941000000000003</v>
      </c>
      <c r="I21" s="7">
        <v>0.40600000000000003</v>
      </c>
      <c r="J21" s="7">
        <v>1.2999999999999999E-2</v>
      </c>
      <c r="K21" s="7">
        <f t="shared" si="0"/>
        <v>99.316000000000017</v>
      </c>
      <c r="L21" s="9">
        <v>92.73670646795712</v>
      </c>
    </row>
    <row r="22" spans="1:12" x14ac:dyDescent="0.2">
      <c r="A22" t="s">
        <v>76</v>
      </c>
      <c r="B22">
        <v>1063</v>
      </c>
      <c r="C22" s="6" t="s">
        <v>520</v>
      </c>
      <c r="D22" s="7">
        <v>40.819000000000003</v>
      </c>
      <c r="E22" s="7">
        <v>1.9E-2</v>
      </c>
      <c r="F22" s="7">
        <v>7.3</v>
      </c>
      <c r="G22" s="7">
        <v>9.0999999999999998E-2</v>
      </c>
      <c r="H22" s="7">
        <v>50.593000000000004</v>
      </c>
      <c r="I22" s="7">
        <v>0.34200000000000003</v>
      </c>
      <c r="J22" s="7">
        <v>1.4E-2</v>
      </c>
      <c r="K22" s="7">
        <f t="shared" si="0"/>
        <v>99.177999999999997</v>
      </c>
      <c r="L22" s="9">
        <v>92.511644165378115</v>
      </c>
    </row>
    <row r="23" spans="1:12" x14ac:dyDescent="0.2">
      <c r="A23" t="s">
        <v>77</v>
      </c>
      <c r="B23">
        <v>1065</v>
      </c>
      <c r="C23" s="6" t="s">
        <v>520</v>
      </c>
      <c r="D23" s="7">
        <v>40.145000000000003</v>
      </c>
      <c r="E23" s="7">
        <v>5.2999999999999999E-2</v>
      </c>
      <c r="F23" s="7">
        <v>10.564</v>
      </c>
      <c r="G23" s="7">
        <v>0.108</v>
      </c>
      <c r="H23" s="7">
        <v>48.1</v>
      </c>
      <c r="I23" s="7">
        <v>0.307</v>
      </c>
      <c r="J23" s="7">
        <v>6.2E-2</v>
      </c>
      <c r="K23" s="7">
        <f t="shared" si="0"/>
        <v>99.338999999999999</v>
      </c>
      <c r="L23" s="9">
        <v>89.030658714799358</v>
      </c>
    </row>
    <row r="24" spans="1:12" x14ac:dyDescent="0.2">
      <c r="A24" t="s">
        <v>79</v>
      </c>
      <c r="B24">
        <v>1069</v>
      </c>
      <c r="C24" s="6" t="s">
        <v>520</v>
      </c>
      <c r="D24" s="7">
        <v>40.286000000000001</v>
      </c>
      <c r="E24" s="7">
        <v>5.1999999999999998E-2</v>
      </c>
      <c r="F24" s="7">
        <v>9.1449999999999996</v>
      </c>
      <c r="G24" s="7">
        <v>0.11600000000000001</v>
      </c>
      <c r="H24" s="7">
        <v>49.106999999999999</v>
      </c>
      <c r="I24" s="7">
        <v>0.35</v>
      </c>
      <c r="J24" s="7">
        <v>6.9000000000000006E-2</v>
      </c>
      <c r="K24" s="7">
        <f t="shared" si="0"/>
        <v>99.125</v>
      </c>
      <c r="L24" s="9">
        <v>90.541039169064291</v>
      </c>
    </row>
    <row r="25" spans="1:12" x14ac:dyDescent="0.2">
      <c r="A25" t="s">
        <v>111</v>
      </c>
      <c r="B25">
        <v>1299</v>
      </c>
      <c r="C25" s="6" t="s">
        <v>520</v>
      </c>
      <c r="D25" s="7">
        <v>40.281999999999996</v>
      </c>
      <c r="E25" s="7">
        <v>1.7999999999999999E-2</v>
      </c>
      <c r="F25" s="7">
        <v>9.4320000000000004</v>
      </c>
      <c r="G25" s="7">
        <v>8.7999999999999995E-2</v>
      </c>
      <c r="H25" s="7">
        <v>48.969000000000001</v>
      </c>
      <c r="I25" s="7">
        <v>0.36299999999999999</v>
      </c>
      <c r="J25" s="7">
        <v>0.06</v>
      </c>
      <c r="K25" s="7">
        <f t="shared" si="0"/>
        <v>99.212000000000003</v>
      </c>
      <c r="L25" s="9">
        <v>90.248322283818567</v>
      </c>
    </row>
    <row r="26" spans="1:12" x14ac:dyDescent="0.2">
      <c r="A26" t="s">
        <v>112</v>
      </c>
      <c r="B26">
        <v>1301</v>
      </c>
      <c r="C26" s="6" t="s">
        <v>520</v>
      </c>
      <c r="D26" s="7">
        <v>40.496000000000002</v>
      </c>
      <c r="E26" s="7">
        <v>5.3999999999999999E-2</v>
      </c>
      <c r="F26" s="7">
        <v>9.1180000000000003</v>
      </c>
      <c r="G26" s="7">
        <v>9.6000000000000002E-2</v>
      </c>
      <c r="H26" s="7">
        <v>49.668999999999997</v>
      </c>
      <c r="I26" s="7">
        <v>0.35799999999999998</v>
      </c>
      <c r="J26" s="7">
        <v>7.8E-2</v>
      </c>
      <c r="K26" s="7">
        <f t="shared" si="0"/>
        <v>99.869</v>
      </c>
      <c r="L26" s="9">
        <v>90.663106341363402</v>
      </c>
    </row>
    <row r="27" spans="1:12" x14ac:dyDescent="0.2">
      <c r="A27" t="s">
        <v>113</v>
      </c>
      <c r="B27">
        <v>1303</v>
      </c>
      <c r="C27" s="6" t="s">
        <v>520</v>
      </c>
      <c r="D27" s="7">
        <v>40.994</v>
      </c>
      <c r="E27" s="7">
        <v>1.4999999999999999E-2</v>
      </c>
      <c r="F27" s="7">
        <v>6.8280000000000003</v>
      </c>
      <c r="G27" s="7">
        <v>7.4999999999999997E-2</v>
      </c>
      <c r="H27" s="7">
        <v>51.534999999999997</v>
      </c>
      <c r="I27" s="7">
        <v>0.38100000000000001</v>
      </c>
      <c r="J27" s="7">
        <v>1.4E-2</v>
      </c>
      <c r="K27" s="7">
        <f t="shared" si="0"/>
        <v>99.841999999999999</v>
      </c>
      <c r="L27" s="9">
        <v>93.081495462039427</v>
      </c>
    </row>
    <row r="28" spans="1:12" x14ac:dyDescent="0.2">
      <c r="A28" t="s">
        <v>114</v>
      </c>
      <c r="B28">
        <v>1305</v>
      </c>
      <c r="C28" s="6" t="s">
        <v>520</v>
      </c>
      <c r="D28" s="7">
        <v>40.962000000000003</v>
      </c>
      <c r="E28" s="7">
        <v>3.5999999999999997E-2</v>
      </c>
      <c r="F28" s="7">
        <v>6.9429999999999996</v>
      </c>
      <c r="G28" s="7">
        <v>7.3999999999999996E-2</v>
      </c>
      <c r="H28" s="7">
        <v>51.627000000000002</v>
      </c>
      <c r="I28" s="7">
        <v>0.36</v>
      </c>
      <c r="J28" s="7">
        <v>1.0999999999999999E-2</v>
      </c>
      <c r="K28" s="7">
        <f t="shared" si="0"/>
        <v>100.01299999999999</v>
      </c>
      <c r="L28" s="9">
        <v>92.984802611501294</v>
      </c>
    </row>
    <row r="29" spans="1:12" x14ac:dyDescent="0.2">
      <c r="A29" t="s">
        <v>115</v>
      </c>
      <c r="B29">
        <v>1307</v>
      </c>
      <c r="C29" s="6" t="s">
        <v>520</v>
      </c>
      <c r="D29" s="7">
        <v>40.572000000000003</v>
      </c>
      <c r="E29" s="7">
        <v>4.7E-2</v>
      </c>
      <c r="F29" s="7">
        <v>9.8680000000000003</v>
      </c>
      <c r="G29" s="7">
        <v>0.122</v>
      </c>
      <c r="H29" s="7">
        <v>49.213999999999999</v>
      </c>
      <c r="I29" s="7">
        <v>0.318</v>
      </c>
      <c r="J29" s="7">
        <v>2.8000000000000001E-2</v>
      </c>
      <c r="K29" s="7">
        <f t="shared" si="0"/>
        <v>100.16900000000001</v>
      </c>
      <c r="L29" s="9">
        <v>89.888778994083026</v>
      </c>
    </row>
    <row r="30" spans="1:12" x14ac:dyDescent="0.2">
      <c r="A30" t="s">
        <v>116</v>
      </c>
      <c r="B30">
        <v>1309</v>
      </c>
      <c r="C30" s="6" t="s">
        <v>520</v>
      </c>
      <c r="D30" s="7">
        <v>40.484000000000002</v>
      </c>
      <c r="E30" s="7">
        <v>1.7000000000000001E-2</v>
      </c>
      <c r="F30" s="7">
        <v>10.138</v>
      </c>
      <c r="G30" s="7">
        <v>0.11</v>
      </c>
      <c r="H30" s="7">
        <v>49.052999999999997</v>
      </c>
      <c r="I30" s="7">
        <v>0.34599999999999997</v>
      </c>
      <c r="J30" s="7">
        <v>0.01</v>
      </c>
      <c r="K30" s="7">
        <f t="shared" si="0"/>
        <v>100.158</v>
      </c>
      <c r="L30" s="9">
        <v>89.610315365027986</v>
      </c>
    </row>
    <row r="31" spans="1:12" x14ac:dyDescent="0.2">
      <c r="A31" t="s">
        <v>117</v>
      </c>
      <c r="B31">
        <v>1311</v>
      </c>
      <c r="C31" s="6" t="s">
        <v>520</v>
      </c>
      <c r="D31" s="7">
        <v>40.383000000000003</v>
      </c>
      <c r="E31" s="7">
        <v>2.3E-2</v>
      </c>
      <c r="F31" s="7">
        <v>10.175000000000001</v>
      </c>
      <c r="G31" s="7">
        <v>8.7999999999999995E-2</v>
      </c>
      <c r="H31" s="7">
        <v>48.722999999999999</v>
      </c>
      <c r="I31" s="7">
        <v>0.35599999999999998</v>
      </c>
      <c r="J31" s="7">
        <v>7.8E-2</v>
      </c>
      <c r="K31" s="7">
        <f t="shared" si="0"/>
        <v>99.825999999999993</v>
      </c>
      <c r="L31" s="9">
        <v>89.513153737169489</v>
      </c>
    </row>
    <row r="32" spans="1:12" x14ac:dyDescent="0.2">
      <c r="A32" t="s">
        <v>118</v>
      </c>
      <c r="B32">
        <v>1313</v>
      </c>
      <c r="C32" s="6" t="s">
        <v>520</v>
      </c>
      <c r="D32" s="7">
        <v>40.655999999999999</v>
      </c>
      <c r="E32" s="7">
        <v>3.3000000000000002E-2</v>
      </c>
      <c r="F32" s="7">
        <v>7.5259999999999998</v>
      </c>
      <c r="G32" s="7">
        <v>0.114</v>
      </c>
      <c r="H32" s="7">
        <v>50.456000000000003</v>
      </c>
      <c r="I32" s="7">
        <v>0.371</v>
      </c>
      <c r="J32" s="7">
        <v>2.1999999999999999E-2</v>
      </c>
      <c r="K32" s="7">
        <f t="shared" si="0"/>
        <v>99.177999999999997</v>
      </c>
      <c r="L32" s="9">
        <v>92.278370509038908</v>
      </c>
    </row>
    <row r="33" spans="1:14" x14ac:dyDescent="0.2">
      <c r="A33" t="s">
        <v>119</v>
      </c>
      <c r="B33">
        <v>1315</v>
      </c>
      <c r="C33" s="6" t="s">
        <v>520</v>
      </c>
      <c r="D33" s="7">
        <v>40.841999999999999</v>
      </c>
      <c r="E33" s="7">
        <v>4.2999999999999997E-2</v>
      </c>
      <c r="F33" s="7">
        <v>6.6479999999999997</v>
      </c>
      <c r="G33" s="7">
        <v>0.1</v>
      </c>
      <c r="H33" s="7">
        <v>51.3</v>
      </c>
      <c r="I33" s="7">
        <v>0.34899999999999998</v>
      </c>
      <c r="J33" s="7">
        <v>2.5999999999999999E-2</v>
      </c>
      <c r="K33" s="7">
        <f t="shared" si="0"/>
        <v>99.307999999999993</v>
      </c>
      <c r="L33" s="9">
        <v>93.222754429382277</v>
      </c>
    </row>
    <row r="34" spans="1:14" x14ac:dyDescent="0.2">
      <c r="A34" t="s">
        <v>120</v>
      </c>
      <c r="B34">
        <v>1317</v>
      </c>
      <c r="C34" s="6" t="s">
        <v>520</v>
      </c>
      <c r="D34" s="7">
        <v>40.78</v>
      </c>
      <c r="E34" s="7">
        <v>0.06</v>
      </c>
      <c r="F34" s="7">
        <v>8.8249999999999993</v>
      </c>
      <c r="G34" s="7">
        <v>0.13100000000000001</v>
      </c>
      <c r="H34" s="7">
        <v>49.875999999999998</v>
      </c>
      <c r="I34" s="7">
        <v>0.38200000000000001</v>
      </c>
      <c r="J34" s="7">
        <v>4.9000000000000002E-2</v>
      </c>
      <c r="K34" s="7">
        <f t="shared" si="0"/>
        <v>100.10300000000001</v>
      </c>
      <c r="L34" s="9">
        <v>90.970166672919405</v>
      </c>
    </row>
    <row r="35" spans="1:14" x14ac:dyDescent="0.2">
      <c r="A35" t="s">
        <v>391</v>
      </c>
      <c r="B35">
        <v>1219</v>
      </c>
      <c r="C35" t="s">
        <v>521</v>
      </c>
      <c r="D35" s="7">
        <v>40.598999999999997</v>
      </c>
      <c r="E35" s="7">
        <v>1.0999999999999999E-2</v>
      </c>
      <c r="F35" s="7">
        <v>7.7270000000000003</v>
      </c>
      <c r="G35" s="7">
        <v>9.7000000000000003E-2</v>
      </c>
      <c r="H35" s="7">
        <v>50.585000000000001</v>
      </c>
      <c r="I35" s="7">
        <v>0.34100000000000003</v>
      </c>
      <c r="J35" s="7">
        <v>3.7999999999999999E-2</v>
      </c>
      <c r="K35" s="7">
        <f t="shared" si="0"/>
        <v>99.397999999999996</v>
      </c>
      <c r="L35" s="9">
        <v>92.107044556567047</v>
      </c>
      <c r="N35" s="6"/>
    </row>
    <row r="36" spans="1:14" x14ac:dyDescent="0.2">
      <c r="A36" t="s">
        <v>392</v>
      </c>
      <c r="B36">
        <v>1221</v>
      </c>
      <c r="C36" t="s">
        <v>521</v>
      </c>
      <c r="D36" s="7">
        <v>40.378</v>
      </c>
      <c r="E36" s="7">
        <v>1.4E-2</v>
      </c>
      <c r="F36" s="7">
        <v>7.6559999999999997</v>
      </c>
      <c r="G36" s="7">
        <v>9.4E-2</v>
      </c>
      <c r="H36" s="7">
        <v>50.328000000000003</v>
      </c>
      <c r="I36" s="7">
        <v>0.35799999999999998</v>
      </c>
      <c r="J36" s="7">
        <v>3.3000000000000002E-2</v>
      </c>
      <c r="K36" s="7">
        <f t="shared" si="0"/>
        <v>98.861000000000004</v>
      </c>
      <c r="L36" s="9">
        <v>92.137071892212376</v>
      </c>
      <c r="N36" s="6"/>
    </row>
    <row r="37" spans="1:14" x14ac:dyDescent="0.2">
      <c r="A37" t="s">
        <v>393</v>
      </c>
      <c r="B37">
        <v>1223</v>
      </c>
      <c r="C37" t="s">
        <v>521</v>
      </c>
      <c r="D37" s="7">
        <v>40.726999999999997</v>
      </c>
      <c r="E37" s="7">
        <v>3.7999999999999999E-2</v>
      </c>
      <c r="F37" s="7">
        <v>7.7210000000000001</v>
      </c>
      <c r="G37" s="7">
        <v>9.9000000000000005E-2</v>
      </c>
      <c r="H37" s="7">
        <v>50.728999999999999</v>
      </c>
      <c r="I37" s="7">
        <v>0.36899999999999999</v>
      </c>
      <c r="J37" s="7">
        <v>3.2000000000000001E-2</v>
      </c>
      <c r="K37" s="7">
        <f t="shared" si="0"/>
        <v>99.714999999999989</v>
      </c>
      <c r="L37" s="9">
        <v>92.133317765829091</v>
      </c>
      <c r="N37" s="6"/>
    </row>
    <row r="38" spans="1:14" x14ac:dyDescent="0.2">
      <c r="A38" t="s">
        <v>396</v>
      </c>
      <c r="B38">
        <v>1229</v>
      </c>
      <c r="C38" t="s">
        <v>521</v>
      </c>
      <c r="D38" s="7">
        <v>40.033999999999999</v>
      </c>
      <c r="E38" s="7">
        <v>3.7999999999999999E-2</v>
      </c>
      <c r="F38" s="7">
        <v>11.112</v>
      </c>
      <c r="G38" s="7">
        <v>0.105</v>
      </c>
      <c r="H38" s="7">
        <v>47.875</v>
      </c>
      <c r="I38" s="7">
        <v>0.312</v>
      </c>
      <c r="J38" s="7">
        <v>5.1999999999999998E-2</v>
      </c>
      <c r="K38" s="7">
        <f t="shared" si="0"/>
        <v>99.527999999999992</v>
      </c>
      <c r="L38" s="9">
        <v>88.479208412997465</v>
      </c>
      <c r="N38" s="6"/>
    </row>
    <row r="39" spans="1:14" x14ac:dyDescent="0.2">
      <c r="A39" t="s">
        <v>397</v>
      </c>
      <c r="B39">
        <v>1231</v>
      </c>
      <c r="C39" t="s">
        <v>521</v>
      </c>
      <c r="D39" s="7">
        <v>40.686</v>
      </c>
      <c r="E39" s="7">
        <v>7.0000000000000001E-3</v>
      </c>
      <c r="F39" s="7">
        <v>8.4239999999999995</v>
      </c>
      <c r="G39" s="7">
        <v>8.6999999999999994E-2</v>
      </c>
      <c r="H39" s="7">
        <v>50.475000000000001</v>
      </c>
      <c r="I39" s="7">
        <v>0.37</v>
      </c>
      <c r="J39" s="7">
        <v>8.0000000000000002E-3</v>
      </c>
      <c r="K39" s="7">
        <f t="shared" si="0"/>
        <v>100.057</v>
      </c>
      <c r="L39" s="9">
        <v>91.438880182097691</v>
      </c>
      <c r="N39" s="6"/>
    </row>
    <row r="40" spans="1:14" x14ac:dyDescent="0.2">
      <c r="A40" t="s">
        <v>398</v>
      </c>
      <c r="B40">
        <v>1233</v>
      </c>
      <c r="C40" t="s">
        <v>521</v>
      </c>
      <c r="D40" s="7">
        <v>41.021000000000001</v>
      </c>
      <c r="E40" s="7">
        <v>3.9E-2</v>
      </c>
      <c r="F40" s="7">
        <v>6.5010000000000003</v>
      </c>
      <c r="G40" s="7">
        <v>0.08</v>
      </c>
      <c r="H40" s="7">
        <v>51.908000000000001</v>
      </c>
      <c r="I40" s="7">
        <v>0.35199999999999998</v>
      </c>
      <c r="J40" s="7">
        <v>0.02</v>
      </c>
      <c r="K40" s="7">
        <f t="shared" si="0"/>
        <v>99.921000000000006</v>
      </c>
      <c r="L40" s="9">
        <v>93.435305418854043</v>
      </c>
      <c r="N40" s="6"/>
    </row>
    <row r="41" spans="1:14" x14ac:dyDescent="0.2">
      <c r="A41" t="s">
        <v>394</v>
      </c>
      <c r="B41">
        <v>1225</v>
      </c>
      <c r="C41" t="s">
        <v>520</v>
      </c>
      <c r="D41" s="7">
        <v>40.636000000000003</v>
      </c>
      <c r="E41" s="7">
        <v>1.4999999999999999E-2</v>
      </c>
      <c r="F41" s="7">
        <v>8.1199999999999992</v>
      </c>
      <c r="G41" s="7">
        <v>0.10100000000000001</v>
      </c>
      <c r="H41" s="7">
        <v>50.427999999999997</v>
      </c>
      <c r="I41" s="7">
        <v>0.33700000000000002</v>
      </c>
      <c r="J41" s="7">
        <v>1.4999999999999999E-2</v>
      </c>
      <c r="K41" s="7">
        <f t="shared" si="0"/>
        <v>99.652000000000001</v>
      </c>
      <c r="L41" s="9">
        <v>91.715178659499671</v>
      </c>
      <c r="N41" s="6"/>
    </row>
    <row r="42" spans="1:14" x14ac:dyDescent="0.2">
      <c r="A42" t="s">
        <v>395</v>
      </c>
      <c r="B42">
        <v>1227</v>
      </c>
      <c r="C42" t="s">
        <v>520</v>
      </c>
      <c r="D42" s="7">
        <v>40.226999999999997</v>
      </c>
      <c r="E42" s="7">
        <v>5.0999999999999997E-2</v>
      </c>
      <c r="F42" s="7">
        <v>11.243</v>
      </c>
      <c r="G42" s="7">
        <v>0.108</v>
      </c>
      <c r="H42" s="7">
        <v>47.948999999999998</v>
      </c>
      <c r="I42" s="7">
        <v>0.34</v>
      </c>
      <c r="J42" s="7">
        <v>3.9E-2</v>
      </c>
      <c r="K42" s="7">
        <f t="shared" si="0"/>
        <v>99.957000000000008</v>
      </c>
      <c r="L42" s="9">
        <v>88.375076462694622</v>
      </c>
      <c r="N42" s="6"/>
    </row>
    <row r="43" spans="1:14" x14ac:dyDescent="0.2">
      <c r="A43" t="s">
        <v>399</v>
      </c>
      <c r="B43">
        <v>1235</v>
      </c>
      <c r="C43" t="s">
        <v>520</v>
      </c>
      <c r="D43" s="7">
        <v>40.216999999999999</v>
      </c>
      <c r="E43" s="7">
        <v>3.2000000000000001E-2</v>
      </c>
      <c r="F43" s="7">
        <v>9.9550000000000001</v>
      </c>
      <c r="G43" s="7">
        <v>0.11700000000000001</v>
      </c>
      <c r="H43" s="7">
        <v>48.838999999999999</v>
      </c>
      <c r="I43" s="7">
        <v>0.35199999999999998</v>
      </c>
      <c r="J43" s="7">
        <v>6.3E-2</v>
      </c>
      <c r="K43" s="7">
        <f t="shared" si="0"/>
        <v>99.575000000000003</v>
      </c>
      <c r="L43" s="9">
        <v>89.738497799628632</v>
      </c>
      <c r="N43" s="6"/>
    </row>
    <row r="44" spans="1:14" x14ac:dyDescent="0.2">
      <c r="A44" t="s">
        <v>400</v>
      </c>
      <c r="B44">
        <v>1237</v>
      </c>
      <c r="C44" t="s">
        <v>520</v>
      </c>
      <c r="D44" s="7">
        <v>40.673000000000002</v>
      </c>
      <c r="E44" s="7">
        <v>1.4E-2</v>
      </c>
      <c r="F44" s="7">
        <v>7.944</v>
      </c>
      <c r="G44" s="7">
        <v>0.104</v>
      </c>
      <c r="H44" s="7">
        <v>50.587000000000003</v>
      </c>
      <c r="I44" s="7">
        <v>0.39500000000000002</v>
      </c>
      <c r="J44" s="7">
        <v>2.1000000000000001E-2</v>
      </c>
      <c r="K44" s="7">
        <f t="shared" si="0"/>
        <v>99.738</v>
      </c>
      <c r="L44" s="9">
        <v>91.903625287785275</v>
      </c>
      <c r="N44" s="6"/>
    </row>
    <row r="45" spans="1:14" x14ac:dyDescent="0.2">
      <c r="A45" s="2" t="s">
        <v>514</v>
      </c>
      <c r="C45" s="2"/>
      <c r="D45" s="8">
        <f t="shared" ref="D45:K45" si="1">MEDIAN(D5:D44)</f>
        <v>40.6175</v>
      </c>
      <c r="E45" s="8">
        <f t="shared" si="1"/>
        <v>3.0499999999999999E-2</v>
      </c>
      <c r="F45" s="8">
        <f t="shared" si="1"/>
        <v>8.1589999999999989</v>
      </c>
      <c r="G45" s="8">
        <f t="shared" si="1"/>
        <v>9.9500000000000005E-2</v>
      </c>
      <c r="H45" s="8">
        <f t="shared" si="1"/>
        <v>50.378</v>
      </c>
      <c r="I45" s="8">
        <f t="shared" si="1"/>
        <v>0.35549999999999998</v>
      </c>
      <c r="J45" s="8">
        <f t="shared" si="1"/>
        <v>2.8999999999999998E-2</v>
      </c>
      <c r="K45" s="8">
        <f t="shared" si="1"/>
        <v>99.757500000000007</v>
      </c>
      <c r="L45" s="10">
        <f>MEDIAN(L5:L44)</f>
        <v>91.647034284300574</v>
      </c>
      <c r="M45" s="2"/>
      <c r="N45" s="2"/>
    </row>
    <row r="46" spans="1:14" x14ac:dyDescent="0.2">
      <c r="A46" s="2" t="s">
        <v>513</v>
      </c>
      <c r="C46" s="2"/>
      <c r="D46" s="8">
        <f t="shared" ref="D46:K46" si="2">AVERAGE(D5:D44)</f>
        <v>40.629225000000005</v>
      </c>
      <c r="E46" s="8">
        <f t="shared" si="2"/>
        <v>3.0525000000000004E-2</v>
      </c>
      <c r="F46" s="8">
        <f t="shared" si="2"/>
        <v>8.5830249999999992</v>
      </c>
      <c r="G46" s="8">
        <f t="shared" si="2"/>
        <v>9.9600000000000008E-2</v>
      </c>
      <c r="H46" s="8">
        <f t="shared" si="2"/>
        <v>49.957874999999987</v>
      </c>
      <c r="I46" s="8">
        <f t="shared" si="2"/>
        <v>0.35584999999999989</v>
      </c>
      <c r="J46" s="8">
        <f t="shared" si="2"/>
        <v>3.6424999999999999E-2</v>
      </c>
      <c r="K46" s="8">
        <f t="shared" si="2"/>
        <v>99.692524999999975</v>
      </c>
      <c r="L46" s="10">
        <f>AVERAGE(L5:L44)</f>
        <v>91.198246655996542</v>
      </c>
      <c r="M46" s="2"/>
      <c r="N46" s="2"/>
    </row>
    <row r="47" spans="1:14" x14ac:dyDescent="0.2">
      <c r="A47" s="2" t="s">
        <v>515</v>
      </c>
      <c r="C47" s="2"/>
      <c r="D47" s="8">
        <f t="shared" ref="D47:K47" si="3">STDEV(D5:D44)</f>
        <v>0.33646819390964816</v>
      </c>
      <c r="E47" s="8">
        <f t="shared" si="3"/>
        <v>1.561719548676377E-2</v>
      </c>
      <c r="F47" s="8">
        <f t="shared" si="3"/>
        <v>1.5389395031094546</v>
      </c>
      <c r="G47" s="8">
        <f t="shared" si="3"/>
        <v>1.4531663042103253E-2</v>
      </c>
      <c r="H47" s="8">
        <f t="shared" si="3"/>
        <v>1.2546602806623768</v>
      </c>
      <c r="I47" s="8">
        <f t="shared" si="3"/>
        <v>2.343189804846902E-2</v>
      </c>
      <c r="J47" s="8">
        <f t="shared" si="3"/>
        <v>2.4196723130548298E-2</v>
      </c>
      <c r="K47" s="8">
        <f t="shared" si="3"/>
        <v>0.38503239873668071</v>
      </c>
      <c r="L47" s="8">
        <f>STDEV(L5:L44)</f>
        <v>1.6373631525429695</v>
      </c>
      <c r="M47" s="2"/>
      <c r="N47" s="2"/>
    </row>
    <row r="48" spans="1:14" x14ac:dyDescent="0.2">
      <c r="A48" s="2" t="s">
        <v>516</v>
      </c>
      <c r="C48" s="2"/>
      <c r="D48" s="8">
        <f t="shared" ref="D48:K48" si="4">MAX(D5:D44)</f>
        <v>41.411999999999999</v>
      </c>
      <c r="E48" s="8">
        <f t="shared" si="4"/>
        <v>6.6000000000000003E-2</v>
      </c>
      <c r="F48" s="8">
        <f t="shared" si="4"/>
        <v>11.243</v>
      </c>
      <c r="G48" s="8">
        <f t="shared" si="4"/>
        <v>0.13100000000000001</v>
      </c>
      <c r="H48" s="8">
        <f t="shared" si="4"/>
        <v>51.908000000000001</v>
      </c>
      <c r="I48" s="8">
        <f t="shared" si="4"/>
        <v>0.40600000000000003</v>
      </c>
      <c r="J48" s="8">
        <f t="shared" si="4"/>
        <v>8.2000000000000003E-2</v>
      </c>
      <c r="K48" s="8">
        <f t="shared" si="4"/>
        <v>100.41499999999999</v>
      </c>
      <c r="L48" s="10">
        <f>MAX(L5:L44)</f>
        <v>93.435305418854043</v>
      </c>
      <c r="M48" s="2"/>
      <c r="N48" s="2"/>
    </row>
    <row r="49" spans="1:14" x14ac:dyDescent="0.2">
      <c r="A49" s="2" t="s">
        <v>517</v>
      </c>
      <c r="C49" s="2"/>
      <c r="D49" s="8"/>
      <c r="E49" s="8"/>
      <c r="F49" s="8"/>
      <c r="G49" s="8"/>
      <c r="H49" s="8"/>
      <c r="I49" s="8"/>
      <c r="J49" s="8"/>
      <c r="K49" s="8"/>
      <c r="L49" s="17">
        <v>14</v>
      </c>
      <c r="M49" s="2"/>
      <c r="N49" s="2"/>
    </row>
    <row r="50" spans="1:14" x14ac:dyDescent="0.2">
      <c r="A50" s="2" t="s">
        <v>518</v>
      </c>
      <c r="C50" s="2"/>
      <c r="D50" s="2"/>
      <c r="E50" s="2"/>
      <c r="F50" s="2"/>
      <c r="G50" s="2"/>
      <c r="H50" s="2"/>
      <c r="I50" s="2"/>
      <c r="J50" s="2"/>
      <c r="K50" s="2"/>
      <c r="L50" s="17">
        <f>COUNT(L5:L44)</f>
        <v>40</v>
      </c>
      <c r="M50" s="2"/>
      <c r="N50" s="2"/>
    </row>
    <row r="52" spans="1:14" x14ac:dyDescent="0.2">
      <c r="A52" s="2" t="s">
        <v>592</v>
      </c>
    </row>
    <row r="54" spans="1:14" x14ac:dyDescent="0.2">
      <c r="A54" s="19" t="s">
        <v>595</v>
      </c>
    </row>
    <row r="55" spans="1:14" x14ac:dyDescent="0.2">
      <c r="A55" s="19" t="s">
        <v>588</v>
      </c>
    </row>
    <row r="56" spans="1:14" x14ac:dyDescent="0.2">
      <c r="A56" s="19" t="s">
        <v>589</v>
      </c>
    </row>
    <row r="57" spans="1:14" x14ac:dyDescent="0.2">
      <c r="A57" s="19" t="s">
        <v>781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4BCF-DD27-CC47-BD04-14B4404268BA}">
  <dimension ref="A1:N41"/>
  <sheetViews>
    <sheetView workbookViewId="0">
      <selection activeCell="A38" sqref="A38:A41"/>
    </sheetView>
  </sheetViews>
  <sheetFormatPr baseColWidth="10" defaultRowHeight="15" x14ac:dyDescent="0.2"/>
  <cols>
    <col min="1" max="1" width="14.5" bestFit="1" customWidth="1"/>
    <col min="3" max="3" width="13.6640625" bestFit="1" customWidth="1"/>
    <col min="12" max="12" width="8.83203125"/>
    <col min="13" max="13" width="13.5" bestFit="1" customWidth="1"/>
    <col min="14" max="14" width="8.83203125"/>
  </cols>
  <sheetData>
    <row r="1" spans="1:12" x14ac:dyDescent="0.2">
      <c r="A1" s="2" t="s">
        <v>593</v>
      </c>
      <c r="B1" s="2"/>
    </row>
    <row r="2" spans="1:12" x14ac:dyDescent="0.2">
      <c r="A2" s="2"/>
      <c r="B2" s="2"/>
    </row>
    <row r="3" spans="1:12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A4" s="2" t="s">
        <v>519</v>
      </c>
    </row>
    <row r="5" spans="1:12" x14ac:dyDescent="0.2">
      <c r="A5" t="s">
        <v>500</v>
      </c>
      <c r="B5">
        <v>272</v>
      </c>
      <c r="C5" t="s">
        <v>521</v>
      </c>
      <c r="D5" s="7">
        <v>40.683</v>
      </c>
      <c r="E5" s="7">
        <v>1.7999999999999999E-2</v>
      </c>
      <c r="F5" s="7">
        <v>7.9640000000000004</v>
      </c>
      <c r="G5" s="7">
        <v>9.1999999999999998E-2</v>
      </c>
      <c r="H5" s="7">
        <v>50.597000000000001</v>
      </c>
      <c r="I5" s="7">
        <v>0.36099999999999999</v>
      </c>
      <c r="J5" s="7">
        <v>2.3E-2</v>
      </c>
      <c r="K5" s="7">
        <f>SUM(D5:J5)</f>
        <v>99.738</v>
      </c>
      <c r="L5" s="9">
        <v>91.886369556308395</v>
      </c>
    </row>
    <row r="6" spans="1:12" x14ac:dyDescent="0.2">
      <c r="A6" t="s">
        <v>501</v>
      </c>
      <c r="B6">
        <v>275</v>
      </c>
      <c r="C6" t="s">
        <v>521</v>
      </c>
      <c r="D6" s="7">
        <v>41.054000000000002</v>
      </c>
      <c r="E6" s="7">
        <v>3.0000000000000001E-3</v>
      </c>
      <c r="F6" s="7">
        <v>7.18</v>
      </c>
      <c r="G6" s="7">
        <v>9.4E-2</v>
      </c>
      <c r="H6" s="7">
        <v>51.393000000000001</v>
      </c>
      <c r="I6" s="7">
        <v>0.376</v>
      </c>
      <c r="J6" s="7">
        <v>1.2999999999999999E-2</v>
      </c>
      <c r="K6" s="7">
        <f t="shared" ref="K6:K28" si="0">SUM(D6:J6)</f>
        <v>100.11300000000001</v>
      </c>
      <c r="L6" s="9">
        <v>92.732111295856228</v>
      </c>
    </row>
    <row r="7" spans="1:12" x14ac:dyDescent="0.2">
      <c r="A7" t="s">
        <v>502</v>
      </c>
      <c r="B7">
        <v>278</v>
      </c>
      <c r="C7" t="s">
        <v>520</v>
      </c>
      <c r="D7" s="7">
        <v>41.331000000000003</v>
      </c>
      <c r="E7" s="7">
        <v>4.2999999999999997E-2</v>
      </c>
      <c r="F7" s="7">
        <v>6.4189999999999996</v>
      </c>
      <c r="G7" s="7">
        <v>7.5999999999999998E-2</v>
      </c>
      <c r="H7" s="7">
        <v>51.95</v>
      </c>
      <c r="I7" s="7">
        <v>0.36699999999999999</v>
      </c>
      <c r="J7" s="7">
        <v>2E-3</v>
      </c>
      <c r="K7" s="7">
        <f t="shared" si="0"/>
        <v>100.188</v>
      </c>
      <c r="L7" s="9">
        <v>93.517641923678681</v>
      </c>
    </row>
    <row r="8" spans="1:12" x14ac:dyDescent="0.2">
      <c r="A8" t="s">
        <v>503</v>
      </c>
      <c r="B8">
        <v>281</v>
      </c>
      <c r="C8" t="s">
        <v>520</v>
      </c>
      <c r="D8" s="7">
        <v>41.134999999999998</v>
      </c>
      <c r="E8" s="7">
        <v>2.4E-2</v>
      </c>
      <c r="F8" s="7">
        <v>6.8259999999999996</v>
      </c>
      <c r="G8" s="7">
        <v>8.7999999999999995E-2</v>
      </c>
      <c r="H8" s="7">
        <v>51.658999999999999</v>
      </c>
      <c r="I8" s="7">
        <v>0.376</v>
      </c>
      <c r="J8" s="7">
        <v>1.6E-2</v>
      </c>
      <c r="K8" s="7">
        <f t="shared" si="0"/>
        <v>100.12400000000001</v>
      </c>
      <c r="L8" s="9">
        <v>93.098838398343119</v>
      </c>
    </row>
    <row r="9" spans="1:12" x14ac:dyDescent="0.2">
      <c r="A9" t="s">
        <v>504</v>
      </c>
      <c r="B9">
        <v>284</v>
      </c>
      <c r="C9" t="s">
        <v>521</v>
      </c>
      <c r="D9" s="7">
        <v>41.033000000000001</v>
      </c>
      <c r="E9" s="7">
        <v>3.2000000000000001E-2</v>
      </c>
      <c r="F9" s="7">
        <v>7.2709999999999999</v>
      </c>
      <c r="G9" s="7">
        <v>0.10199999999999999</v>
      </c>
      <c r="H9" s="7">
        <v>50.962000000000003</v>
      </c>
      <c r="I9" s="7">
        <v>0.35</v>
      </c>
      <c r="J9" s="7">
        <v>2.1000000000000001E-2</v>
      </c>
      <c r="K9" s="7">
        <f t="shared" si="0"/>
        <v>99.771000000000001</v>
      </c>
      <c r="L9" s="9">
        <v>92.589191058833336</v>
      </c>
    </row>
    <row r="10" spans="1:12" x14ac:dyDescent="0.2">
      <c r="A10" t="s">
        <v>505</v>
      </c>
      <c r="B10">
        <v>287</v>
      </c>
      <c r="C10" t="s">
        <v>521</v>
      </c>
      <c r="D10" s="7">
        <v>40.682000000000002</v>
      </c>
      <c r="E10" s="7">
        <v>1.2999999999999999E-2</v>
      </c>
      <c r="F10" s="7">
        <v>9.7409999999999997</v>
      </c>
      <c r="G10" s="7">
        <v>0.151</v>
      </c>
      <c r="H10" s="7">
        <v>49.206000000000003</v>
      </c>
      <c r="I10" s="7">
        <v>0.32100000000000001</v>
      </c>
      <c r="J10" s="7">
        <v>4.0000000000000001E-3</v>
      </c>
      <c r="K10" s="7">
        <f t="shared" si="0"/>
        <v>100.11800000000001</v>
      </c>
      <c r="L10" s="9">
        <v>90.004441435514337</v>
      </c>
    </row>
    <row r="11" spans="1:12" x14ac:dyDescent="0.2">
      <c r="A11" t="s">
        <v>506</v>
      </c>
      <c r="B11">
        <v>290</v>
      </c>
      <c r="C11" t="s">
        <v>520</v>
      </c>
      <c r="D11" s="7">
        <v>40.826999999999998</v>
      </c>
      <c r="E11" s="7">
        <v>0.01</v>
      </c>
      <c r="F11" s="7">
        <v>7.1849999999999996</v>
      </c>
      <c r="G11" s="7">
        <v>8.2000000000000003E-2</v>
      </c>
      <c r="H11" s="7">
        <v>50.933999999999997</v>
      </c>
      <c r="I11" s="7">
        <v>0.39700000000000002</v>
      </c>
      <c r="J11" s="7">
        <v>0.01</v>
      </c>
      <c r="K11" s="7">
        <f t="shared" si="0"/>
        <v>99.445000000000007</v>
      </c>
      <c r="L11" s="9">
        <v>92.666686232688448</v>
      </c>
    </row>
    <row r="12" spans="1:12" x14ac:dyDescent="0.2">
      <c r="A12" t="s">
        <v>507</v>
      </c>
      <c r="B12">
        <v>293</v>
      </c>
      <c r="C12" t="s">
        <v>520</v>
      </c>
      <c r="D12" s="7">
        <v>40.020000000000003</v>
      </c>
      <c r="E12" s="7">
        <v>2.7E-2</v>
      </c>
      <c r="F12" s="7">
        <v>11.462</v>
      </c>
      <c r="G12" s="7">
        <v>0.104</v>
      </c>
      <c r="H12" s="7">
        <v>47.363999999999997</v>
      </c>
      <c r="I12" s="7">
        <v>0.29099999999999998</v>
      </c>
      <c r="J12" s="7">
        <v>4.1000000000000002E-2</v>
      </c>
      <c r="K12" s="7">
        <f t="shared" si="0"/>
        <v>99.308999999999997</v>
      </c>
      <c r="L12" s="9">
        <v>88.046822586652297</v>
      </c>
    </row>
    <row r="13" spans="1:12" x14ac:dyDescent="0.2">
      <c r="A13" t="s">
        <v>508</v>
      </c>
      <c r="B13">
        <v>296</v>
      </c>
      <c r="C13" t="s">
        <v>520</v>
      </c>
      <c r="D13" s="7">
        <v>40.947000000000003</v>
      </c>
      <c r="E13" s="7">
        <v>6.9000000000000006E-2</v>
      </c>
      <c r="F13" s="7">
        <v>7.0350000000000001</v>
      </c>
      <c r="G13" s="7">
        <v>8.4000000000000005E-2</v>
      </c>
      <c r="H13" s="7">
        <v>51.091000000000001</v>
      </c>
      <c r="I13" s="7">
        <v>0.35299999999999998</v>
      </c>
      <c r="J13" s="7">
        <v>2.1000000000000001E-2</v>
      </c>
      <c r="K13" s="7">
        <f t="shared" si="0"/>
        <v>99.6</v>
      </c>
      <c r="L13" s="9">
        <v>92.829286714565242</v>
      </c>
    </row>
    <row r="14" spans="1:12" x14ac:dyDescent="0.2">
      <c r="A14" t="s">
        <v>509</v>
      </c>
      <c r="B14">
        <v>299</v>
      </c>
      <c r="C14" t="s">
        <v>520</v>
      </c>
      <c r="D14" s="7">
        <v>40.658999999999999</v>
      </c>
      <c r="E14" s="7">
        <v>2.3E-2</v>
      </c>
      <c r="F14" s="7">
        <v>7.7409999999999997</v>
      </c>
      <c r="G14" s="7">
        <v>8.4000000000000005E-2</v>
      </c>
      <c r="H14" s="7">
        <v>50.5</v>
      </c>
      <c r="I14" s="7">
        <v>0.32</v>
      </c>
      <c r="J14" s="7">
        <v>2.1000000000000001E-2</v>
      </c>
      <c r="K14" s="7">
        <f t="shared" si="0"/>
        <v>99.347999999999999</v>
      </c>
      <c r="L14" s="9">
        <v>92.081620889352749</v>
      </c>
    </row>
    <row r="15" spans="1:12" x14ac:dyDescent="0.2">
      <c r="A15" t="s">
        <v>510</v>
      </c>
      <c r="B15">
        <v>302</v>
      </c>
      <c r="C15" t="s">
        <v>521</v>
      </c>
      <c r="D15" s="7">
        <v>40.953000000000003</v>
      </c>
      <c r="E15" s="7">
        <v>6.0000000000000001E-3</v>
      </c>
      <c r="F15" s="7">
        <v>7.3979999999999997</v>
      </c>
      <c r="G15" s="7">
        <v>8.2000000000000003E-2</v>
      </c>
      <c r="H15" s="7">
        <v>50.758000000000003</v>
      </c>
      <c r="I15" s="7">
        <v>0.37</v>
      </c>
      <c r="J15" s="7">
        <v>7.0000000000000001E-3</v>
      </c>
      <c r="K15" s="7">
        <f t="shared" si="0"/>
        <v>99.574000000000012</v>
      </c>
      <c r="L15" s="9">
        <v>92.441518693982985</v>
      </c>
    </row>
    <row r="16" spans="1:12" x14ac:dyDescent="0.2">
      <c r="A16" t="s">
        <v>511</v>
      </c>
      <c r="B16">
        <v>305</v>
      </c>
      <c r="C16" t="s">
        <v>521</v>
      </c>
      <c r="D16" s="7">
        <v>41.021000000000001</v>
      </c>
      <c r="E16" s="7">
        <v>5.7000000000000002E-2</v>
      </c>
      <c r="F16" s="7">
        <v>6.5149999999999997</v>
      </c>
      <c r="G16" s="7">
        <v>7.8E-2</v>
      </c>
      <c r="H16" s="7">
        <v>51.677999999999997</v>
      </c>
      <c r="I16" s="7">
        <v>0.34200000000000003</v>
      </c>
      <c r="J16" s="7">
        <v>3.3000000000000002E-2</v>
      </c>
      <c r="K16" s="7">
        <f t="shared" si="0"/>
        <v>99.724000000000004</v>
      </c>
      <c r="L16" s="9">
        <v>93.394756071151065</v>
      </c>
    </row>
    <row r="17" spans="1:14" x14ac:dyDescent="0.2">
      <c r="A17" t="s">
        <v>401</v>
      </c>
      <c r="B17">
        <v>370</v>
      </c>
      <c r="C17" t="s">
        <v>521</v>
      </c>
      <c r="D17" s="7">
        <v>40.503999999999998</v>
      </c>
      <c r="E17" s="7">
        <v>0</v>
      </c>
      <c r="F17" s="7">
        <v>7.38</v>
      </c>
      <c r="G17" s="7">
        <v>0.10299999999999999</v>
      </c>
      <c r="H17" s="7">
        <v>50.738999999999997</v>
      </c>
      <c r="I17" s="7">
        <v>0.38900000000000001</v>
      </c>
      <c r="J17" s="7">
        <v>3.0000000000000001E-3</v>
      </c>
      <c r="K17" s="7">
        <f t="shared" si="0"/>
        <v>99.117999999999995</v>
      </c>
      <c r="L17" s="9">
        <v>92.455911270854784</v>
      </c>
      <c r="N17" s="6"/>
    </row>
    <row r="18" spans="1:14" x14ac:dyDescent="0.2">
      <c r="A18" t="s">
        <v>402</v>
      </c>
      <c r="B18">
        <v>375</v>
      </c>
      <c r="C18" t="s">
        <v>521</v>
      </c>
      <c r="D18" s="7">
        <v>40.595999999999997</v>
      </c>
      <c r="E18" s="7">
        <v>8.0000000000000002E-3</v>
      </c>
      <c r="F18" s="7">
        <v>7.4909999999999997</v>
      </c>
      <c r="G18" s="7">
        <v>9.9000000000000005E-2</v>
      </c>
      <c r="H18" s="7">
        <v>50.954999999999998</v>
      </c>
      <c r="I18" s="7">
        <v>0.373</v>
      </c>
      <c r="J18" s="7">
        <v>0.01</v>
      </c>
      <c r="K18" s="7">
        <f t="shared" si="0"/>
        <v>99.532000000000011</v>
      </c>
      <c r="L18" s="9">
        <v>92.381075805297371</v>
      </c>
      <c r="N18" s="6"/>
    </row>
    <row r="19" spans="1:14" x14ac:dyDescent="0.2">
      <c r="A19" t="s">
        <v>404</v>
      </c>
      <c r="B19">
        <v>380</v>
      </c>
      <c r="C19" t="s">
        <v>521</v>
      </c>
      <c r="D19" s="7">
        <v>40.923000000000002</v>
      </c>
      <c r="E19" s="7">
        <v>4.0000000000000001E-3</v>
      </c>
      <c r="F19" s="7">
        <v>6.6779999999999999</v>
      </c>
      <c r="G19" s="7">
        <v>5.6000000000000001E-2</v>
      </c>
      <c r="H19" s="7">
        <v>51.381999999999998</v>
      </c>
      <c r="I19" s="7">
        <v>0.42599999999999999</v>
      </c>
      <c r="J19" s="7">
        <v>3.0000000000000001E-3</v>
      </c>
      <c r="K19" s="7">
        <f t="shared" si="0"/>
        <v>99.471999999999994</v>
      </c>
      <c r="L19" s="9">
        <v>93.204375742929457</v>
      </c>
      <c r="N19" s="6"/>
    </row>
    <row r="20" spans="1:14" x14ac:dyDescent="0.2">
      <c r="A20" t="s">
        <v>406</v>
      </c>
      <c r="B20">
        <v>385</v>
      </c>
      <c r="C20" t="s">
        <v>520</v>
      </c>
      <c r="D20" s="7">
        <v>40.506</v>
      </c>
      <c r="E20" s="7">
        <v>4.5999999999999999E-2</v>
      </c>
      <c r="F20" s="7">
        <v>7.181</v>
      </c>
      <c r="G20" s="7">
        <v>7.0000000000000007E-2</v>
      </c>
      <c r="H20" s="7">
        <v>50.57</v>
      </c>
      <c r="I20" s="7">
        <v>0.39700000000000002</v>
      </c>
      <c r="J20" s="7">
        <v>0.01</v>
      </c>
      <c r="K20" s="7">
        <f t="shared" si="0"/>
        <v>98.78</v>
      </c>
      <c r="L20" s="9">
        <v>92.621604682882491</v>
      </c>
      <c r="N20" s="6"/>
    </row>
    <row r="21" spans="1:14" x14ac:dyDescent="0.2">
      <c r="A21" t="s">
        <v>407</v>
      </c>
      <c r="B21">
        <v>388</v>
      </c>
      <c r="C21" t="s">
        <v>521</v>
      </c>
      <c r="D21" s="7">
        <v>40.026000000000003</v>
      </c>
      <c r="E21" s="7">
        <v>1.7999999999999999E-2</v>
      </c>
      <c r="F21" s="7">
        <v>11.037000000000001</v>
      </c>
      <c r="G21" s="7">
        <v>0.1</v>
      </c>
      <c r="H21" s="7">
        <v>47.823999999999998</v>
      </c>
      <c r="I21" s="7">
        <v>0.309</v>
      </c>
      <c r="J21" s="7">
        <v>4.2000000000000003E-2</v>
      </c>
      <c r="K21" s="7">
        <f t="shared" si="0"/>
        <v>99.355999999999995</v>
      </c>
      <c r="L21" s="9">
        <v>88.537250030993349</v>
      </c>
      <c r="N21" s="6"/>
    </row>
    <row r="22" spans="1:14" x14ac:dyDescent="0.2">
      <c r="A22" t="s">
        <v>409</v>
      </c>
      <c r="B22">
        <v>394</v>
      </c>
      <c r="C22" t="s">
        <v>521</v>
      </c>
      <c r="D22" s="7">
        <v>40.768999999999998</v>
      </c>
      <c r="E22" s="7">
        <v>1.2E-2</v>
      </c>
      <c r="F22" s="7">
        <v>7.7510000000000003</v>
      </c>
      <c r="G22" s="7">
        <v>0.10100000000000001</v>
      </c>
      <c r="H22" s="7">
        <v>50.658999999999999</v>
      </c>
      <c r="I22" s="7">
        <v>0.38400000000000001</v>
      </c>
      <c r="J22" s="7">
        <v>1.0999999999999999E-2</v>
      </c>
      <c r="K22" s="7">
        <f t="shared" si="0"/>
        <v>99.686999999999998</v>
      </c>
      <c r="L22" s="9">
        <v>92.095118209619244</v>
      </c>
      <c r="N22" s="6"/>
    </row>
    <row r="23" spans="1:14" x14ac:dyDescent="0.2">
      <c r="A23" t="s">
        <v>411</v>
      </c>
      <c r="B23">
        <v>398</v>
      </c>
      <c r="C23" t="s">
        <v>521</v>
      </c>
      <c r="D23" s="7">
        <v>40.783000000000001</v>
      </c>
      <c r="E23" s="7">
        <v>2.3E-2</v>
      </c>
      <c r="F23" s="7">
        <v>7.6070000000000002</v>
      </c>
      <c r="G23" s="7">
        <v>9.7000000000000003E-2</v>
      </c>
      <c r="H23" s="7">
        <v>51.110999999999997</v>
      </c>
      <c r="I23" s="7">
        <v>0.35099999999999998</v>
      </c>
      <c r="J23" s="7">
        <v>1.2999999999999999E-2</v>
      </c>
      <c r="K23" s="7">
        <f t="shared" si="0"/>
        <v>99.985000000000014</v>
      </c>
      <c r="L23" s="9">
        <v>92.293981199387417</v>
      </c>
      <c r="N23" s="6"/>
    </row>
    <row r="24" spans="1:14" x14ac:dyDescent="0.2">
      <c r="A24" t="s">
        <v>412</v>
      </c>
      <c r="B24">
        <v>401</v>
      </c>
      <c r="C24" t="s">
        <v>520</v>
      </c>
      <c r="D24" s="7">
        <v>39.985999999999997</v>
      </c>
      <c r="E24" s="7">
        <v>0</v>
      </c>
      <c r="F24" s="7">
        <v>10.666</v>
      </c>
      <c r="G24" s="7">
        <v>0.13</v>
      </c>
      <c r="H24" s="7">
        <v>48.103000000000002</v>
      </c>
      <c r="I24" s="7">
        <v>0.36399999999999999</v>
      </c>
      <c r="J24" s="7">
        <v>7.0000000000000001E-3</v>
      </c>
      <c r="K24" s="7">
        <f t="shared" si="0"/>
        <v>99.256000000000014</v>
      </c>
      <c r="L24" s="9">
        <v>88.937076433006425</v>
      </c>
      <c r="N24" s="6"/>
    </row>
    <row r="25" spans="1:14" x14ac:dyDescent="0.2">
      <c r="A25" t="s">
        <v>403</v>
      </c>
      <c r="B25">
        <v>378</v>
      </c>
      <c r="C25" t="s">
        <v>520</v>
      </c>
      <c r="D25" s="7">
        <v>40.404000000000003</v>
      </c>
      <c r="E25" s="7">
        <v>3.5999999999999997E-2</v>
      </c>
      <c r="F25" s="7">
        <v>9.2810000000000006</v>
      </c>
      <c r="G25" s="7">
        <v>0.11600000000000001</v>
      </c>
      <c r="H25" s="7">
        <v>49.502000000000002</v>
      </c>
      <c r="I25" s="7">
        <v>0.38300000000000001</v>
      </c>
      <c r="J25" s="7">
        <v>3.2000000000000001E-2</v>
      </c>
      <c r="K25" s="7">
        <f t="shared" si="0"/>
        <v>99.753999999999991</v>
      </c>
      <c r="L25" s="9">
        <v>90.483067517629877</v>
      </c>
      <c r="N25" s="6"/>
    </row>
    <row r="26" spans="1:14" x14ac:dyDescent="0.2">
      <c r="A26" t="s">
        <v>405</v>
      </c>
      <c r="B26">
        <v>382</v>
      </c>
      <c r="C26" t="s">
        <v>520</v>
      </c>
      <c r="D26" s="7">
        <v>40.305999999999997</v>
      </c>
      <c r="E26" s="7">
        <v>3.3000000000000002E-2</v>
      </c>
      <c r="F26" s="7">
        <v>10.275</v>
      </c>
      <c r="G26" s="7">
        <v>9.4E-2</v>
      </c>
      <c r="H26" s="7">
        <v>48.396000000000001</v>
      </c>
      <c r="I26" s="7">
        <v>0.35699999999999998</v>
      </c>
      <c r="J26" s="7">
        <v>9.5000000000000001E-2</v>
      </c>
      <c r="K26" s="7">
        <f t="shared" si="0"/>
        <v>99.555999999999997</v>
      </c>
      <c r="L26" s="9">
        <v>89.357119870096184</v>
      </c>
      <c r="N26" s="6"/>
    </row>
    <row r="27" spans="1:14" x14ac:dyDescent="0.2">
      <c r="A27" t="s">
        <v>408</v>
      </c>
      <c r="B27">
        <v>391</v>
      </c>
      <c r="C27" t="s">
        <v>520</v>
      </c>
      <c r="D27" s="7">
        <v>40.963000000000001</v>
      </c>
      <c r="E27" s="7">
        <v>0</v>
      </c>
      <c r="F27" s="7">
        <v>7.19</v>
      </c>
      <c r="G27" s="7">
        <v>0.105</v>
      </c>
      <c r="H27" s="7">
        <v>51.042999999999999</v>
      </c>
      <c r="I27" s="7">
        <v>0.37</v>
      </c>
      <c r="J27" s="7">
        <v>8.9999999999999993E-3</v>
      </c>
      <c r="K27" s="7">
        <f t="shared" si="0"/>
        <v>99.679999999999993</v>
      </c>
      <c r="L27" s="9">
        <v>92.676479953424121</v>
      </c>
      <c r="N27" s="6"/>
    </row>
    <row r="28" spans="1:14" x14ac:dyDescent="0.2">
      <c r="A28" t="s">
        <v>410</v>
      </c>
      <c r="B28">
        <v>396</v>
      </c>
      <c r="C28" t="s">
        <v>520</v>
      </c>
      <c r="D28" s="7">
        <v>40.64</v>
      </c>
      <c r="E28" s="7">
        <v>1.2E-2</v>
      </c>
      <c r="F28" s="7">
        <v>9.4949999999999992</v>
      </c>
      <c r="G28" s="7">
        <v>0.13300000000000001</v>
      </c>
      <c r="H28" s="7">
        <v>49.3</v>
      </c>
      <c r="I28" s="7">
        <v>0.432</v>
      </c>
      <c r="J28" s="7">
        <v>2.8000000000000001E-2</v>
      </c>
      <c r="K28" s="7">
        <f t="shared" si="0"/>
        <v>100.04</v>
      </c>
      <c r="L28" s="9">
        <v>90.249021524683528</v>
      </c>
      <c r="N28" s="6"/>
    </row>
    <row r="29" spans="1:14" x14ac:dyDescent="0.2">
      <c r="A29" s="2" t="s">
        <v>514</v>
      </c>
      <c r="C29" s="2"/>
      <c r="D29" s="8">
        <f t="shared" ref="D29:K29" si="1">MEDIAN(D5:D28)</f>
        <v>40.725999999999999</v>
      </c>
      <c r="E29" s="8">
        <f t="shared" si="1"/>
        <v>1.7999999999999999E-2</v>
      </c>
      <c r="F29" s="8">
        <f t="shared" si="1"/>
        <v>7.4444999999999997</v>
      </c>
      <c r="G29" s="8">
        <f t="shared" si="1"/>
        <v>9.5500000000000002E-2</v>
      </c>
      <c r="H29" s="8">
        <f t="shared" si="1"/>
        <v>50.7485</v>
      </c>
      <c r="I29" s="8">
        <f t="shared" si="1"/>
        <v>0.36849999999999999</v>
      </c>
      <c r="J29" s="8">
        <f t="shared" si="1"/>
        <v>1.2999999999999999E-2</v>
      </c>
      <c r="K29" s="8">
        <f t="shared" si="1"/>
        <v>99.639999999999986</v>
      </c>
      <c r="L29" s="10">
        <f>MEDIAN(L5:L28)</f>
        <v>92.411297249640171</v>
      </c>
      <c r="M29" s="2"/>
      <c r="N29" s="2"/>
    </row>
    <row r="30" spans="1:14" x14ac:dyDescent="0.2">
      <c r="A30" s="2" t="s">
        <v>513</v>
      </c>
      <c r="C30" s="2"/>
      <c r="D30" s="8">
        <f t="shared" ref="D30:K30" si="2">AVERAGE(D5:D28)</f>
        <v>40.697958333333325</v>
      </c>
      <c r="E30" s="8">
        <f t="shared" si="2"/>
        <v>2.1541666666666667E-2</v>
      </c>
      <c r="F30" s="8">
        <f t="shared" si="2"/>
        <v>8.1153750000000002</v>
      </c>
      <c r="G30" s="8">
        <f t="shared" si="2"/>
        <v>9.6708333333333341E-2</v>
      </c>
      <c r="H30" s="8">
        <f t="shared" si="2"/>
        <v>50.319833333333321</v>
      </c>
      <c r="I30" s="8">
        <f t="shared" si="2"/>
        <v>0.36495833333333344</v>
      </c>
      <c r="J30" s="8">
        <f t="shared" si="2"/>
        <v>1.9791666666666669E-2</v>
      </c>
      <c r="K30" s="8">
        <f t="shared" si="2"/>
        <v>99.636166666666654</v>
      </c>
      <c r="L30" s="10">
        <f>AVERAGE(L5:L28)</f>
        <v>91.690890295738782</v>
      </c>
      <c r="M30" s="2"/>
      <c r="N30" s="2"/>
    </row>
    <row r="31" spans="1:14" x14ac:dyDescent="0.2">
      <c r="A31" s="2" t="s">
        <v>515</v>
      </c>
      <c r="C31" s="2"/>
      <c r="D31" s="8">
        <f t="shared" ref="D31:K31" si="3">STDEV(D5:D28)</f>
        <v>0.35876072674969772</v>
      </c>
      <c r="E31" s="8">
        <f t="shared" si="3"/>
        <v>1.8579977925448264E-2</v>
      </c>
      <c r="F31" s="8">
        <f t="shared" si="3"/>
        <v>1.5226863793252439</v>
      </c>
      <c r="G31" s="8">
        <f t="shared" si="3"/>
        <v>2.0837840092249111E-2</v>
      </c>
      <c r="H31" s="8">
        <f t="shared" si="3"/>
        <v>1.2971152832231276</v>
      </c>
      <c r="I31" s="8">
        <f t="shared" si="3"/>
        <v>3.3379867880357843E-2</v>
      </c>
      <c r="J31" s="8">
        <f t="shared" si="3"/>
        <v>1.9836240805035672E-2</v>
      </c>
      <c r="K31" s="8">
        <f t="shared" si="3"/>
        <v>0.35151951725970276</v>
      </c>
      <c r="L31" s="8">
        <f>STDEV(L5:L28)</f>
        <v>1.6348062270396946</v>
      </c>
      <c r="M31" s="2"/>
      <c r="N31" s="2"/>
    </row>
    <row r="32" spans="1:14" x14ac:dyDescent="0.2">
      <c r="A32" s="2" t="s">
        <v>516</v>
      </c>
      <c r="C32" s="2"/>
      <c r="D32" s="8">
        <f t="shared" ref="D32:K32" si="4">MAX(D5:D28)</f>
        <v>41.331000000000003</v>
      </c>
      <c r="E32" s="8">
        <f t="shared" si="4"/>
        <v>6.9000000000000006E-2</v>
      </c>
      <c r="F32" s="8">
        <f t="shared" si="4"/>
        <v>11.462</v>
      </c>
      <c r="G32" s="8">
        <f t="shared" si="4"/>
        <v>0.151</v>
      </c>
      <c r="H32" s="8">
        <f t="shared" si="4"/>
        <v>51.95</v>
      </c>
      <c r="I32" s="8">
        <f t="shared" si="4"/>
        <v>0.432</v>
      </c>
      <c r="J32" s="8">
        <f t="shared" si="4"/>
        <v>9.5000000000000001E-2</v>
      </c>
      <c r="K32" s="8">
        <f t="shared" si="4"/>
        <v>100.188</v>
      </c>
      <c r="L32" s="10">
        <f>MAX(L5:L28)</f>
        <v>93.517641923678681</v>
      </c>
      <c r="M32" s="2"/>
      <c r="N32" s="2"/>
    </row>
    <row r="33" spans="1:14" x14ac:dyDescent="0.2">
      <c r="A33" s="2" t="s">
        <v>517</v>
      </c>
      <c r="C33" s="2"/>
      <c r="D33" s="8"/>
      <c r="E33" s="8"/>
      <c r="F33" s="8"/>
      <c r="G33" s="8"/>
      <c r="H33" s="8"/>
      <c r="I33" s="8"/>
      <c r="J33" s="8"/>
      <c r="K33" s="8"/>
      <c r="L33" s="17">
        <v>4</v>
      </c>
      <c r="M33" s="2"/>
      <c r="N33" s="2"/>
    </row>
    <row r="34" spans="1:14" x14ac:dyDescent="0.2">
      <c r="A34" s="2" t="s">
        <v>518</v>
      </c>
      <c r="C34" s="2"/>
      <c r="D34" s="2"/>
      <c r="E34" s="2"/>
      <c r="F34" s="2"/>
      <c r="G34" s="2"/>
      <c r="H34" s="2"/>
      <c r="I34" s="2"/>
      <c r="J34" s="2"/>
      <c r="K34" s="2"/>
      <c r="L34" s="17">
        <f>COUNT(L5:L28)</f>
        <v>24</v>
      </c>
      <c r="M34" s="2"/>
      <c r="N34" s="2"/>
    </row>
    <row r="36" spans="1:14" x14ac:dyDescent="0.2">
      <c r="A36" s="2" t="s">
        <v>592</v>
      </c>
    </row>
    <row r="38" spans="1:14" x14ac:dyDescent="0.2">
      <c r="A38" s="19" t="s">
        <v>595</v>
      </c>
    </row>
    <row r="39" spans="1:14" x14ac:dyDescent="0.2">
      <c r="A39" s="19" t="s">
        <v>588</v>
      </c>
    </row>
    <row r="40" spans="1:14" x14ac:dyDescent="0.2">
      <c r="A40" s="19" t="s">
        <v>589</v>
      </c>
    </row>
    <row r="41" spans="1:14" x14ac:dyDescent="0.2">
      <c r="A41" s="19" t="s">
        <v>781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0575-98C8-4E24-8DC9-77A92A533B84}">
  <dimension ref="A1:L49"/>
  <sheetViews>
    <sheetView topLeftCell="A26" zoomScaleNormal="100" workbookViewId="0">
      <selection activeCell="A46" sqref="A46:A49"/>
    </sheetView>
  </sheetViews>
  <sheetFormatPr baseColWidth="10" defaultColWidth="8.83203125" defaultRowHeight="15" x14ac:dyDescent="0.2"/>
  <cols>
    <col min="1" max="1" width="14" customWidth="1"/>
    <col min="3" max="3" width="14.5" customWidth="1"/>
    <col min="16" max="18" width="10.6640625" bestFit="1" customWidth="1"/>
    <col min="20" max="20" width="14.5" bestFit="1" customWidth="1"/>
  </cols>
  <sheetData>
    <row r="1" spans="1:12" x14ac:dyDescent="0.2">
      <c r="A1" s="2" t="s">
        <v>594</v>
      </c>
    </row>
    <row r="2" spans="1:12" x14ac:dyDescent="0.2">
      <c r="B2" s="2"/>
    </row>
    <row r="3" spans="1:12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A4" s="2" t="s">
        <v>519</v>
      </c>
    </row>
    <row r="5" spans="1:12" x14ac:dyDescent="0.2">
      <c r="A5" t="s">
        <v>121</v>
      </c>
      <c r="B5">
        <v>1320</v>
      </c>
      <c r="C5" t="s">
        <v>521</v>
      </c>
      <c r="D5" s="7">
        <v>39.738</v>
      </c>
      <c r="E5" s="7">
        <v>4.0000000000000001E-3</v>
      </c>
      <c r="F5" s="7">
        <v>13.287000000000001</v>
      </c>
      <c r="G5" s="7">
        <v>0.2</v>
      </c>
      <c r="H5" s="7">
        <v>46.195999999999998</v>
      </c>
      <c r="I5" s="7">
        <v>0.25600000000000001</v>
      </c>
      <c r="J5" s="7">
        <v>3.4000000000000002E-2</v>
      </c>
      <c r="K5" s="7">
        <f>SUM(D5:J5)</f>
        <v>99.715000000000003</v>
      </c>
      <c r="L5" s="9">
        <v>86.106376604264312</v>
      </c>
    </row>
    <row r="6" spans="1:12" x14ac:dyDescent="0.2">
      <c r="A6" t="s">
        <v>130</v>
      </c>
      <c r="B6">
        <v>1332</v>
      </c>
      <c r="C6" t="s">
        <v>521</v>
      </c>
      <c r="D6" s="7">
        <v>39.375</v>
      </c>
      <c r="E6" s="7">
        <v>5.0000000000000001E-3</v>
      </c>
      <c r="F6" s="7">
        <v>15.589</v>
      </c>
      <c r="G6" s="7">
        <v>0.22</v>
      </c>
      <c r="H6" s="7">
        <v>44.814</v>
      </c>
      <c r="I6" s="7">
        <v>0.25</v>
      </c>
      <c r="J6" s="7">
        <v>1.2E-2</v>
      </c>
      <c r="K6" s="7">
        <f t="shared" ref="K6:K27" si="0">SUM(D6:J6)</f>
        <v>100.265</v>
      </c>
      <c r="L6" s="9">
        <v>83.671705820926746</v>
      </c>
    </row>
    <row r="7" spans="1:12" x14ac:dyDescent="0.2">
      <c r="A7" t="s">
        <v>131</v>
      </c>
      <c r="B7">
        <v>1334</v>
      </c>
      <c r="C7" t="s">
        <v>521</v>
      </c>
      <c r="D7" s="7">
        <v>40.484000000000002</v>
      </c>
      <c r="E7" s="7">
        <v>1E-3</v>
      </c>
      <c r="F7" s="7">
        <v>9.4659999999999993</v>
      </c>
      <c r="G7" s="7">
        <v>0.14299999999999999</v>
      </c>
      <c r="H7" s="7">
        <v>49.57</v>
      </c>
      <c r="I7" s="7">
        <v>0.35699999999999998</v>
      </c>
      <c r="J7" s="7">
        <v>1.6E-2</v>
      </c>
      <c r="K7" s="7">
        <f t="shared" si="0"/>
        <v>100.03700000000001</v>
      </c>
      <c r="L7" s="9">
        <v>90.323747851573287</v>
      </c>
    </row>
    <row r="8" spans="1:12" x14ac:dyDescent="0.2">
      <c r="A8" t="s">
        <v>132</v>
      </c>
      <c r="B8">
        <v>1336</v>
      </c>
      <c r="C8" t="s">
        <v>521</v>
      </c>
      <c r="D8" s="7">
        <v>40.037999999999997</v>
      </c>
      <c r="E8" s="7">
        <v>5.2999999999999999E-2</v>
      </c>
      <c r="F8" s="7">
        <v>11.553000000000001</v>
      </c>
      <c r="G8" s="7">
        <v>0.125</v>
      </c>
      <c r="H8" s="7">
        <v>47.707999999999998</v>
      </c>
      <c r="I8" s="7">
        <v>0.38700000000000001</v>
      </c>
      <c r="J8" s="7">
        <v>0.105</v>
      </c>
      <c r="K8" s="7">
        <f t="shared" si="0"/>
        <v>99.968999999999994</v>
      </c>
      <c r="L8" s="9">
        <v>88.039756018972227</v>
      </c>
    </row>
    <row r="9" spans="1:12" x14ac:dyDescent="0.2">
      <c r="A9" t="s">
        <v>134</v>
      </c>
      <c r="B9">
        <v>1340</v>
      </c>
      <c r="C9" t="s">
        <v>520</v>
      </c>
      <c r="D9" s="7">
        <v>39.594000000000001</v>
      </c>
      <c r="E9" s="7">
        <v>8.9999999999999993E-3</v>
      </c>
      <c r="F9" s="7">
        <v>13.645</v>
      </c>
      <c r="G9" s="7">
        <v>0.16800000000000001</v>
      </c>
      <c r="H9" s="7">
        <v>45.886000000000003</v>
      </c>
      <c r="I9" s="7">
        <v>0.192</v>
      </c>
      <c r="J9" s="7">
        <v>0.04</v>
      </c>
      <c r="K9" s="7">
        <f t="shared" si="0"/>
        <v>99.534000000000006</v>
      </c>
      <c r="L9" s="9">
        <v>85.702940963067988</v>
      </c>
    </row>
    <row r="10" spans="1:12" x14ac:dyDescent="0.2">
      <c r="A10" t="s">
        <v>136</v>
      </c>
      <c r="B10">
        <v>1342</v>
      </c>
      <c r="C10" t="s">
        <v>521</v>
      </c>
      <c r="D10" s="7">
        <v>40.508000000000003</v>
      </c>
      <c r="E10" s="7">
        <v>3.5999999999999997E-2</v>
      </c>
      <c r="F10" s="7">
        <v>8.9459999999999997</v>
      </c>
      <c r="G10" s="7">
        <v>0.128</v>
      </c>
      <c r="H10" s="7">
        <v>49.607999999999997</v>
      </c>
      <c r="I10" s="7">
        <v>0.38</v>
      </c>
      <c r="J10" s="7">
        <v>0.05</v>
      </c>
      <c r="K10" s="7">
        <f t="shared" si="0"/>
        <v>99.655999999999992</v>
      </c>
      <c r="L10" s="9">
        <v>90.812824647877392</v>
      </c>
    </row>
    <row r="11" spans="1:12" x14ac:dyDescent="0.2">
      <c r="A11" t="s">
        <v>139</v>
      </c>
      <c r="B11">
        <v>1348</v>
      </c>
      <c r="C11" t="s">
        <v>520</v>
      </c>
      <c r="D11" s="7">
        <v>39.604999999999997</v>
      </c>
      <c r="E11" s="7">
        <v>0</v>
      </c>
      <c r="F11" s="7">
        <v>12.784000000000001</v>
      </c>
      <c r="G11" s="7">
        <v>0.14299999999999999</v>
      </c>
      <c r="H11" s="7">
        <v>46.284999999999997</v>
      </c>
      <c r="I11" s="7">
        <v>0.22700000000000001</v>
      </c>
      <c r="J11" s="7">
        <v>2.3E-2</v>
      </c>
      <c r="K11" s="7">
        <f t="shared" si="0"/>
        <v>99.066999999999993</v>
      </c>
      <c r="L11" s="9">
        <v>86.584033816134522</v>
      </c>
    </row>
    <row r="12" spans="1:12" x14ac:dyDescent="0.2">
      <c r="A12" t="s">
        <v>140</v>
      </c>
      <c r="B12">
        <v>1350</v>
      </c>
      <c r="C12" t="s">
        <v>520</v>
      </c>
      <c r="D12" s="7">
        <v>40.685000000000002</v>
      </c>
      <c r="E12" s="7">
        <v>0</v>
      </c>
      <c r="F12" s="7">
        <v>7.218</v>
      </c>
      <c r="G12" s="7">
        <v>8.3000000000000004E-2</v>
      </c>
      <c r="H12" s="7">
        <v>50.847000000000001</v>
      </c>
      <c r="I12" s="7">
        <v>0.38700000000000001</v>
      </c>
      <c r="J12" s="7">
        <v>8.9999999999999993E-3</v>
      </c>
      <c r="K12" s="7">
        <f t="shared" si="0"/>
        <v>99.228999999999999</v>
      </c>
      <c r="L12" s="9">
        <v>92.623814158810205</v>
      </c>
    </row>
    <row r="13" spans="1:12" x14ac:dyDescent="0.2">
      <c r="A13" t="s">
        <v>141</v>
      </c>
      <c r="B13">
        <v>1352</v>
      </c>
      <c r="C13" t="s">
        <v>521</v>
      </c>
      <c r="D13" s="7">
        <v>40.722000000000001</v>
      </c>
      <c r="E13" s="7">
        <v>0</v>
      </c>
      <c r="F13" s="7">
        <v>7.4619999999999997</v>
      </c>
      <c r="G13" s="7">
        <v>0.104</v>
      </c>
      <c r="H13" s="7">
        <v>50.820999999999998</v>
      </c>
      <c r="I13" s="7">
        <v>0.373</v>
      </c>
      <c r="J13" s="7">
        <v>0.01</v>
      </c>
      <c r="K13" s="7">
        <f t="shared" si="0"/>
        <v>99.492000000000004</v>
      </c>
      <c r="L13" s="9">
        <v>92.389838193314105</v>
      </c>
    </row>
    <row r="14" spans="1:12" x14ac:dyDescent="0.2">
      <c r="A14" t="s">
        <v>143</v>
      </c>
      <c r="B14">
        <v>1354</v>
      </c>
      <c r="C14" t="s">
        <v>521</v>
      </c>
      <c r="D14" s="7">
        <v>38.994999999999997</v>
      </c>
      <c r="E14" s="7">
        <v>2E-3</v>
      </c>
      <c r="F14" s="7">
        <v>15.792</v>
      </c>
      <c r="G14" s="7">
        <v>0.21299999999999999</v>
      </c>
      <c r="H14" s="7">
        <v>43.701000000000001</v>
      </c>
      <c r="I14" s="7">
        <v>0.20300000000000001</v>
      </c>
      <c r="J14" s="7">
        <v>0.02</v>
      </c>
      <c r="K14" s="7">
        <f t="shared" si="0"/>
        <v>98.926000000000002</v>
      </c>
      <c r="L14" s="9">
        <v>83.144651911121656</v>
      </c>
    </row>
    <row r="15" spans="1:12" x14ac:dyDescent="0.2">
      <c r="A15" t="s">
        <v>144</v>
      </c>
      <c r="B15">
        <v>1356</v>
      </c>
      <c r="C15" t="s">
        <v>521</v>
      </c>
      <c r="D15" s="7">
        <v>39.875999999999998</v>
      </c>
      <c r="E15" s="7">
        <v>1.2999999999999999E-2</v>
      </c>
      <c r="F15" s="7">
        <v>11.869</v>
      </c>
      <c r="G15" s="7">
        <v>0.11899999999999999</v>
      </c>
      <c r="H15" s="7">
        <v>47.101999999999997</v>
      </c>
      <c r="I15" s="7">
        <v>0.34300000000000003</v>
      </c>
      <c r="J15" s="7">
        <v>6.5000000000000002E-2</v>
      </c>
      <c r="K15" s="7">
        <f t="shared" si="0"/>
        <v>99.386999999999986</v>
      </c>
      <c r="L15" s="9">
        <v>87.614628157713284</v>
      </c>
    </row>
    <row r="16" spans="1:12" x14ac:dyDescent="0.2">
      <c r="A16" t="s">
        <v>145</v>
      </c>
      <c r="B16">
        <v>1358</v>
      </c>
      <c r="C16" t="s">
        <v>520</v>
      </c>
      <c r="D16" s="7">
        <v>39.65</v>
      </c>
      <c r="E16" s="7">
        <v>2.9000000000000001E-2</v>
      </c>
      <c r="F16" s="7">
        <v>12.478999999999999</v>
      </c>
      <c r="G16" s="7">
        <v>0.192</v>
      </c>
      <c r="H16" s="7">
        <v>46.335000000000001</v>
      </c>
      <c r="I16" s="7">
        <v>0.26600000000000001</v>
      </c>
      <c r="J16" s="7">
        <v>0.03</v>
      </c>
      <c r="K16" s="7">
        <f t="shared" si="0"/>
        <v>98.981000000000009</v>
      </c>
      <c r="L16" s="9">
        <v>86.874375939716288</v>
      </c>
    </row>
    <row r="17" spans="1:12" x14ac:dyDescent="0.2">
      <c r="A17" t="s">
        <v>122</v>
      </c>
      <c r="B17">
        <v>1321</v>
      </c>
      <c r="C17" t="s">
        <v>520</v>
      </c>
      <c r="D17" s="7">
        <v>40.201999999999998</v>
      </c>
      <c r="E17" s="7">
        <v>4.5999999999999999E-2</v>
      </c>
      <c r="F17" s="7">
        <v>10.494</v>
      </c>
      <c r="G17" s="7">
        <v>0.112</v>
      </c>
      <c r="H17" s="7">
        <v>48.246000000000002</v>
      </c>
      <c r="I17" s="7">
        <v>0.35099999999999998</v>
      </c>
      <c r="J17" s="7">
        <v>0.188</v>
      </c>
      <c r="K17" s="7">
        <f t="shared" si="0"/>
        <v>99.638999999999996</v>
      </c>
      <c r="L17" s="9">
        <v>89.124828811583285</v>
      </c>
    </row>
    <row r="18" spans="1:12" x14ac:dyDescent="0.2">
      <c r="A18" t="s">
        <v>123</v>
      </c>
      <c r="B18">
        <v>1323</v>
      </c>
      <c r="C18" t="s">
        <v>520</v>
      </c>
      <c r="D18" s="7">
        <v>40.149000000000001</v>
      </c>
      <c r="E18" s="7">
        <v>2.1000000000000001E-2</v>
      </c>
      <c r="F18" s="7">
        <v>10.906000000000001</v>
      </c>
      <c r="G18" s="7">
        <v>0.152</v>
      </c>
      <c r="H18" s="7">
        <v>48.235999999999997</v>
      </c>
      <c r="I18" s="7">
        <v>0.35099999999999998</v>
      </c>
      <c r="J18" s="7">
        <v>3.7999999999999999E-2</v>
      </c>
      <c r="K18" s="7">
        <f t="shared" si="0"/>
        <v>99.852999999999994</v>
      </c>
      <c r="L18" s="9">
        <v>88.743844322450073</v>
      </c>
    </row>
    <row r="19" spans="1:12" x14ac:dyDescent="0.2">
      <c r="A19" t="s">
        <v>125</v>
      </c>
      <c r="B19">
        <v>1325</v>
      </c>
      <c r="C19" t="s">
        <v>520</v>
      </c>
      <c r="D19" s="7">
        <v>39.890999999999998</v>
      </c>
      <c r="E19" s="7">
        <v>2.4E-2</v>
      </c>
      <c r="F19" s="7">
        <v>11.252000000000001</v>
      </c>
      <c r="G19" s="7">
        <v>0.16</v>
      </c>
      <c r="H19" s="7">
        <v>47.625999999999998</v>
      </c>
      <c r="I19" s="7">
        <v>0.32200000000000001</v>
      </c>
      <c r="J19" s="7">
        <v>2.5000000000000001E-2</v>
      </c>
      <c r="K19" s="7">
        <f t="shared" si="0"/>
        <v>99.300000000000011</v>
      </c>
      <c r="L19" s="9">
        <v>88.297190229693484</v>
      </c>
    </row>
    <row r="20" spans="1:12" x14ac:dyDescent="0.2">
      <c r="A20" t="s">
        <v>128</v>
      </c>
      <c r="B20">
        <v>1329</v>
      </c>
      <c r="C20" t="s">
        <v>521</v>
      </c>
      <c r="D20" s="7">
        <v>40.052999999999997</v>
      </c>
      <c r="E20" s="7">
        <v>0.02</v>
      </c>
      <c r="F20" s="7">
        <v>11.532999999999999</v>
      </c>
      <c r="G20" s="7">
        <v>0.156</v>
      </c>
      <c r="H20" s="7">
        <v>47.677</v>
      </c>
      <c r="I20" s="7">
        <v>0.309</v>
      </c>
      <c r="J20" s="7">
        <v>2.3E-2</v>
      </c>
      <c r="K20" s="7">
        <f t="shared" si="0"/>
        <v>99.770999999999987</v>
      </c>
      <c r="L20" s="9">
        <v>88.051151430983936</v>
      </c>
    </row>
    <row r="21" spans="1:12" x14ac:dyDescent="0.2">
      <c r="A21" t="s">
        <v>129</v>
      </c>
      <c r="B21">
        <v>1331</v>
      </c>
      <c r="C21" t="s">
        <v>520</v>
      </c>
      <c r="D21" s="7">
        <v>39.786999999999999</v>
      </c>
      <c r="E21" s="7">
        <v>0</v>
      </c>
      <c r="F21" s="7">
        <v>12.664999999999999</v>
      </c>
      <c r="G21" s="7">
        <v>0.159</v>
      </c>
      <c r="H21" s="7">
        <v>46.904000000000003</v>
      </c>
      <c r="I21" s="7">
        <v>0.22700000000000001</v>
      </c>
      <c r="J21" s="7">
        <v>3.4000000000000002E-2</v>
      </c>
      <c r="K21" s="7">
        <f t="shared" si="0"/>
        <v>99.77600000000001</v>
      </c>
      <c r="L21" s="9">
        <v>86.844817805249946</v>
      </c>
    </row>
    <row r="22" spans="1:12" x14ac:dyDescent="0.2">
      <c r="A22" t="s">
        <v>133</v>
      </c>
      <c r="B22">
        <v>1338</v>
      </c>
      <c r="C22" t="s">
        <v>520</v>
      </c>
      <c r="D22" s="7">
        <v>39.503999999999998</v>
      </c>
      <c r="E22" s="7">
        <v>1.7999999999999999E-2</v>
      </c>
      <c r="F22" s="7">
        <v>13.034000000000001</v>
      </c>
      <c r="G22" s="7">
        <v>0.16</v>
      </c>
      <c r="H22" s="7">
        <v>46.317</v>
      </c>
      <c r="I22" s="7">
        <v>0.247</v>
      </c>
      <c r="J22" s="7">
        <v>3.3000000000000002E-2</v>
      </c>
      <c r="K22" s="7">
        <f t="shared" si="0"/>
        <v>99.312999999999988</v>
      </c>
      <c r="L22" s="9">
        <v>86.3656080200997</v>
      </c>
    </row>
    <row r="23" spans="1:12" x14ac:dyDescent="0.2">
      <c r="A23" t="s">
        <v>137</v>
      </c>
      <c r="B23">
        <v>1344</v>
      </c>
      <c r="C23" t="s">
        <v>520</v>
      </c>
      <c r="D23" s="7">
        <v>40.136000000000003</v>
      </c>
      <c r="E23" s="7">
        <v>8.9999999999999993E-3</v>
      </c>
      <c r="F23" s="7">
        <v>8.9990000000000006</v>
      </c>
      <c r="G23" s="7">
        <v>0.13800000000000001</v>
      </c>
      <c r="H23" s="7">
        <v>49.353000000000002</v>
      </c>
      <c r="I23" s="7">
        <v>0.307</v>
      </c>
      <c r="J23" s="7">
        <v>0.02</v>
      </c>
      <c r="K23" s="7">
        <f t="shared" si="0"/>
        <v>98.962000000000003</v>
      </c>
      <c r="L23" s="9">
        <v>90.72012782371965</v>
      </c>
    </row>
    <row r="24" spans="1:12" x14ac:dyDescent="0.2">
      <c r="A24" t="s">
        <v>146</v>
      </c>
      <c r="B24">
        <v>1360</v>
      </c>
      <c r="C24" t="s">
        <v>520</v>
      </c>
      <c r="D24" s="7">
        <v>39.807000000000002</v>
      </c>
      <c r="E24" s="7">
        <v>1.2E-2</v>
      </c>
      <c r="F24" s="7">
        <v>11.989000000000001</v>
      </c>
      <c r="G24" s="7">
        <v>0.14099999999999999</v>
      </c>
      <c r="H24" s="7">
        <v>47.1</v>
      </c>
      <c r="I24" s="7">
        <v>0.28000000000000003</v>
      </c>
      <c r="J24" s="7">
        <v>2.8000000000000001E-2</v>
      </c>
      <c r="K24" s="7">
        <f t="shared" si="0"/>
        <v>99.357000000000014</v>
      </c>
      <c r="L24" s="9">
        <v>87.504589433189878</v>
      </c>
    </row>
    <row r="25" spans="1:12" x14ac:dyDescent="0.2">
      <c r="A25" t="s">
        <v>147</v>
      </c>
      <c r="B25">
        <v>1362</v>
      </c>
      <c r="C25" t="s">
        <v>521</v>
      </c>
      <c r="D25" s="7">
        <v>40.585999999999999</v>
      </c>
      <c r="E25" s="7">
        <v>0</v>
      </c>
      <c r="F25" s="7">
        <v>7.4870000000000001</v>
      </c>
      <c r="G25" s="7">
        <v>0.105</v>
      </c>
      <c r="H25" s="7">
        <v>50.701999999999998</v>
      </c>
      <c r="I25" s="7">
        <v>0.32300000000000001</v>
      </c>
      <c r="J25" s="7">
        <v>1.7000000000000001E-2</v>
      </c>
      <c r="K25" s="7">
        <f t="shared" si="0"/>
        <v>99.219999999999985</v>
      </c>
      <c r="L25" s="9">
        <v>92.349742114886766</v>
      </c>
    </row>
    <row r="26" spans="1:12" x14ac:dyDescent="0.2">
      <c r="A26" t="s">
        <v>148</v>
      </c>
      <c r="B26">
        <v>1364</v>
      </c>
      <c r="C26" t="s">
        <v>521</v>
      </c>
      <c r="D26" s="7">
        <v>39.119</v>
      </c>
      <c r="E26" s="7">
        <v>0</v>
      </c>
      <c r="F26" s="7">
        <v>14.747</v>
      </c>
      <c r="G26" s="7">
        <v>0.17899999999999999</v>
      </c>
      <c r="H26" s="7">
        <v>44.64</v>
      </c>
      <c r="I26" s="7">
        <v>0.25600000000000001</v>
      </c>
      <c r="J26" s="7">
        <v>2.1999999999999999E-2</v>
      </c>
      <c r="K26" s="7">
        <f t="shared" si="0"/>
        <v>98.963000000000008</v>
      </c>
      <c r="L26" s="9">
        <v>84.364952450741342</v>
      </c>
    </row>
    <row r="27" spans="1:12" x14ac:dyDescent="0.2">
      <c r="A27" t="s">
        <v>149</v>
      </c>
      <c r="B27">
        <v>1366</v>
      </c>
      <c r="C27" t="s">
        <v>520</v>
      </c>
      <c r="D27" s="7">
        <v>39.619</v>
      </c>
      <c r="E27" s="7">
        <v>9.6000000000000002E-2</v>
      </c>
      <c r="F27" s="7">
        <v>11.041</v>
      </c>
      <c r="G27" s="7">
        <v>0.107</v>
      </c>
      <c r="H27" s="7">
        <v>47.558</v>
      </c>
      <c r="I27" s="7">
        <v>0.40100000000000002</v>
      </c>
      <c r="J27" s="7">
        <v>0.12</v>
      </c>
      <c r="K27" s="7">
        <f t="shared" si="0"/>
        <v>98.941999999999993</v>
      </c>
      <c r="L27" s="9">
        <v>88.476828630323922</v>
      </c>
    </row>
    <row r="28" spans="1:12" s="2" customFormat="1" x14ac:dyDescent="0.2">
      <c r="A28" s="2" t="s">
        <v>514</v>
      </c>
      <c r="D28" s="8">
        <f t="shared" ref="D28:L28" si="1">MEDIAN(D5:D27)</f>
        <v>39.875999999999998</v>
      </c>
      <c r="E28" s="8">
        <f>MEDIAN(E5:E27)</f>
        <v>8.9999999999999993E-3</v>
      </c>
      <c r="F28" s="8">
        <f t="shared" si="1"/>
        <v>11.553000000000001</v>
      </c>
      <c r="G28" s="8">
        <f t="shared" si="1"/>
        <v>0.14299999999999999</v>
      </c>
      <c r="H28" s="8">
        <f>MEDIAN(H5:H27)</f>
        <v>47.558</v>
      </c>
      <c r="I28" s="8">
        <f t="shared" si="1"/>
        <v>0.309</v>
      </c>
      <c r="J28" s="8">
        <f>MEDIAN(J5:J27)</f>
        <v>2.8000000000000001E-2</v>
      </c>
      <c r="K28" s="8">
        <f t="shared" si="1"/>
        <v>99.386999999999986</v>
      </c>
      <c r="L28" s="10">
        <f t="shared" si="1"/>
        <v>88.039756018972227</v>
      </c>
    </row>
    <row r="29" spans="1:12" s="2" customFormat="1" x14ac:dyDescent="0.2">
      <c r="A29" s="2" t="s">
        <v>513</v>
      </c>
      <c r="D29" s="8">
        <f t="shared" ref="D29:L29" si="2">AVERAGE(D5:D27)</f>
        <v>39.918391304347828</v>
      </c>
      <c r="E29" s="8">
        <f>AVERAGE(E5:E27)</f>
        <v>1.7304347826086957E-2</v>
      </c>
      <c r="F29" s="8">
        <f t="shared" si="2"/>
        <v>11.488565217391303</v>
      </c>
      <c r="G29" s="8">
        <f t="shared" si="2"/>
        <v>0.14813043478260871</v>
      </c>
      <c r="H29" s="8">
        <f>AVERAGE(H5:H27)</f>
        <v>47.531826086956521</v>
      </c>
      <c r="I29" s="8">
        <f t="shared" si="2"/>
        <v>0.30413043478260876</v>
      </c>
      <c r="J29" s="8">
        <f>AVERAGE(J5:J27)</f>
        <v>4.1826086956521749E-2</v>
      </c>
      <c r="K29" s="8">
        <f t="shared" si="2"/>
        <v>99.450173913043471</v>
      </c>
      <c r="L29" s="10">
        <f t="shared" si="2"/>
        <v>88.031842398104956</v>
      </c>
    </row>
    <row r="30" spans="1:12" s="2" customFormat="1" x14ac:dyDescent="0.2">
      <c r="A30" s="2" t="s">
        <v>515</v>
      </c>
      <c r="D30" s="8">
        <f t="shared" ref="D30:L30" si="3">STDEV(D5:D27)</f>
        <v>0.47427779921691493</v>
      </c>
      <c r="E30" s="8">
        <f>STDEV(E5:E27)</f>
        <v>2.3014688555964929E-2</v>
      </c>
      <c r="F30" s="8">
        <f t="shared" si="3"/>
        <v>2.4258972627966497</v>
      </c>
      <c r="G30" s="8">
        <f t="shared" si="3"/>
        <v>3.6215647481850209E-2</v>
      </c>
      <c r="H30" s="8">
        <f>STDEV(H5:H27)</f>
        <v>1.9639216715581631</v>
      </c>
      <c r="I30" s="8">
        <f t="shared" si="3"/>
        <v>6.4168318682427727E-2</v>
      </c>
      <c r="J30" s="8">
        <f>STDEV(J5:J27)</f>
        <v>4.2224133743106324E-2</v>
      </c>
      <c r="K30" s="8">
        <f t="shared" si="3"/>
        <v>0.38948178299958675</v>
      </c>
      <c r="L30" s="8">
        <f t="shared" si="3"/>
        <v>2.6496362985540758</v>
      </c>
    </row>
    <row r="31" spans="1:12" s="2" customFormat="1" x14ac:dyDescent="0.2">
      <c r="A31" s="2" t="s">
        <v>516</v>
      </c>
      <c r="D31" s="8">
        <f t="shared" ref="D31:L31" si="4">MAX(D5:D27)</f>
        <v>40.722000000000001</v>
      </c>
      <c r="E31" s="8">
        <f>MAX(E5:E27)</f>
        <v>9.6000000000000002E-2</v>
      </c>
      <c r="F31" s="8">
        <f t="shared" si="4"/>
        <v>15.792</v>
      </c>
      <c r="G31" s="8">
        <f t="shared" si="4"/>
        <v>0.22</v>
      </c>
      <c r="H31" s="8">
        <f>MAX(H5:H27)</f>
        <v>50.847000000000001</v>
      </c>
      <c r="I31" s="8">
        <f t="shared" si="4"/>
        <v>0.40100000000000002</v>
      </c>
      <c r="J31" s="8">
        <f>MAX(J5:J27)</f>
        <v>0.188</v>
      </c>
      <c r="K31" s="8">
        <f t="shared" si="4"/>
        <v>100.265</v>
      </c>
      <c r="L31" s="10">
        <f t="shared" si="4"/>
        <v>92.623814158810205</v>
      </c>
    </row>
    <row r="32" spans="1:12" s="2" customFormat="1" x14ac:dyDescent="0.2">
      <c r="A32" s="2" t="s">
        <v>517</v>
      </c>
      <c r="D32" s="8"/>
      <c r="E32" s="8"/>
      <c r="F32" s="8"/>
      <c r="G32" s="8"/>
      <c r="H32" s="8"/>
      <c r="I32" s="8"/>
      <c r="J32" s="8"/>
      <c r="K32" s="8"/>
      <c r="L32" s="17">
        <v>17</v>
      </c>
    </row>
    <row r="33" spans="1:12" s="2" customFormat="1" x14ac:dyDescent="0.2">
      <c r="A33" s="2" t="s">
        <v>518</v>
      </c>
      <c r="D33" s="8"/>
      <c r="E33" s="8"/>
      <c r="F33" s="8"/>
      <c r="G33" s="8"/>
      <c r="H33" s="8"/>
      <c r="I33" s="8"/>
      <c r="J33" s="8"/>
      <c r="K33" s="8"/>
      <c r="L33" s="17">
        <v>23</v>
      </c>
    </row>
    <row r="34" spans="1:12" x14ac:dyDescent="0.2">
      <c r="D34" s="7"/>
      <c r="E34" s="7"/>
      <c r="F34" s="7"/>
      <c r="G34" s="7"/>
      <c r="H34" s="7"/>
      <c r="I34" s="7"/>
      <c r="J34" s="7"/>
      <c r="K34" s="7"/>
      <c r="L34" s="9"/>
    </row>
    <row r="35" spans="1:12" x14ac:dyDescent="0.2">
      <c r="A35" s="2" t="s">
        <v>218</v>
      </c>
      <c r="D35" s="7"/>
      <c r="E35" s="7"/>
      <c r="F35" s="7"/>
      <c r="G35" s="7"/>
      <c r="H35" s="7"/>
      <c r="I35" s="7"/>
      <c r="J35" s="7"/>
      <c r="K35" s="7"/>
      <c r="L35" s="9"/>
    </row>
    <row r="36" spans="1:12" x14ac:dyDescent="0.2">
      <c r="A36" t="s">
        <v>124</v>
      </c>
      <c r="B36">
        <v>1324</v>
      </c>
      <c r="D36" s="7">
        <v>39.704000000000001</v>
      </c>
      <c r="E36" s="7">
        <v>5.6000000000000001E-2</v>
      </c>
      <c r="F36" s="7">
        <v>13.569000000000001</v>
      </c>
      <c r="G36" s="7">
        <v>0.22</v>
      </c>
      <c r="H36" s="7">
        <v>45.841999999999999</v>
      </c>
      <c r="I36" s="7">
        <v>0.152</v>
      </c>
      <c r="J36" s="7">
        <v>0.13900000000000001</v>
      </c>
      <c r="K36" s="7">
        <f t="shared" ref="K36:K41" si="5">SUM(D36:J36)</f>
        <v>99.681999999999988</v>
      </c>
      <c r="L36" s="9">
        <v>85.759529982773302</v>
      </c>
    </row>
    <row r="37" spans="1:12" x14ac:dyDescent="0.2">
      <c r="A37" t="s">
        <v>126</v>
      </c>
      <c r="B37">
        <v>1327</v>
      </c>
      <c r="D37" s="7">
        <v>39.582999999999998</v>
      </c>
      <c r="E37" s="7">
        <v>7.0000000000000001E-3</v>
      </c>
      <c r="F37" s="7">
        <v>14.273999999999999</v>
      </c>
      <c r="G37" s="7">
        <v>0.18099999999999999</v>
      </c>
      <c r="H37" s="7">
        <v>45.430999999999997</v>
      </c>
      <c r="I37" s="7">
        <v>0.34699999999999998</v>
      </c>
      <c r="J37" s="7">
        <v>3.2000000000000001E-2</v>
      </c>
      <c r="K37" s="7">
        <f t="shared" si="5"/>
        <v>99.85499999999999</v>
      </c>
      <c r="L37" s="9">
        <v>85.015297620855094</v>
      </c>
    </row>
    <row r="38" spans="1:12" x14ac:dyDescent="0.2">
      <c r="A38" t="s">
        <v>127</v>
      </c>
      <c r="B38">
        <v>1328</v>
      </c>
      <c r="D38" s="7">
        <v>39.557000000000002</v>
      </c>
      <c r="E38" s="7">
        <v>0</v>
      </c>
      <c r="F38" s="7">
        <v>14.228</v>
      </c>
      <c r="G38" s="7">
        <v>0.16400000000000001</v>
      </c>
      <c r="H38" s="7">
        <v>45.600999999999999</v>
      </c>
      <c r="I38" s="7">
        <v>0.374</v>
      </c>
      <c r="J38" s="7">
        <v>3.3000000000000002E-2</v>
      </c>
      <c r="K38" s="7">
        <f t="shared" si="5"/>
        <v>99.957000000000008</v>
      </c>
      <c r="L38" s="9">
        <v>85.10378267117332</v>
      </c>
    </row>
    <row r="39" spans="1:12" x14ac:dyDescent="0.2">
      <c r="A39" t="s">
        <v>135</v>
      </c>
      <c r="B39">
        <v>1341</v>
      </c>
      <c r="D39" s="7">
        <v>39.78</v>
      </c>
      <c r="E39" s="7">
        <v>0</v>
      </c>
      <c r="F39" s="7">
        <v>13.936999999999999</v>
      </c>
      <c r="G39" s="7">
        <v>0.13800000000000001</v>
      </c>
      <c r="H39" s="7">
        <v>46.005000000000003</v>
      </c>
      <c r="I39" s="7">
        <v>0.253</v>
      </c>
      <c r="J39" s="7">
        <v>5.2999999999999999E-2</v>
      </c>
      <c r="K39" s="7">
        <f t="shared" si="5"/>
        <v>100.166</v>
      </c>
      <c r="L39" s="9">
        <v>85.473716979437597</v>
      </c>
    </row>
    <row r="40" spans="1:12" x14ac:dyDescent="0.2">
      <c r="A40" t="s">
        <v>138</v>
      </c>
      <c r="B40">
        <v>1347</v>
      </c>
      <c r="D40" s="7">
        <v>39.253</v>
      </c>
      <c r="E40" s="7">
        <v>8.0000000000000002E-3</v>
      </c>
      <c r="F40" s="7">
        <v>13.455</v>
      </c>
      <c r="G40" s="7">
        <v>0.221</v>
      </c>
      <c r="H40" s="7">
        <v>45.268999999999998</v>
      </c>
      <c r="I40" s="7">
        <v>0.27900000000000003</v>
      </c>
      <c r="J40" s="7">
        <v>1.7999999999999999E-2</v>
      </c>
      <c r="K40" s="7">
        <f t="shared" si="5"/>
        <v>98.502999999999986</v>
      </c>
      <c r="L40" s="9">
        <v>85.708879967100245</v>
      </c>
    </row>
    <row r="41" spans="1:12" x14ac:dyDescent="0.2">
      <c r="A41" t="s">
        <v>142</v>
      </c>
      <c r="B41">
        <v>1353</v>
      </c>
      <c r="D41" s="7">
        <v>39.265999999999998</v>
      </c>
      <c r="E41" s="7">
        <v>5.7000000000000002E-2</v>
      </c>
      <c r="F41" s="7">
        <v>14.145</v>
      </c>
      <c r="G41" s="7">
        <v>0.16400000000000001</v>
      </c>
      <c r="H41" s="7">
        <v>45.259</v>
      </c>
      <c r="I41" s="7">
        <v>0.151</v>
      </c>
      <c r="J41" s="7">
        <v>8.2000000000000003E-2</v>
      </c>
      <c r="K41" s="7">
        <f t="shared" si="5"/>
        <v>99.123999999999995</v>
      </c>
      <c r="L41" s="9">
        <v>85.082504685555563</v>
      </c>
    </row>
    <row r="42" spans="1:12" s="2" customFormat="1" x14ac:dyDescent="0.2">
      <c r="A42" s="2" t="s">
        <v>513</v>
      </c>
      <c r="D42" s="8">
        <f t="shared" ref="D42:L42" si="6">AVERAGE(D36:D41)</f>
        <v>39.523833333333336</v>
      </c>
      <c r="E42" s="8">
        <f>AVERAGE(E36:E41)</f>
        <v>2.1333333333333333E-2</v>
      </c>
      <c r="F42" s="8">
        <f t="shared" si="6"/>
        <v>13.934666666666665</v>
      </c>
      <c r="G42" s="8">
        <f t="shared" si="6"/>
        <v>0.18133333333333335</v>
      </c>
      <c r="H42" s="8">
        <f>AVERAGE(H36:H41)</f>
        <v>45.567833333333333</v>
      </c>
      <c r="I42" s="8">
        <f t="shared" si="6"/>
        <v>0.2593333333333333</v>
      </c>
      <c r="J42" s="8">
        <f>AVERAGE(J36:J41)</f>
        <v>5.9500000000000004E-2</v>
      </c>
      <c r="K42" s="8">
        <f t="shared" si="6"/>
        <v>99.547833333333315</v>
      </c>
      <c r="L42" s="10">
        <f t="shared" si="6"/>
        <v>85.357285317815851</v>
      </c>
    </row>
    <row r="43" spans="1:12" s="2" customFormat="1" x14ac:dyDescent="0.2">
      <c r="A43" s="2" t="s">
        <v>515</v>
      </c>
      <c r="D43" s="8">
        <f t="shared" ref="D43:L43" si="7">STDEV(D36:D41)</f>
        <v>0.22023207456378141</v>
      </c>
      <c r="E43" s="8">
        <f>STDEV(E36:E41)</f>
        <v>2.7449347290357685E-2</v>
      </c>
      <c r="F43" s="8">
        <f t="shared" si="7"/>
        <v>0.34906427297371229</v>
      </c>
      <c r="G43" s="8">
        <f t="shared" si="7"/>
        <v>3.3308657533239895E-2</v>
      </c>
      <c r="H43" s="8">
        <f>STDEV(H36:H41)</f>
        <v>0.30685007196783787</v>
      </c>
      <c r="I43" s="8">
        <f t="shared" si="7"/>
        <v>9.4358182828341408E-2</v>
      </c>
      <c r="J43" s="8">
        <f>STDEV(J36:J41)</f>
        <v>4.4831908279706317E-2</v>
      </c>
      <c r="K43" s="8">
        <f t="shared" si="7"/>
        <v>0.62180556982602853</v>
      </c>
      <c r="L43" s="8">
        <f t="shared" si="7"/>
        <v>0.33337650556474507</v>
      </c>
    </row>
    <row r="44" spans="1:12" s="2" customFormat="1" x14ac:dyDescent="0.2">
      <c r="A44" s="2" t="s">
        <v>518</v>
      </c>
      <c r="D44" s="8"/>
      <c r="E44" s="8"/>
      <c r="F44" s="8"/>
      <c r="G44" s="8"/>
      <c r="H44" s="8"/>
      <c r="I44" s="8"/>
      <c r="J44" s="8"/>
      <c r="K44" s="8"/>
      <c r="L44" s="17">
        <v>6</v>
      </c>
    </row>
    <row r="46" spans="1:12" x14ac:dyDescent="0.2">
      <c r="A46" s="19" t="s">
        <v>595</v>
      </c>
    </row>
    <row r="47" spans="1:12" x14ac:dyDescent="0.2">
      <c r="A47" s="19" t="s">
        <v>588</v>
      </c>
    </row>
    <row r="48" spans="1:12" x14ac:dyDescent="0.2">
      <c r="A48" s="19" t="s">
        <v>589</v>
      </c>
    </row>
    <row r="49" spans="1:1" x14ac:dyDescent="0.2">
      <c r="A49" s="19" t="s">
        <v>781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862C4-C954-B045-B15D-FE2F0DECA102}">
  <dimension ref="A1:N102"/>
  <sheetViews>
    <sheetView workbookViewId="0">
      <pane ySplit="3" topLeftCell="A70" activePane="bottomLeft" state="frozen"/>
      <selection pane="bottomLeft" activeCell="A99" sqref="A99:A102"/>
    </sheetView>
  </sheetViews>
  <sheetFormatPr baseColWidth="10" defaultRowHeight="15" x14ac:dyDescent="0.2"/>
  <cols>
    <col min="1" max="1" width="13.33203125" bestFit="1" customWidth="1"/>
    <col min="12" max="13" width="8.83203125"/>
    <col min="14" max="14" width="13.6640625" customWidth="1"/>
  </cols>
  <sheetData>
    <row r="1" spans="1:12" x14ac:dyDescent="0.2">
      <c r="A1" s="2" t="s">
        <v>596</v>
      </c>
      <c r="B1" s="2"/>
    </row>
    <row r="2" spans="1:12" x14ac:dyDescent="0.2">
      <c r="A2" s="2"/>
      <c r="B2" s="2"/>
    </row>
    <row r="3" spans="1:12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A4" s="2" t="s">
        <v>512</v>
      </c>
    </row>
    <row r="5" spans="1:12" x14ac:dyDescent="0.2">
      <c r="A5" t="s">
        <v>222</v>
      </c>
      <c r="B5">
        <v>1075</v>
      </c>
      <c r="C5" t="s">
        <v>520</v>
      </c>
      <c r="D5" s="7">
        <v>39.783000000000001</v>
      </c>
      <c r="E5" s="7">
        <v>3.7999999999999999E-2</v>
      </c>
      <c r="F5" s="7">
        <v>11.819000000000001</v>
      </c>
      <c r="G5" s="7">
        <v>0.16900000000000001</v>
      </c>
      <c r="H5" s="7">
        <v>46.954000000000001</v>
      </c>
      <c r="I5" s="7">
        <v>0.33800000000000002</v>
      </c>
      <c r="J5" s="7">
        <v>1.6E-2</v>
      </c>
      <c r="K5" s="7">
        <f>SUM(D5:J5)</f>
        <v>99.117000000000004</v>
      </c>
      <c r="L5" s="9">
        <v>87.626283154602831</v>
      </c>
    </row>
    <row r="6" spans="1:12" x14ac:dyDescent="0.2">
      <c r="A6" t="s">
        <v>221</v>
      </c>
      <c r="B6">
        <v>1087</v>
      </c>
      <c r="C6" t="s">
        <v>521</v>
      </c>
      <c r="D6" s="7">
        <v>40.319000000000003</v>
      </c>
      <c r="E6" s="7">
        <v>0</v>
      </c>
      <c r="F6" s="7">
        <v>11.48</v>
      </c>
      <c r="G6" s="7">
        <v>0.17199999999999999</v>
      </c>
      <c r="H6" s="7">
        <v>48.036000000000001</v>
      </c>
      <c r="I6" s="7">
        <v>0.27300000000000002</v>
      </c>
      <c r="J6" s="7">
        <v>1.2E-2</v>
      </c>
      <c r="K6" s="7">
        <f t="shared" ref="K6:K49" si="0">SUM(D6:J6)</f>
        <v>100.292</v>
      </c>
      <c r="L6" s="9">
        <v>88.177952304494397</v>
      </c>
    </row>
    <row r="7" spans="1:12" x14ac:dyDescent="0.2">
      <c r="A7" t="s">
        <v>223</v>
      </c>
      <c r="B7">
        <v>1089</v>
      </c>
      <c r="C7" t="s">
        <v>521</v>
      </c>
      <c r="D7" s="7">
        <v>40.314999999999998</v>
      </c>
      <c r="E7" s="7">
        <v>2.5999999999999999E-2</v>
      </c>
      <c r="F7" s="7">
        <v>11.037000000000001</v>
      </c>
      <c r="G7" s="7">
        <v>0.13900000000000001</v>
      </c>
      <c r="H7" s="7">
        <v>48.063000000000002</v>
      </c>
      <c r="I7" s="7">
        <v>0.28899999999999998</v>
      </c>
      <c r="J7" s="7">
        <v>1.9E-2</v>
      </c>
      <c r="K7" s="7">
        <f t="shared" si="0"/>
        <v>99.888000000000019</v>
      </c>
      <c r="L7" s="9">
        <v>88.587745160795905</v>
      </c>
    </row>
    <row r="8" spans="1:12" x14ac:dyDescent="0.2">
      <c r="A8" t="s">
        <v>225</v>
      </c>
      <c r="B8">
        <v>1091</v>
      </c>
      <c r="C8" t="s">
        <v>521</v>
      </c>
      <c r="D8" s="7">
        <v>40.402000000000001</v>
      </c>
      <c r="E8" s="7">
        <v>1.0999999999999999E-2</v>
      </c>
      <c r="F8" s="7">
        <v>10.029999999999999</v>
      </c>
      <c r="G8" s="7">
        <v>0.14699999999999999</v>
      </c>
      <c r="H8" s="7">
        <v>48.938000000000002</v>
      </c>
      <c r="I8" s="7">
        <v>0.31900000000000001</v>
      </c>
      <c r="J8" s="7">
        <v>8.9999999999999993E-3</v>
      </c>
      <c r="K8" s="7">
        <f t="shared" si="0"/>
        <v>99.856000000000009</v>
      </c>
      <c r="L8" s="9">
        <v>89.687919127372169</v>
      </c>
    </row>
    <row r="9" spans="1:12" x14ac:dyDescent="0.2">
      <c r="A9" t="s">
        <v>227</v>
      </c>
      <c r="B9">
        <v>1093</v>
      </c>
      <c r="C9" t="s">
        <v>521</v>
      </c>
      <c r="D9" s="7">
        <v>40.377000000000002</v>
      </c>
      <c r="E9" s="7">
        <v>4.0000000000000001E-3</v>
      </c>
      <c r="F9" s="7">
        <v>9.1859999999999999</v>
      </c>
      <c r="G9" s="7">
        <v>0.13600000000000001</v>
      </c>
      <c r="H9" s="7">
        <v>49.182000000000002</v>
      </c>
      <c r="I9" s="7">
        <v>0.33400000000000002</v>
      </c>
      <c r="J9" s="7">
        <v>0.10299999999999999</v>
      </c>
      <c r="K9" s="7">
        <f t="shared" si="0"/>
        <v>99.322000000000003</v>
      </c>
      <c r="L9" s="9">
        <v>90.515768529669359</v>
      </c>
    </row>
    <row r="10" spans="1:12" x14ac:dyDescent="0.2">
      <c r="A10" t="s">
        <v>229</v>
      </c>
      <c r="B10">
        <v>1095</v>
      </c>
      <c r="C10" t="s">
        <v>521</v>
      </c>
      <c r="D10" s="7">
        <v>40.871000000000002</v>
      </c>
      <c r="E10" s="7">
        <v>2.9000000000000001E-2</v>
      </c>
      <c r="F10" s="7">
        <v>7.1289999999999996</v>
      </c>
      <c r="G10" s="7">
        <v>6.2E-2</v>
      </c>
      <c r="H10" s="7">
        <v>50.82</v>
      </c>
      <c r="I10" s="7">
        <v>0.39800000000000002</v>
      </c>
      <c r="J10" s="7">
        <v>1.6E-2</v>
      </c>
      <c r="K10" s="7">
        <f t="shared" si="0"/>
        <v>99.325000000000003</v>
      </c>
      <c r="L10" s="9">
        <v>92.704541205146441</v>
      </c>
    </row>
    <row r="11" spans="1:12" x14ac:dyDescent="0.2">
      <c r="A11" t="s">
        <v>230</v>
      </c>
      <c r="B11">
        <v>1101</v>
      </c>
      <c r="C11" t="s">
        <v>521</v>
      </c>
      <c r="D11" s="7">
        <v>40.786999999999999</v>
      </c>
      <c r="E11" s="7">
        <v>2.4E-2</v>
      </c>
      <c r="F11" s="7">
        <v>9.4559999999999995</v>
      </c>
      <c r="G11" s="7">
        <v>9.8000000000000004E-2</v>
      </c>
      <c r="H11" s="7">
        <v>49.582000000000001</v>
      </c>
      <c r="I11" s="7">
        <v>0.255</v>
      </c>
      <c r="J11" s="7">
        <v>4.2000000000000003E-2</v>
      </c>
      <c r="K11" s="7">
        <f t="shared" si="0"/>
        <v>100.244</v>
      </c>
      <c r="L11" s="9">
        <v>90.335095310481321</v>
      </c>
    </row>
    <row r="12" spans="1:12" x14ac:dyDescent="0.2">
      <c r="A12" t="s">
        <v>232</v>
      </c>
      <c r="B12">
        <v>1103</v>
      </c>
      <c r="C12" t="s">
        <v>521</v>
      </c>
      <c r="D12" s="7">
        <v>41</v>
      </c>
      <c r="E12" s="7">
        <v>0.03</v>
      </c>
      <c r="F12" s="7">
        <v>7.8920000000000003</v>
      </c>
      <c r="G12" s="7">
        <v>8.5999999999999993E-2</v>
      </c>
      <c r="H12" s="7">
        <v>50.601999999999997</v>
      </c>
      <c r="I12" s="7">
        <v>0.39300000000000002</v>
      </c>
      <c r="J12" s="7">
        <v>1.4E-2</v>
      </c>
      <c r="K12" s="7">
        <f t="shared" si="0"/>
        <v>100.017</v>
      </c>
      <c r="L12" s="9">
        <v>91.954551303312783</v>
      </c>
    </row>
    <row r="13" spans="1:12" x14ac:dyDescent="0.2">
      <c r="A13" t="s">
        <v>234</v>
      </c>
      <c r="B13">
        <v>1105</v>
      </c>
      <c r="C13" t="s">
        <v>520</v>
      </c>
      <c r="D13" s="7">
        <v>40.829000000000001</v>
      </c>
      <c r="E13" s="7">
        <v>3.1E-2</v>
      </c>
      <c r="F13" s="7">
        <v>8.9090000000000007</v>
      </c>
      <c r="G13" s="7">
        <v>0.121</v>
      </c>
      <c r="H13" s="7">
        <v>49.713000000000001</v>
      </c>
      <c r="I13" s="7">
        <v>0.35799999999999998</v>
      </c>
      <c r="J13" s="7">
        <v>1.2E-2</v>
      </c>
      <c r="K13" s="7">
        <f t="shared" si="0"/>
        <v>99.973000000000013</v>
      </c>
      <c r="L13" s="9">
        <v>90.86490993894131</v>
      </c>
    </row>
    <row r="14" spans="1:12" x14ac:dyDescent="0.2">
      <c r="A14" t="s">
        <v>235</v>
      </c>
      <c r="B14">
        <v>1107</v>
      </c>
      <c r="C14" t="s">
        <v>521</v>
      </c>
      <c r="D14" s="7">
        <v>40.953000000000003</v>
      </c>
      <c r="E14" s="7">
        <v>3.5999999999999997E-2</v>
      </c>
      <c r="F14" s="7">
        <v>8.1489999999999991</v>
      </c>
      <c r="G14" s="7">
        <v>9.2999999999999999E-2</v>
      </c>
      <c r="H14" s="7">
        <v>50.624000000000002</v>
      </c>
      <c r="I14" s="7">
        <v>0.34399999999999997</v>
      </c>
      <c r="J14" s="7">
        <v>2.1000000000000001E-2</v>
      </c>
      <c r="K14" s="7">
        <f t="shared" si="0"/>
        <v>100.22000000000001</v>
      </c>
      <c r="L14" s="9">
        <v>91.717565241339258</v>
      </c>
    </row>
    <row r="15" spans="1:12" x14ac:dyDescent="0.2">
      <c r="A15" t="s">
        <v>238</v>
      </c>
      <c r="B15">
        <v>1109</v>
      </c>
      <c r="C15" t="s">
        <v>521</v>
      </c>
      <c r="D15" s="7">
        <v>41.192</v>
      </c>
      <c r="E15" s="7">
        <v>0</v>
      </c>
      <c r="F15" s="7">
        <v>7.8760000000000003</v>
      </c>
      <c r="G15" s="7">
        <v>0.107</v>
      </c>
      <c r="H15" s="7">
        <v>51.052999999999997</v>
      </c>
      <c r="I15" s="7">
        <v>0.372</v>
      </c>
      <c r="J15" s="7">
        <v>3.0000000000000001E-3</v>
      </c>
      <c r="K15" s="7">
        <f t="shared" si="0"/>
        <v>100.60299999999999</v>
      </c>
      <c r="L15" s="9">
        <v>92.034842640338894</v>
      </c>
    </row>
    <row r="16" spans="1:12" x14ac:dyDescent="0.2">
      <c r="A16" t="s">
        <v>242</v>
      </c>
      <c r="B16">
        <v>1113</v>
      </c>
      <c r="C16" t="s">
        <v>521</v>
      </c>
      <c r="D16" s="7">
        <v>40.848999999999997</v>
      </c>
      <c r="E16" s="7">
        <v>0</v>
      </c>
      <c r="F16" s="7">
        <v>8.2349999999999994</v>
      </c>
      <c r="G16" s="7">
        <v>8.8999999999999996E-2</v>
      </c>
      <c r="H16" s="7">
        <v>50.392000000000003</v>
      </c>
      <c r="I16" s="7">
        <v>0.42</v>
      </c>
      <c r="J16" s="7">
        <v>1.4999999999999999E-2</v>
      </c>
      <c r="K16" s="7">
        <f t="shared" si="0"/>
        <v>100</v>
      </c>
      <c r="L16" s="9">
        <v>91.602199451799692</v>
      </c>
    </row>
    <row r="17" spans="1:12" x14ac:dyDescent="0.2">
      <c r="A17" t="s">
        <v>244</v>
      </c>
      <c r="B17">
        <v>1115</v>
      </c>
      <c r="C17" t="s">
        <v>521</v>
      </c>
      <c r="D17" s="7">
        <v>40.834000000000003</v>
      </c>
      <c r="E17" s="7">
        <v>2.3E-2</v>
      </c>
      <c r="F17" s="7">
        <v>7.09</v>
      </c>
      <c r="G17" s="7">
        <v>5.6000000000000001E-2</v>
      </c>
      <c r="H17" s="7">
        <v>50.875</v>
      </c>
      <c r="I17" s="7">
        <v>0.38200000000000001</v>
      </c>
      <c r="J17" s="7">
        <v>1.2E-2</v>
      </c>
      <c r="K17" s="7">
        <f t="shared" si="0"/>
        <v>99.272000000000006</v>
      </c>
      <c r="L17" s="9">
        <v>92.748832916415751</v>
      </c>
    </row>
    <row r="18" spans="1:12" x14ac:dyDescent="0.2">
      <c r="A18" t="s">
        <v>246</v>
      </c>
      <c r="B18">
        <v>1117</v>
      </c>
      <c r="C18" t="s">
        <v>521</v>
      </c>
      <c r="D18" s="7">
        <v>40.289000000000001</v>
      </c>
      <c r="E18" s="7">
        <v>0</v>
      </c>
      <c r="F18" s="7">
        <v>10.992000000000001</v>
      </c>
      <c r="G18" s="7">
        <v>0.153</v>
      </c>
      <c r="H18" s="7">
        <v>48.093000000000004</v>
      </c>
      <c r="I18" s="7">
        <v>0.30499999999999999</v>
      </c>
      <c r="J18" s="7">
        <v>1.7000000000000001E-2</v>
      </c>
      <c r="K18" s="7">
        <f t="shared" si="0"/>
        <v>99.849000000000018</v>
      </c>
      <c r="L18" s="9">
        <v>88.635271241294731</v>
      </c>
    </row>
    <row r="19" spans="1:12" x14ac:dyDescent="0.2">
      <c r="A19" t="s">
        <v>248</v>
      </c>
      <c r="B19">
        <v>1119</v>
      </c>
      <c r="C19" t="s">
        <v>521</v>
      </c>
      <c r="D19" s="7">
        <v>40.603000000000002</v>
      </c>
      <c r="E19" s="7">
        <v>3.3000000000000002E-2</v>
      </c>
      <c r="F19" s="7">
        <v>8.86</v>
      </c>
      <c r="G19" s="7">
        <v>7.6999999999999999E-2</v>
      </c>
      <c r="H19" s="7">
        <v>49.526000000000003</v>
      </c>
      <c r="I19" s="7">
        <v>0.41</v>
      </c>
      <c r="J19" s="7">
        <v>1.2999999999999999E-2</v>
      </c>
      <c r="K19" s="7">
        <f t="shared" si="0"/>
        <v>99.522000000000006</v>
      </c>
      <c r="L19" s="9">
        <v>90.879397018243722</v>
      </c>
    </row>
    <row r="20" spans="1:12" x14ac:dyDescent="0.2">
      <c r="A20" t="s">
        <v>220</v>
      </c>
      <c r="B20">
        <v>1073</v>
      </c>
      <c r="C20" t="s">
        <v>520</v>
      </c>
      <c r="D20" s="7">
        <v>40.561</v>
      </c>
      <c r="E20" s="7">
        <v>8.5999999999999993E-2</v>
      </c>
      <c r="F20" s="7">
        <v>8.3940000000000001</v>
      </c>
      <c r="G20" s="7">
        <v>0.109</v>
      </c>
      <c r="H20" s="7">
        <v>49.81</v>
      </c>
      <c r="I20" s="7">
        <v>0.40500000000000003</v>
      </c>
      <c r="J20" s="7">
        <v>3.5999999999999997E-2</v>
      </c>
      <c r="K20" s="7">
        <f t="shared" si="0"/>
        <v>99.40100000000001</v>
      </c>
      <c r="L20" s="9">
        <v>91.362682003043844</v>
      </c>
    </row>
    <row r="21" spans="1:12" x14ac:dyDescent="0.2">
      <c r="A21" t="s">
        <v>233</v>
      </c>
      <c r="B21">
        <v>1081</v>
      </c>
      <c r="C21" t="s">
        <v>520</v>
      </c>
      <c r="D21" s="7">
        <v>40.414999999999999</v>
      </c>
      <c r="E21" s="7">
        <v>0.10199999999999999</v>
      </c>
      <c r="F21" s="7">
        <v>10.436999999999999</v>
      </c>
      <c r="G21" s="7">
        <v>0.14499999999999999</v>
      </c>
      <c r="H21" s="7">
        <v>48.646000000000001</v>
      </c>
      <c r="I21" s="7">
        <v>0.247</v>
      </c>
      <c r="J21" s="7">
        <v>2.7E-2</v>
      </c>
      <c r="K21" s="7">
        <f t="shared" si="0"/>
        <v>100.01900000000001</v>
      </c>
      <c r="L21" s="9">
        <v>89.256935882102823</v>
      </c>
    </row>
    <row r="22" spans="1:12" x14ac:dyDescent="0.2">
      <c r="A22" t="s">
        <v>237</v>
      </c>
      <c r="B22">
        <v>1085</v>
      </c>
      <c r="C22" t="s">
        <v>520</v>
      </c>
      <c r="D22" s="7">
        <v>40.332999999999998</v>
      </c>
      <c r="E22" s="7">
        <v>0</v>
      </c>
      <c r="F22" s="7">
        <v>10.33</v>
      </c>
      <c r="G22" s="7">
        <v>0.13300000000000001</v>
      </c>
      <c r="H22" s="7">
        <v>48.73</v>
      </c>
      <c r="I22" s="7">
        <v>0.25</v>
      </c>
      <c r="J22" s="7">
        <v>2.5999999999999999E-2</v>
      </c>
      <c r="K22" s="7">
        <f t="shared" si="0"/>
        <v>99.801999999999992</v>
      </c>
      <c r="L22" s="9">
        <v>89.371748760607588</v>
      </c>
    </row>
    <row r="23" spans="1:12" x14ac:dyDescent="0.2">
      <c r="A23" t="s">
        <v>253</v>
      </c>
      <c r="B23">
        <v>1097</v>
      </c>
      <c r="C23" t="s">
        <v>520</v>
      </c>
      <c r="D23" s="7">
        <v>40.283999999999999</v>
      </c>
      <c r="E23" s="7">
        <v>3.4000000000000002E-2</v>
      </c>
      <c r="F23" s="7">
        <v>11.242000000000001</v>
      </c>
      <c r="G23" s="7">
        <v>0.17199999999999999</v>
      </c>
      <c r="H23" s="7">
        <v>47.945999999999998</v>
      </c>
      <c r="I23" s="7">
        <v>0.24</v>
      </c>
      <c r="J23" s="7">
        <v>1.7000000000000001E-2</v>
      </c>
      <c r="K23" s="7">
        <f t="shared" si="0"/>
        <v>99.934999999999988</v>
      </c>
      <c r="L23" s="9">
        <v>88.375347473273607</v>
      </c>
    </row>
    <row r="24" spans="1:12" x14ac:dyDescent="0.2">
      <c r="A24" t="s">
        <v>254</v>
      </c>
      <c r="B24">
        <v>1099</v>
      </c>
      <c r="C24" t="s">
        <v>520</v>
      </c>
      <c r="D24" s="7">
        <v>40.656999999999996</v>
      </c>
      <c r="E24" s="7">
        <v>1.9E-2</v>
      </c>
      <c r="F24" s="7">
        <v>9.4380000000000006</v>
      </c>
      <c r="G24" s="7">
        <v>0.10100000000000001</v>
      </c>
      <c r="H24" s="7">
        <v>49.698999999999998</v>
      </c>
      <c r="I24" s="7">
        <v>0.28299999999999997</v>
      </c>
      <c r="J24" s="7">
        <v>0.01</v>
      </c>
      <c r="K24" s="7">
        <f t="shared" si="0"/>
        <v>100.20699999999999</v>
      </c>
      <c r="L24" s="9">
        <v>90.372244809063702</v>
      </c>
    </row>
    <row r="25" spans="1:12" ht="16" customHeight="1" x14ac:dyDescent="0.2">
      <c r="A25" t="s">
        <v>240</v>
      </c>
      <c r="B25">
        <v>1111</v>
      </c>
      <c r="C25" t="s">
        <v>520</v>
      </c>
      <c r="D25" s="7">
        <v>41.112000000000002</v>
      </c>
      <c r="E25" s="7">
        <v>5.0000000000000001E-3</v>
      </c>
      <c r="F25" s="7">
        <v>7.0880000000000001</v>
      </c>
      <c r="G25" s="7">
        <v>6.7000000000000004E-2</v>
      </c>
      <c r="H25" s="7">
        <v>51.197000000000003</v>
      </c>
      <c r="I25" s="7">
        <v>0.41499999999999998</v>
      </c>
      <c r="J25" s="7">
        <v>1.7000000000000001E-2</v>
      </c>
      <c r="K25" s="7">
        <f t="shared" si="0"/>
        <v>99.90100000000001</v>
      </c>
      <c r="L25" s="9">
        <v>92.793037954842958</v>
      </c>
    </row>
    <row r="26" spans="1:12" x14ac:dyDescent="0.2">
      <c r="A26" t="s">
        <v>263</v>
      </c>
      <c r="B26">
        <v>1376</v>
      </c>
      <c r="C26" t="s">
        <v>520</v>
      </c>
      <c r="D26" s="7">
        <v>40.113</v>
      </c>
      <c r="E26" s="7">
        <v>5.1999999999999998E-2</v>
      </c>
      <c r="F26" s="7">
        <v>9.7769999999999992</v>
      </c>
      <c r="G26" s="7">
        <v>0.111</v>
      </c>
      <c r="H26" s="7">
        <v>48.752000000000002</v>
      </c>
      <c r="I26" s="7">
        <v>0.315</v>
      </c>
      <c r="J26" s="7">
        <v>2.5999999999999999E-2</v>
      </c>
      <c r="K26" s="7">
        <f t="shared" si="0"/>
        <v>99.146000000000001</v>
      </c>
      <c r="L26" s="9">
        <v>89.887257386847836</v>
      </c>
    </row>
    <row r="27" spans="1:12" x14ac:dyDescent="0.2">
      <c r="A27" t="s">
        <v>256</v>
      </c>
      <c r="B27">
        <v>1380</v>
      </c>
      <c r="C27" t="s">
        <v>521</v>
      </c>
      <c r="D27" s="7">
        <v>39.970999999999997</v>
      </c>
      <c r="E27" s="7">
        <v>1.4E-2</v>
      </c>
      <c r="F27" s="7">
        <v>10.051</v>
      </c>
      <c r="G27" s="7">
        <v>0.159</v>
      </c>
      <c r="H27" s="7">
        <v>48.451000000000001</v>
      </c>
      <c r="I27" s="7">
        <v>0.29299999999999998</v>
      </c>
      <c r="J27" s="7">
        <v>1.4E-2</v>
      </c>
      <c r="K27" s="7">
        <f t="shared" si="0"/>
        <v>98.953000000000003</v>
      </c>
      <c r="L27" s="9">
        <v>89.575539105241447</v>
      </c>
    </row>
    <row r="28" spans="1:12" x14ac:dyDescent="0.2">
      <c r="A28" t="s">
        <v>282</v>
      </c>
      <c r="B28">
        <v>1394</v>
      </c>
      <c r="C28" t="s">
        <v>520</v>
      </c>
      <c r="D28" s="7">
        <v>40.893000000000001</v>
      </c>
      <c r="E28" s="7">
        <v>1.0999999999999999E-2</v>
      </c>
      <c r="F28" s="7">
        <v>7.5250000000000004</v>
      </c>
      <c r="G28" s="7">
        <v>8.7999999999999995E-2</v>
      </c>
      <c r="H28" s="7">
        <v>50.828000000000003</v>
      </c>
      <c r="I28" s="7">
        <v>0.39900000000000002</v>
      </c>
      <c r="J28" s="7">
        <v>2.1000000000000001E-2</v>
      </c>
      <c r="K28" s="7">
        <f t="shared" si="0"/>
        <v>99.765000000000001</v>
      </c>
      <c r="L28" s="9">
        <v>92.331490248177673</v>
      </c>
    </row>
    <row r="29" spans="1:12" x14ac:dyDescent="0.2">
      <c r="A29" t="s">
        <v>258</v>
      </c>
      <c r="B29">
        <v>1406</v>
      </c>
      <c r="C29" t="s">
        <v>521</v>
      </c>
      <c r="D29" s="7">
        <v>41.031999999999996</v>
      </c>
      <c r="E29" s="7">
        <v>0.04</v>
      </c>
      <c r="F29" s="7">
        <v>6.3410000000000002</v>
      </c>
      <c r="G29" s="7">
        <v>0.08</v>
      </c>
      <c r="H29" s="7">
        <v>51.972000000000001</v>
      </c>
      <c r="I29" s="7">
        <v>0.377</v>
      </c>
      <c r="J29" s="7">
        <v>2.8000000000000001E-2</v>
      </c>
      <c r="K29" s="7">
        <f t="shared" si="0"/>
        <v>99.87</v>
      </c>
      <c r="L29" s="9">
        <v>93.59390276063408</v>
      </c>
    </row>
    <row r="30" spans="1:12" x14ac:dyDescent="0.2">
      <c r="A30" t="s">
        <v>291</v>
      </c>
      <c r="B30">
        <v>1408</v>
      </c>
      <c r="C30" t="s">
        <v>520</v>
      </c>
      <c r="D30" s="7">
        <v>40.383000000000003</v>
      </c>
      <c r="E30" s="7">
        <v>5.3999999999999999E-2</v>
      </c>
      <c r="F30" s="7">
        <v>9.7810000000000006</v>
      </c>
      <c r="G30" s="7">
        <v>0.106</v>
      </c>
      <c r="H30" s="7">
        <v>48.853000000000002</v>
      </c>
      <c r="I30" s="7">
        <v>0.31900000000000001</v>
      </c>
      <c r="J30" s="7">
        <v>4.1000000000000002E-2</v>
      </c>
      <c r="K30" s="7">
        <f t="shared" si="0"/>
        <v>99.537000000000006</v>
      </c>
      <c r="L30" s="9">
        <v>89.902341694680544</v>
      </c>
    </row>
    <row r="31" spans="1:12" x14ac:dyDescent="0.2">
      <c r="A31" t="s">
        <v>298</v>
      </c>
      <c r="B31">
        <v>1416</v>
      </c>
      <c r="C31" t="s">
        <v>521</v>
      </c>
      <c r="D31" s="7">
        <v>39.997</v>
      </c>
      <c r="E31" s="7">
        <v>0</v>
      </c>
      <c r="F31" s="7">
        <v>10.666</v>
      </c>
      <c r="G31" s="7">
        <v>0.15</v>
      </c>
      <c r="H31" s="7">
        <v>48.034999999999997</v>
      </c>
      <c r="I31" s="7">
        <v>0.25800000000000001</v>
      </c>
      <c r="J31" s="7">
        <v>1.4E-2</v>
      </c>
      <c r="K31" s="7">
        <f t="shared" si="0"/>
        <v>99.119999999999976</v>
      </c>
      <c r="L31" s="9">
        <v>88.923150129082487</v>
      </c>
    </row>
    <row r="32" spans="1:12" x14ac:dyDescent="0.2">
      <c r="A32" t="s">
        <v>299</v>
      </c>
      <c r="B32">
        <v>1418</v>
      </c>
      <c r="C32" t="s">
        <v>521</v>
      </c>
      <c r="D32" s="7">
        <v>40.563000000000002</v>
      </c>
      <c r="E32" s="7">
        <v>1.6E-2</v>
      </c>
      <c r="F32" s="7">
        <v>8.7639999999999993</v>
      </c>
      <c r="G32" s="7">
        <v>0.11899999999999999</v>
      </c>
      <c r="H32" s="7">
        <v>49.75</v>
      </c>
      <c r="I32" s="7">
        <v>0.36</v>
      </c>
      <c r="J32" s="7">
        <v>2.3E-2</v>
      </c>
      <c r="K32" s="7">
        <f t="shared" si="0"/>
        <v>99.594999999999999</v>
      </c>
      <c r="L32" s="9">
        <v>91.006300174536889</v>
      </c>
    </row>
    <row r="33" spans="1:12" x14ac:dyDescent="0.2">
      <c r="A33" t="s">
        <v>260</v>
      </c>
      <c r="B33">
        <v>1420</v>
      </c>
      <c r="C33" t="s">
        <v>521</v>
      </c>
      <c r="D33" s="7">
        <v>40.408000000000001</v>
      </c>
      <c r="E33" s="7">
        <v>2.1999999999999999E-2</v>
      </c>
      <c r="F33" s="7">
        <v>8.4269999999999996</v>
      </c>
      <c r="G33" s="7">
        <v>0.151</v>
      </c>
      <c r="H33" s="7">
        <v>49.926000000000002</v>
      </c>
      <c r="I33" s="7">
        <v>0.33100000000000002</v>
      </c>
      <c r="J33" s="7">
        <v>2.1000000000000001E-2</v>
      </c>
      <c r="K33" s="7">
        <f t="shared" si="0"/>
        <v>99.286000000000001</v>
      </c>
      <c r="L33" s="9">
        <v>91.350067106353933</v>
      </c>
    </row>
    <row r="34" spans="1:12" x14ac:dyDescent="0.2">
      <c r="A34" t="s">
        <v>255</v>
      </c>
      <c r="B34">
        <v>1372</v>
      </c>
      <c r="C34" t="s">
        <v>520</v>
      </c>
      <c r="D34" s="7">
        <v>40.622999999999998</v>
      </c>
      <c r="E34" s="7">
        <v>4.2999999999999997E-2</v>
      </c>
      <c r="F34" s="7">
        <v>6.673</v>
      </c>
      <c r="G34" s="7">
        <v>8.3000000000000004E-2</v>
      </c>
      <c r="H34" s="7">
        <v>51.21</v>
      </c>
      <c r="I34" s="7">
        <v>0.38700000000000001</v>
      </c>
      <c r="J34" s="7">
        <v>2.4E-2</v>
      </c>
      <c r="K34" s="7">
        <f t="shared" si="0"/>
        <v>99.043000000000006</v>
      </c>
      <c r="L34" s="9">
        <v>93.187863380570064</v>
      </c>
    </row>
    <row r="35" spans="1:12" x14ac:dyDescent="0.2">
      <c r="A35" t="s">
        <v>259</v>
      </c>
      <c r="B35">
        <v>1374</v>
      </c>
      <c r="C35" t="s">
        <v>520</v>
      </c>
      <c r="D35" s="7">
        <v>40.061</v>
      </c>
      <c r="E35" s="7">
        <v>0.06</v>
      </c>
      <c r="F35" s="7">
        <v>9.3030000000000008</v>
      </c>
      <c r="G35" s="7">
        <v>0.11</v>
      </c>
      <c r="H35" s="7">
        <v>49.017000000000003</v>
      </c>
      <c r="I35" s="7">
        <v>0.193</v>
      </c>
      <c r="J35" s="7">
        <v>3.4000000000000002E-2</v>
      </c>
      <c r="K35" s="7">
        <f t="shared" si="0"/>
        <v>98.77800000000002</v>
      </c>
      <c r="L35" s="9">
        <v>90.377372973715921</v>
      </c>
    </row>
    <row r="36" spans="1:12" x14ac:dyDescent="0.2">
      <c r="A36" t="s">
        <v>269</v>
      </c>
      <c r="B36">
        <v>1382</v>
      </c>
      <c r="C36" t="s">
        <v>520</v>
      </c>
      <c r="D36" s="7">
        <v>40.167999999999999</v>
      </c>
      <c r="E36" s="7">
        <v>1.2E-2</v>
      </c>
      <c r="F36" s="7">
        <v>9.3729999999999993</v>
      </c>
      <c r="G36" s="7">
        <v>0.109</v>
      </c>
      <c r="H36" s="7">
        <v>48.948</v>
      </c>
      <c r="I36" s="7">
        <v>0.26800000000000002</v>
      </c>
      <c r="J36" s="7">
        <v>3.5999999999999997E-2</v>
      </c>
      <c r="K36" s="7">
        <f t="shared" si="0"/>
        <v>98.914000000000001</v>
      </c>
      <c r="L36" s="9">
        <v>90.299650520011269</v>
      </c>
    </row>
    <row r="37" spans="1:12" x14ac:dyDescent="0.2">
      <c r="A37" t="s">
        <v>272</v>
      </c>
      <c r="B37">
        <v>1384</v>
      </c>
      <c r="C37" t="s">
        <v>520</v>
      </c>
      <c r="D37" s="7">
        <v>40.566000000000003</v>
      </c>
      <c r="E37" s="7">
        <v>2E-3</v>
      </c>
      <c r="F37" s="7">
        <v>7.6310000000000002</v>
      </c>
      <c r="G37" s="7">
        <v>0.10100000000000001</v>
      </c>
      <c r="H37" s="7">
        <v>50.695</v>
      </c>
      <c r="I37" s="7">
        <v>0.40100000000000002</v>
      </c>
      <c r="J37" s="7">
        <v>2.5999999999999999E-2</v>
      </c>
      <c r="K37" s="7">
        <f t="shared" si="0"/>
        <v>99.421999999999997</v>
      </c>
      <c r="L37" s="9">
        <v>92.213066983194608</v>
      </c>
    </row>
    <row r="38" spans="1:12" x14ac:dyDescent="0.2">
      <c r="A38" t="s">
        <v>274</v>
      </c>
      <c r="B38">
        <v>1386</v>
      </c>
      <c r="C38" t="s">
        <v>520</v>
      </c>
      <c r="D38" s="7">
        <v>40.482999999999997</v>
      </c>
      <c r="E38" s="7">
        <v>4.9000000000000002E-2</v>
      </c>
      <c r="F38" s="7">
        <v>8.3859999999999992</v>
      </c>
      <c r="G38" s="7">
        <v>0.123</v>
      </c>
      <c r="H38" s="7">
        <v>50.017000000000003</v>
      </c>
      <c r="I38" s="7">
        <v>0.32700000000000001</v>
      </c>
      <c r="J38" s="7">
        <v>3.1E-2</v>
      </c>
      <c r="K38" s="7">
        <f t="shared" si="0"/>
        <v>99.415999999999997</v>
      </c>
      <c r="L38" s="9">
        <v>91.402848227284622</v>
      </c>
    </row>
    <row r="39" spans="1:12" x14ac:dyDescent="0.2">
      <c r="A39" t="s">
        <v>276</v>
      </c>
      <c r="B39">
        <v>1388</v>
      </c>
      <c r="C39" t="s">
        <v>520</v>
      </c>
      <c r="D39" s="7">
        <v>40.226999999999997</v>
      </c>
      <c r="E39" s="7">
        <v>4.2999999999999997E-2</v>
      </c>
      <c r="F39" s="7">
        <v>9.3569999999999993</v>
      </c>
      <c r="G39" s="7">
        <v>0.113</v>
      </c>
      <c r="H39" s="7">
        <v>49.46</v>
      </c>
      <c r="I39" s="7">
        <v>0.28699999999999998</v>
      </c>
      <c r="J39" s="7">
        <v>3.4000000000000002E-2</v>
      </c>
      <c r="K39" s="7">
        <f t="shared" si="0"/>
        <v>99.521000000000001</v>
      </c>
      <c r="L39" s="9">
        <v>90.405246971595247</v>
      </c>
    </row>
    <row r="40" spans="1:12" x14ac:dyDescent="0.2">
      <c r="A40" t="s">
        <v>278</v>
      </c>
      <c r="B40">
        <v>1390</v>
      </c>
      <c r="C40" t="s">
        <v>520</v>
      </c>
      <c r="D40" s="7">
        <v>40.28</v>
      </c>
      <c r="E40" s="7">
        <v>0.02</v>
      </c>
      <c r="F40" s="7">
        <v>9.1180000000000003</v>
      </c>
      <c r="G40" s="7">
        <v>0.124</v>
      </c>
      <c r="H40" s="7">
        <v>49.17</v>
      </c>
      <c r="I40" s="7">
        <v>0.436</v>
      </c>
      <c r="J40" s="7">
        <v>3.9E-2</v>
      </c>
      <c r="K40" s="7">
        <f t="shared" si="0"/>
        <v>99.187000000000026</v>
      </c>
      <c r="L40" s="9">
        <v>90.577279718649919</v>
      </c>
    </row>
    <row r="41" spans="1:12" x14ac:dyDescent="0.2">
      <c r="A41" t="s">
        <v>280</v>
      </c>
      <c r="B41">
        <v>1392</v>
      </c>
      <c r="C41" t="s">
        <v>520</v>
      </c>
      <c r="D41" s="7">
        <v>40.343000000000004</v>
      </c>
      <c r="E41" s="7">
        <v>7.1999999999999995E-2</v>
      </c>
      <c r="F41" s="7">
        <v>8.2989999999999995</v>
      </c>
      <c r="G41" s="7">
        <v>0.123</v>
      </c>
      <c r="H41" s="7">
        <v>50.018000000000001</v>
      </c>
      <c r="I41" s="7">
        <v>0.32600000000000001</v>
      </c>
      <c r="J41" s="7">
        <v>0.05</v>
      </c>
      <c r="K41" s="7">
        <f t="shared" si="0"/>
        <v>99.230999999999995</v>
      </c>
      <c r="L41" s="9">
        <v>91.484599485677933</v>
      </c>
    </row>
    <row r="42" spans="1:12" x14ac:dyDescent="0.2">
      <c r="A42" t="s">
        <v>284</v>
      </c>
      <c r="B42">
        <v>1396</v>
      </c>
      <c r="C42" t="s">
        <v>520</v>
      </c>
      <c r="D42" s="7">
        <v>39.991999999999997</v>
      </c>
      <c r="E42" s="7">
        <v>4.2999999999999997E-2</v>
      </c>
      <c r="F42" s="7">
        <v>10.273</v>
      </c>
      <c r="G42" s="7">
        <v>0.15</v>
      </c>
      <c r="H42" s="7">
        <v>48.448</v>
      </c>
      <c r="I42" s="7">
        <v>0.28299999999999997</v>
      </c>
      <c r="J42" s="7">
        <v>0.02</v>
      </c>
      <c r="K42" s="7">
        <f t="shared" si="0"/>
        <v>99.208999999999989</v>
      </c>
      <c r="L42" s="9">
        <v>89.369178054614011</v>
      </c>
    </row>
    <row r="43" spans="1:12" x14ac:dyDescent="0.2">
      <c r="A43" t="s">
        <v>286</v>
      </c>
      <c r="B43">
        <v>1398</v>
      </c>
      <c r="C43" t="s">
        <v>520</v>
      </c>
      <c r="D43" s="7">
        <v>40.603000000000002</v>
      </c>
      <c r="E43" s="7">
        <v>3.4000000000000002E-2</v>
      </c>
      <c r="F43" s="7">
        <v>7.3540000000000001</v>
      </c>
      <c r="G43" s="7">
        <v>0.104</v>
      </c>
      <c r="H43" s="7">
        <v>50.868000000000002</v>
      </c>
      <c r="I43" s="7">
        <v>0.38200000000000001</v>
      </c>
      <c r="J43" s="7">
        <v>2.1000000000000001E-2</v>
      </c>
      <c r="K43" s="7">
        <f t="shared" si="0"/>
        <v>99.366</v>
      </c>
      <c r="L43" s="9">
        <v>92.498129556590612</v>
      </c>
    </row>
    <row r="44" spans="1:12" x14ac:dyDescent="0.2">
      <c r="A44" t="s">
        <v>288</v>
      </c>
      <c r="B44">
        <v>1400</v>
      </c>
      <c r="C44" t="s">
        <v>520</v>
      </c>
      <c r="D44" s="7">
        <v>40.353999999999999</v>
      </c>
      <c r="E44" s="7">
        <v>0</v>
      </c>
      <c r="F44" s="7">
        <v>9.9640000000000004</v>
      </c>
      <c r="G44" s="7">
        <v>0.11600000000000001</v>
      </c>
      <c r="H44" s="7">
        <v>48.851999999999997</v>
      </c>
      <c r="I44" s="7">
        <v>0.28799999999999998</v>
      </c>
      <c r="J44" s="7">
        <v>2.1000000000000001E-2</v>
      </c>
      <c r="K44" s="7">
        <f t="shared" si="0"/>
        <v>99.594999999999999</v>
      </c>
      <c r="L44" s="9">
        <v>89.732625747703551</v>
      </c>
    </row>
    <row r="45" spans="1:12" x14ac:dyDescent="0.2">
      <c r="A45" t="s">
        <v>300</v>
      </c>
      <c r="B45">
        <v>1402</v>
      </c>
      <c r="C45" t="s">
        <v>520</v>
      </c>
      <c r="D45" s="7">
        <v>39.747999999999998</v>
      </c>
      <c r="E45" s="7">
        <v>1.6E-2</v>
      </c>
      <c r="F45" s="7">
        <v>12.941000000000001</v>
      </c>
      <c r="G45" s="7">
        <v>0.193</v>
      </c>
      <c r="H45" s="7">
        <v>46.634</v>
      </c>
      <c r="I45" s="7">
        <v>0.182</v>
      </c>
      <c r="J45" s="7">
        <v>0.02</v>
      </c>
      <c r="K45" s="7">
        <f t="shared" si="0"/>
        <v>99.733999999999995</v>
      </c>
      <c r="L45" s="9">
        <v>86.529411625545023</v>
      </c>
    </row>
    <row r="46" spans="1:12" x14ac:dyDescent="0.2">
      <c r="A46" t="s">
        <v>289</v>
      </c>
      <c r="B46">
        <v>1404</v>
      </c>
      <c r="C46" t="s">
        <v>520</v>
      </c>
      <c r="D46" s="7">
        <v>40.176000000000002</v>
      </c>
      <c r="E46" s="7">
        <v>6.0000000000000001E-3</v>
      </c>
      <c r="F46" s="7">
        <v>11.124000000000001</v>
      </c>
      <c r="G46" s="7">
        <v>0.14599999999999999</v>
      </c>
      <c r="H46" s="7">
        <v>48.189</v>
      </c>
      <c r="I46" s="7">
        <v>0.28000000000000003</v>
      </c>
      <c r="J46" s="7">
        <v>2.5000000000000001E-2</v>
      </c>
      <c r="K46" s="7">
        <f t="shared" si="0"/>
        <v>99.946000000000012</v>
      </c>
      <c r="L46" s="9">
        <v>88.534727833302739</v>
      </c>
    </row>
    <row r="47" spans="1:12" x14ac:dyDescent="0.2">
      <c r="A47" t="s">
        <v>293</v>
      </c>
      <c r="B47">
        <v>1410</v>
      </c>
      <c r="C47" t="s">
        <v>520</v>
      </c>
      <c r="D47" s="7">
        <v>40.186</v>
      </c>
      <c r="E47" s="7">
        <v>0</v>
      </c>
      <c r="F47" s="7">
        <v>10.528</v>
      </c>
      <c r="G47" s="7">
        <v>0.129</v>
      </c>
      <c r="H47" s="7">
        <v>48.542999999999999</v>
      </c>
      <c r="I47" s="7">
        <v>0.23699999999999999</v>
      </c>
      <c r="J47" s="7">
        <v>1.4999999999999999E-2</v>
      </c>
      <c r="K47" s="7">
        <f t="shared" si="0"/>
        <v>99.637999999999991</v>
      </c>
      <c r="L47" s="9">
        <v>89.152928049782645</v>
      </c>
    </row>
    <row r="48" spans="1:12" x14ac:dyDescent="0.2">
      <c r="A48" t="s">
        <v>295</v>
      </c>
      <c r="B48">
        <v>1412</v>
      </c>
      <c r="C48" t="s">
        <v>520</v>
      </c>
      <c r="D48" s="7">
        <v>40.557000000000002</v>
      </c>
      <c r="E48" s="7">
        <v>1.2E-2</v>
      </c>
      <c r="F48" s="7">
        <v>9.2859999999999996</v>
      </c>
      <c r="G48" s="7">
        <v>0.11600000000000001</v>
      </c>
      <c r="H48" s="7">
        <v>49.692</v>
      </c>
      <c r="I48" s="7">
        <v>0.24299999999999999</v>
      </c>
      <c r="J48" s="7">
        <v>2.7E-2</v>
      </c>
      <c r="K48" s="7">
        <f t="shared" si="0"/>
        <v>99.933000000000007</v>
      </c>
      <c r="L48" s="9">
        <v>90.511380378211044</v>
      </c>
    </row>
    <row r="49" spans="1:14" x14ac:dyDescent="0.2">
      <c r="A49" t="s">
        <v>297</v>
      </c>
      <c r="B49">
        <v>1414</v>
      </c>
      <c r="C49" t="s">
        <v>520</v>
      </c>
      <c r="D49" s="7">
        <v>40.889000000000003</v>
      </c>
      <c r="E49" s="7">
        <v>1.7000000000000001E-2</v>
      </c>
      <c r="F49" s="7">
        <v>6.7569999999999997</v>
      </c>
      <c r="G49" s="7">
        <v>7.0999999999999994E-2</v>
      </c>
      <c r="H49" s="7">
        <v>51.301000000000002</v>
      </c>
      <c r="I49" s="7">
        <v>0.41</v>
      </c>
      <c r="J49" s="7">
        <v>0.03</v>
      </c>
      <c r="K49" s="7">
        <f t="shared" si="0"/>
        <v>99.474999999999994</v>
      </c>
      <c r="L49" s="9">
        <v>93.119406019515949</v>
      </c>
    </row>
    <row r="50" spans="1:14" x14ac:dyDescent="0.2">
      <c r="A50" s="2" t="s">
        <v>514</v>
      </c>
      <c r="C50" s="2"/>
      <c r="D50" s="8">
        <f t="shared" ref="D50:K50" si="1">MEDIAN(D5:D49)</f>
        <v>40.408000000000001</v>
      </c>
      <c r="E50" s="8">
        <f t="shared" si="1"/>
        <v>2.1999999999999999E-2</v>
      </c>
      <c r="F50" s="8">
        <f t="shared" si="1"/>
        <v>9.2859999999999996</v>
      </c>
      <c r="G50" s="8">
        <f t="shared" si="1"/>
        <v>0.11600000000000001</v>
      </c>
      <c r="H50" s="8">
        <f t="shared" si="1"/>
        <v>49.526000000000003</v>
      </c>
      <c r="I50" s="8">
        <f t="shared" si="1"/>
        <v>0.32600000000000001</v>
      </c>
      <c r="J50" s="8">
        <f t="shared" si="1"/>
        <v>2.1000000000000001E-2</v>
      </c>
      <c r="K50" s="8">
        <f t="shared" si="1"/>
        <v>99.594999999999999</v>
      </c>
      <c r="L50" s="10">
        <f>MEDIAN(L5:L49)</f>
        <v>90.511380378211044</v>
      </c>
      <c r="M50" s="2"/>
      <c r="N50" s="2"/>
    </row>
    <row r="51" spans="1:14" x14ac:dyDescent="0.2">
      <c r="A51" s="2" t="s">
        <v>513</v>
      </c>
      <c r="C51" s="2"/>
      <c r="D51" s="8">
        <f t="shared" ref="D51:K51" si="2">AVERAGE(D5:D49)</f>
        <v>40.475133333333332</v>
      </c>
      <c r="E51" s="8">
        <f t="shared" si="2"/>
        <v>2.5977777777777784E-2</v>
      </c>
      <c r="F51" s="8">
        <f t="shared" si="2"/>
        <v>9.1726222222222233</v>
      </c>
      <c r="G51" s="8">
        <f t="shared" si="2"/>
        <v>0.11793333333333331</v>
      </c>
      <c r="H51" s="8">
        <f t="shared" si="2"/>
        <v>49.469111111111111</v>
      </c>
      <c r="I51" s="8">
        <f t="shared" si="2"/>
        <v>0.32471111111111117</v>
      </c>
      <c r="J51" s="8">
        <f t="shared" si="2"/>
        <v>2.4400000000000008E-2</v>
      </c>
      <c r="K51" s="8">
        <f t="shared" si="2"/>
        <v>99.609888888888889</v>
      </c>
      <c r="L51" s="10">
        <f>AVERAGE(L5:L49)</f>
        <v>90.568236345748943</v>
      </c>
      <c r="M51" s="2"/>
      <c r="N51" s="2"/>
    </row>
    <row r="52" spans="1:14" x14ac:dyDescent="0.2">
      <c r="A52" s="2" t="s">
        <v>515</v>
      </c>
      <c r="C52" s="2"/>
      <c r="D52" s="8">
        <f t="shared" ref="D52:K52" si="3">STDEV(D5:D49)</f>
        <v>0.35173670421340641</v>
      </c>
      <c r="E52" s="8">
        <f t="shared" si="3"/>
        <v>2.3770196091370835E-2</v>
      </c>
      <c r="F52" s="8">
        <f t="shared" si="3"/>
        <v>1.524293014793908</v>
      </c>
      <c r="G52" s="8">
        <f t="shared" si="3"/>
        <v>3.1958353581440488E-2</v>
      </c>
      <c r="H52" s="8">
        <f t="shared" si="3"/>
        <v>1.2114424952064047</v>
      </c>
      <c r="I52" s="8">
        <f t="shared" si="3"/>
        <v>6.5295350740177324E-2</v>
      </c>
      <c r="J52" s="8">
        <f t="shared" si="3"/>
        <v>1.5537930130080783E-2</v>
      </c>
      <c r="K52" s="8">
        <f t="shared" si="3"/>
        <v>0.41714359976905158</v>
      </c>
      <c r="L52" s="8">
        <f>STDEV(L5:L49)</f>
        <v>1.6246166253133967</v>
      </c>
      <c r="M52" s="2"/>
      <c r="N52" s="2"/>
    </row>
    <row r="53" spans="1:14" x14ac:dyDescent="0.2">
      <c r="A53" s="2" t="s">
        <v>516</v>
      </c>
      <c r="C53" s="2"/>
      <c r="D53" s="8">
        <f t="shared" ref="D53:K53" si="4">MAX(D5:D49)</f>
        <v>41.192</v>
      </c>
      <c r="E53" s="8">
        <f t="shared" si="4"/>
        <v>0.10199999999999999</v>
      </c>
      <c r="F53" s="8">
        <f t="shared" si="4"/>
        <v>12.941000000000001</v>
      </c>
      <c r="G53" s="8">
        <f t="shared" si="4"/>
        <v>0.193</v>
      </c>
      <c r="H53" s="8">
        <f t="shared" si="4"/>
        <v>51.972000000000001</v>
      </c>
      <c r="I53" s="8">
        <f t="shared" si="4"/>
        <v>0.436</v>
      </c>
      <c r="J53" s="8">
        <f t="shared" si="4"/>
        <v>0.10299999999999999</v>
      </c>
      <c r="K53" s="8">
        <f t="shared" si="4"/>
        <v>100.60299999999999</v>
      </c>
      <c r="L53" s="10">
        <f>MAX(L5:L49)</f>
        <v>93.59390276063408</v>
      </c>
      <c r="M53" s="2"/>
      <c r="N53" s="2"/>
    </row>
    <row r="54" spans="1:14" x14ac:dyDescent="0.2">
      <c r="A54" s="2" t="s">
        <v>517</v>
      </c>
      <c r="C54" s="2"/>
      <c r="D54" s="8"/>
      <c r="E54" s="8"/>
      <c r="F54" s="8"/>
      <c r="G54" s="8"/>
      <c r="H54" s="8"/>
      <c r="I54" s="8"/>
      <c r="J54" s="8"/>
      <c r="K54" s="8"/>
      <c r="L54" s="17">
        <v>17</v>
      </c>
      <c r="M54" s="2"/>
      <c r="N54" s="2"/>
    </row>
    <row r="55" spans="1:14" x14ac:dyDescent="0.2">
      <c r="A55" s="2" t="s">
        <v>518</v>
      </c>
      <c r="C55" s="2"/>
      <c r="D55" s="8"/>
      <c r="E55" s="8"/>
      <c r="F55" s="8"/>
      <c r="G55" s="8"/>
      <c r="H55" s="8"/>
      <c r="I55" s="8"/>
      <c r="J55" s="8"/>
      <c r="K55" s="8"/>
      <c r="L55" s="17">
        <f>COUNT(L5:L49)</f>
        <v>45</v>
      </c>
      <c r="M55" s="2"/>
      <c r="N55" s="2"/>
    </row>
    <row r="56" spans="1:14" x14ac:dyDescent="0.2">
      <c r="D56" s="7"/>
      <c r="E56" s="7"/>
      <c r="F56" s="7"/>
      <c r="G56" s="7"/>
      <c r="H56" s="7"/>
      <c r="I56" s="7"/>
      <c r="J56" s="7"/>
      <c r="K56" s="7"/>
      <c r="L56" s="9"/>
    </row>
    <row r="57" spans="1:14" x14ac:dyDescent="0.2">
      <c r="A57" s="2" t="s">
        <v>218</v>
      </c>
      <c r="D57" s="7"/>
      <c r="E57" s="7"/>
      <c r="F57" s="7"/>
      <c r="G57" s="7"/>
      <c r="H57" s="7"/>
      <c r="I57" s="7"/>
      <c r="J57" s="7"/>
      <c r="K57" s="7"/>
      <c r="L57" s="9"/>
    </row>
    <row r="58" spans="1:14" x14ac:dyDescent="0.2">
      <c r="A58" t="s">
        <v>224</v>
      </c>
      <c r="B58">
        <v>1078</v>
      </c>
      <c r="D58" s="7">
        <v>40.357999999999997</v>
      </c>
      <c r="E58" s="7">
        <v>1.4999999999999999E-2</v>
      </c>
      <c r="F58" s="7">
        <v>10.069000000000001</v>
      </c>
      <c r="G58" s="7">
        <v>0.14299999999999999</v>
      </c>
      <c r="H58" s="7">
        <v>48.722999999999999</v>
      </c>
      <c r="I58" s="7">
        <v>0.19700000000000001</v>
      </c>
      <c r="J58" s="7">
        <v>3.4000000000000002E-2</v>
      </c>
      <c r="K58" s="7">
        <f t="shared" ref="K58:K94" si="5">SUM(D58:J58)</f>
        <v>99.539000000000001</v>
      </c>
      <c r="L58" s="9">
        <v>89.611052663232741</v>
      </c>
    </row>
    <row r="59" spans="1:14" x14ac:dyDescent="0.2">
      <c r="A59" t="s">
        <v>226</v>
      </c>
      <c r="B59">
        <v>1080</v>
      </c>
      <c r="D59" s="7">
        <v>40.472000000000001</v>
      </c>
      <c r="E59" s="7">
        <v>0.153</v>
      </c>
      <c r="F59" s="7">
        <v>10.398</v>
      </c>
      <c r="G59" s="7">
        <v>0.124</v>
      </c>
      <c r="H59" s="7">
        <v>48.762999999999998</v>
      </c>
      <c r="I59" s="7">
        <v>0.161</v>
      </c>
      <c r="J59" s="7">
        <v>4.1000000000000002E-2</v>
      </c>
      <c r="K59" s="7">
        <f t="shared" si="5"/>
        <v>100.11199999999999</v>
      </c>
      <c r="L59" s="9">
        <v>89.3157269167084</v>
      </c>
    </row>
    <row r="60" spans="1:14" x14ac:dyDescent="0.2">
      <c r="A60" t="s">
        <v>228</v>
      </c>
      <c r="B60">
        <v>1082</v>
      </c>
      <c r="D60" s="7">
        <v>40.323</v>
      </c>
      <c r="E60" s="7">
        <v>0.13500000000000001</v>
      </c>
      <c r="F60" s="7">
        <v>10.634</v>
      </c>
      <c r="G60" s="7">
        <v>0.154</v>
      </c>
      <c r="H60" s="7">
        <v>48.405999999999999</v>
      </c>
      <c r="I60" s="7">
        <v>0.161</v>
      </c>
      <c r="J60" s="7">
        <v>5.0999999999999997E-2</v>
      </c>
      <c r="K60" s="7">
        <f t="shared" si="5"/>
        <v>99.864000000000004</v>
      </c>
      <c r="L60" s="9">
        <v>89.028091684519566</v>
      </c>
    </row>
    <row r="61" spans="1:14" x14ac:dyDescent="0.2">
      <c r="A61" t="s">
        <v>231</v>
      </c>
      <c r="B61">
        <v>1088</v>
      </c>
      <c r="D61" s="7">
        <v>40.634999999999998</v>
      </c>
      <c r="E61" s="7">
        <v>7.8E-2</v>
      </c>
      <c r="F61" s="7">
        <v>10.643000000000001</v>
      </c>
      <c r="G61" s="7">
        <v>0.13500000000000001</v>
      </c>
      <c r="H61" s="7">
        <v>48.826999999999998</v>
      </c>
      <c r="I61" s="7">
        <v>0.14399999999999999</v>
      </c>
      <c r="J61" s="7">
        <v>5.5E-2</v>
      </c>
      <c r="K61" s="7">
        <f t="shared" si="5"/>
        <v>100.51700000000001</v>
      </c>
      <c r="L61" s="9">
        <v>89.104183923235539</v>
      </c>
    </row>
    <row r="62" spans="1:14" x14ac:dyDescent="0.2">
      <c r="A62" t="s">
        <v>236</v>
      </c>
      <c r="B62">
        <v>1096</v>
      </c>
      <c r="D62" s="7">
        <v>40.6</v>
      </c>
      <c r="E62" s="7">
        <v>1E-3</v>
      </c>
      <c r="F62" s="7">
        <v>10.135</v>
      </c>
      <c r="G62" s="7">
        <v>0.121</v>
      </c>
      <c r="H62" s="7">
        <v>49.131</v>
      </c>
      <c r="I62" s="7">
        <v>0.308</v>
      </c>
      <c r="J62" s="7">
        <v>3.1E-2</v>
      </c>
      <c r="K62" s="7">
        <f t="shared" si="5"/>
        <v>100.32700000000001</v>
      </c>
      <c r="L62" s="9">
        <v>89.627850319425889</v>
      </c>
    </row>
    <row r="63" spans="1:14" x14ac:dyDescent="0.2">
      <c r="A63" t="s">
        <v>239</v>
      </c>
      <c r="B63">
        <v>1098</v>
      </c>
      <c r="D63" s="7">
        <v>40.021999999999998</v>
      </c>
      <c r="E63" s="7">
        <v>0.14399999999999999</v>
      </c>
      <c r="F63" s="7">
        <v>10.286</v>
      </c>
      <c r="G63" s="7">
        <v>0.125</v>
      </c>
      <c r="H63" s="7">
        <v>48.360999999999997</v>
      </c>
      <c r="I63" s="7">
        <v>0.17799999999999999</v>
      </c>
      <c r="J63" s="7">
        <v>3.6999999999999998E-2</v>
      </c>
      <c r="K63" s="7">
        <f t="shared" si="5"/>
        <v>99.152999999999992</v>
      </c>
      <c r="L63" s="9">
        <v>89.34005182147645</v>
      </c>
    </row>
    <row r="64" spans="1:14" x14ac:dyDescent="0.2">
      <c r="A64" t="s">
        <v>241</v>
      </c>
      <c r="B64">
        <v>1100</v>
      </c>
      <c r="D64" s="7">
        <v>39.96</v>
      </c>
      <c r="E64" s="7">
        <v>0.03</v>
      </c>
      <c r="F64" s="7">
        <v>10.586</v>
      </c>
      <c r="G64" s="7">
        <v>0.13300000000000001</v>
      </c>
      <c r="H64" s="7">
        <v>47.881999999999998</v>
      </c>
      <c r="I64" s="7">
        <v>0.32500000000000001</v>
      </c>
      <c r="J64" s="7">
        <v>2.8000000000000001E-2</v>
      </c>
      <c r="K64" s="7">
        <f t="shared" si="5"/>
        <v>98.944000000000017</v>
      </c>
      <c r="L64" s="9">
        <v>88.965811523356933</v>
      </c>
    </row>
    <row r="65" spans="1:12" x14ac:dyDescent="0.2">
      <c r="A65" t="s">
        <v>243</v>
      </c>
      <c r="B65">
        <v>1102</v>
      </c>
      <c r="D65" s="7">
        <v>40.200000000000003</v>
      </c>
      <c r="E65" s="7">
        <v>0</v>
      </c>
      <c r="F65" s="7">
        <v>10.513</v>
      </c>
      <c r="G65" s="7">
        <v>0.121</v>
      </c>
      <c r="H65" s="7">
        <v>48.302</v>
      </c>
      <c r="I65" s="7">
        <v>0.26200000000000001</v>
      </c>
      <c r="J65" s="7">
        <v>3.1E-2</v>
      </c>
      <c r="K65" s="7">
        <f t="shared" si="5"/>
        <v>99.429000000000002</v>
      </c>
      <c r="L65" s="9">
        <v>89.118537994174545</v>
      </c>
    </row>
    <row r="66" spans="1:12" x14ac:dyDescent="0.2">
      <c r="A66" t="s">
        <v>245</v>
      </c>
      <c r="B66">
        <v>1106</v>
      </c>
      <c r="D66" s="7">
        <v>40.558999999999997</v>
      </c>
      <c r="E66" s="7">
        <v>0.16200000000000001</v>
      </c>
      <c r="F66" s="7">
        <v>10.303000000000001</v>
      </c>
      <c r="G66" s="7">
        <v>0.14699999999999999</v>
      </c>
      <c r="H66" s="7">
        <v>48.627000000000002</v>
      </c>
      <c r="I66" s="7">
        <v>0.192</v>
      </c>
      <c r="J66" s="7">
        <v>4.3999999999999997E-2</v>
      </c>
      <c r="K66" s="7">
        <f t="shared" si="5"/>
        <v>100.03399999999999</v>
      </c>
      <c r="L66" s="9">
        <v>89.376508959772238</v>
      </c>
    </row>
    <row r="67" spans="1:12" x14ac:dyDescent="0.2">
      <c r="A67" t="s">
        <v>247</v>
      </c>
      <c r="B67">
        <v>1108</v>
      </c>
      <c r="D67" s="7">
        <v>39.997</v>
      </c>
      <c r="E67" s="7">
        <v>6.7000000000000004E-2</v>
      </c>
      <c r="F67" s="7">
        <v>10.215</v>
      </c>
      <c r="G67" s="7">
        <v>0.14199999999999999</v>
      </c>
      <c r="H67" s="7">
        <v>48.115000000000002</v>
      </c>
      <c r="I67" s="7">
        <v>0.20300000000000001</v>
      </c>
      <c r="J67" s="7">
        <v>4.2000000000000003E-2</v>
      </c>
      <c r="K67" s="7">
        <f t="shared" si="5"/>
        <v>98.781000000000006</v>
      </c>
      <c r="L67" s="9">
        <v>89.357436984891592</v>
      </c>
    </row>
    <row r="68" spans="1:12" x14ac:dyDescent="0.2">
      <c r="A68" t="s">
        <v>249</v>
      </c>
      <c r="B68">
        <v>1110</v>
      </c>
      <c r="D68" s="7">
        <v>40.204000000000001</v>
      </c>
      <c r="E68" s="7">
        <v>6.7000000000000004E-2</v>
      </c>
      <c r="F68" s="7">
        <v>10.221</v>
      </c>
      <c r="G68" s="7">
        <v>0.121</v>
      </c>
      <c r="H68" s="7">
        <v>48.256</v>
      </c>
      <c r="I68" s="7">
        <v>0.22900000000000001</v>
      </c>
      <c r="J68" s="7">
        <v>3.3000000000000002E-2</v>
      </c>
      <c r="K68" s="7">
        <f t="shared" si="5"/>
        <v>99.131</v>
      </c>
      <c r="L68" s="9">
        <v>89.379660170974404</v>
      </c>
    </row>
    <row r="69" spans="1:12" x14ac:dyDescent="0.2">
      <c r="A69" t="s">
        <v>250</v>
      </c>
      <c r="B69">
        <v>1112</v>
      </c>
      <c r="D69" s="7">
        <v>40.451000000000001</v>
      </c>
      <c r="E69" s="7">
        <v>9.8000000000000004E-2</v>
      </c>
      <c r="F69" s="7">
        <v>9.9830000000000005</v>
      </c>
      <c r="G69" s="7">
        <v>0.115</v>
      </c>
      <c r="H69" s="7">
        <v>48.603999999999999</v>
      </c>
      <c r="I69" s="7">
        <v>0.17899999999999999</v>
      </c>
      <c r="J69" s="7">
        <v>3.1E-2</v>
      </c>
      <c r="K69" s="7">
        <f t="shared" si="5"/>
        <v>99.461000000000013</v>
      </c>
      <c r="L69" s="9">
        <v>89.66800446859051</v>
      </c>
    </row>
    <row r="70" spans="1:12" x14ac:dyDescent="0.2">
      <c r="A70" t="s">
        <v>251</v>
      </c>
      <c r="B70">
        <v>1114</v>
      </c>
      <c r="D70" s="7">
        <v>40.165999999999997</v>
      </c>
      <c r="E70" s="7">
        <v>8.6999999999999994E-2</v>
      </c>
      <c r="F70" s="7">
        <v>10.468</v>
      </c>
      <c r="G70" s="7">
        <v>0.155</v>
      </c>
      <c r="H70" s="7">
        <v>48.185000000000002</v>
      </c>
      <c r="I70" s="7">
        <v>0.13200000000000001</v>
      </c>
      <c r="J70" s="7">
        <v>4.9000000000000002E-2</v>
      </c>
      <c r="K70" s="7">
        <f t="shared" si="5"/>
        <v>99.242000000000019</v>
      </c>
      <c r="L70" s="9">
        <v>89.136604679222259</v>
      </c>
    </row>
    <row r="71" spans="1:12" x14ac:dyDescent="0.2">
      <c r="A71" t="s">
        <v>252</v>
      </c>
      <c r="B71">
        <v>1118</v>
      </c>
      <c r="D71" s="7">
        <v>40.048999999999999</v>
      </c>
      <c r="E71" s="7">
        <v>0.14699999999999999</v>
      </c>
      <c r="F71" s="7">
        <v>10.292</v>
      </c>
      <c r="G71" s="7">
        <v>0.13100000000000001</v>
      </c>
      <c r="H71" s="7">
        <v>48.103000000000002</v>
      </c>
      <c r="I71" s="7">
        <v>0.17899999999999999</v>
      </c>
      <c r="J71" s="7">
        <v>7.2999999999999995E-2</v>
      </c>
      <c r="K71" s="7">
        <f t="shared" si="5"/>
        <v>98.974000000000004</v>
      </c>
      <c r="L71" s="9">
        <v>89.283422903646866</v>
      </c>
    </row>
    <row r="72" spans="1:12" x14ac:dyDescent="0.2">
      <c r="A72" t="s">
        <v>257</v>
      </c>
      <c r="B72">
        <v>1373</v>
      </c>
      <c r="D72" s="7">
        <v>40.360999999999997</v>
      </c>
      <c r="E72" s="7">
        <v>7.2999999999999995E-2</v>
      </c>
      <c r="F72" s="7">
        <v>9.7509999999999994</v>
      </c>
      <c r="G72" s="7">
        <v>0.122</v>
      </c>
      <c r="H72" s="7">
        <v>49.082000000000001</v>
      </c>
      <c r="I72" s="7">
        <v>0.128</v>
      </c>
      <c r="J72" s="7">
        <v>3.9E-2</v>
      </c>
      <c r="K72" s="7">
        <f t="shared" si="5"/>
        <v>99.555999999999997</v>
      </c>
      <c r="L72" s="9">
        <v>89.972465334345188</v>
      </c>
    </row>
    <row r="73" spans="1:12" x14ac:dyDescent="0.2">
      <c r="A73" t="s">
        <v>261</v>
      </c>
      <c r="B73">
        <v>1377</v>
      </c>
      <c r="D73" s="7">
        <v>40.011000000000003</v>
      </c>
      <c r="E73" s="7">
        <v>6.6000000000000003E-2</v>
      </c>
      <c r="F73" s="7">
        <v>10.007</v>
      </c>
      <c r="G73" s="7">
        <v>0.161</v>
      </c>
      <c r="H73" s="7">
        <v>48.302</v>
      </c>
      <c r="I73" s="7">
        <v>0.14699999999999999</v>
      </c>
      <c r="J73" s="7">
        <v>6.7000000000000004E-2</v>
      </c>
      <c r="K73" s="7">
        <f t="shared" si="5"/>
        <v>98.760999999999996</v>
      </c>
      <c r="L73" s="9">
        <v>89.587739808096586</v>
      </c>
    </row>
    <row r="74" spans="1:12" x14ac:dyDescent="0.2">
      <c r="A74" t="s">
        <v>262</v>
      </c>
      <c r="B74">
        <v>1379</v>
      </c>
      <c r="D74" s="7">
        <v>40.103999999999999</v>
      </c>
      <c r="E74" s="7">
        <v>0.13800000000000001</v>
      </c>
      <c r="F74" s="7">
        <v>10.069000000000001</v>
      </c>
      <c r="G74" s="7">
        <v>0.14000000000000001</v>
      </c>
      <c r="H74" s="7">
        <v>48.463000000000001</v>
      </c>
      <c r="I74" s="7">
        <v>0.13200000000000001</v>
      </c>
      <c r="J74" s="7">
        <v>7.0000000000000007E-2</v>
      </c>
      <c r="K74" s="7">
        <f t="shared" si="5"/>
        <v>99.116</v>
      </c>
      <c r="L74" s="9">
        <v>89.561135006896563</v>
      </c>
    </row>
    <row r="75" spans="1:12" x14ac:dyDescent="0.2">
      <c r="A75" t="s">
        <v>264</v>
      </c>
      <c r="B75">
        <v>1381</v>
      </c>
      <c r="D75" s="7">
        <v>40.194000000000003</v>
      </c>
      <c r="E75" s="7">
        <v>0.111</v>
      </c>
      <c r="F75" s="7">
        <v>9.8070000000000004</v>
      </c>
      <c r="G75" s="7">
        <v>0.122</v>
      </c>
      <c r="H75" s="7">
        <v>48.786000000000001</v>
      </c>
      <c r="I75" s="7">
        <v>0.20699999999999999</v>
      </c>
      <c r="J75" s="7">
        <v>3.9E-2</v>
      </c>
      <c r="K75" s="7">
        <f t="shared" si="5"/>
        <v>99.266000000000005</v>
      </c>
      <c r="L75" s="9">
        <v>89.865724848766789</v>
      </c>
    </row>
    <row r="76" spans="1:12" x14ac:dyDescent="0.2">
      <c r="A76" t="s">
        <v>265</v>
      </c>
      <c r="B76">
        <v>1383</v>
      </c>
      <c r="D76" s="7">
        <v>40.215000000000003</v>
      </c>
      <c r="E76" s="7">
        <v>8.5999999999999993E-2</v>
      </c>
      <c r="F76" s="7">
        <v>9.8559999999999999</v>
      </c>
      <c r="G76" s="7">
        <v>0.11600000000000001</v>
      </c>
      <c r="H76" s="7">
        <v>48.692999999999998</v>
      </c>
      <c r="I76" s="7">
        <v>0.25900000000000001</v>
      </c>
      <c r="J76" s="7">
        <v>0.05</v>
      </c>
      <c r="K76" s="7">
        <f t="shared" si="5"/>
        <v>99.275000000000006</v>
      </c>
      <c r="L76" s="9">
        <v>89.802784208097933</v>
      </c>
    </row>
    <row r="77" spans="1:12" x14ac:dyDescent="0.2">
      <c r="A77" t="s">
        <v>266</v>
      </c>
      <c r="B77">
        <v>1385</v>
      </c>
      <c r="D77" s="7">
        <v>40.43</v>
      </c>
      <c r="E77" s="7">
        <v>4.9000000000000002E-2</v>
      </c>
      <c r="F77" s="7">
        <v>9.2750000000000004</v>
      </c>
      <c r="G77" s="7">
        <v>0.11700000000000001</v>
      </c>
      <c r="H77" s="7">
        <v>49.238999999999997</v>
      </c>
      <c r="I77" s="7">
        <v>0.378</v>
      </c>
      <c r="J77" s="7">
        <v>4.1000000000000002E-2</v>
      </c>
      <c r="K77" s="7">
        <f t="shared" si="5"/>
        <v>99.528999999999982</v>
      </c>
      <c r="L77" s="9">
        <v>90.442687253981333</v>
      </c>
    </row>
    <row r="78" spans="1:12" x14ac:dyDescent="0.2">
      <c r="A78" t="s">
        <v>267</v>
      </c>
      <c r="B78">
        <v>1389</v>
      </c>
      <c r="D78" s="7">
        <v>40.597000000000001</v>
      </c>
      <c r="E78" s="7">
        <v>5.5E-2</v>
      </c>
      <c r="F78" s="7">
        <v>9.8810000000000002</v>
      </c>
      <c r="G78" s="7">
        <v>0.128</v>
      </c>
      <c r="H78" s="7">
        <v>49.204999999999998</v>
      </c>
      <c r="I78" s="7">
        <v>0.14000000000000001</v>
      </c>
      <c r="J78" s="7">
        <v>5.3999999999999999E-2</v>
      </c>
      <c r="K78" s="7">
        <f t="shared" si="5"/>
        <v>100.06</v>
      </c>
      <c r="L78" s="9">
        <v>89.875142886767208</v>
      </c>
    </row>
    <row r="79" spans="1:12" x14ac:dyDescent="0.2">
      <c r="A79" t="s">
        <v>268</v>
      </c>
      <c r="B79">
        <v>1391</v>
      </c>
      <c r="D79" s="7">
        <v>39.826000000000001</v>
      </c>
      <c r="E79" s="7">
        <v>0.192</v>
      </c>
      <c r="F79" s="7">
        <v>9.8520000000000003</v>
      </c>
      <c r="G79" s="7">
        <v>0.11600000000000001</v>
      </c>
      <c r="H79" s="7">
        <v>48.268000000000001</v>
      </c>
      <c r="I79" s="7">
        <v>0.16700000000000001</v>
      </c>
      <c r="J79" s="7">
        <v>5.3999999999999999E-2</v>
      </c>
      <c r="K79" s="7">
        <f t="shared" si="5"/>
        <v>98.475000000000009</v>
      </c>
      <c r="L79" s="9">
        <v>89.725968352852377</v>
      </c>
    </row>
    <row r="80" spans="1:12" x14ac:dyDescent="0.2">
      <c r="A80" t="s">
        <v>270</v>
      </c>
      <c r="B80">
        <v>1393</v>
      </c>
      <c r="D80" s="7">
        <v>39.960999999999999</v>
      </c>
      <c r="E80" s="7">
        <v>0.155</v>
      </c>
      <c r="F80" s="7">
        <v>9.9629999999999992</v>
      </c>
      <c r="G80" s="7">
        <v>0.13300000000000001</v>
      </c>
      <c r="H80" s="7">
        <v>48.454000000000001</v>
      </c>
      <c r="I80" s="7">
        <v>0.15</v>
      </c>
      <c r="J80" s="7">
        <v>8.1000000000000003E-2</v>
      </c>
      <c r="K80" s="7">
        <f t="shared" si="5"/>
        <v>98.897000000000006</v>
      </c>
      <c r="L80" s="9">
        <v>89.657943320402026</v>
      </c>
    </row>
    <row r="81" spans="1:14" x14ac:dyDescent="0.2">
      <c r="A81" t="s">
        <v>271</v>
      </c>
      <c r="B81">
        <v>1395</v>
      </c>
      <c r="D81" s="7">
        <v>40.009</v>
      </c>
      <c r="E81" s="7">
        <v>4.2000000000000003E-2</v>
      </c>
      <c r="F81" s="7">
        <v>9.7799999999999994</v>
      </c>
      <c r="G81" s="7">
        <v>0.115</v>
      </c>
      <c r="H81" s="7">
        <v>48.671999999999997</v>
      </c>
      <c r="I81" s="7">
        <v>0.20699999999999999</v>
      </c>
      <c r="J81" s="7">
        <v>5.0999999999999997E-2</v>
      </c>
      <c r="K81" s="7">
        <f t="shared" si="5"/>
        <v>98.875999999999991</v>
      </c>
      <c r="L81" s="9">
        <v>89.869526142512868</v>
      </c>
    </row>
    <row r="82" spans="1:14" x14ac:dyDescent="0.2">
      <c r="A82" t="s">
        <v>273</v>
      </c>
      <c r="B82">
        <v>1397</v>
      </c>
      <c r="D82" s="7">
        <v>40.118000000000002</v>
      </c>
      <c r="E82" s="7">
        <v>0.158</v>
      </c>
      <c r="F82" s="7">
        <v>10.064</v>
      </c>
      <c r="G82" s="7">
        <v>0.13</v>
      </c>
      <c r="H82" s="7">
        <v>48.493000000000002</v>
      </c>
      <c r="I82" s="7">
        <v>0.14499999999999999</v>
      </c>
      <c r="J82" s="7">
        <v>4.2999999999999997E-2</v>
      </c>
      <c r="K82" s="7">
        <f t="shared" si="5"/>
        <v>99.15100000000001</v>
      </c>
      <c r="L82" s="9">
        <v>89.571559721506418</v>
      </c>
    </row>
    <row r="83" spans="1:14" x14ac:dyDescent="0.2">
      <c r="A83" t="s">
        <v>275</v>
      </c>
      <c r="B83">
        <v>1399</v>
      </c>
      <c r="D83" s="7">
        <v>40.533999999999999</v>
      </c>
      <c r="E83" s="7">
        <v>7.6999999999999999E-2</v>
      </c>
      <c r="F83" s="7">
        <v>10.031000000000001</v>
      </c>
      <c r="G83" s="7">
        <v>0.11700000000000001</v>
      </c>
      <c r="H83" s="7">
        <v>49.125999999999998</v>
      </c>
      <c r="I83" s="7">
        <v>0.19600000000000001</v>
      </c>
      <c r="J83" s="7">
        <v>4.9000000000000002E-2</v>
      </c>
      <c r="K83" s="7">
        <f t="shared" si="5"/>
        <v>100.13</v>
      </c>
      <c r="L83" s="9">
        <v>89.722407570585887</v>
      </c>
    </row>
    <row r="84" spans="1:14" x14ac:dyDescent="0.2">
      <c r="A84" t="s">
        <v>277</v>
      </c>
      <c r="B84">
        <v>1401</v>
      </c>
      <c r="D84" s="7">
        <v>40.728999999999999</v>
      </c>
      <c r="E84" s="7">
        <v>1.6E-2</v>
      </c>
      <c r="F84" s="7">
        <v>9.5329999999999995</v>
      </c>
      <c r="G84" s="7">
        <v>0.128</v>
      </c>
      <c r="H84" s="7">
        <v>49.725000000000001</v>
      </c>
      <c r="I84" s="7">
        <v>0.39500000000000002</v>
      </c>
      <c r="J84" s="7">
        <v>3.4000000000000002E-2</v>
      </c>
      <c r="K84" s="7">
        <f t="shared" si="5"/>
        <v>100.56</v>
      </c>
      <c r="L84" s="9">
        <v>90.28933642272483</v>
      </c>
    </row>
    <row r="85" spans="1:14" x14ac:dyDescent="0.2">
      <c r="A85" t="s">
        <v>279</v>
      </c>
      <c r="B85">
        <v>1403</v>
      </c>
      <c r="D85" s="7">
        <v>40.299999999999997</v>
      </c>
      <c r="E85" s="7">
        <v>0.13400000000000001</v>
      </c>
      <c r="F85" s="7">
        <v>9.9890000000000008</v>
      </c>
      <c r="G85" s="7">
        <v>8.1000000000000003E-2</v>
      </c>
      <c r="H85" s="7">
        <v>48.972999999999999</v>
      </c>
      <c r="I85" s="7">
        <v>0.23200000000000001</v>
      </c>
      <c r="J85" s="7">
        <v>4.8000000000000001E-2</v>
      </c>
      <c r="K85" s="7">
        <f t="shared" si="5"/>
        <v>99.757000000000005</v>
      </c>
      <c r="L85" s="9">
        <v>89.73233015158776</v>
      </c>
    </row>
    <row r="86" spans="1:14" x14ac:dyDescent="0.2">
      <c r="A86" t="s">
        <v>281</v>
      </c>
      <c r="B86">
        <v>1405</v>
      </c>
      <c r="D86" s="7">
        <v>39.911999999999999</v>
      </c>
      <c r="E86" s="7">
        <v>0.13700000000000001</v>
      </c>
      <c r="F86" s="7">
        <v>10.029</v>
      </c>
      <c r="G86" s="7">
        <v>0.152</v>
      </c>
      <c r="H86" s="7">
        <v>48.261000000000003</v>
      </c>
      <c r="I86" s="7">
        <v>0.17199999999999999</v>
      </c>
      <c r="J86" s="7">
        <v>5.8000000000000003E-2</v>
      </c>
      <c r="K86" s="7">
        <f t="shared" si="5"/>
        <v>98.721000000000018</v>
      </c>
      <c r="L86" s="9">
        <v>89.559299265000519</v>
      </c>
    </row>
    <row r="87" spans="1:14" x14ac:dyDescent="0.2">
      <c r="A87" t="s">
        <v>283</v>
      </c>
      <c r="B87">
        <v>1407</v>
      </c>
      <c r="D87" s="7">
        <v>40.837000000000003</v>
      </c>
      <c r="E87" s="7">
        <v>9.2999999999999999E-2</v>
      </c>
      <c r="F87" s="7">
        <v>9.8320000000000007</v>
      </c>
      <c r="G87" s="7">
        <v>0.108</v>
      </c>
      <c r="H87" s="7">
        <v>49.625</v>
      </c>
      <c r="I87" s="7">
        <v>0.30499999999999999</v>
      </c>
      <c r="J87" s="7">
        <v>5.1999999999999998E-2</v>
      </c>
      <c r="K87" s="7">
        <f t="shared" si="5"/>
        <v>100.85200000000002</v>
      </c>
      <c r="L87" s="9">
        <v>89.997067161540301</v>
      </c>
    </row>
    <row r="88" spans="1:14" x14ac:dyDescent="0.2">
      <c r="A88" t="s">
        <v>285</v>
      </c>
      <c r="B88">
        <v>1409</v>
      </c>
      <c r="D88" s="7">
        <v>40.823</v>
      </c>
      <c r="E88" s="7">
        <v>3.1E-2</v>
      </c>
      <c r="F88" s="7">
        <v>9.7029999999999994</v>
      </c>
      <c r="G88" s="7">
        <v>0.16700000000000001</v>
      </c>
      <c r="H88" s="7">
        <v>49.503999999999998</v>
      </c>
      <c r="I88" s="7">
        <v>9.6000000000000002E-2</v>
      </c>
      <c r="J88" s="7">
        <v>6.6000000000000003E-2</v>
      </c>
      <c r="K88" s="7">
        <f t="shared" si="5"/>
        <v>100.39000000000001</v>
      </c>
      <c r="L88" s="9">
        <v>90.09356986442917</v>
      </c>
    </row>
    <row r="89" spans="1:14" x14ac:dyDescent="0.2">
      <c r="A89" t="s">
        <v>287</v>
      </c>
      <c r="B89">
        <v>1411</v>
      </c>
      <c r="D89" s="7">
        <v>40.472999999999999</v>
      </c>
      <c r="E89" s="7">
        <v>4.9000000000000002E-2</v>
      </c>
      <c r="F89" s="7">
        <v>9.8780000000000001</v>
      </c>
      <c r="G89" s="7">
        <v>0.187</v>
      </c>
      <c r="H89" s="7">
        <v>49.267000000000003</v>
      </c>
      <c r="I89" s="7">
        <v>8.1000000000000003E-2</v>
      </c>
      <c r="J89" s="7">
        <v>0.06</v>
      </c>
      <c r="K89" s="7">
        <f t="shared" si="5"/>
        <v>99.995000000000005</v>
      </c>
      <c r="L89" s="9">
        <v>89.889355998082976</v>
      </c>
    </row>
    <row r="90" spans="1:14" x14ac:dyDescent="0.2">
      <c r="A90" t="s">
        <v>290</v>
      </c>
      <c r="B90">
        <v>1415</v>
      </c>
      <c r="D90" s="7">
        <v>40.56</v>
      </c>
      <c r="E90" s="7">
        <v>7.5999999999999998E-2</v>
      </c>
      <c r="F90" s="7">
        <v>9.6980000000000004</v>
      </c>
      <c r="G90" s="7">
        <v>0.107</v>
      </c>
      <c r="H90" s="7">
        <v>49.46</v>
      </c>
      <c r="I90" s="7">
        <v>0.30399999999999999</v>
      </c>
      <c r="J90" s="7">
        <v>4.1000000000000002E-2</v>
      </c>
      <c r="K90" s="7">
        <f t="shared" si="5"/>
        <v>100.24600000000001</v>
      </c>
      <c r="L90" s="9">
        <v>90.090233402011606</v>
      </c>
    </row>
    <row r="91" spans="1:14" x14ac:dyDescent="0.2">
      <c r="A91" t="s">
        <v>292</v>
      </c>
      <c r="B91">
        <v>1417</v>
      </c>
      <c r="D91" s="7">
        <v>40.713999999999999</v>
      </c>
      <c r="E91" s="7">
        <v>7.9000000000000001E-2</v>
      </c>
      <c r="F91" s="7">
        <v>9.9659999999999993</v>
      </c>
      <c r="G91" s="7">
        <v>0.124</v>
      </c>
      <c r="H91" s="7">
        <v>49.432000000000002</v>
      </c>
      <c r="I91" s="7">
        <v>0.214</v>
      </c>
      <c r="J91" s="7">
        <v>5.0999999999999997E-2</v>
      </c>
      <c r="K91" s="7">
        <f t="shared" si="5"/>
        <v>100.58</v>
      </c>
      <c r="L91" s="9">
        <v>89.839025131350112</v>
      </c>
    </row>
    <row r="92" spans="1:14" x14ac:dyDescent="0.2">
      <c r="A92" t="s">
        <v>294</v>
      </c>
      <c r="B92">
        <v>1419</v>
      </c>
      <c r="D92" s="7">
        <v>39.783000000000001</v>
      </c>
      <c r="E92" s="7">
        <v>0.121</v>
      </c>
      <c r="F92" s="7">
        <v>10.031000000000001</v>
      </c>
      <c r="G92" s="7">
        <v>0.111</v>
      </c>
      <c r="H92" s="7">
        <v>48.284999999999997</v>
      </c>
      <c r="I92" s="7">
        <v>0.221</v>
      </c>
      <c r="J92" s="7">
        <v>3.6999999999999998E-2</v>
      </c>
      <c r="K92" s="7">
        <f t="shared" si="5"/>
        <v>98.588999999999999</v>
      </c>
      <c r="L92" s="9">
        <v>89.5620832757985</v>
      </c>
    </row>
    <row r="93" spans="1:14" x14ac:dyDescent="0.2">
      <c r="A93" t="s">
        <v>296</v>
      </c>
      <c r="B93">
        <v>1449</v>
      </c>
      <c r="D93" s="7">
        <v>39.957000000000001</v>
      </c>
      <c r="E93" s="7">
        <v>0.124</v>
      </c>
      <c r="F93" s="7">
        <v>10.14</v>
      </c>
      <c r="G93" s="7">
        <v>0.13300000000000001</v>
      </c>
      <c r="H93" s="7">
        <v>48.338000000000001</v>
      </c>
      <c r="I93" s="7">
        <v>0.154</v>
      </c>
      <c r="J93" s="7">
        <v>4.5999999999999999E-2</v>
      </c>
      <c r="K93" s="7">
        <f t="shared" si="5"/>
        <v>98.89200000000001</v>
      </c>
      <c r="L93" s="9">
        <v>89.470954680438837</v>
      </c>
    </row>
    <row r="94" spans="1:14" x14ac:dyDescent="0.2">
      <c r="A94" t="s">
        <v>252</v>
      </c>
      <c r="B94">
        <v>1118</v>
      </c>
      <c r="D94" s="7">
        <v>40.048999999999999</v>
      </c>
      <c r="E94" s="7">
        <v>0.14699999999999999</v>
      </c>
      <c r="F94" s="7">
        <v>10.292</v>
      </c>
      <c r="G94" s="7">
        <v>0.13100000000000001</v>
      </c>
      <c r="H94" s="7">
        <v>48.103000000000002</v>
      </c>
      <c r="I94" s="7">
        <v>0.17899999999999999</v>
      </c>
      <c r="J94" s="7">
        <v>7.2999999999999995E-2</v>
      </c>
      <c r="K94" s="7">
        <f t="shared" si="5"/>
        <v>98.974000000000004</v>
      </c>
      <c r="L94" s="9">
        <v>89.283422903646866</v>
      </c>
    </row>
    <row r="95" spans="1:14" x14ac:dyDescent="0.2">
      <c r="A95" s="2" t="s">
        <v>513</v>
      </c>
      <c r="C95" s="2"/>
      <c r="D95" s="8">
        <f t="shared" ref="D95:L95" si="6">AVERAGE(D58:D94)</f>
        <v>40.283594594594589</v>
      </c>
      <c r="E95" s="8">
        <f>AVERAGE(E58:E94)</f>
        <v>9.1702702702702699E-2</v>
      </c>
      <c r="F95" s="8">
        <f t="shared" si="6"/>
        <v>10.058729729729727</v>
      </c>
      <c r="G95" s="8">
        <f t="shared" si="6"/>
        <v>0.1300810810810811</v>
      </c>
      <c r="H95" s="8">
        <f>AVERAGE(H58:H94)</f>
        <v>48.703810810810801</v>
      </c>
      <c r="I95" s="8">
        <f t="shared" si="6"/>
        <v>0.20159459459459456</v>
      </c>
      <c r="J95" s="8">
        <f>AVERAGE(J58:J94)</f>
        <v>4.8216216216216225E-2</v>
      </c>
      <c r="K95" s="8">
        <f t="shared" si="6"/>
        <v>99.517729729729723</v>
      </c>
      <c r="L95" s="10">
        <f t="shared" si="6"/>
        <v>89.615532641206755</v>
      </c>
      <c r="M95" s="2"/>
      <c r="N95" s="2"/>
    </row>
    <row r="96" spans="1:14" x14ac:dyDescent="0.2">
      <c r="A96" s="2" t="s">
        <v>515</v>
      </c>
      <c r="C96" s="2"/>
      <c r="D96" s="8">
        <f t="shared" ref="D96:L96" si="7">STDEV(D58:D94)</f>
        <v>0.29227198705044311</v>
      </c>
      <c r="E96" s="8">
        <f>STDEV(E58:E94)</f>
        <v>5.0686873637650599E-2</v>
      </c>
      <c r="F96" s="8">
        <f t="shared" si="7"/>
        <v>0.30454215623608655</v>
      </c>
      <c r="G96" s="8">
        <f t="shared" si="7"/>
        <v>1.9329566268598206E-2</v>
      </c>
      <c r="H96" s="8">
        <f>STDEV(H58:H94)</f>
        <v>0.49189315900902686</v>
      </c>
      <c r="I96" s="8">
        <f t="shared" si="7"/>
        <v>7.3045822551274009E-2</v>
      </c>
      <c r="J96" s="8">
        <f>STDEV(J58:J94)</f>
        <v>1.3371061486856059E-2</v>
      </c>
      <c r="K96" s="8">
        <f t="shared" si="7"/>
        <v>0.65047664782786008</v>
      </c>
      <c r="L96" s="8">
        <f t="shared" si="7"/>
        <v>0.34820653655800565</v>
      </c>
      <c r="M96" s="2"/>
      <c r="N96" s="2"/>
    </row>
    <row r="97" spans="1:14" x14ac:dyDescent="0.2">
      <c r="A97" s="2" t="s">
        <v>518</v>
      </c>
      <c r="C97" s="2"/>
      <c r="D97" s="8"/>
      <c r="E97" s="8"/>
      <c r="F97" s="8"/>
      <c r="G97" s="8"/>
      <c r="H97" s="8"/>
      <c r="I97" s="8"/>
      <c r="J97" s="8"/>
      <c r="K97" s="8"/>
      <c r="L97" s="17">
        <f>COUNT(L58:L94)</f>
        <v>37</v>
      </c>
      <c r="M97" s="2"/>
      <c r="N97" s="2"/>
    </row>
    <row r="99" spans="1:14" x14ac:dyDescent="0.2">
      <c r="A99" s="19" t="s">
        <v>595</v>
      </c>
    </row>
    <row r="100" spans="1:14" x14ac:dyDescent="0.2">
      <c r="A100" s="19" t="s">
        <v>588</v>
      </c>
    </row>
    <row r="101" spans="1:14" x14ac:dyDescent="0.2">
      <c r="A101" s="19" t="s">
        <v>589</v>
      </c>
    </row>
    <row r="102" spans="1:14" x14ac:dyDescent="0.2">
      <c r="A102" s="19" t="s">
        <v>781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A521-1CE4-47C0-87DB-DEF3633718B5}">
  <dimension ref="A1:L66"/>
  <sheetViews>
    <sheetView workbookViewId="0">
      <pane ySplit="3" topLeftCell="A4" activePane="bottomLeft" state="frozen"/>
      <selection pane="bottomLeft" activeCell="A63" sqref="A63:A66"/>
    </sheetView>
  </sheetViews>
  <sheetFormatPr baseColWidth="10" defaultColWidth="8.83203125" defaultRowHeight="15" x14ac:dyDescent="0.2"/>
  <cols>
    <col min="1" max="1" width="11.6640625" bestFit="1" customWidth="1"/>
    <col min="3" max="3" width="10.83203125" customWidth="1"/>
    <col min="14" max="14" width="12.83203125" customWidth="1"/>
    <col min="15" max="17" width="11" bestFit="1" customWidth="1"/>
    <col min="19" max="19" width="11.83203125" customWidth="1"/>
  </cols>
  <sheetData>
    <row r="1" spans="1:12" x14ac:dyDescent="0.2">
      <c r="A1" s="2" t="s">
        <v>597</v>
      </c>
      <c r="B1" s="2"/>
    </row>
    <row r="2" spans="1:12" x14ac:dyDescent="0.2">
      <c r="B2" s="2"/>
    </row>
    <row r="3" spans="1:12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B4" s="2" t="s">
        <v>512</v>
      </c>
    </row>
    <row r="5" spans="1:12" x14ac:dyDescent="0.2">
      <c r="A5" t="s">
        <v>301</v>
      </c>
      <c r="B5">
        <v>851</v>
      </c>
      <c r="C5" t="s">
        <v>521</v>
      </c>
      <c r="D5" s="7">
        <v>40.119999999999997</v>
      </c>
      <c r="E5" s="7">
        <v>3.3000000000000002E-2</v>
      </c>
      <c r="F5" s="7">
        <v>10.685</v>
      </c>
      <c r="G5" s="7">
        <v>0.11899999999999999</v>
      </c>
      <c r="H5" s="7">
        <v>47.658999999999999</v>
      </c>
      <c r="I5" s="7">
        <v>0.33300000000000002</v>
      </c>
      <c r="J5" s="7">
        <v>7.2999999999999995E-2</v>
      </c>
      <c r="K5" s="7">
        <f>SUM(D5:J5)</f>
        <v>99.021999999999991</v>
      </c>
      <c r="L5" s="9">
        <v>88.827858239947375</v>
      </c>
    </row>
    <row r="6" spans="1:12" x14ac:dyDescent="0.2">
      <c r="A6" t="s">
        <v>303</v>
      </c>
      <c r="B6">
        <v>853</v>
      </c>
      <c r="C6" t="s">
        <v>521</v>
      </c>
      <c r="D6" s="7">
        <v>40.436999999999998</v>
      </c>
      <c r="E6" s="7">
        <v>4.1000000000000002E-2</v>
      </c>
      <c r="F6" s="7">
        <v>10.119999999999999</v>
      </c>
      <c r="G6" s="7">
        <v>0.11600000000000001</v>
      </c>
      <c r="H6" s="7">
        <v>48.439</v>
      </c>
      <c r="I6" s="7">
        <v>0.36199999999999999</v>
      </c>
      <c r="J6" s="7">
        <v>7.0999999999999994E-2</v>
      </c>
      <c r="K6" s="7">
        <f t="shared" ref="K6:K40" si="0">SUM(D6:J6)</f>
        <v>99.585999999999984</v>
      </c>
      <c r="L6" s="9">
        <v>89.50915550854765</v>
      </c>
    </row>
    <row r="7" spans="1:12" x14ac:dyDescent="0.2">
      <c r="A7" t="s">
        <v>305</v>
      </c>
      <c r="B7">
        <v>855</v>
      </c>
      <c r="C7" t="s">
        <v>521</v>
      </c>
      <c r="D7" s="7">
        <v>40.661000000000001</v>
      </c>
      <c r="E7" s="7">
        <v>5.8000000000000003E-2</v>
      </c>
      <c r="F7" s="7">
        <v>8.4870000000000001</v>
      </c>
      <c r="G7" s="7">
        <v>0.113</v>
      </c>
      <c r="H7" s="7">
        <v>49.722999999999999</v>
      </c>
      <c r="I7" s="7">
        <v>0.36</v>
      </c>
      <c r="J7" s="7">
        <v>7.9000000000000001E-2</v>
      </c>
      <c r="K7" s="7">
        <f t="shared" si="0"/>
        <v>99.480999999999995</v>
      </c>
      <c r="L7" s="9">
        <v>91.261403839564792</v>
      </c>
    </row>
    <row r="8" spans="1:12" x14ac:dyDescent="0.2">
      <c r="A8" t="s">
        <v>307</v>
      </c>
      <c r="B8">
        <v>857</v>
      </c>
      <c r="C8" t="s">
        <v>521</v>
      </c>
      <c r="D8" s="7">
        <v>40.607999999999997</v>
      </c>
      <c r="E8" s="7">
        <v>0.01</v>
      </c>
      <c r="F8" s="7">
        <v>8.266</v>
      </c>
      <c r="G8" s="7">
        <v>0.11700000000000001</v>
      </c>
      <c r="H8" s="7">
        <v>49.713999999999999</v>
      </c>
      <c r="I8" s="7">
        <v>0.38100000000000001</v>
      </c>
      <c r="J8" s="7">
        <v>2.9000000000000001E-2</v>
      </c>
      <c r="K8" s="7">
        <f t="shared" si="0"/>
        <v>99.124999999999986</v>
      </c>
      <c r="L8" s="9">
        <v>91.468131621245305</v>
      </c>
    </row>
    <row r="9" spans="1:12" x14ac:dyDescent="0.2">
      <c r="A9" t="s">
        <v>308</v>
      </c>
      <c r="B9">
        <v>859</v>
      </c>
      <c r="C9" t="s">
        <v>521</v>
      </c>
      <c r="D9" s="7">
        <v>40.74</v>
      </c>
      <c r="E9" s="7">
        <v>6.0999999999999999E-2</v>
      </c>
      <c r="F9" s="7">
        <v>7.7560000000000002</v>
      </c>
      <c r="G9" s="7">
        <v>9.0999999999999998E-2</v>
      </c>
      <c r="H9" s="7">
        <v>50.151000000000003</v>
      </c>
      <c r="I9" s="7">
        <v>0.40799999999999997</v>
      </c>
      <c r="J9" s="7">
        <v>6.2E-2</v>
      </c>
      <c r="K9" s="7">
        <f t="shared" si="0"/>
        <v>99.269000000000005</v>
      </c>
      <c r="L9" s="9">
        <v>92.016699093719055</v>
      </c>
    </row>
    <row r="10" spans="1:12" x14ac:dyDescent="0.2">
      <c r="A10" t="s">
        <v>310</v>
      </c>
      <c r="B10">
        <v>861</v>
      </c>
      <c r="C10" t="s">
        <v>521</v>
      </c>
      <c r="D10" s="7">
        <v>40.033000000000001</v>
      </c>
      <c r="E10" s="7">
        <v>4.1000000000000002E-2</v>
      </c>
      <c r="F10" s="7">
        <v>9.7899999999999991</v>
      </c>
      <c r="G10" s="7">
        <v>0.10299999999999999</v>
      </c>
      <c r="H10" s="7">
        <v>48.466000000000001</v>
      </c>
      <c r="I10" s="7">
        <v>0.33800000000000002</v>
      </c>
      <c r="J10" s="7">
        <v>6.2E-2</v>
      </c>
      <c r="K10" s="7">
        <f t="shared" si="0"/>
        <v>98.832999999999984</v>
      </c>
      <c r="L10" s="9">
        <v>89.821506689506705</v>
      </c>
    </row>
    <row r="11" spans="1:12" x14ac:dyDescent="0.2">
      <c r="A11" t="s">
        <v>324</v>
      </c>
      <c r="B11">
        <v>863</v>
      </c>
      <c r="C11" t="s">
        <v>521</v>
      </c>
      <c r="D11" s="7">
        <v>38.85</v>
      </c>
      <c r="E11" s="7">
        <v>0.02</v>
      </c>
      <c r="F11" s="7">
        <v>16.553000000000001</v>
      </c>
      <c r="G11" s="7">
        <v>0.126</v>
      </c>
      <c r="H11" s="7">
        <v>43.107999999999997</v>
      </c>
      <c r="I11" s="7">
        <v>0.29699999999999999</v>
      </c>
      <c r="J11" s="7">
        <v>8.8999999999999996E-2</v>
      </c>
      <c r="K11" s="7">
        <f t="shared" si="0"/>
        <v>99.042999999999992</v>
      </c>
      <c r="L11" s="9">
        <v>82.276405783383311</v>
      </c>
    </row>
    <row r="12" spans="1:12" x14ac:dyDescent="0.2">
      <c r="A12" t="s">
        <v>330</v>
      </c>
      <c r="B12">
        <v>865</v>
      </c>
      <c r="C12" t="s">
        <v>520</v>
      </c>
      <c r="D12" s="7">
        <v>40.06</v>
      </c>
      <c r="E12" s="7">
        <v>3.1E-2</v>
      </c>
      <c r="F12" s="7">
        <v>10.895</v>
      </c>
      <c r="G12" s="7">
        <v>0.111</v>
      </c>
      <c r="H12" s="7">
        <v>47.749000000000002</v>
      </c>
      <c r="I12" s="7">
        <v>0.35199999999999998</v>
      </c>
      <c r="J12" s="7">
        <v>9.7000000000000003E-2</v>
      </c>
      <c r="K12" s="7">
        <f t="shared" si="0"/>
        <v>99.295000000000002</v>
      </c>
      <c r="L12" s="9">
        <v>88.652236031681966</v>
      </c>
    </row>
    <row r="13" spans="1:12" x14ac:dyDescent="0.2">
      <c r="A13" t="s">
        <v>337</v>
      </c>
      <c r="B13">
        <v>871</v>
      </c>
      <c r="C13" t="s">
        <v>520</v>
      </c>
      <c r="D13" s="7">
        <v>39.9</v>
      </c>
      <c r="E13" s="7">
        <v>0.04</v>
      </c>
      <c r="F13" s="7">
        <v>10.862</v>
      </c>
      <c r="G13" s="7">
        <v>0.114</v>
      </c>
      <c r="H13" s="7">
        <v>47.695</v>
      </c>
      <c r="I13" s="7">
        <v>0.34100000000000003</v>
      </c>
      <c r="J13" s="7">
        <v>6.7000000000000004E-2</v>
      </c>
      <c r="K13" s="7">
        <f t="shared" si="0"/>
        <v>99.018999999999977</v>
      </c>
      <c r="L13" s="9">
        <v>88.671355726670996</v>
      </c>
    </row>
    <row r="14" spans="1:12" x14ac:dyDescent="0.2">
      <c r="A14" t="s">
        <v>312</v>
      </c>
      <c r="B14">
        <v>875</v>
      </c>
      <c r="C14" t="s">
        <v>521</v>
      </c>
      <c r="D14" s="7">
        <v>40.119</v>
      </c>
      <c r="E14" s="7">
        <v>1.4999999999999999E-2</v>
      </c>
      <c r="F14" s="7">
        <v>9.8369999999999997</v>
      </c>
      <c r="G14" s="7">
        <v>0.11899999999999999</v>
      </c>
      <c r="H14" s="7">
        <v>48.271999999999998</v>
      </c>
      <c r="I14" s="7">
        <v>0.35299999999999998</v>
      </c>
      <c r="J14" s="7">
        <v>6.9000000000000006E-2</v>
      </c>
      <c r="K14" s="7">
        <f t="shared" si="0"/>
        <v>98.783999999999992</v>
      </c>
      <c r="L14" s="9">
        <v>89.740768944415322</v>
      </c>
    </row>
    <row r="15" spans="1:12" x14ac:dyDescent="0.2">
      <c r="A15" t="s">
        <v>314</v>
      </c>
      <c r="B15">
        <v>877</v>
      </c>
      <c r="C15" t="s">
        <v>521</v>
      </c>
      <c r="D15" s="7">
        <v>40.295999999999999</v>
      </c>
      <c r="E15" s="7">
        <v>4.7E-2</v>
      </c>
      <c r="F15" s="7">
        <v>8.0739999999999998</v>
      </c>
      <c r="G15" s="7">
        <v>9.7000000000000003E-2</v>
      </c>
      <c r="H15" s="7">
        <v>49.679000000000002</v>
      </c>
      <c r="I15" s="7">
        <v>0.41799999999999998</v>
      </c>
      <c r="J15" s="7">
        <v>6.0999999999999999E-2</v>
      </c>
      <c r="K15" s="7">
        <f t="shared" si="0"/>
        <v>98.672000000000011</v>
      </c>
      <c r="L15" s="9">
        <v>91.644367613892882</v>
      </c>
    </row>
    <row r="16" spans="1:12" x14ac:dyDescent="0.2">
      <c r="A16" t="s">
        <v>341</v>
      </c>
      <c r="B16">
        <v>932</v>
      </c>
      <c r="C16" t="s">
        <v>520</v>
      </c>
      <c r="D16" s="7">
        <v>40.481000000000002</v>
      </c>
      <c r="E16" s="7">
        <v>6.9000000000000006E-2</v>
      </c>
      <c r="F16" s="7">
        <v>8.4629999999999992</v>
      </c>
      <c r="G16" s="7">
        <v>7.4999999999999997E-2</v>
      </c>
      <c r="H16" s="7">
        <v>49.447000000000003</v>
      </c>
      <c r="I16" s="7">
        <v>0.36199999999999999</v>
      </c>
      <c r="J16" s="7">
        <v>6.6000000000000003E-2</v>
      </c>
      <c r="K16" s="7">
        <f t="shared" si="0"/>
        <v>98.963000000000008</v>
      </c>
      <c r="L16" s="9">
        <v>91.23957284759706</v>
      </c>
    </row>
    <row r="17" spans="1:12" x14ac:dyDescent="0.2">
      <c r="A17" t="s">
        <v>316</v>
      </c>
      <c r="B17">
        <v>934</v>
      </c>
      <c r="C17" t="s">
        <v>521</v>
      </c>
      <c r="D17" s="7">
        <v>40.365000000000002</v>
      </c>
      <c r="E17" s="7">
        <v>9.7000000000000003E-2</v>
      </c>
      <c r="F17" s="7">
        <v>8.6829999999999998</v>
      </c>
      <c r="G17" s="7">
        <v>0.105</v>
      </c>
      <c r="H17" s="7">
        <v>48.923999999999999</v>
      </c>
      <c r="I17" s="7">
        <v>0.44500000000000001</v>
      </c>
      <c r="J17" s="7">
        <v>6.4000000000000001E-2</v>
      </c>
      <c r="K17" s="7">
        <f t="shared" si="0"/>
        <v>98.682999999999993</v>
      </c>
      <c r="L17" s="9">
        <v>90.945078461883227</v>
      </c>
    </row>
    <row r="18" spans="1:12" x14ac:dyDescent="0.2">
      <c r="A18" t="s">
        <v>342</v>
      </c>
      <c r="B18">
        <v>936</v>
      </c>
      <c r="C18" t="s">
        <v>521</v>
      </c>
      <c r="D18" s="7">
        <v>40.314</v>
      </c>
      <c r="E18" s="7">
        <v>9.4E-2</v>
      </c>
      <c r="F18" s="7">
        <v>9.83</v>
      </c>
      <c r="G18" s="7">
        <v>0.10100000000000001</v>
      </c>
      <c r="H18" s="7">
        <v>48.642000000000003</v>
      </c>
      <c r="I18" s="7">
        <v>0.379</v>
      </c>
      <c r="J18" s="7">
        <v>6.5000000000000002E-2</v>
      </c>
      <c r="K18" s="7">
        <f t="shared" si="0"/>
        <v>99.424999999999997</v>
      </c>
      <c r="L18" s="9">
        <v>89.817367660598947</v>
      </c>
    </row>
    <row r="19" spans="1:12" x14ac:dyDescent="0.2">
      <c r="A19" t="s">
        <v>319</v>
      </c>
      <c r="B19">
        <v>938</v>
      </c>
      <c r="C19" t="s">
        <v>521</v>
      </c>
      <c r="D19" s="7">
        <v>40.808999999999997</v>
      </c>
      <c r="E19" s="7">
        <v>8.9999999999999993E-3</v>
      </c>
      <c r="F19" s="7">
        <v>6.7839999999999998</v>
      </c>
      <c r="G19" s="7">
        <v>7.6999999999999999E-2</v>
      </c>
      <c r="H19" s="7">
        <v>50.89</v>
      </c>
      <c r="I19" s="7">
        <v>0.36299999999999999</v>
      </c>
      <c r="J19" s="7">
        <v>5.0000000000000001E-3</v>
      </c>
      <c r="K19" s="7">
        <f t="shared" si="0"/>
        <v>98.936999999999983</v>
      </c>
      <c r="L19" s="9">
        <v>93.041915818937042</v>
      </c>
    </row>
    <row r="20" spans="1:12" x14ac:dyDescent="0.2">
      <c r="A20" t="s">
        <v>328</v>
      </c>
      <c r="B20">
        <v>945</v>
      </c>
      <c r="C20" t="s">
        <v>521</v>
      </c>
      <c r="D20" s="7">
        <v>40.712000000000003</v>
      </c>
      <c r="E20" s="7">
        <v>6.4000000000000001E-2</v>
      </c>
      <c r="F20" s="7">
        <v>8.2789999999999999</v>
      </c>
      <c r="G20" s="7">
        <v>7.6999999999999999E-2</v>
      </c>
      <c r="H20" s="7">
        <v>50.131999999999998</v>
      </c>
      <c r="I20" s="7">
        <v>0.376</v>
      </c>
      <c r="J20" s="7">
        <v>5.6000000000000001E-2</v>
      </c>
      <c r="K20" s="7">
        <f t="shared" si="0"/>
        <v>99.696000000000012</v>
      </c>
      <c r="L20" s="9">
        <v>91.521060411063416</v>
      </c>
    </row>
    <row r="21" spans="1:12" x14ac:dyDescent="0.2">
      <c r="A21" t="s">
        <v>302</v>
      </c>
      <c r="B21">
        <v>852</v>
      </c>
      <c r="C21" t="s">
        <v>521</v>
      </c>
      <c r="D21" s="7">
        <v>40.100999999999999</v>
      </c>
      <c r="E21" s="7">
        <v>3.5999999999999997E-2</v>
      </c>
      <c r="F21" s="7">
        <v>10.497</v>
      </c>
      <c r="G21" s="7">
        <v>0.123</v>
      </c>
      <c r="H21" s="7">
        <v>47.753</v>
      </c>
      <c r="I21" s="7">
        <v>0.379</v>
      </c>
      <c r="J21" s="7">
        <v>8.7999999999999995E-2</v>
      </c>
      <c r="K21" s="7">
        <f t="shared" si="0"/>
        <v>98.97699999999999</v>
      </c>
      <c r="L21" s="9">
        <v>89.022083187822531</v>
      </c>
    </row>
    <row r="22" spans="1:12" x14ac:dyDescent="0.2">
      <c r="A22" t="s">
        <v>304</v>
      </c>
      <c r="B22">
        <v>854</v>
      </c>
      <c r="C22" t="s">
        <v>521</v>
      </c>
      <c r="D22" s="7">
        <v>40.448</v>
      </c>
      <c r="E22" s="7">
        <v>2.3E-2</v>
      </c>
      <c r="F22" s="7">
        <v>10.273</v>
      </c>
      <c r="G22" s="7">
        <v>0.13</v>
      </c>
      <c r="H22" s="7">
        <v>48.347000000000001</v>
      </c>
      <c r="I22" s="7">
        <v>0.35099999999999998</v>
      </c>
      <c r="J22" s="7">
        <v>5.8000000000000003E-2</v>
      </c>
      <c r="K22" s="7">
        <f t="shared" si="0"/>
        <v>99.63000000000001</v>
      </c>
      <c r="L22" s="9">
        <v>89.349334932200861</v>
      </c>
    </row>
    <row r="23" spans="1:12" x14ac:dyDescent="0.2">
      <c r="A23" t="s">
        <v>318</v>
      </c>
      <c r="B23">
        <v>860</v>
      </c>
      <c r="C23" t="s">
        <v>521</v>
      </c>
      <c r="D23" s="7">
        <v>40.758000000000003</v>
      </c>
      <c r="E23" s="7">
        <v>3.4000000000000002E-2</v>
      </c>
      <c r="F23" s="7">
        <v>7.8239999999999998</v>
      </c>
      <c r="G23" s="7">
        <v>5.6000000000000001E-2</v>
      </c>
      <c r="H23" s="7">
        <v>50.197000000000003</v>
      </c>
      <c r="I23" s="7">
        <v>0.36899999999999999</v>
      </c>
      <c r="J23" s="7">
        <v>6.2E-2</v>
      </c>
      <c r="K23" s="7">
        <f t="shared" si="0"/>
        <v>99.3</v>
      </c>
      <c r="L23" s="9">
        <v>91.959120834158455</v>
      </c>
    </row>
    <row r="24" spans="1:12" x14ac:dyDescent="0.2">
      <c r="A24" t="s">
        <v>309</v>
      </c>
      <c r="B24">
        <v>862</v>
      </c>
      <c r="C24" t="s">
        <v>521</v>
      </c>
      <c r="D24" s="7">
        <v>40.326999999999998</v>
      </c>
      <c r="E24" s="7">
        <v>3.5999999999999997E-2</v>
      </c>
      <c r="F24" s="7">
        <v>9.6669999999999998</v>
      </c>
      <c r="G24" s="7">
        <v>0.112</v>
      </c>
      <c r="H24" s="7">
        <v>48.692999999999998</v>
      </c>
      <c r="I24" s="7">
        <v>0.34599999999999997</v>
      </c>
      <c r="J24" s="7">
        <v>7.5999999999999998E-2</v>
      </c>
      <c r="K24" s="7">
        <f t="shared" si="0"/>
        <v>99.257000000000005</v>
      </c>
      <c r="L24" s="9">
        <v>89.978731499490777</v>
      </c>
    </row>
    <row r="25" spans="1:12" x14ac:dyDescent="0.2">
      <c r="A25" t="s">
        <v>327</v>
      </c>
      <c r="B25">
        <v>864</v>
      </c>
      <c r="C25" t="s">
        <v>521</v>
      </c>
      <c r="D25" s="7">
        <v>38.901000000000003</v>
      </c>
      <c r="E25" s="7">
        <v>0</v>
      </c>
      <c r="F25" s="7">
        <v>16.154</v>
      </c>
      <c r="G25" s="7">
        <v>0.155</v>
      </c>
      <c r="H25" s="7">
        <v>43.244</v>
      </c>
      <c r="I25" s="7">
        <v>0.32800000000000001</v>
      </c>
      <c r="J25" s="7">
        <v>0.09</v>
      </c>
      <c r="K25" s="7">
        <f t="shared" si="0"/>
        <v>98.872000000000014</v>
      </c>
      <c r="L25" s="9">
        <v>82.674576977922214</v>
      </c>
    </row>
    <row r="26" spans="1:12" x14ac:dyDescent="0.2">
      <c r="A26" t="s">
        <v>311</v>
      </c>
      <c r="B26">
        <v>866</v>
      </c>
      <c r="C26" t="s">
        <v>520</v>
      </c>
      <c r="D26" s="7">
        <v>39.979999999999997</v>
      </c>
      <c r="E26" s="7">
        <v>5.2999999999999999E-2</v>
      </c>
      <c r="F26" s="7">
        <v>11.164999999999999</v>
      </c>
      <c r="G26" s="7">
        <v>0.13100000000000001</v>
      </c>
      <c r="H26" s="7">
        <v>47.529000000000003</v>
      </c>
      <c r="I26" s="7">
        <v>0.30299999999999999</v>
      </c>
      <c r="J26" s="7">
        <v>6.7000000000000004E-2</v>
      </c>
      <c r="K26" s="7">
        <f t="shared" si="0"/>
        <v>99.227999999999994</v>
      </c>
      <c r="L26" s="9">
        <v>88.356200263944245</v>
      </c>
    </row>
    <row r="27" spans="1:12" x14ac:dyDescent="0.2">
      <c r="A27" t="s">
        <v>333</v>
      </c>
      <c r="B27">
        <v>867</v>
      </c>
      <c r="C27" t="s">
        <v>520</v>
      </c>
      <c r="D27" s="7">
        <v>39.341000000000001</v>
      </c>
      <c r="E27" s="7">
        <v>2.9000000000000001E-2</v>
      </c>
      <c r="F27" s="7">
        <v>15.59</v>
      </c>
      <c r="G27" s="7">
        <v>0.13600000000000001</v>
      </c>
      <c r="H27" s="7">
        <v>44.152999999999999</v>
      </c>
      <c r="I27" s="7">
        <v>0.251</v>
      </c>
      <c r="J27" s="7">
        <v>8.6999999999999994E-2</v>
      </c>
      <c r="K27" s="7">
        <f t="shared" si="0"/>
        <v>99.587000000000018</v>
      </c>
      <c r="L27" s="9">
        <v>83.466787669604926</v>
      </c>
    </row>
    <row r="28" spans="1:12" x14ac:dyDescent="0.2">
      <c r="A28" t="s">
        <v>336</v>
      </c>
      <c r="B28">
        <v>869</v>
      </c>
      <c r="C28" t="s">
        <v>520</v>
      </c>
      <c r="D28" s="7">
        <v>39.795000000000002</v>
      </c>
      <c r="E28" s="7">
        <v>6.9000000000000006E-2</v>
      </c>
      <c r="F28" s="7">
        <v>10.492000000000001</v>
      </c>
      <c r="G28" s="7">
        <v>0.106</v>
      </c>
      <c r="H28" s="7">
        <v>47.838999999999999</v>
      </c>
      <c r="I28" s="7">
        <v>0.35</v>
      </c>
      <c r="J28" s="7">
        <v>8.1000000000000003E-2</v>
      </c>
      <c r="K28" s="7">
        <f t="shared" si="0"/>
        <v>98.732000000000014</v>
      </c>
      <c r="L28" s="9">
        <v>89.044303868967816</v>
      </c>
    </row>
    <row r="29" spans="1:12" x14ac:dyDescent="0.2">
      <c r="A29" t="s">
        <v>338</v>
      </c>
      <c r="B29">
        <v>873</v>
      </c>
      <c r="C29" t="s">
        <v>520</v>
      </c>
      <c r="D29" s="7">
        <v>40.103000000000002</v>
      </c>
      <c r="E29" s="7">
        <v>3.5999999999999997E-2</v>
      </c>
      <c r="F29" s="7">
        <v>8.2200000000000006</v>
      </c>
      <c r="G29" s="7">
        <v>0.112</v>
      </c>
      <c r="H29" s="7">
        <v>49.804000000000002</v>
      </c>
      <c r="I29" s="7">
        <v>0.38600000000000001</v>
      </c>
      <c r="J29" s="7">
        <v>6.7000000000000004E-2</v>
      </c>
      <c r="K29" s="7">
        <f t="shared" si="0"/>
        <v>98.727999999999994</v>
      </c>
      <c r="L29" s="9">
        <v>91.525620281570667</v>
      </c>
    </row>
    <row r="30" spans="1:12" x14ac:dyDescent="0.2">
      <c r="A30" t="s">
        <v>321</v>
      </c>
      <c r="B30">
        <v>876</v>
      </c>
      <c r="C30" t="s">
        <v>521</v>
      </c>
      <c r="D30" s="7">
        <v>40.140999999999998</v>
      </c>
      <c r="E30" s="7">
        <v>0.02</v>
      </c>
      <c r="F30" s="7">
        <v>9.9179999999999993</v>
      </c>
      <c r="G30" s="7">
        <v>8.4000000000000005E-2</v>
      </c>
      <c r="H30" s="7">
        <v>48.015000000000001</v>
      </c>
      <c r="I30" s="7">
        <v>0.33600000000000002</v>
      </c>
      <c r="J30" s="7">
        <v>6.9000000000000006E-2</v>
      </c>
      <c r="K30" s="7">
        <f t="shared" si="0"/>
        <v>98.582999999999998</v>
      </c>
      <c r="L30" s="9">
        <v>89.615449466319532</v>
      </c>
    </row>
    <row r="31" spans="1:12" x14ac:dyDescent="0.2">
      <c r="A31" t="s">
        <v>322</v>
      </c>
      <c r="B31">
        <v>878</v>
      </c>
      <c r="C31" t="s">
        <v>521</v>
      </c>
      <c r="D31" s="7">
        <v>40.033000000000001</v>
      </c>
      <c r="E31" s="7">
        <v>0.08</v>
      </c>
      <c r="F31" s="7">
        <v>8.0939999999999994</v>
      </c>
      <c r="G31" s="7">
        <v>8.1000000000000003E-2</v>
      </c>
      <c r="H31" s="7">
        <v>49.683999999999997</v>
      </c>
      <c r="I31" s="7">
        <v>0.41899999999999998</v>
      </c>
      <c r="J31" s="7">
        <v>6.7000000000000004E-2</v>
      </c>
      <c r="K31" s="7">
        <f t="shared" si="0"/>
        <v>98.457999999999998</v>
      </c>
      <c r="L31" s="9">
        <v>91.626175541492088</v>
      </c>
    </row>
    <row r="32" spans="1:12" x14ac:dyDescent="0.2">
      <c r="A32" t="s">
        <v>339</v>
      </c>
      <c r="B32">
        <v>879</v>
      </c>
      <c r="C32" t="s">
        <v>520</v>
      </c>
      <c r="D32" s="7">
        <v>40.4</v>
      </c>
      <c r="E32" s="7">
        <v>3.9E-2</v>
      </c>
      <c r="F32" s="7">
        <v>9.77</v>
      </c>
      <c r="G32" s="7">
        <v>0.11</v>
      </c>
      <c r="H32" s="7">
        <v>48.540999999999997</v>
      </c>
      <c r="I32" s="7">
        <v>0.35199999999999998</v>
      </c>
      <c r="J32" s="7">
        <v>8.2000000000000003E-2</v>
      </c>
      <c r="K32" s="7">
        <f t="shared" si="0"/>
        <v>99.293999999999997</v>
      </c>
      <c r="L32" s="9">
        <v>89.854292875554037</v>
      </c>
    </row>
    <row r="33" spans="1:12" x14ac:dyDescent="0.2">
      <c r="A33" t="s">
        <v>340</v>
      </c>
      <c r="B33">
        <v>930</v>
      </c>
      <c r="C33" t="s">
        <v>520</v>
      </c>
      <c r="D33" s="7">
        <v>40.569000000000003</v>
      </c>
      <c r="E33" s="7">
        <v>0.126</v>
      </c>
      <c r="F33" s="7">
        <v>8.6579999999999995</v>
      </c>
      <c r="G33" s="7">
        <v>8.4000000000000005E-2</v>
      </c>
      <c r="H33" s="7">
        <v>49.286000000000001</v>
      </c>
      <c r="I33" s="7">
        <v>0.35399999999999998</v>
      </c>
      <c r="J33" s="7">
        <v>7.5999999999999998E-2</v>
      </c>
      <c r="K33" s="7">
        <f t="shared" si="0"/>
        <v>99.153000000000006</v>
      </c>
      <c r="L33" s="9">
        <v>91.02917731685686</v>
      </c>
    </row>
    <row r="34" spans="1:12" x14ac:dyDescent="0.2">
      <c r="A34" t="s">
        <v>344</v>
      </c>
      <c r="B34">
        <v>933</v>
      </c>
      <c r="C34" t="s">
        <v>520</v>
      </c>
      <c r="D34" s="7">
        <v>40.561</v>
      </c>
      <c r="E34" s="7">
        <v>6.6000000000000003E-2</v>
      </c>
      <c r="F34" s="7">
        <v>8.4550000000000001</v>
      </c>
      <c r="G34" s="7">
        <v>0.11</v>
      </c>
      <c r="H34" s="7">
        <v>49.612000000000002</v>
      </c>
      <c r="I34" s="7">
        <v>0.375</v>
      </c>
      <c r="J34" s="7">
        <v>6.4000000000000001E-2</v>
      </c>
      <c r="K34" s="7">
        <f t="shared" si="0"/>
        <v>99.242999999999995</v>
      </c>
      <c r="L34" s="9">
        <v>91.273699275844066</v>
      </c>
    </row>
    <row r="35" spans="1:12" x14ac:dyDescent="0.2">
      <c r="A35" t="s">
        <v>326</v>
      </c>
      <c r="B35">
        <v>935</v>
      </c>
      <c r="C35" t="s">
        <v>521</v>
      </c>
      <c r="D35" s="7">
        <v>39.975999999999999</v>
      </c>
      <c r="E35" s="7">
        <v>0.08</v>
      </c>
      <c r="F35" s="7">
        <v>10.195</v>
      </c>
      <c r="G35" s="7">
        <v>0.15</v>
      </c>
      <c r="H35" s="7">
        <v>47.706000000000003</v>
      </c>
      <c r="I35" s="7">
        <v>0.36899999999999999</v>
      </c>
      <c r="J35" s="7">
        <v>9.0999999999999998E-2</v>
      </c>
      <c r="K35" s="7">
        <f t="shared" si="0"/>
        <v>98.566999999999993</v>
      </c>
      <c r="L35" s="9">
        <v>89.294728338996649</v>
      </c>
    </row>
    <row r="36" spans="1:12" x14ac:dyDescent="0.2">
      <c r="A36" t="s">
        <v>325</v>
      </c>
      <c r="B36">
        <v>939</v>
      </c>
      <c r="C36" t="s">
        <v>521</v>
      </c>
      <c r="D36" s="7">
        <v>40.643999999999998</v>
      </c>
      <c r="E36" s="7">
        <v>3.0000000000000001E-3</v>
      </c>
      <c r="F36" s="7">
        <v>7.2839999999999998</v>
      </c>
      <c r="G36" s="7">
        <v>9.5000000000000001E-2</v>
      </c>
      <c r="H36" s="7">
        <v>50.436</v>
      </c>
      <c r="I36" s="7">
        <v>0.376</v>
      </c>
      <c r="J36" s="7">
        <v>9.2999999999999999E-2</v>
      </c>
      <c r="K36" s="7">
        <f t="shared" si="0"/>
        <v>98.930999999999997</v>
      </c>
      <c r="L36" s="9">
        <v>92.505311023186152</v>
      </c>
    </row>
    <row r="37" spans="1:12" x14ac:dyDescent="0.2">
      <c r="A37" t="s">
        <v>343</v>
      </c>
      <c r="B37">
        <v>940</v>
      </c>
      <c r="C37" t="s">
        <v>520</v>
      </c>
      <c r="D37" s="7">
        <v>40.274000000000001</v>
      </c>
      <c r="E37" s="7">
        <v>7.9000000000000001E-2</v>
      </c>
      <c r="F37" s="7">
        <v>9.8490000000000002</v>
      </c>
      <c r="G37" s="7">
        <v>0.124</v>
      </c>
      <c r="H37" s="7">
        <v>48.442999999999998</v>
      </c>
      <c r="I37" s="7">
        <v>0.35799999999999998</v>
      </c>
      <c r="J37" s="7">
        <v>6.7000000000000004E-2</v>
      </c>
      <c r="K37" s="7">
        <f t="shared" si="0"/>
        <v>99.194000000000003</v>
      </c>
      <c r="L37" s="9">
        <v>89.762081503034452</v>
      </c>
    </row>
    <row r="38" spans="1:12" x14ac:dyDescent="0.2">
      <c r="A38" t="s">
        <v>345</v>
      </c>
      <c r="B38">
        <v>946</v>
      </c>
      <c r="C38" t="s">
        <v>521</v>
      </c>
      <c r="D38" s="7">
        <v>40.613999999999997</v>
      </c>
      <c r="E38" s="7">
        <v>0.123</v>
      </c>
      <c r="F38" s="7">
        <v>8.1769999999999996</v>
      </c>
      <c r="G38" s="7">
        <v>0.128</v>
      </c>
      <c r="H38" s="7">
        <v>49.973999999999997</v>
      </c>
      <c r="I38" s="7">
        <v>0.37</v>
      </c>
      <c r="J38" s="7">
        <v>8.5000000000000006E-2</v>
      </c>
      <c r="K38" s="7">
        <f t="shared" si="0"/>
        <v>99.470999999999989</v>
      </c>
      <c r="L38" s="9">
        <v>91.592489921058814</v>
      </c>
    </row>
    <row r="39" spans="1:12" x14ac:dyDescent="0.2">
      <c r="A39" t="s">
        <v>346</v>
      </c>
      <c r="B39">
        <v>948</v>
      </c>
      <c r="C39" t="s">
        <v>521</v>
      </c>
      <c r="D39" s="7">
        <v>39.631</v>
      </c>
      <c r="E39" s="7">
        <v>1.0999999999999999E-2</v>
      </c>
      <c r="F39" s="7">
        <v>13.993</v>
      </c>
      <c r="G39" s="7">
        <v>0.13200000000000001</v>
      </c>
      <c r="H39" s="7">
        <v>45.198</v>
      </c>
      <c r="I39" s="7">
        <v>0.253</v>
      </c>
      <c r="J39" s="7">
        <v>0.06</v>
      </c>
      <c r="K39" s="7">
        <f t="shared" si="0"/>
        <v>99.278000000000006</v>
      </c>
      <c r="L39" s="9">
        <v>85.202115293780182</v>
      </c>
    </row>
    <row r="40" spans="1:12" x14ac:dyDescent="0.2">
      <c r="A40" t="s">
        <v>335</v>
      </c>
      <c r="B40">
        <v>949</v>
      </c>
      <c r="C40" t="s">
        <v>521</v>
      </c>
      <c r="D40" s="7">
        <v>40.061</v>
      </c>
      <c r="E40" s="7">
        <v>4.9000000000000002E-2</v>
      </c>
      <c r="F40" s="7">
        <v>12.044</v>
      </c>
      <c r="G40" s="7">
        <v>0.13300000000000001</v>
      </c>
      <c r="H40" s="7">
        <v>46.829000000000001</v>
      </c>
      <c r="I40" s="7">
        <v>0.26200000000000001</v>
      </c>
      <c r="J40" s="7">
        <v>0.09</v>
      </c>
      <c r="K40" s="7">
        <f t="shared" si="0"/>
        <v>99.468000000000004</v>
      </c>
      <c r="L40" s="9">
        <v>87.391010829555853</v>
      </c>
    </row>
    <row r="41" spans="1:12" s="2" customFormat="1" x14ac:dyDescent="0.2">
      <c r="A41" s="2" t="s">
        <v>514</v>
      </c>
      <c r="D41" s="8">
        <f t="shared" ref="D41:L41" si="1">MEDIAN(D5:D40)</f>
        <v>40.284999999999997</v>
      </c>
      <c r="E41" s="8">
        <f>MEDIAN(E5:E40)</f>
        <v>4.0500000000000001E-2</v>
      </c>
      <c r="F41" s="8">
        <f t="shared" si="1"/>
        <v>9.8099999999999987</v>
      </c>
      <c r="G41" s="8">
        <f t="shared" si="1"/>
        <v>0.112</v>
      </c>
      <c r="H41" s="8">
        <f>MEDIAN(H5:H40)</f>
        <v>48.503500000000003</v>
      </c>
      <c r="I41" s="8">
        <f t="shared" si="1"/>
        <v>0.35899999999999999</v>
      </c>
      <c r="J41" s="8">
        <f>MEDIAN(J5:J40)</f>
        <v>6.8000000000000005E-2</v>
      </c>
      <c r="K41" s="8">
        <f t="shared" si="1"/>
        <v>99.138999999999996</v>
      </c>
      <c r="L41" s="10">
        <f t="shared" si="1"/>
        <v>89.819437175052826</v>
      </c>
    </row>
    <row r="42" spans="1:12" s="2" customFormat="1" x14ac:dyDescent="0.2">
      <c r="A42" s="2" t="s">
        <v>513</v>
      </c>
      <c r="D42" s="8">
        <f t="shared" ref="D42:L42" si="2">AVERAGE(D5:D40)</f>
        <v>40.198972222222224</v>
      </c>
      <c r="E42" s="8">
        <f>AVERAGE(E5:E40)</f>
        <v>4.7833333333333339E-2</v>
      </c>
      <c r="F42" s="8">
        <f t="shared" si="2"/>
        <v>9.9911944444444423</v>
      </c>
      <c r="G42" s="8">
        <f t="shared" si="2"/>
        <v>0.10980555555555555</v>
      </c>
      <c r="H42" s="8">
        <f>AVERAGE(H5:H40)</f>
        <v>48.332583333333332</v>
      </c>
      <c r="I42" s="8">
        <f t="shared" si="2"/>
        <v>0.3543055555555556</v>
      </c>
      <c r="J42" s="8">
        <f>AVERAGE(J5:J40)</f>
        <v>7.0416666666666669E-2</v>
      </c>
      <c r="K42" s="8">
        <f t="shared" si="2"/>
        <v>99.105111111111086</v>
      </c>
      <c r="L42" s="10">
        <f t="shared" si="2"/>
        <v>89.582727088722692</v>
      </c>
    </row>
    <row r="43" spans="1:12" s="2" customFormat="1" x14ac:dyDescent="0.2">
      <c r="A43" s="2" t="s">
        <v>515</v>
      </c>
      <c r="D43" s="8">
        <f t="shared" ref="D43:L43" si="3">STDEV(D5:D40)</f>
        <v>0.46635734221187114</v>
      </c>
      <c r="E43" s="8">
        <f>STDEV(E5:E40)</f>
        <v>3.1479244862970532E-2</v>
      </c>
      <c r="F43" s="8">
        <f t="shared" si="3"/>
        <v>2.3563090122288957</v>
      </c>
      <c r="G43" s="8">
        <f t="shared" si="3"/>
        <v>2.1920400732057099E-2</v>
      </c>
      <c r="H43" s="8">
        <f>STDEV(H5:H40)</f>
        <v>1.8780084797465642</v>
      </c>
      <c r="I43" s="8">
        <f t="shared" si="3"/>
        <v>4.2082109836056987E-2</v>
      </c>
      <c r="J43" s="8">
        <f>STDEV(J5:J40)</f>
        <v>1.7646327015638601E-2</v>
      </c>
      <c r="K43" s="8">
        <f t="shared" si="3"/>
        <v>0.32969785109380706</v>
      </c>
      <c r="L43" s="8">
        <f t="shared" si="3"/>
        <v>2.5935250984097853</v>
      </c>
    </row>
    <row r="44" spans="1:12" s="2" customFormat="1" x14ac:dyDescent="0.2">
      <c r="A44" s="2" t="s">
        <v>516</v>
      </c>
      <c r="D44" s="8">
        <f t="shared" ref="D44:L44" si="4">MAX(D5:D40)</f>
        <v>40.808999999999997</v>
      </c>
      <c r="E44" s="8">
        <f>MAX(E5:E40)</f>
        <v>0.126</v>
      </c>
      <c r="F44" s="8">
        <f t="shared" si="4"/>
        <v>16.553000000000001</v>
      </c>
      <c r="G44" s="8">
        <f t="shared" si="4"/>
        <v>0.155</v>
      </c>
      <c r="H44" s="8">
        <f>MAX(H5:H40)</f>
        <v>50.89</v>
      </c>
      <c r="I44" s="8">
        <f t="shared" si="4"/>
        <v>0.44500000000000001</v>
      </c>
      <c r="J44" s="8">
        <f>MAX(J5:J40)</f>
        <v>9.7000000000000003E-2</v>
      </c>
      <c r="K44" s="8">
        <f t="shared" si="4"/>
        <v>99.696000000000012</v>
      </c>
      <c r="L44" s="10">
        <f t="shared" si="4"/>
        <v>93.041915818937042</v>
      </c>
    </row>
    <row r="45" spans="1:12" s="2" customFormat="1" x14ac:dyDescent="0.2">
      <c r="A45" s="2" t="s">
        <v>517</v>
      </c>
      <c r="D45" s="8"/>
      <c r="E45" s="8"/>
      <c r="F45" s="8"/>
      <c r="G45" s="8"/>
      <c r="H45" s="8"/>
      <c r="I45" s="8"/>
      <c r="J45" s="8"/>
      <c r="K45" s="8"/>
      <c r="L45" s="17">
        <v>21</v>
      </c>
    </row>
    <row r="46" spans="1:12" s="2" customFormat="1" x14ac:dyDescent="0.2">
      <c r="A46" s="2" t="s">
        <v>518</v>
      </c>
      <c r="D46" s="8"/>
      <c r="E46" s="8"/>
      <c r="F46" s="8"/>
      <c r="G46" s="8"/>
      <c r="H46" s="8"/>
      <c r="I46" s="8"/>
      <c r="J46" s="8"/>
      <c r="K46" s="8"/>
      <c r="L46" s="17">
        <f>COUNT(L5:L40)</f>
        <v>36</v>
      </c>
    </row>
    <row r="47" spans="1:12" x14ac:dyDescent="0.2">
      <c r="D47" s="7"/>
      <c r="E47" s="7"/>
      <c r="F47" s="7"/>
      <c r="G47" s="7"/>
      <c r="H47" s="7"/>
      <c r="I47" s="7"/>
      <c r="J47" s="7"/>
      <c r="K47" s="7"/>
      <c r="L47" s="9"/>
    </row>
    <row r="48" spans="1:12" x14ac:dyDescent="0.2">
      <c r="A48" s="2" t="s">
        <v>218</v>
      </c>
      <c r="D48" s="7"/>
      <c r="E48" s="7"/>
      <c r="F48" s="7"/>
      <c r="G48" s="7"/>
      <c r="H48" s="7"/>
      <c r="I48" s="7"/>
      <c r="J48" s="7"/>
      <c r="K48" s="7"/>
      <c r="L48" s="9"/>
    </row>
    <row r="49" spans="1:12" x14ac:dyDescent="0.2">
      <c r="A49" t="s">
        <v>306</v>
      </c>
      <c r="B49">
        <v>856</v>
      </c>
      <c r="D49" s="7">
        <v>40.119999999999997</v>
      </c>
      <c r="E49" s="7">
        <v>6.3E-2</v>
      </c>
      <c r="F49" s="7">
        <v>11.443</v>
      </c>
      <c r="G49" s="7">
        <v>0.13800000000000001</v>
      </c>
      <c r="H49" s="7">
        <v>47.317999999999998</v>
      </c>
      <c r="I49" s="7">
        <v>0.21</v>
      </c>
      <c r="J49" s="7">
        <v>6.3E-2</v>
      </c>
      <c r="K49" s="7">
        <f t="shared" ref="K49:K58" si="5">SUM(D49:J49)</f>
        <v>99.35499999999999</v>
      </c>
      <c r="L49" s="9">
        <v>88.054054669316386</v>
      </c>
    </row>
    <row r="50" spans="1:12" x14ac:dyDescent="0.2">
      <c r="A50" t="s">
        <v>313</v>
      </c>
      <c r="B50">
        <v>868</v>
      </c>
      <c r="D50" s="7">
        <v>39.923000000000002</v>
      </c>
      <c r="E50" s="7">
        <v>4.9000000000000002E-2</v>
      </c>
      <c r="F50" s="7">
        <v>11.253</v>
      </c>
      <c r="G50" s="7">
        <v>0.13900000000000001</v>
      </c>
      <c r="H50" s="7">
        <v>47.154000000000003</v>
      </c>
      <c r="I50" s="7">
        <v>0.23799999999999999</v>
      </c>
      <c r="J50" s="7">
        <v>7.5999999999999998E-2</v>
      </c>
      <c r="K50" s="7">
        <f t="shared" si="5"/>
        <v>98.831999999999994</v>
      </c>
      <c r="L50" s="9">
        <v>88.192952564842628</v>
      </c>
    </row>
    <row r="51" spans="1:12" x14ac:dyDescent="0.2">
      <c r="A51" t="s">
        <v>315</v>
      </c>
      <c r="B51">
        <v>870</v>
      </c>
      <c r="D51" s="7">
        <v>39.853999999999999</v>
      </c>
      <c r="E51" s="7">
        <v>5.2999999999999999E-2</v>
      </c>
      <c r="F51" s="7">
        <v>10.928000000000001</v>
      </c>
      <c r="G51" s="7">
        <v>0.11</v>
      </c>
      <c r="H51" s="7">
        <v>47.814</v>
      </c>
      <c r="I51" s="7">
        <v>0.224</v>
      </c>
      <c r="J51" s="7">
        <v>5.5E-2</v>
      </c>
      <c r="K51" s="7">
        <f t="shared" si="5"/>
        <v>99.037999999999997</v>
      </c>
      <c r="L51" s="9">
        <v>88.635485595527967</v>
      </c>
    </row>
    <row r="52" spans="1:12" x14ac:dyDescent="0.2">
      <c r="A52" t="s">
        <v>317</v>
      </c>
      <c r="B52">
        <v>872</v>
      </c>
      <c r="D52" s="7">
        <v>39.911999999999999</v>
      </c>
      <c r="E52" s="7">
        <v>8.6999999999999994E-2</v>
      </c>
      <c r="F52" s="7">
        <v>11.250999999999999</v>
      </c>
      <c r="G52" s="7">
        <v>0.14699999999999999</v>
      </c>
      <c r="H52" s="7">
        <v>46.901000000000003</v>
      </c>
      <c r="I52" s="7">
        <v>0.32400000000000001</v>
      </c>
      <c r="J52" s="7">
        <v>0.1</v>
      </c>
      <c r="K52" s="7">
        <f t="shared" si="5"/>
        <v>98.721999999999994</v>
      </c>
      <c r="L52" s="9">
        <v>88.138675488396146</v>
      </c>
    </row>
    <row r="53" spans="1:12" x14ac:dyDescent="0.2">
      <c r="A53" t="s">
        <v>320</v>
      </c>
      <c r="B53">
        <v>874</v>
      </c>
      <c r="D53" s="7">
        <v>38.997999999999998</v>
      </c>
      <c r="E53" s="7">
        <v>5.6000000000000001E-2</v>
      </c>
      <c r="F53" s="7">
        <v>10.952</v>
      </c>
      <c r="G53" s="7">
        <v>0.108</v>
      </c>
      <c r="H53" s="7">
        <v>47.174999999999997</v>
      </c>
      <c r="I53" s="7">
        <v>0.35799999999999998</v>
      </c>
      <c r="J53" s="7">
        <v>7.4999999999999997E-2</v>
      </c>
      <c r="K53" s="7">
        <f t="shared" si="5"/>
        <v>97.721999999999994</v>
      </c>
      <c r="L53" s="9">
        <v>88.476906124154937</v>
      </c>
    </row>
    <row r="54" spans="1:12" x14ac:dyDescent="0.2">
      <c r="A54" t="s">
        <v>323</v>
      </c>
      <c r="B54">
        <v>931</v>
      </c>
      <c r="D54" s="7">
        <v>40.002000000000002</v>
      </c>
      <c r="E54" s="7">
        <v>6.7000000000000004E-2</v>
      </c>
      <c r="F54" s="7">
        <v>10.608000000000001</v>
      </c>
      <c r="G54" s="7">
        <v>0.125</v>
      </c>
      <c r="H54" s="7">
        <v>47.457000000000001</v>
      </c>
      <c r="I54" s="7">
        <v>0.33</v>
      </c>
      <c r="J54" s="7">
        <v>0.106</v>
      </c>
      <c r="K54" s="7">
        <f t="shared" si="5"/>
        <v>98.695000000000007</v>
      </c>
      <c r="L54" s="9">
        <v>88.857447024201861</v>
      </c>
    </row>
    <row r="55" spans="1:12" x14ac:dyDescent="0.2">
      <c r="A55" t="s">
        <v>329</v>
      </c>
      <c r="B55">
        <v>937</v>
      </c>
      <c r="D55" s="7">
        <v>39.869999999999997</v>
      </c>
      <c r="E55" s="7">
        <v>3.4000000000000002E-2</v>
      </c>
      <c r="F55" s="7">
        <v>11.193</v>
      </c>
      <c r="G55" s="7">
        <v>0.11</v>
      </c>
      <c r="H55" s="7">
        <v>47.384999999999998</v>
      </c>
      <c r="I55" s="7">
        <v>0.316</v>
      </c>
      <c r="J55" s="7">
        <v>4.1000000000000002E-2</v>
      </c>
      <c r="K55" s="7">
        <f t="shared" si="5"/>
        <v>98.948999999999984</v>
      </c>
      <c r="L55" s="9">
        <v>88.299093480904901</v>
      </c>
    </row>
    <row r="56" spans="1:12" x14ac:dyDescent="0.2">
      <c r="A56" t="s">
        <v>331</v>
      </c>
      <c r="B56">
        <v>941</v>
      </c>
      <c r="D56" s="7">
        <v>39.947000000000003</v>
      </c>
      <c r="E56" s="7">
        <v>0.05</v>
      </c>
      <c r="F56" s="7">
        <v>11.268000000000001</v>
      </c>
      <c r="G56" s="7">
        <v>0.105</v>
      </c>
      <c r="H56" s="7">
        <v>47.405999999999999</v>
      </c>
      <c r="I56" s="7">
        <v>0.25</v>
      </c>
      <c r="J56" s="7">
        <v>5.5E-2</v>
      </c>
      <c r="K56" s="7">
        <f t="shared" si="5"/>
        <v>99.081000000000003</v>
      </c>
      <c r="L56" s="9">
        <v>88.234518813845625</v>
      </c>
    </row>
    <row r="57" spans="1:12" x14ac:dyDescent="0.2">
      <c r="A57" t="s">
        <v>332</v>
      </c>
      <c r="B57">
        <v>943</v>
      </c>
      <c r="D57" s="7">
        <v>40.082000000000001</v>
      </c>
      <c r="E57" s="7">
        <v>2E-3</v>
      </c>
      <c r="F57" s="7">
        <v>11.282999999999999</v>
      </c>
      <c r="G57" s="7">
        <v>0.122</v>
      </c>
      <c r="H57" s="7">
        <v>47.453000000000003</v>
      </c>
      <c r="I57" s="7">
        <v>0.23100000000000001</v>
      </c>
      <c r="J57" s="7">
        <v>3.7999999999999999E-2</v>
      </c>
      <c r="K57" s="7">
        <f t="shared" si="5"/>
        <v>99.210999999999999</v>
      </c>
      <c r="L57" s="9">
        <v>88.230995246051194</v>
      </c>
    </row>
    <row r="58" spans="1:12" x14ac:dyDescent="0.2">
      <c r="A58" t="s">
        <v>334</v>
      </c>
      <c r="B58">
        <v>947</v>
      </c>
      <c r="D58" s="7">
        <v>40.225999999999999</v>
      </c>
      <c r="E58" s="7">
        <v>5.8999999999999997E-2</v>
      </c>
      <c r="F58" s="7">
        <v>11.163</v>
      </c>
      <c r="G58" s="7">
        <v>0.11899999999999999</v>
      </c>
      <c r="H58" s="7">
        <v>47.845999999999997</v>
      </c>
      <c r="I58" s="7">
        <v>0.311</v>
      </c>
      <c r="J58" s="7">
        <v>7.3999999999999996E-2</v>
      </c>
      <c r="K58" s="7">
        <f t="shared" si="5"/>
        <v>99.797999999999988</v>
      </c>
      <c r="L58" s="9">
        <v>88.426248929924597</v>
      </c>
    </row>
    <row r="59" spans="1:12" s="2" customFormat="1" x14ac:dyDescent="0.2">
      <c r="A59" s="2" t="s">
        <v>513</v>
      </c>
      <c r="D59" s="8">
        <f t="shared" ref="D59:L59" si="6">AVERAGE(D49:D58)</f>
        <v>39.8934</v>
      </c>
      <c r="E59" s="8">
        <f>AVERAGE(E49:E58)</f>
        <v>5.2000000000000005E-2</v>
      </c>
      <c r="F59" s="8">
        <f t="shared" si="6"/>
        <v>11.134199999999998</v>
      </c>
      <c r="G59" s="8">
        <f t="shared" si="6"/>
        <v>0.12230000000000001</v>
      </c>
      <c r="H59" s="8">
        <f>AVERAGE(H49:H58)</f>
        <v>47.390900000000002</v>
      </c>
      <c r="I59" s="8">
        <f t="shared" si="6"/>
        <v>0.2792</v>
      </c>
      <c r="J59" s="8">
        <f>AVERAGE(J49:J58)</f>
        <v>6.83E-2</v>
      </c>
      <c r="K59" s="8">
        <f t="shared" si="6"/>
        <v>98.940299999999993</v>
      </c>
      <c r="L59" s="10">
        <f t="shared" si="6"/>
        <v>88.354637793716606</v>
      </c>
    </row>
    <row r="60" spans="1:12" s="2" customFormat="1" x14ac:dyDescent="0.2">
      <c r="A60" s="2" t="s">
        <v>515</v>
      </c>
      <c r="D60" s="8">
        <f t="shared" ref="D60:L60" si="7">STDEV(D49:D58)</f>
        <v>0.33619941172531054</v>
      </c>
      <c r="E60" s="8">
        <f>STDEV(E49:E58)</f>
        <v>2.229598867758752E-2</v>
      </c>
      <c r="F60" s="8">
        <f t="shared" si="7"/>
        <v>0.24038062410361677</v>
      </c>
      <c r="G60" s="8">
        <f t="shared" si="7"/>
        <v>1.4757672204276829E-2</v>
      </c>
      <c r="H60" s="8">
        <f>STDEV(H49:H58)</f>
        <v>0.287260799042727</v>
      </c>
      <c r="I60" s="8">
        <f t="shared" si="7"/>
        <v>5.3615503562143722E-2</v>
      </c>
      <c r="J60" s="8">
        <f>STDEV(J49:J58)</f>
        <v>2.2627662519825391E-2</v>
      </c>
      <c r="K60" s="8">
        <f t="shared" si="7"/>
        <v>0.53894259640728015</v>
      </c>
      <c r="L60" s="8">
        <f t="shared" si="7"/>
        <v>0.24668999311649423</v>
      </c>
    </row>
    <row r="61" spans="1:12" s="2" customFormat="1" x14ac:dyDescent="0.2">
      <c r="A61" s="2" t="s">
        <v>518</v>
      </c>
      <c r="D61" s="8"/>
      <c r="E61" s="8"/>
      <c r="F61" s="8"/>
      <c r="G61" s="8"/>
      <c r="H61" s="8"/>
      <c r="I61" s="8"/>
      <c r="J61" s="8"/>
      <c r="K61" s="8"/>
      <c r="L61" s="17">
        <v>10</v>
      </c>
    </row>
    <row r="63" spans="1:12" x14ac:dyDescent="0.2">
      <c r="A63" s="19" t="s">
        <v>595</v>
      </c>
    </row>
    <row r="64" spans="1:12" x14ac:dyDescent="0.2">
      <c r="A64" s="19" t="s">
        <v>588</v>
      </c>
    </row>
    <row r="65" spans="1:1" x14ac:dyDescent="0.2">
      <c r="A65" s="19" t="s">
        <v>589</v>
      </c>
    </row>
    <row r="66" spans="1:1" x14ac:dyDescent="0.2">
      <c r="A66" s="19" t="s">
        <v>781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F7369-C6AC-4910-A976-CD29E30019F0}">
  <dimension ref="A1:N134"/>
  <sheetViews>
    <sheetView zoomScaleNormal="100" workbookViewId="0">
      <pane ySplit="3" topLeftCell="A113" activePane="bottomLeft" state="frozen"/>
      <selection activeCell="G1" sqref="G1"/>
      <selection pane="bottomLeft" activeCell="A131" sqref="A131:A134"/>
    </sheetView>
  </sheetViews>
  <sheetFormatPr baseColWidth="10" defaultColWidth="8.83203125" defaultRowHeight="15" x14ac:dyDescent="0.2"/>
  <cols>
    <col min="1" max="1" width="24.6640625" customWidth="1"/>
    <col min="2" max="2" width="11.6640625" style="15" customWidth="1"/>
    <col min="3" max="3" width="22.83203125" bestFit="1" customWidth="1"/>
    <col min="12" max="12" width="10.33203125" customWidth="1"/>
    <col min="16" max="18" width="10.6640625" bestFit="1" customWidth="1"/>
    <col min="20" max="20" width="23.83203125" bestFit="1" customWidth="1"/>
  </cols>
  <sheetData>
    <row r="1" spans="1:12" x14ac:dyDescent="0.2">
      <c r="A1" s="2" t="s">
        <v>598</v>
      </c>
      <c r="B1" s="2"/>
    </row>
    <row r="2" spans="1:12" x14ac:dyDescent="0.2">
      <c r="B2" s="2"/>
    </row>
    <row r="3" spans="1:12" x14ac:dyDescent="0.2">
      <c r="A3" t="s">
        <v>8</v>
      </c>
      <c r="B3" t="s">
        <v>583</v>
      </c>
      <c r="C3" t="s">
        <v>584</v>
      </c>
      <c r="D3" t="s">
        <v>1</v>
      </c>
      <c r="E3" t="s">
        <v>6</v>
      </c>
      <c r="F3" t="s">
        <v>3</v>
      </c>
      <c r="G3" t="s">
        <v>4</v>
      </c>
      <c r="H3" t="s">
        <v>0</v>
      </c>
      <c r="I3" t="s">
        <v>5</v>
      </c>
      <c r="J3" t="s">
        <v>2</v>
      </c>
      <c r="K3" t="s">
        <v>7</v>
      </c>
      <c r="L3" t="s">
        <v>217</v>
      </c>
    </row>
    <row r="4" spans="1:12" x14ac:dyDescent="0.2">
      <c r="A4" s="16" t="s">
        <v>512</v>
      </c>
    </row>
    <row r="5" spans="1:12" x14ac:dyDescent="0.2">
      <c r="A5" t="s">
        <v>166</v>
      </c>
      <c r="B5" s="15">
        <v>1451</v>
      </c>
      <c r="C5" t="s">
        <v>521</v>
      </c>
      <c r="D5" s="7">
        <v>39.729999999999997</v>
      </c>
      <c r="E5" s="7">
        <v>1.2999999999999999E-2</v>
      </c>
      <c r="F5" s="7">
        <v>13.192</v>
      </c>
      <c r="G5" s="7">
        <v>0.13800000000000001</v>
      </c>
      <c r="H5" s="7">
        <v>46.368000000000002</v>
      </c>
      <c r="I5" s="7">
        <v>0.246</v>
      </c>
      <c r="J5" s="7">
        <v>2.7E-2</v>
      </c>
      <c r="K5" s="7">
        <f>SUM(D73:J73)</f>
        <v>99.815000000000012</v>
      </c>
      <c r="L5" s="9">
        <v>86.236167680385108</v>
      </c>
    </row>
    <row r="6" spans="1:12" x14ac:dyDescent="0.2">
      <c r="A6" t="s">
        <v>169</v>
      </c>
      <c r="B6" s="15">
        <v>1454</v>
      </c>
      <c r="C6" t="s">
        <v>521</v>
      </c>
      <c r="D6" s="7">
        <v>40.634</v>
      </c>
      <c r="E6" s="7">
        <v>3.0000000000000001E-3</v>
      </c>
      <c r="F6" s="7">
        <v>8.4320000000000004</v>
      </c>
      <c r="G6" s="7">
        <v>0.14599999999999999</v>
      </c>
      <c r="H6" s="7">
        <v>50.296999999999997</v>
      </c>
      <c r="I6" s="7">
        <v>0.38200000000000001</v>
      </c>
      <c r="J6" s="7">
        <v>0.01</v>
      </c>
      <c r="K6" s="7">
        <f t="shared" ref="K6:K32" si="0">SUM(D74:J74)</f>
        <v>99.776999999999987</v>
      </c>
      <c r="L6" s="9">
        <v>91.403729406706546</v>
      </c>
    </row>
    <row r="7" spans="1:12" x14ac:dyDescent="0.2">
      <c r="A7" t="s">
        <v>170</v>
      </c>
      <c r="B7" s="15">
        <v>1456</v>
      </c>
      <c r="C7" t="s">
        <v>520</v>
      </c>
      <c r="D7" s="7">
        <v>39.53</v>
      </c>
      <c r="E7" s="7">
        <v>0.01</v>
      </c>
      <c r="F7" s="7">
        <v>14.397</v>
      </c>
      <c r="G7" s="7">
        <v>0.156</v>
      </c>
      <c r="H7" s="7">
        <v>45.478000000000002</v>
      </c>
      <c r="I7" s="7">
        <v>0.17699999999999999</v>
      </c>
      <c r="J7" s="7">
        <v>2.9000000000000001E-2</v>
      </c>
      <c r="K7" s="7">
        <f t="shared" si="0"/>
        <v>99.584999999999994</v>
      </c>
      <c r="L7" s="9">
        <v>84.918910808235907</v>
      </c>
    </row>
    <row r="8" spans="1:12" x14ac:dyDescent="0.2">
      <c r="A8" t="s">
        <v>173</v>
      </c>
      <c r="B8" s="15">
        <v>1460</v>
      </c>
      <c r="C8" t="s">
        <v>521</v>
      </c>
      <c r="D8" s="7">
        <v>39.799999999999997</v>
      </c>
      <c r="E8" s="7">
        <v>0</v>
      </c>
      <c r="F8" s="7">
        <v>12.313000000000001</v>
      </c>
      <c r="G8" s="7">
        <v>0.11899999999999999</v>
      </c>
      <c r="H8" s="7">
        <v>46.863999999999997</v>
      </c>
      <c r="I8" s="7">
        <v>0.313</v>
      </c>
      <c r="J8" s="7">
        <v>5.1999999999999998E-2</v>
      </c>
      <c r="K8" s="7">
        <f t="shared" si="0"/>
        <v>100.289</v>
      </c>
      <c r="L8" s="9">
        <v>87.153959330533283</v>
      </c>
    </row>
    <row r="9" spans="1:12" x14ac:dyDescent="0.2">
      <c r="A9" t="s">
        <v>174</v>
      </c>
      <c r="B9" s="15">
        <v>1462</v>
      </c>
      <c r="C9" t="s">
        <v>521</v>
      </c>
      <c r="D9" s="7">
        <v>40.219000000000001</v>
      </c>
      <c r="E9" s="7">
        <v>3.3000000000000002E-2</v>
      </c>
      <c r="F9" s="7">
        <v>10.872999999999999</v>
      </c>
      <c r="G9" s="7">
        <v>0.11700000000000001</v>
      </c>
      <c r="H9" s="7">
        <v>48.241999999999997</v>
      </c>
      <c r="I9" s="7">
        <v>0.34200000000000003</v>
      </c>
      <c r="J9" s="7">
        <v>8.5999999999999993E-2</v>
      </c>
      <c r="K9" s="7">
        <f t="shared" si="0"/>
        <v>99.775999999999996</v>
      </c>
      <c r="L9" s="9">
        <v>88.775319830803298</v>
      </c>
    </row>
    <row r="10" spans="1:12" x14ac:dyDescent="0.2">
      <c r="A10" t="s">
        <v>178</v>
      </c>
      <c r="B10" s="15">
        <v>1466</v>
      </c>
      <c r="C10" t="s">
        <v>521</v>
      </c>
      <c r="D10" s="7">
        <v>39.423999999999999</v>
      </c>
      <c r="E10" s="7">
        <v>1.7000000000000001E-2</v>
      </c>
      <c r="F10" s="7">
        <v>14.64</v>
      </c>
      <c r="G10" s="7">
        <v>0.14699999999999999</v>
      </c>
      <c r="H10" s="7">
        <v>45.171999999999997</v>
      </c>
      <c r="I10" s="7">
        <v>0.23200000000000001</v>
      </c>
      <c r="J10" s="7">
        <v>6.3E-2</v>
      </c>
      <c r="K10" s="7">
        <f t="shared" si="0"/>
        <v>99.809999999999988</v>
      </c>
      <c r="L10" s="9">
        <v>84.61562163083606</v>
      </c>
    </row>
    <row r="11" spans="1:12" x14ac:dyDescent="0.2">
      <c r="A11" t="s">
        <v>180</v>
      </c>
      <c r="B11" s="15">
        <v>1468</v>
      </c>
      <c r="C11" t="s">
        <v>521</v>
      </c>
      <c r="D11" s="7">
        <v>40.530999999999999</v>
      </c>
      <c r="E11" s="7">
        <v>0</v>
      </c>
      <c r="F11" s="7">
        <v>8.8610000000000007</v>
      </c>
      <c r="G11" s="7">
        <v>0.122</v>
      </c>
      <c r="H11" s="7">
        <v>49.887999999999998</v>
      </c>
      <c r="I11" s="7">
        <v>0.376</v>
      </c>
      <c r="J11" s="7">
        <v>2E-3</v>
      </c>
      <c r="K11" s="7">
        <f t="shared" si="0"/>
        <v>99.67</v>
      </c>
      <c r="L11" s="9">
        <v>90.938652160385956</v>
      </c>
    </row>
    <row r="12" spans="1:12" x14ac:dyDescent="0.2">
      <c r="A12" t="s">
        <v>191</v>
      </c>
      <c r="B12" s="15">
        <v>1480</v>
      </c>
      <c r="C12" t="s">
        <v>520</v>
      </c>
      <c r="D12" s="7">
        <v>39.148000000000003</v>
      </c>
      <c r="E12" s="7">
        <v>1E-3</v>
      </c>
      <c r="F12" s="7">
        <v>16.582000000000001</v>
      </c>
      <c r="G12" s="7">
        <v>0.20100000000000001</v>
      </c>
      <c r="H12" s="7">
        <v>43.677999999999997</v>
      </c>
      <c r="I12" s="7">
        <v>0.11</v>
      </c>
      <c r="J12" s="7">
        <v>3.1E-2</v>
      </c>
      <c r="K12" s="7">
        <f t="shared" si="0"/>
        <v>99.906999999999996</v>
      </c>
      <c r="L12" s="9">
        <v>82.441823778304723</v>
      </c>
    </row>
    <row r="13" spans="1:12" x14ac:dyDescent="0.2">
      <c r="A13" t="s">
        <v>215</v>
      </c>
      <c r="B13" s="15">
        <v>1508</v>
      </c>
      <c r="C13" t="s">
        <v>521</v>
      </c>
      <c r="D13" s="7">
        <v>39.671999999999997</v>
      </c>
      <c r="E13" s="7">
        <v>7.0000000000000001E-3</v>
      </c>
      <c r="F13" s="7">
        <v>13.725</v>
      </c>
      <c r="G13" s="7">
        <v>0.11700000000000001</v>
      </c>
      <c r="H13" s="7">
        <v>45.856999999999999</v>
      </c>
      <c r="I13" s="7">
        <v>0.252</v>
      </c>
      <c r="J13" s="7">
        <v>6.8000000000000005E-2</v>
      </c>
      <c r="K13" s="7">
        <f t="shared" si="0"/>
        <v>99.805000000000007</v>
      </c>
      <c r="L13" s="9">
        <v>85.623381881187271</v>
      </c>
    </row>
    <row r="14" spans="1:12" x14ac:dyDescent="0.2">
      <c r="A14" t="s">
        <v>167</v>
      </c>
      <c r="B14" s="15">
        <v>1452</v>
      </c>
      <c r="C14" t="s">
        <v>520</v>
      </c>
      <c r="D14" s="7">
        <v>39.814999999999998</v>
      </c>
      <c r="E14" s="7">
        <v>3.2000000000000001E-2</v>
      </c>
      <c r="F14" s="7">
        <v>11.802</v>
      </c>
      <c r="G14" s="7">
        <v>0.11700000000000001</v>
      </c>
      <c r="H14" s="7">
        <v>47.091000000000001</v>
      </c>
      <c r="I14" s="7">
        <v>0.377</v>
      </c>
      <c r="J14" s="7">
        <v>6.4000000000000001E-2</v>
      </c>
      <c r="K14" s="7">
        <f t="shared" si="0"/>
        <v>99.49499999999999</v>
      </c>
      <c r="L14" s="9">
        <v>87.673402763935883</v>
      </c>
    </row>
    <row r="15" spans="1:12" x14ac:dyDescent="0.2">
      <c r="A15" t="s">
        <v>171</v>
      </c>
      <c r="B15" s="15">
        <v>1458</v>
      </c>
      <c r="C15" t="s">
        <v>520</v>
      </c>
      <c r="D15" s="7">
        <v>40.048000000000002</v>
      </c>
      <c r="E15" s="7">
        <v>3.5000000000000003E-2</v>
      </c>
      <c r="F15" s="7">
        <v>11.661</v>
      </c>
      <c r="G15" s="7">
        <v>0.106</v>
      </c>
      <c r="H15" s="7">
        <v>47.460999999999999</v>
      </c>
      <c r="I15" s="7">
        <v>0.373</v>
      </c>
      <c r="J15" s="7">
        <v>6.9000000000000006E-2</v>
      </c>
      <c r="K15" s="7">
        <f t="shared" si="0"/>
        <v>99.721999999999994</v>
      </c>
      <c r="L15" s="9">
        <v>87.88627735158326</v>
      </c>
    </row>
    <row r="16" spans="1:12" x14ac:dyDescent="0.2">
      <c r="A16" t="s">
        <v>176</v>
      </c>
      <c r="B16" s="15">
        <v>1464</v>
      </c>
      <c r="C16" t="s">
        <v>520</v>
      </c>
      <c r="D16" s="7">
        <v>39.503</v>
      </c>
      <c r="E16" s="7">
        <v>3.1E-2</v>
      </c>
      <c r="F16" s="7">
        <v>13.718999999999999</v>
      </c>
      <c r="G16" s="7">
        <v>0.125</v>
      </c>
      <c r="H16" s="7">
        <v>45.722999999999999</v>
      </c>
      <c r="I16" s="7">
        <v>0.17499999999999999</v>
      </c>
      <c r="J16" s="7">
        <v>6.6000000000000003E-2</v>
      </c>
      <c r="K16" s="7">
        <f t="shared" si="0"/>
        <v>99.372</v>
      </c>
      <c r="L16" s="9">
        <v>85.592713882720744</v>
      </c>
    </row>
    <row r="17" spans="1:14" x14ac:dyDescent="0.2">
      <c r="A17" t="s">
        <v>182</v>
      </c>
      <c r="B17" s="15">
        <v>1470</v>
      </c>
      <c r="C17" t="s">
        <v>520</v>
      </c>
      <c r="D17" s="7">
        <v>40.448</v>
      </c>
      <c r="E17" s="7">
        <v>3.3000000000000002E-2</v>
      </c>
      <c r="F17" s="7">
        <v>9.0389999999999997</v>
      </c>
      <c r="G17" s="7">
        <v>0.124</v>
      </c>
      <c r="H17" s="7">
        <v>49.433999999999997</v>
      </c>
      <c r="I17" s="7">
        <v>0.33700000000000002</v>
      </c>
      <c r="J17" s="7">
        <v>7.4999999999999997E-2</v>
      </c>
      <c r="K17" s="7">
        <f t="shared" si="0"/>
        <v>99.052000000000021</v>
      </c>
      <c r="L17" s="9">
        <v>90.696569070198279</v>
      </c>
    </row>
    <row r="18" spans="1:14" x14ac:dyDescent="0.2">
      <c r="A18" t="s">
        <v>184</v>
      </c>
      <c r="B18" s="15">
        <v>1472</v>
      </c>
      <c r="C18" t="s">
        <v>520</v>
      </c>
      <c r="D18" s="7">
        <v>40.107999999999997</v>
      </c>
      <c r="E18" s="7">
        <v>2.5000000000000001E-2</v>
      </c>
      <c r="F18" s="7">
        <v>11.523</v>
      </c>
      <c r="G18" s="7">
        <v>0.13400000000000001</v>
      </c>
      <c r="H18" s="7">
        <v>47.646999999999998</v>
      </c>
      <c r="I18" s="7">
        <v>0.34100000000000003</v>
      </c>
      <c r="J18" s="7">
        <v>8.2000000000000003E-2</v>
      </c>
      <c r="K18" s="7">
        <f t="shared" si="0"/>
        <v>99.872</v>
      </c>
      <c r="L18" s="9">
        <v>88.053655445987829</v>
      </c>
    </row>
    <row r="19" spans="1:14" x14ac:dyDescent="0.2">
      <c r="A19" t="s">
        <v>187</v>
      </c>
      <c r="B19" s="15">
        <v>1476</v>
      </c>
      <c r="C19" t="s">
        <v>520</v>
      </c>
      <c r="D19" s="7">
        <v>39.875999999999998</v>
      </c>
      <c r="E19" s="7">
        <v>2.8000000000000001E-2</v>
      </c>
      <c r="F19" s="7">
        <v>12.32</v>
      </c>
      <c r="G19" s="7">
        <v>0.13</v>
      </c>
      <c r="H19" s="7">
        <v>46.860999999999997</v>
      </c>
      <c r="I19" s="7">
        <v>0.29099999999999998</v>
      </c>
      <c r="J19" s="7">
        <v>5.8999999999999997E-2</v>
      </c>
      <c r="K19" s="7">
        <f t="shared" si="0"/>
        <v>100.03199999999998</v>
      </c>
      <c r="L19" s="9">
        <v>87.14687786591044</v>
      </c>
    </row>
    <row r="20" spans="1:14" x14ac:dyDescent="0.2">
      <c r="A20" t="s">
        <v>189</v>
      </c>
      <c r="B20" s="15">
        <v>1478</v>
      </c>
      <c r="C20" t="s">
        <v>520</v>
      </c>
      <c r="D20" s="7">
        <v>40.027999999999999</v>
      </c>
      <c r="E20" s="7">
        <v>2.1999999999999999E-2</v>
      </c>
      <c r="F20" s="7">
        <v>11.429</v>
      </c>
      <c r="G20" s="7">
        <v>8.5999999999999993E-2</v>
      </c>
      <c r="H20" s="7">
        <v>47.636000000000003</v>
      </c>
      <c r="I20" s="7">
        <v>0.34300000000000003</v>
      </c>
      <c r="J20" s="7">
        <v>8.5000000000000006E-2</v>
      </c>
      <c r="K20" s="7">
        <f t="shared" si="0"/>
        <v>99.701000000000008</v>
      </c>
      <c r="L20" s="9">
        <v>88.137136610418679</v>
      </c>
    </row>
    <row r="21" spans="1:14" x14ac:dyDescent="0.2">
      <c r="A21" t="s">
        <v>192</v>
      </c>
      <c r="B21" s="15">
        <v>1482</v>
      </c>
      <c r="C21" t="s">
        <v>520</v>
      </c>
      <c r="D21" s="7">
        <v>40.087000000000003</v>
      </c>
      <c r="E21" s="7">
        <v>2.8000000000000001E-2</v>
      </c>
      <c r="F21" s="7">
        <v>11.058</v>
      </c>
      <c r="G21" s="7">
        <v>0.129</v>
      </c>
      <c r="H21" s="7">
        <v>47.936999999999998</v>
      </c>
      <c r="I21" s="7">
        <v>0.34499999999999997</v>
      </c>
      <c r="J21" s="7">
        <v>9.7000000000000003E-2</v>
      </c>
      <c r="K21" s="7">
        <f t="shared" si="0"/>
        <v>99.734999999999985</v>
      </c>
      <c r="L21" s="9">
        <v>88.541909132766833</v>
      </c>
    </row>
    <row r="22" spans="1:14" x14ac:dyDescent="0.2">
      <c r="A22" t="s">
        <v>194</v>
      </c>
      <c r="B22" s="15">
        <v>1484</v>
      </c>
      <c r="C22" t="s">
        <v>520</v>
      </c>
      <c r="D22" s="7">
        <v>40.317999999999998</v>
      </c>
      <c r="E22" s="7">
        <v>4.2999999999999997E-2</v>
      </c>
      <c r="F22" s="7">
        <v>10.345000000000001</v>
      </c>
      <c r="G22" s="7">
        <v>0.10100000000000001</v>
      </c>
      <c r="H22" s="7">
        <v>48.427999999999997</v>
      </c>
      <c r="I22" s="7">
        <v>0.36499999999999999</v>
      </c>
      <c r="J22" s="7">
        <v>9.5000000000000001E-2</v>
      </c>
      <c r="K22" s="7">
        <f t="shared" si="0"/>
        <v>99.975999999999999</v>
      </c>
      <c r="L22" s="9">
        <v>89.298695499813434</v>
      </c>
    </row>
    <row r="23" spans="1:14" x14ac:dyDescent="0.2">
      <c r="A23" t="s">
        <v>197</v>
      </c>
      <c r="B23" s="15">
        <v>1488</v>
      </c>
      <c r="C23" t="s">
        <v>520</v>
      </c>
      <c r="D23" s="7">
        <v>40.341000000000001</v>
      </c>
      <c r="E23" s="7">
        <v>2E-3</v>
      </c>
      <c r="F23" s="7">
        <v>10.35</v>
      </c>
      <c r="G23" s="7">
        <v>0.14299999999999999</v>
      </c>
      <c r="H23" s="7">
        <v>48.713000000000001</v>
      </c>
      <c r="I23" s="7">
        <v>0.32100000000000001</v>
      </c>
      <c r="J23" s="7">
        <v>2.3E-2</v>
      </c>
      <c r="K23" s="7">
        <f t="shared" si="0"/>
        <v>99.631</v>
      </c>
      <c r="L23" s="9">
        <v>89.350042324928452</v>
      </c>
    </row>
    <row r="24" spans="1:14" x14ac:dyDescent="0.2">
      <c r="A24" t="s">
        <v>199</v>
      </c>
      <c r="B24" s="15">
        <v>1490</v>
      </c>
      <c r="C24" t="s">
        <v>520</v>
      </c>
      <c r="D24" s="7">
        <v>40.42</v>
      </c>
      <c r="E24" s="7">
        <v>8.9999999999999993E-3</v>
      </c>
      <c r="F24" s="7">
        <v>9.7710000000000008</v>
      </c>
      <c r="G24" s="7">
        <v>0.14599999999999999</v>
      </c>
      <c r="H24" s="7">
        <v>49.043999999999997</v>
      </c>
      <c r="I24" s="7">
        <v>0.36799999999999999</v>
      </c>
      <c r="J24" s="7">
        <v>7.0000000000000001E-3</v>
      </c>
      <c r="K24" s="7">
        <f t="shared" si="0"/>
        <v>99.636999999999986</v>
      </c>
      <c r="L24" s="9">
        <v>89.94696302544547</v>
      </c>
    </row>
    <row r="25" spans="1:14" x14ac:dyDescent="0.2">
      <c r="A25" t="s">
        <v>201</v>
      </c>
      <c r="B25" s="15">
        <v>1492</v>
      </c>
      <c r="C25" t="s">
        <v>520</v>
      </c>
      <c r="D25" s="7">
        <v>40.121000000000002</v>
      </c>
      <c r="E25" s="7">
        <v>5.8000000000000003E-2</v>
      </c>
      <c r="F25" s="7">
        <v>11.044</v>
      </c>
      <c r="G25" s="7">
        <v>0.112</v>
      </c>
      <c r="H25" s="7">
        <v>47.905999999999999</v>
      </c>
      <c r="I25" s="7">
        <v>0.32600000000000001</v>
      </c>
      <c r="J25" s="7">
        <v>9.8000000000000004E-2</v>
      </c>
      <c r="K25" s="7">
        <f t="shared" si="0"/>
        <v>99.328000000000003</v>
      </c>
      <c r="L25" s="9">
        <v>88.548197281845901</v>
      </c>
    </row>
    <row r="26" spans="1:14" x14ac:dyDescent="0.2">
      <c r="A26" t="s">
        <v>203</v>
      </c>
      <c r="B26" s="15">
        <v>1494</v>
      </c>
      <c r="C26" t="s">
        <v>520</v>
      </c>
      <c r="D26" s="7">
        <v>40.143999999999998</v>
      </c>
      <c r="E26" s="7">
        <v>1.7000000000000001E-2</v>
      </c>
      <c r="F26" s="7">
        <v>11.301</v>
      </c>
      <c r="G26" s="7">
        <v>0.127</v>
      </c>
      <c r="H26" s="7">
        <v>47.758000000000003</v>
      </c>
      <c r="I26" s="7">
        <v>0.34</v>
      </c>
      <c r="J26" s="7">
        <v>9.5000000000000001E-2</v>
      </c>
      <c r="K26" s="7">
        <f t="shared" si="0"/>
        <v>99.463000000000008</v>
      </c>
      <c r="L26" s="9">
        <v>88.280878999438059</v>
      </c>
    </row>
    <row r="27" spans="1:14" x14ac:dyDescent="0.2">
      <c r="A27" t="s">
        <v>205</v>
      </c>
      <c r="B27" s="15">
        <v>1496</v>
      </c>
      <c r="C27" t="s">
        <v>520</v>
      </c>
      <c r="D27" s="7">
        <v>40.237000000000002</v>
      </c>
      <c r="E27" s="7">
        <v>2.1000000000000001E-2</v>
      </c>
      <c r="F27" s="7">
        <v>10.3</v>
      </c>
      <c r="G27" s="7">
        <v>0.129</v>
      </c>
      <c r="H27" s="7">
        <v>48.545999999999999</v>
      </c>
      <c r="I27" s="7">
        <v>0.371</v>
      </c>
      <c r="J27" s="7">
        <v>8.8999999999999996E-2</v>
      </c>
      <c r="K27" s="7">
        <f t="shared" si="0"/>
        <v>99.854000000000013</v>
      </c>
      <c r="L27" s="9">
        <v>89.363437740759352</v>
      </c>
    </row>
    <row r="28" spans="1:14" x14ac:dyDescent="0.2">
      <c r="A28" t="s">
        <v>208</v>
      </c>
      <c r="B28" s="15">
        <v>1500</v>
      </c>
      <c r="C28" t="s">
        <v>520</v>
      </c>
      <c r="D28" s="7">
        <v>39.994</v>
      </c>
      <c r="E28" s="7">
        <v>4.5999999999999999E-2</v>
      </c>
      <c r="F28" s="7">
        <v>11.087</v>
      </c>
      <c r="G28" s="7">
        <v>0.13200000000000001</v>
      </c>
      <c r="H28" s="7">
        <v>47.912999999999997</v>
      </c>
      <c r="I28" s="7">
        <v>0.34799999999999998</v>
      </c>
      <c r="J28" s="7">
        <v>9.9000000000000005E-2</v>
      </c>
      <c r="K28" s="7">
        <f t="shared" si="0"/>
        <v>99.802000000000007</v>
      </c>
      <c r="L28" s="9">
        <v>88.510219152802904</v>
      </c>
    </row>
    <row r="29" spans="1:14" x14ac:dyDescent="0.2">
      <c r="A29" t="s">
        <v>196</v>
      </c>
      <c r="B29" s="15">
        <v>1487</v>
      </c>
      <c r="C29" t="s">
        <v>520</v>
      </c>
      <c r="D29" s="7">
        <v>39.976999999999997</v>
      </c>
      <c r="E29" s="7">
        <v>2.5999999999999999E-2</v>
      </c>
      <c r="F29" s="7">
        <v>12.117000000000001</v>
      </c>
      <c r="G29" s="7">
        <v>0.115</v>
      </c>
      <c r="H29" s="7">
        <v>47.012999999999998</v>
      </c>
      <c r="I29" s="7">
        <v>0.36099999999999999</v>
      </c>
      <c r="J29" s="7">
        <v>7.0000000000000007E-2</v>
      </c>
      <c r="K29" s="7">
        <f t="shared" si="0"/>
        <v>98.725999999999999</v>
      </c>
      <c r="L29" s="9">
        <v>87.367617146427023</v>
      </c>
    </row>
    <row r="30" spans="1:14" x14ac:dyDescent="0.2">
      <c r="A30" t="s">
        <v>210</v>
      </c>
      <c r="B30" s="15">
        <v>1502</v>
      </c>
      <c r="C30" t="s">
        <v>520</v>
      </c>
      <c r="D30" s="7">
        <v>40.046999999999997</v>
      </c>
      <c r="E30" s="7">
        <v>3.2000000000000001E-2</v>
      </c>
      <c r="F30" s="7">
        <v>11.566000000000001</v>
      </c>
      <c r="G30" s="7">
        <v>0.13</v>
      </c>
      <c r="H30" s="7">
        <v>47.354999999999997</v>
      </c>
      <c r="I30" s="7">
        <v>0.36599999999999999</v>
      </c>
      <c r="J30" s="7">
        <v>8.5000000000000006E-2</v>
      </c>
      <c r="K30" s="7">
        <f t="shared" si="0"/>
        <v>99.471000000000004</v>
      </c>
      <c r="L30" s="9">
        <v>87.949419450107911</v>
      </c>
    </row>
    <row r="31" spans="1:14" x14ac:dyDescent="0.2">
      <c r="A31" t="s">
        <v>211</v>
      </c>
      <c r="B31" s="15">
        <v>1504</v>
      </c>
      <c r="C31" t="s">
        <v>520</v>
      </c>
      <c r="D31" s="7">
        <v>40.097999999999999</v>
      </c>
      <c r="E31" s="7">
        <v>5.6000000000000001E-2</v>
      </c>
      <c r="F31" s="7">
        <v>11.256</v>
      </c>
      <c r="G31" s="7">
        <v>0.105</v>
      </c>
      <c r="H31" s="7">
        <v>47.832999999999998</v>
      </c>
      <c r="I31" s="7">
        <v>0.33900000000000002</v>
      </c>
      <c r="J31" s="7">
        <v>9.4E-2</v>
      </c>
      <c r="K31" s="7">
        <f t="shared" si="0"/>
        <v>98.900999999999996</v>
      </c>
      <c r="L31" s="9">
        <v>88.338269567738166</v>
      </c>
    </row>
    <row r="32" spans="1:14" s="2" customFormat="1" x14ac:dyDescent="0.2">
      <c r="A32" t="s">
        <v>213</v>
      </c>
      <c r="B32" s="15">
        <v>1506</v>
      </c>
      <c r="C32" t="s">
        <v>520</v>
      </c>
      <c r="D32" s="7">
        <v>40.057000000000002</v>
      </c>
      <c r="E32" s="7">
        <v>3.2000000000000001E-2</v>
      </c>
      <c r="F32" s="7">
        <v>11.176</v>
      </c>
      <c r="G32" s="7">
        <v>0.14000000000000001</v>
      </c>
      <c r="H32" s="7">
        <v>47.765999999999998</v>
      </c>
      <c r="I32" s="7">
        <v>0.32300000000000001</v>
      </c>
      <c r="J32" s="7">
        <v>9.9000000000000005E-2</v>
      </c>
      <c r="K32" s="7">
        <f t="shared" si="0"/>
        <v>99.492999999999995</v>
      </c>
      <c r="L32" s="9">
        <v>88.397179516241451</v>
      </c>
      <c r="M32"/>
      <c r="N32"/>
    </row>
    <row r="33" spans="1:14" s="2" customFormat="1" x14ac:dyDescent="0.2">
      <c r="A33" t="s">
        <v>582</v>
      </c>
      <c r="B33" s="15" t="s">
        <v>523</v>
      </c>
      <c r="D33" s="7">
        <v>38.814</v>
      </c>
      <c r="E33" s="7">
        <v>2.1000000000000001E-2</v>
      </c>
      <c r="F33" s="7">
        <v>12.048999999999999</v>
      </c>
      <c r="G33" s="7">
        <v>0.123</v>
      </c>
      <c r="H33" s="7">
        <v>47.058999999999997</v>
      </c>
      <c r="I33" s="7">
        <v>0.34699999999999998</v>
      </c>
      <c r="J33" s="7">
        <v>5.8999999999999997E-2</v>
      </c>
      <c r="K33" s="7">
        <f t="shared" ref="K33:K64" si="1">SUM(D33:J33)</f>
        <v>98.471999999999994</v>
      </c>
      <c r="L33" s="9">
        <v>87.440758293838854</v>
      </c>
      <c r="M33"/>
      <c r="N33"/>
    </row>
    <row r="34" spans="1:14" s="2" customFormat="1" x14ac:dyDescent="0.2">
      <c r="A34" t="s">
        <v>582</v>
      </c>
      <c r="B34" s="15" t="s">
        <v>524</v>
      </c>
      <c r="D34" s="7">
        <v>38.558999999999997</v>
      </c>
      <c r="E34" s="7">
        <v>7.0000000000000001E-3</v>
      </c>
      <c r="F34" s="7">
        <v>16.766999999999999</v>
      </c>
      <c r="G34" s="7">
        <v>0.17299999999999999</v>
      </c>
      <c r="H34" s="7">
        <v>43.920999999999999</v>
      </c>
      <c r="I34" s="7">
        <v>0.17899999999999999</v>
      </c>
      <c r="J34" s="7">
        <v>2.9000000000000001E-2</v>
      </c>
      <c r="K34" s="7">
        <f t="shared" si="1"/>
        <v>99.634999999999991</v>
      </c>
      <c r="L34" s="9">
        <v>82.360493827160496</v>
      </c>
      <c r="M34"/>
      <c r="N34"/>
    </row>
    <row r="35" spans="1:14" s="2" customFormat="1" x14ac:dyDescent="0.2">
      <c r="A35" t="s">
        <v>582</v>
      </c>
      <c r="B35" s="15" t="s">
        <v>525</v>
      </c>
      <c r="D35" s="7">
        <v>39.197000000000003</v>
      </c>
      <c r="E35" s="7">
        <v>0.02</v>
      </c>
      <c r="F35" s="7">
        <v>12.708</v>
      </c>
      <c r="G35" s="7">
        <v>0.126</v>
      </c>
      <c r="H35" s="7">
        <v>46.805999999999997</v>
      </c>
      <c r="I35" s="7">
        <v>0.29099999999999998</v>
      </c>
      <c r="J35" s="7">
        <v>6.2E-2</v>
      </c>
      <c r="K35" s="7">
        <f t="shared" si="1"/>
        <v>99.21</v>
      </c>
      <c r="L35" s="9">
        <v>86.78095426844375</v>
      </c>
      <c r="M35"/>
      <c r="N35"/>
    </row>
    <row r="36" spans="1:14" s="2" customFormat="1" x14ac:dyDescent="0.2">
      <c r="A36" t="s">
        <v>582</v>
      </c>
      <c r="B36" s="15" t="s">
        <v>526</v>
      </c>
      <c r="D36" s="7">
        <v>38.764000000000003</v>
      </c>
      <c r="E36" s="7">
        <v>1.7999999999999999E-2</v>
      </c>
      <c r="F36" s="7">
        <v>12.573</v>
      </c>
      <c r="G36" s="7">
        <v>0.124</v>
      </c>
      <c r="H36" s="7">
        <v>47.079000000000001</v>
      </c>
      <c r="I36" s="7">
        <v>0.29899999999999999</v>
      </c>
      <c r="J36" s="7">
        <v>6.4000000000000001E-2</v>
      </c>
      <c r="K36" s="7">
        <f t="shared" si="1"/>
        <v>98.921000000000006</v>
      </c>
      <c r="L36" s="9">
        <v>86.969354124649513</v>
      </c>
      <c r="M36"/>
      <c r="N36"/>
    </row>
    <row r="37" spans="1:14" s="2" customFormat="1" x14ac:dyDescent="0.2">
      <c r="A37" t="s">
        <v>582</v>
      </c>
      <c r="B37" s="15" t="s">
        <v>527</v>
      </c>
      <c r="D37" s="7">
        <v>39.319000000000003</v>
      </c>
      <c r="E37" s="7">
        <v>0.01</v>
      </c>
      <c r="F37" s="7">
        <v>12.532999999999999</v>
      </c>
      <c r="G37" s="7">
        <v>0.17199999999999999</v>
      </c>
      <c r="H37" s="7">
        <v>47.220999999999997</v>
      </c>
      <c r="I37" s="7">
        <v>0.27600000000000002</v>
      </c>
      <c r="J37" s="7">
        <v>1.7999999999999999E-2</v>
      </c>
      <c r="K37" s="7">
        <f t="shared" si="1"/>
        <v>99.548999999999992</v>
      </c>
      <c r="L37" s="9">
        <v>87.039509469416018</v>
      </c>
      <c r="M37"/>
      <c r="N37"/>
    </row>
    <row r="38" spans="1:14" x14ac:dyDescent="0.2">
      <c r="A38" t="s">
        <v>582</v>
      </c>
      <c r="B38" s="15" t="s">
        <v>528</v>
      </c>
      <c r="D38" s="7">
        <v>39.079000000000001</v>
      </c>
      <c r="E38" s="7">
        <v>1.2999999999999999E-2</v>
      </c>
      <c r="F38" s="7">
        <v>11.364000000000001</v>
      </c>
      <c r="G38" s="7">
        <v>0.156</v>
      </c>
      <c r="H38" s="7">
        <v>47.625999999999998</v>
      </c>
      <c r="I38" s="7">
        <v>0.32400000000000001</v>
      </c>
      <c r="J38" s="7">
        <v>5.8999999999999997E-2</v>
      </c>
      <c r="K38" s="7">
        <f t="shared" si="1"/>
        <v>98.620999999999995</v>
      </c>
      <c r="L38" s="9">
        <v>88.192830655129796</v>
      </c>
    </row>
    <row r="39" spans="1:14" x14ac:dyDescent="0.2">
      <c r="A39" t="s">
        <v>582</v>
      </c>
      <c r="B39" s="15" t="s">
        <v>529</v>
      </c>
      <c r="D39" s="7">
        <v>39.323999999999998</v>
      </c>
      <c r="E39" s="7">
        <v>2.8000000000000001E-2</v>
      </c>
      <c r="F39" s="7">
        <v>11.333</v>
      </c>
      <c r="G39" s="7">
        <v>0.11600000000000001</v>
      </c>
      <c r="H39" s="7">
        <v>47.621000000000002</v>
      </c>
      <c r="I39" s="7">
        <v>0.35699999999999998</v>
      </c>
      <c r="J39" s="7">
        <v>7.8E-2</v>
      </c>
      <c r="K39" s="7">
        <f t="shared" si="1"/>
        <v>98.856999999999999</v>
      </c>
      <c r="L39" s="9">
        <v>88.222442899702102</v>
      </c>
    </row>
    <row r="40" spans="1:14" x14ac:dyDescent="0.2">
      <c r="A40" t="s">
        <v>582</v>
      </c>
      <c r="B40" s="15" t="s">
        <v>529</v>
      </c>
      <c r="D40" s="7">
        <v>39.625</v>
      </c>
      <c r="E40" s="7">
        <v>2.9000000000000001E-2</v>
      </c>
      <c r="F40" s="7">
        <v>11.316000000000001</v>
      </c>
      <c r="G40" s="7">
        <v>0.11799999999999999</v>
      </c>
      <c r="H40" s="7">
        <v>47.570999999999998</v>
      </c>
      <c r="I40" s="7">
        <v>0.35399999999999998</v>
      </c>
      <c r="J40" s="7">
        <v>0.08</v>
      </c>
      <c r="K40" s="7">
        <f t="shared" si="1"/>
        <v>99.093000000000004</v>
      </c>
      <c r="L40" s="9">
        <v>88.226787673282132</v>
      </c>
    </row>
    <row r="41" spans="1:14" x14ac:dyDescent="0.2">
      <c r="A41" t="s">
        <v>582</v>
      </c>
      <c r="B41" s="15" t="s">
        <v>529</v>
      </c>
      <c r="D41" s="7">
        <v>39.588000000000001</v>
      </c>
      <c r="E41" s="7">
        <v>2.8000000000000001E-2</v>
      </c>
      <c r="F41" s="7">
        <v>11.324</v>
      </c>
      <c r="G41" s="7">
        <v>0.11700000000000001</v>
      </c>
      <c r="H41" s="7">
        <v>47.652999999999999</v>
      </c>
      <c r="I41" s="7">
        <v>0.35699999999999998</v>
      </c>
      <c r="J41" s="7">
        <v>7.8E-2</v>
      </c>
      <c r="K41" s="7">
        <f t="shared" si="1"/>
        <v>99.144999999999996</v>
      </c>
      <c r="L41" s="9">
        <v>88.237051792828694</v>
      </c>
    </row>
    <row r="42" spans="1:14" x14ac:dyDescent="0.2">
      <c r="A42" t="s">
        <v>582</v>
      </c>
      <c r="B42" s="15" t="s">
        <v>529</v>
      </c>
      <c r="D42" s="7">
        <v>39.146999999999998</v>
      </c>
      <c r="E42" s="7">
        <v>2.7E-2</v>
      </c>
      <c r="F42" s="7">
        <v>11.295</v>
      </c>
      <c r="G42" s="7">
        <v>0.11700000000000001</v>
      </c>
      <c r="H42" s="7">
        <v>47.613</v>
      </c>
      <c r="I42" s="7">
        <v>0.35799999999999998</v>
      </c>
      <c r="J42" s="7">
        <v>7.5999999999999998E-2</v>
      </c>
      <c r="K42" s="7">
        <f t="shared" si="1"/>
        <v>98.632999999999996</v>
      </c>
      <c r="L42" s="9">
        <v>88.255698711595642</v>
      </c>
    </row>
    <row r="43" spans="1:14" x14ac:dyDescent="0.2">
      <c r="A43" t="s">
        <v>582</v>
      </c>
      <c r="B43" s="15" t="s">
        <v>530</v>
      </c>
      <c r="D43" s="7">
        <v>39.877000000000002</v>
      </c>
      <c r="E43" s="7">
        <v>5.1999999999999998E-2</v>
      </c>
      <c r="F43" s="7">
        <v>11.045999999999999</v>
      </c>
      <c r="G43" s="7">
        <v>0.12</v>
      </c>
      <c r="H43" s="7">
        <v>47.972999999999999</v>
      </c>
      <c r="I43" s="7">
        <v>0.33500000000000002</v>
      </c>
      <c r="J43" s="7">
        <v>7.9000000000000001E-2</v>
      </c>
      <c r="K43" s="7">
        <f t="shared" si="1"/>
        <v>99.481999999999985</v>
      </c>
      <c r="L43" s="9">
        <v>88.561879582979998</v>
      </c>
    </row>
    <row r="44" spans="1:14" x14ac:dyDescent="0.2">
      <c r="A44" t="s">
        <v>582</v>
      </c>
      <c r="B44" s="15" t="s">
        <v>531</v>
      </c>
      <c r="D44" s="7">
        <v>40.445</v>
      </c>
      <c r="E44" s="7">
        <v>3.7999999999999999E-2</v>
      </c>
      <c r="F44" s="7">
        <v>9.2970000000000006</v>
      </c>
      <c r="G44" s="7">
        <v>0.115</v>
      </c>
      <c r="H44" s="7">
        <v>49.225000000000001</v>
      </c>
      <c r="I44" s="7">
        <v>0.37</v>
      </c>
      <c r="J44" s="7">
        <v>4.2000000000000003E-2</v>
      </c>
      <c r="K44" s="7">
        <f t="shared" si="1"/>
        <v>99.532000000000011</v>
      </c>
      <c r="L44" s="9">
        <v>90.419401713684408</v>
      </c>
    </row>
    <row r="45" spans="1:14" x14ac:dyDescent="0.2">
      <c r="A45" t="s">
        <v>582</v>
      </c>
      <c r="B45" s="15" t="s">
        <v>532</v>
      </c>
      <c r="D45" s="7">
        <v>39.871000000000002</v>
      </c>
      <c r="E45" s="7">
        <v>0.104</v>
      </c>
      <c r="F45" s="7">
        <v>9.1519999999999992</v>
      </c>
      <c r="G45" s="7">
        <v>0.124</v>
      </c>
      <c r="H45" s="7">
        <v>49.244999999999997</v>
      </c>
      <c r="I45" s="7">
        <v>0.39300000000000002</v>
      </c>
      <c r="J45" s="7">
        <v>5.6000000000000001E-2</v>
      </c>
      <c r="K45" s="7">
        <f t="shared" si="1"/>
        <v>98.945000000000007</v>
      </c>
      <c r="L45" s="9">
        <v>90.559928265417966</v>
      </c>
    </row>
    <row r="46" spans="1:14" x14ac:dyDescent="0.2">
      <c r="A46" t="s">
        <v>582</v>
      </c>
      <c r="B46" s="15" t="s">
        <v>533</v>
      </c>
      <c r="D46" s="7">
        <v>40.148000000000003</v>
      </c>
      <c r="E46" s="7">
        <v>5.1999999999999998E-2</v>
      </c>
      <c r="F46" s="7">
        <v>9.0790000000000006</v>
      </c>
      <c r="G46" s="7">
        <v>0.114</v>
      </c>
      <c r="H46" s="7">
        <v>49.43</v>
      </c>
      <c r="I46" s="7">
        <v>0.38400000000000001</v>
      </c>
      <c r="J46" s="7">
        <v>6.2E-2</v>
      </c>
      <c r="K46" s="7">
        <f t="shared" si="1"/>
        <v>99.269000000000005</v>
      </c>
      <c r="L46" s="9">
        <v>90.658216477868166</v>
      </c>
    </row>
    <row r="47" spans="1:14" x14ac:dyDescent="0.2">
      <c r="A47" t="s">
        <v>582</v>
      </c>
      <c r="B47" s="15" t="s">
        <v>534</v>
      </c>
      <c r="D47" s="7">
        <v>40.08</v>
      </c>
      <c r="E47" s="7">
        <v>4.3999999999999997E-2</v>
      </c>
      <c r="F47" s="7">
        <v>8.8350000000000009</v>
      </c>
      <c r="G47" s="7">
        <v>0.112</v>
      </c>
      <c r="H47" s="7">
        <v>49.695</v>
      </c>
      <c r="I47" s="7">
        <v>0.379</v>
      </c>
      <c r="J47" s="7">
        <v>5.3999999999999999E-2</v>
      </c>
      <c r="K47" s="7">
        <f t="shared" si="1"/>
        <v>99.198999999999998</v>
      </c>
      <c r="L47" s="9">
        <v>90.929456862647484</v>
      </c>
    </row>
    <row r="48" spans="1:14" x14ac:dyDescent="0.2">
      <c r="A48" t="s">
        <v>582</v>
      </c>
      <c r="B48" s="15" t="s">
        <v>535</v>
      </c>
      <c r="D48" s="7">
        <v>39.877000000000002</v>
      </c>
      <c r="E48" s="7">
        <v>5.0000000000000001E-3</v>
      </c>
      <c r="F48" s="7">
        <v>8.8010000000000002</v>
      </c>
      <c r="G48" s="7">
        <v>0.13200000000000001</v>
      </c>
      <c r="H48" s="7">
        <v>49.9</v>
      </c>
      <c r="I48" s="7">
        <v>0.40799999999999997</v>
      </c>
      <c r="J48" s="7">
        <v>0.02</v>
      </c>
      <c r="K48" s="7">
        <f t="shared" si="1"/>
        <v>99.143000000000001</v>
      </c>
      <c r="L48" s="9">
        <v>90.997374027647027</v>
      </c>
    </row>
    <row r="49" spans="1:14" x14ac:dyDescent="0.2">
      <c r="A49" t="s">
        <v>582</v>
      </c>
      <c r="B49" s="15" t="s">
        <v>536</v>
      </c>
      <c r="D49" s="7">
        <v>40.104999999999997</v>
      </c>
      <c r="E49" s="7">
        <v>1.0999999999999999E-2</v>
      </c>
      <c r="F49" s="7">
        <v>8.1129999999999995</v>
      </c>
      <c r="G49" s="7">
        <v>0.13200000000000001</v>
      </c>
      <c r="H49" s="7">
        <v>50.305</v>
      </c>
      <c r="I49" s="7">
        <v>0.33</v>
      </c>
      <c r="J49" s="7">
        <v>1.4999999999999999E-2</v>
      </c>
      <c r="K49" s="7">
        <f t="shared" si="1"/>
        <v>99.010999999999996</v>
      </c>
      <c r="L49" s="9">
        <v>91.701842379699059</v>
      </c>
    </row>
    <row r="50" spans="1:14" x14ac:dyDescent="0.2">
      <c r="A50" t="s">
        <v>582</v>
      </c>
      <c r="B50" s="15" t="s">
        <v>537</v>
      </c>
      <c r="D50" s="7">
        <v>39.47</v>
      </c>
      <c r="E50" s="7">
        <v>0.01</v>
      </c>
      <c r="F50" s="7">
        <v>7.7949999999999999</v>
      </c>
      <c r="G50" s="7">
        <v>0.13300000000000001</v>
      </c>
      <c r="H50" s="7">
        <v>50.255000000000003</v>
      </c>
      <c r="I50" s="7">
        <v>0.35399999999999998</v>
      </c>
      <c r="J50" s="7">
        <v>1.4E-2</v>
      </c>
      <c r="K50" s="7">
        <f t="shared" si="1"/>
        <v>98.031000000000006</v>
      </c>
      <c r="L50" s="9">
        <v>91.99585226150505</v>
      </c>
    </row>
    <row r="51" spans="1:14" x14ac:dyDescent="0.2">
      <c r="A51" t="s">
        <v>582</v>
      </c>
      <c r="B51" s="15" t="s">
        <v>538</v>
      </c>
      <c r="D51" s="7">
        <v>40.11</v>
      </c>
      <c r="E51" s="7">
        <v>4.2000000000000003E-2</v>
      </c>
      <c r="F51" s="7">
        <v>7.1340000000000003</v>
      </c>
      <c r="G51" s="7">
        <v>9.1999999999999998E-2</v>
      </c>
      <c r="H51" s="7">
        <v>51.003</v>
      </c>
      <c r="I51" s="7">
        <v>0.40100000000000002</v>
      </c>
      <c r="J51" s="7">
        <v>1.7999999999999999E-2</v>
      </c>
      <c r="K51" s="7">
        <f t="shared" si="1"/>
        <v>98.8</v>
      </c>
      <c r="L51" s="9">
        <v>92.721770192498496</v>
      </c>
    </row>
    <row r="52" spans="1:14" x14ac:dyDescent="0.2">
      <c r="A52" t="s">
        <v>582</v>
      </c>
      <c r="B52" s="15" t="s">
        <v>539</v>
      </c>
      <c r="D52" s="7">
        <v>38.68</v>
      </c>
      <c r="E52" s="7">
        <v>4.0000000000000001E-3</v>
      </c>
      <c r="F52" s="7">
        <v>15.829000000000001</v>
      </c>
      <c r="G52" s="7">
        <v>0.14699999999999999</v>
      </c>
      <c r="H52" s="7">
        <v>44.531999999999996</v>
      </c>
      <c r="I52" s="7">
        <v>0.186</v>
      </c>
      <c r="J52" s="7">
        <v>0.05</v>
      </c>
      <c r="K52" s="7">
        <f t="shared" si="1"/>
        <v>99.427999999999997</v>
      </c>
      <c r="L52" s="9">
        <v>83.374530353964801</v>
      </c>
    </row>
    <row r="53" spans="1:14" x14ac:dyDescent="0.2">
      <c r="A53" t="s">
        <v>582</v>
      </c>
      <c r="B53" s="15" t="s">
        <v>540</v>
      </c>
      <c r="D53" s="7">
        <v>39.466000000000001</v>
      </c>
      <c r="E53" s="7">
        <v>0.05</v>
      </c>
      <c r="F53" s="7">
        <v>9.4130000000000003</v>
      </c>
      <c r="G53" s="7">
        <v>0.11799999999999999</v>
      </c>
      <c r="H53" s="7">
        <v>49.143000000000001</v>
      </c>
      <c r="I53" s="7">
        <v>0.373</v>
      </c>
      <c r="J53" s="7">
        <v>7.0999999999999994E-2</v>
      </c>
      <c r="K53" s="7">
        <f t="shared" si="1"/>
        <v>98.634</v>
      </c>
      <c r="L53" s="9">
        <v>90.298618333085727</v>
      </c>
    </row>
    <row r="54" spans="1:14" x14ac:dyDescent="0.2">
      <c r="A54" t="s">
        <v>582</v>
      </c>
      <c r="B54" s="15" t="s">
        <v>541</v>
      </c>
      <c r="D54" s="7">
        <v>39.226999999999997</v>
      </c>
      <c r="E54" s="7">
        <v>3.6999999999999998E-2</v>
      </c>
      <c r="F54" s="7">
        <v>11.624000000000001</v>
      </c>
      <c r="G54" s="7">
        <v>0.126</v>
      </c>
      <c r="H54" s="7">
        <v>47.768999999999998</v>
      </c>
      <c r="I54" s="7">
        <v>0.29699999999999999</v>
      </c>
      <c r="J54" s="7">
        <v>3.7999999999999999E-2</v>
      </c>
      <c r="K54" s="7">
        <f t="shared" si="1"/>
        <v>99.117999999999981</v>
      </c>
      <c r="L54" s="9">
        <v>87.985970458924072</v>
      </c>
    </row>
    <row r="55" spans="1:14" x14ac:dyDescent="0.2">
      <c r="A55" t="s">
        <v>582</v>
      </c>
      <c r="B55" s="15" t="s">
        <v>542</v>
      </c>
      <c r="D55" s="7">
        <v>39.319000000000003</v>
      </c>
      <c r="E55" s="7">
        <v>3.2000000000000001E-2</v>
      </c>
      <c r="F55" s="7">
        <v>11.856</v>
      </c>
      <c r="G55" s="7">
        <v>0.123</v>
      </c>
      <c r="H55" s="7">
        <v>47.405000000000001</v>
      </c>
      <c r="I55" s="7">
        <v>0.33600000000000002</v>
      </c>
      <c r="J55" s="7">
        <v>8.2000000000000003E-2</v>
      </c>
      <c r="K55" s="7">
        <f t="shared" si="1"/>
        <v>99.152999999999992</v>
      </c>
      <c r="L55" s="9">
        <v>87.696503843292845</v>
      </c>
    </row>
    <row r="56" spans="1:14" x14ac:dyDescent="0.2">
      <c r="A56" t="s">
        <v>582</v>
      </c>
      <c r="B56" s="15" t="s">
        <v>543</v>
      </c>
      <c r="D56" s="7">
        <v>39.441000000000003</v>
      </c>
      <c r="E56" s="7">
        <v>3.6999999999999998E-2</v>
      </c>
      <c r="F56" s="7">
        <v>11.17</v>
      </c>
      <c r="G56" s="7">
        <v>0.121</v>
      </c>
      <c r="H56" s="7">
        <v>47.795000000000002</v>
      </c>
      <c r="I56" s="7">
        <v>0.35499999999999998</v>
      </c>
      <c r="J56" s="7">
        <v>8.3000000000000004E-2</v>
      </c>
      <c r="K56" s="7">
        <f t="shared" si="1"/>
        <v>99.00200000000001</v>
      </c>
      <c r="L56" s="9">
        <v>88.407668620244365</v>
      </c>
    </row>
    <row r="57" spans="1:14" x14ac:dyDescent="0.2">
      <c r="A57" t="s">
        <v>582</v>
      </c>
      <c r="B57" s="15" t="s">
        <v>544</v>
      </c>
      <c r="D57" s="7">
        <v>39.159999999999997</v>
      </c>
      <c r="E57" s="7">
        <v>4.3999999999999997E-2</v>
      </c>
      <c r="F57" s="7">
        <v>11.122</v>
      </c>
      <c r="G57" s="7">
        <v>0.11899999999999999</v>
      </c>
      <c r="H57" s="7">
        <v>47.841999999999999</v>
      </c>
      <c r="I57" s="7">
        <v>0.35399999999999998</v>
      </c>
      <c r="J57" s="7">
        <v>0.114</v>
      </c>
      <c r="K57" s="7">
        <f t="shared" si="1"/>
        <v>98.754999999999995</v>
      </c>
      <c r="L57" s="9">
        <v>88.462109587685006</v>
      </c>
    </row>
    <row r="58" spans="1:14" x14ac:dyDescent="0.2">
      <c r="A58" t="s">
        <v>582</v>
      </c>
      <c r="B58" s="15" t="s">
        <v>545</v>
      </c>
      <c r="D58" s="7">
        <v>39.415999999999997</v>
      </c>
      <c r="E58" s="7">
        <v>5.8000000000000003E-2</v>
      </c>
      <c r="F58" s="7">
        <v>10.757999999999999</v>
      </c>
      <c r="G58" s="7">
        <v>0.11799999999999999</v>
      </c>
      <c r="H58" s="7">
        <v>48.040999999999997</v>
      </c>
      <c r="I58" s="7">
        <v>0.34599999999999997</v>
      </c>
      <c r="J58" s="7">
        <v>9.6000000000000002E-2</v>
      </c>
      <c r="K58" s="7">
        <f t="shared" si="1"/>
        <v>98.832999999999998</v>
      </c>
      <c r="L58" s="9">
        <v>88.836470179271984</v>
      </c>
    </row>
    <row r="59" spans="1:14" x14ac:dyDescent="0.2">
      <c r="A59" t="s">
        <v>582</v>
      </c>
      <c r="B59" s="15" t="s">
        <v>546</v>
      </c>
      <c r="D59" s="7">
        <v>39.710999999999999</v>
      </c>
      <c r="E59" s="7">
        <v>4.1000000000000002E-2</v>
      </c>
      <c r="F59" s="7">
        <v>9.9870000000000001</v>
      </c>
      <c r="G59" s="7">
        <v>0.113</v>
      </c>
      <c r="H59" s="7">
        <v>48.720999999999997</v>
      </c>
      <c r="I59" s="7">
        <v>0.36799999999999999</v>
      </c>
      <c r="J59" s="7">
        <v>8.7999999999999995E-2</v>
      </c>
      <c r="K59" s="7">
        <f t="shared" si="1"/>
        <v>99.028999999999982</v>
      </c>
      <c r="L59" s="9">
        <v>89.683289414806353</v>
      </c>
    </row>
    <row r="60" spans="1:14" x14ac:dyDescent="0.2">
      <c r="A60" t="s">
        <v>582</v>
      </c>
      <c r="B60" s="15" t="s">
        <v>547</v>
      </c>
      <c r="D60" s="7">
        <v>39.113</v>
      </c>
      <c r="E60" s="7">
        <v>4.5999999999999999E-2</v>
      </c>
      <c r="F60" s="7">
        <v>9.9480000000000004</v>
      </c>
      <c r="G60" s="7">
        <v>0.114</v>
      </c>
      <c r="H60" s="7">
        <v>48.683</v>
      </c>
      <c r="I60" s="7">
        <v>0.35299999999999998</v>
      </c>
      <c r="J60" s="7">
        <v>9.1999999999999998E-2</v>
      </c>
      <c r="K60" s="7">
        <f t="shared" si="1"/>
        <v>98.34899999999999</v>
      </c>
      <c r="L60" s="9">
        <v>89.714596089275133</v>
      </c>
    </row>
    <row r="61" spans="1:14" x14ac:dyDescent="0.2">
      <c r="A61" t="s">
        <v>582</v>
      </c>
      <c r="B61" s="15" t="s">
        <v>548</v>
      </c>
      <c r="D61" s="7">
        <v>40.247999999999998</v>
      </c>
      <c r="E61" s="7">
        <v>6.3E-2</v>
      </c>
      <c r="F61" s="7">
        <v>9.2850000000000001</v>
      </c>
      <c r="G61" s="7">
        <v>0.115</v>
      </c>
      <c r="H61" s="7">
        <v>49.448</v>
      </c>
      <c r="I61" s="7">
        <v>0.35</v>
      </c>
      <c r="J61" s="7">
        <v>6.0999999999999999E-2</v>
      </c>
      <c r="K61" s="7">
        <f t="shared" si="1"/>
        <v>99.570000000000007</v>
      </c>
      <c r="L61" s="9">
        <v>90.470012972757203</v>
      </c>
    </row>
    <row r="62" spans="1:14" x14ac:dyDescent="0.2">
      <c r="A62" t="s">
        <v>582</v>
      </c>
      <c r="B62" s="15" t="s">
        <v>549</v>
      </c>
      <c r="D62" s="7">
        <v>39.168999999999997</v>
      </c>
      <c r="E62" s="7">
        <v>0.02</v>
      </c>
      <c r="F62" s="7">
        <v>13.122</v>
      </c>
      <c r="G62" s="7">
        <v>0.17</v>
      </c>
      <c r="H62" s="7">
        <v>46.886000000000003</v>
      </c>
      <c r="I62" s="7">
        <v>0.26800000000000002</v>
      </c>
      <c r="J62" s="7">
        <v>7.6999999999999999E-2</v>
      </c>
      <c r="K62" s="7">
        <f t="shared" si="1"/>
        <v>99.712000000000003</v>
      </c>
      <c r="L62" s="9">
        <v>86.431217584588779</v>
      </c>
    </row>
    <row r="63" spans="1:14" x14ac:dyDescent="0.2">
      <c r="A63" t="s">
        <v>582</v>
      </c>
      <c r="B63" s="15" t="s">
        <v>550</v>
      </c>
      <c r="D63" s="7">
        <v>39.762999999999998</v>
      </c>
      <c r="E63" s="7">
        <v>2.8000000000000001E-2</v>
      </c>
      <c r="F63" s="7">
        <v>11.327999999999999</v>
      </c>
      <c r="G63" s="7">
        <v>0.11700000000000001</v>
      </c>
      <c r="H63" s="7">
        <v>47.698</v>
      </c>
      <c r="I63" s="7">
        <v>0.35499999999999998</v>
      </c>
      <c r="J63" s="7">
        <v>0.08</v>
      </c>
      <c r="K63" s="7">
        <f t="shared" si="1"/>
        <v>99.369</v>
      </c>
      <c r="L63" s="9">
        <v>88.242333582647717</v>
      </c>
    </row>
    <row r="64" spans="1:14" s="2" customFormat="1" x14ac:dyDescent="0.2">
      <c r="A64" t="s">
        <v>582</v>
      </c>
      <c r="B64" s="15" t="s">
        <v>551</v>
      </c>
      <c r="D64" s="7">
        <v>40.021000000000001</v>
      </c>
      <c r="E64" s="7">
        <v>5.8999999999999997E-2</v>
      </c>
      <c r="F64" s="7">
        <v>9.7739999999999991</v>
      </c>
      <c r="G64" s="7">
        <v>0.11600000000000001</v>
      </c>
      <c r="H64" s="7">
        <v>48.975999999999999</v>
      </c>
      <c r="I64" s="7">
        <v>0.4</v>
      </c>
      <c r="J64" s="7">
        <v>8.3000000000000004E-2</v>
      </c>
      <c r="K64" s="7">
        <f t="shared" si="1"/>
        <v>99.429000000000002</v>
      </c>
      <c r="L64" s="9">
        <v>89.932685115931193</v>
      </c>
      <c r="M64"/>
      <c r="N64"/>
    </row>
    <row r="65" spans="1:14" s="2" customFormat="1" x14ac:dyDescent="0.2">
      <c r="A65" s="16" t="s">
        <v>514</v>
      </c>
      <c r="D65" s="8">
        <f t="shared" ref="D65:J65" si="2">MEDIAN(D5:D64)</f>
        <v>39.843000000000004</v>
      </c>
      <c r="E65" s="8">
        <f t="shared" si="2"/>
        <v>2.8000000000000001E-2</v>
      </c>
      <c r="F65" s="8">
        <f t="shared" si="2"/>
        <v>11.275500000000001</v>
      </c>
      <c r="G65" s="8">
        <f t="shared" si="2"/>
        <v>0.123</v>
      </c>
      <c r="H65" s="8">
        <f t="shared" si="2"/>
        <v>47.767499999999998</v>
      </c>
      <c r="I65" s="8">
        <f t="shared" si="2"/>
        <v>0.34649999999999997</v>
      </c>
      <c r="J65" s="8">
        <f t="shared" si="2"/>
        <v>6.8500000000000005E-2</v>
      </c>
      <c r="K65" s="8">
        <f>MEDIAN(K5:K64)</f>
        <v>99.4285</v>
      </c>
      <c r="L65" s="10">
        <f>MEDIAN(L5:L64)</f>
        <v>88.30957428358812</v>
      </c>
    </row>
    <row r="66" spans="1:14" s="2" customFormat="1" x14ac:dyDescent="0.2">
      <c r="A66" s="16" t="s">
        <v>513</v>
      </c>
      <c r="D66" s="8">
        <f t="shared" ref="D66:J66" si="3">AVERAGE(D5:D64)</f>
        <v>39.741466666666646</v>
      </c>
      <c r="E66" s="8">
        <f t="shared" si="3"/>
        <v>2.8966666666666675E-2</v>
      </c>
      <c r="F66" s="8">
        <f t="shared" si="3"/>
        <v>11.226816666666661</v>
      </c>
      <c r="G66" s="8">
        <f t="shared" si="3"/>
        <v>0.12711666666666666</v>
      </c>
      <c r="H66" s="8">
        <f t="shared" si="3"/>
        <v>47.834150000000001</v>
      </c>
      <c r="I66" s="8">
        <f t="shared" si="3"/>
        <v>0.32794999999999991</v>
      </c>
      <c r="J66" s="8">
        <f t="shared" si="3"/>
        <v>6.3283333333333316E-2</v>
      </c>
      <c r="K66" s="8">
        <f>AVERAGE(K5:K64)</f>
        <v>99.327100000000002</v>
      </c>
      <c r="L66" s="10">
        <f>AVERAGE(L5:L64)</f>
        <v>88.349910632548628</v>
      </c>
    </row>
    <row r="67" spans="1:14" x14ac:dyDescent="0.2">
      <c r="A67" s="16" t="s">
        <v>515</v>
      </c>
      <c r="D67" s="8">
        <f t="shared" ref="D67:J67" si="4">STDEV(D5:D64)</f>
        <v>0.49416810653271043</v>
      </c>
      <c r="E67" s="8">
        <f t="shared" si="4"/>
        <v>1.9565592998387015E-2</v>
      </c>
      <c r="F67" s="8">
        <f t="shared" si="4"/>
        <v>1.979167171977366</v>
      </c>
      <c r="G67" s="8">
        <f t="shared" si="4"/>
        <v>1.9620200301908485E-2</v>
      </c>
      <c r="H67" s="8">
        <f t="shared" si="4"/>
        <v>1.505310585948791</v>
      </c>
      <c r="I67" s="8">
        <f t="shared" si="4"/>
        <v>6.2142925746532317E-2</v>
      </c>
      <c r="J67" s="8">
        <f t="shared" si="4"/>
        <v>2.8178662240243391E-2</v>
      </c>
      <c r="K67" s="8">
        <f>STDEV(K5:K64)</f>
        <v>0.46589100711268777</v>
      </c>
      <c r="L67" s="8">
        <f>STDEV(L5:L64)</f>
        <v>2.1417606796732667</v>
      </c>
      <c r="M67" s="2"/>
      <c r="N67" s="2"/>
    </row>
    <row r="68" spans="1:14" x14ac:dyDescent="0.2">
      <c r="A68" s="16" t="s">
        <v>516</v>
      </c>
      <c r="D68" s="8">
        <f t="shared" ref="D68:J68" si="5">MAX(D5:D64)</f>
        <v>40.634</v>
      </c>
      <c r="E68" s="8">
        <f t="shared" si="5"/>
        <v>0.104</v>
      </c>
      <c r="F68" s="8">
        <f t="shared" si="5"/>
        <v>16.766999999999999</v>
      </c>
      <c r="G68" s="8">
        <f t="shared" si="5"/>
        <v>0.20100000000000001</v>
      </c>
      <c r="H68" s="8">
        <f t="shared" si="5"/>
        <v>51.003</v>
      </c>
      <c r="I68" s="8">
        <f t="shared" si="5"/>
        <v>0.40799999999999997</v>
      </c>
      <c r="J68" s="8">
        <f t="shared" si="5"/>
        <v>0.114</v>
      </c>
      <c r="K68" s="8">
        <f>MAX(K5:K64)</f>
        <v>100.289</v>
      </c>
      <c r="L68" s="10">
        <f>MAX(L5:L64)</f>
        <v>92.721770192498496</v>
      </c>
      <c r="M68" s="2"/>
      <c r="N68" s="2"/>
    </row>
    <row r="69" spans="1:14" x14ac:dyDescent="0.2">
      <c r="A69" s="16" t="s">
        <v>517</v>
      </c>
      <c r="D69" s="8"/>
      <c r="E69" s="8"/>
      <c r="F69" s="8"/>
      <c r="G69" s="8"/>
      <c r="H69" s="8"/>
      <c r="I69" s="8"/>
      <c r="J69" s="8"/>
      <c r="K69" s="8"/>
      <c r="L69" s="17">
        <v>44</v>
      </c>
      <c r="M69" s="2"/>
      <c r="N69" s="2"/>
    </row>
    <row r="70" spans="1:14" x14ac:dyDescent="0.2">
      <c r="A70" s="16" t="s">
        <v>518</v>
      </c>
      <c r="D70" s="8"/>
      <c r="E70" s="8"/>
      <c r="F70" s="8"/>
      <c r="G70" s="8"/>
      <c r="H70" s="8"/>
      <c r="I70" s="8"/>
      <c r="J70" s="8"/>
      <c r="K70" s="8"/>
      <c r="L70" s="17">
        <f>COUNT(L5:L64)</f>
        <v>60</v>
      </c>
      <c r="M70" s="2"/>
      <c r="N70" s="2"/>
    </row>
    <row r="71" spans="1:14" x14ac:dyDescent="0.2">
      <c r="A71" s="15"/>
      <c r="D71" s="7"/>
      <c r="E71" s="7"/>
      <c r="F71" s="7"/>
      <c r="G71" s="7"/>
      <c r="H71" s="7"/>
      <c r="I71" s="7"/>
      <c r="J71" s="7"/>
      <c r="K71" s="7"/>
      <c r="L71" s="9"/>
    </row>
    <row r="72" spans="1:14" x14ac:dyDescent="0.2">
      <c r="A72" s="16" t="s">
        <v>219</v>
      </c>
      <c r="D72" s="7"/>
      <c r="E72" s="7"/>
      <c r="F72" s="7"/>
      <c r="G72" s="7"/>
      <c r="H72" s="7"/>
      <c r="I72" s="7"/>
      <c r="J72" s="7"/>
      <c r="K72" s="7"/>
      <c r="L72" s="9"/>
    </row>
    <row r="73" spans="1:14" x14ac:dyDescent="0.2">
      <c r="A73" t="s">
        <v>165</v>
      </c>
      <c r="B73" s="15">
        <v>1450</v>
      </c>
      <c r="D73" s="7">
        <v>39.886000000000003</v>
      </c>
      <c r="E73" s="7">
        <v>2.9000000000000001E-2</v>
      </c>
      <c r="F73" s="7">
        <v>12.548</v>
      </c>
      <c r="G73" s="7">
        <v>0.13700000000000001</v>
      </c>
      <c r="H73" s="7">
        <v>46.854999999999997</v>
      </c>
      <c r="I73" s="7">
        <v>0.32200000000000001</v>
      </c>
      <c r="J73" s="7">
        <v>3.7999999999999999E-2</v>
      </c>
      <c r="L73" s="9">
        <v>86.938622843066781</v>
      </c>
    </row>
    <row r="74" spans="1:14" x14ac:dyDescent="0.2">
      <c r="A74" t="s">
        <v>168</v>
      </c>
      <c r="B74" s="15">
        <v>1453</v>
      </c>
      <c r="D74" s="7">
        <v>39.905999999999999</v>
      </c>
      <c r="E74" s="7">
        <v>7.0999999999999994E-2</v>
      </c>
      <c r="F74" s="7">
        <v>12.503</v>
      </c>
      <c r="G74" s="7">
        <v>0.21</v>
      </c>
      <c r="H74" s="7">
        <v>46.767000000000003</v>
      </c>
      <c r="I74" s="7">
        <v>0.193</v>
      </c>
      <c r="J74" s="7">
        <v>0.127</v>
      </c>
      <c r="K74" s="7">
        <f t="shared" ref="K74:K126" si="6">SUM(D74:J74)</f>
        <v>99.776999999999987</v>
      </c>
      <c r="L74" s="9">
        <v>86.958059745840089</v>
      </c>
    </row>
    <row r="75" spans="1:14" x14ac:dyDescent="0.2">
      <c r="A75" t="s">
        <v>172</v>
      </c>
      <c r="B75" s="15">
        <v>1459</v>
      </c>
      <c r="D75" s="7">
        <v>39.850999999999999</v>
      </c>
      <c r="E75" s="7">
        <v>0.04</v>
      </c>
      <c r="F75" s="7">
        <v>12.333</v>
      </c>
      <c r="G75" s="7">
        <v>0.19400000000000001</v>
      </c>
      <c r="H75" s="7">
        <v>46.819000000000003</v>
      </c>
      <c r="I75" s="7">
        <v>0.22</v>
      </c>
      <c r="J75" s="7">
        <v>0.128</v>
      </c>
      <c r="K75" s="7">
        <f t="shared" si="6"/>
        <v>99.584999999999994</v>
      </c>
      <c r="L75" s="9">
        <v>87.125005232295919</v>
      </c>
    </row>
    <row r="76" spans="1:14" x14ac:dyDescent="0.2">
      <c r="A76" t="s">
        <v>175</v>
      </c>
      <c r="B76" s="15">
        <v>1463</v>
      </c>
      <c r="D76" s="7">
        <v>40.042999999999999</v>
      </c>
      <c r="E76" s="7">
        <v>7.0000000000000007E-2</v>
      </c>
      <c r="F76" s="7">
        <v>12.760999999999999</v>
      </c>
      <c r="G76" s="7">
        <v>0.155</v>
      </c>
      <c r="H76" s="7">
        <v>47.000999999999998</v>
      </c>
      <c r="I76" s="7">
        <v>0.16200000000000001</v>
      </c>
      <c r="J76" s="7">
        <v>9.7000000000000003E-2</v>
      </c>
      <c r="K76" s="7">
        <f t="shared" si="6"/>
        <v>100.289</v>
      </c>
      <c r="L76" s="9">
        <v>86.782022088326045</v>
      </c>
    </row>
    <row r="77" spans="1:14" x14ac:dyDescent="0.2">
      <c r="A77" t="s">
        <v>177</v>
      </c>
      <c r="B77" s="15">
        <v>1465</v>
      </c>
      <c r="D77" s="7">
        <v>39.847999999999999</v>
      </c>
      <c r="E77" s="7">
        <v>4.2000000000000003E-2</v>
      </c>
      <c r="F77" s="7">
        <v>12.654999999999999</v>
      </c>
      <c r="G77" s="7">
        <v>0.17699999999999999</v>
      </c>
      <c r="H77" s="7">
        <v>46.783999999999999</v>
      </c>
      <c r="I77" s="7">
        <v>0.16900000000000001</v>
      </c>
      <c r="J77" s="7">
        <v>0.10100000000000001</v>
      </c>
      <c r="K77" s="7">
        <f t="shared" si="6"/>
        <v>99.775999999999996</v>
      </c>
      <c r="L77" s="9">
        <v>86.824562422351406</v>
      </c>
    </row>
    <row r="78" spans="1:14" x14ac:dyDescent="0.2">
      <c r="A78" t="s">
        <v>179</v>
      </c>
      <c r="B78" s="15">
        <v>1467</v>
      </c>
      <c r="D78" s="7">
        <v>39.819000000000003</v>
      </c>
      <c r="E78" s="7">
        <v>3.5000000000000003E-2</v>
      </c>
      <c r="F78" s="7">
        <v>12.632999999999999</v>
      </c>
      <c r="G78" s="7">
        <v>0.14599999999999999</v>
      </c>
      <c r="H78" s="7">
        <v>46.844999999999999</v>
      </c>
      <c r="I78" s="7">
        <v>0.26700000000000002</v>
      </c>
      <c r="J78" s="7">
        <v>6.5000000000000002E-2</v>
      </c>
      <c r="K78" s="7">
        <f t="shared" si="6"/>
        <v>99.809999999999988</v>
      </c>
      <c r="L78" s="9">
        <v>86.859333552728287</v>
      </c>
    </row>
    <row r="79" spans="1:14" x14ac:dyDescent="0.2">
      <c r="A79" t="s">
        <v>181</v>
      </c>
      <c r="B79" s="15">
        <v>1469</v>
      </c>
      <c r="D79" s="7">
        <v>39.703000000000003</v>
      </c>
      <c r="E79" s="7">
        <v>5.8000000000000003E-2</v>
      </c>
      <c r="F79" s="7">
        <v>12.945</v>
      </c>
      <c r="G79" s="7">
        <v>0.20499999999999999</v>
      </c>
      <c r="H79" s="7">
        <v>46.493000000000002</v>
      </c>
      <c r="I79" s="7">
        <v>0.153</v>
      </c>
      <c r="J79" s="7">
        <v>0.113</v>
      </c>
      <c r="K79" s="7">
        <f t="shared" si="6"/>
        <v>99.67</v>
      </c>
      <c r="L79" s="9">
        <v>86.490466032055764</v>
      </c>
    </row>
    <row r="80" spans="1:14" x14ac:dyDescent="0.2">
      <c r="A80" t="s">
        <v>183</v>
      </c>
      <c r="B80" s="15">
        <v>1471</v>
      </c>
      <c r="D80" s="7">
        <v>40.014000000000003</v>
      </c>
      <c r="E80" s="7">
        <v>4.9000000000000002E-2</v>
      </c>
      <c r="F80" s="7">
        <v>12.433</v>
      </c>
      <c r="G80" s="7">
        <v>0.14299999999999999</v>
      </c>
      <c r="H80" s="7">
        <v>47.008000000000003</v>
      </c>
      <c r="I80" s="7">
        <v>0.19</v>
      </c>
      <c r="J80" s="7">
        <v>7.0000000000000007E-2</v>
      </c>
      <c r="K80" s="7">
        <f t="shared" si="6"/>
        <v>99.906999999999996</v>
      </c>
      <c r="L80" s="9">
        <v>87.079541144503551</v>
      </c>
    </row>
    <row r="81" spans="1:12" x14ac:dyDescent="0.2">
      <c r="A81" t="s">
        <v>185</v>
      </c>
      <c r="B81" s="15">
        <v>1473</v>
      </c>
      <c r="D81" s="7">
        <v>39.814999999999998</v>
      </c>
      <c r="E81" s="7">
        <v>4.7E-2</v>
      </c>
      <c r="F81" s="7">
        <v>12.821</v>
      </c>
      <c r="G81" s="7">
        <v>0.13900000000000001</v>
      </c>
      <c r="H81" s="7">
        <v>46.709000000000003</v>
      </c>
      <c r="I81" s="7">
        <v>0.22</v>
      </c>
      <c r="J81" s="7">
        <v>5.3999999999999999E-2</v>
      </c>
      <c r="K81" s="7">
        <f t="shared" si="6"/>
        <v>99.805000000000007</v>
      </c>
      <c r="L81" s="9">
        <v>86.6562241418589</v>
      </c>
    </row>
    <row r="82" spans="1:12" x14ac:dyDescent="0.2">
      <c r="A82" t="s">
        <v>186</v>
      </c>
      <c r="B82" s="15">
        <v>1475</v>
      </c>
      <c r="D82" s="7">
        <v>39.814</v>
      </c>
      <c r="E82" s="7">
        <v>4.9000000000000002E-2</v>
      </c>
      <c r="F82" s="7">
        <v>12.541</v>
      </c>
      <c r="G82" s="7">
        <v>0.19</v>
      </c>
      <c r="H82" s="7">
        <v>46.62</v>
      </c>
      <c r="I82" s="7">
        <v>0.17499999999999999</v>
      </c>
      <c r="J82" s="7">
        <v>0.106</v>
      </c>
      <c r="K82" s="7">
        <f t="shared" si="6"/>
        <v>99.49499999999999</v>
      </c>
      <c r="L82" s="9">
        <v>86.887779518439658</v>
      </c>
    </row>
    <row r="83" spans="1:12" x14ac:dyDescent="0.2">
      <c r="A83" t="s">
        <v>188</v>
      </c>
      <c r="B83" s="15">
        <v>1477</v>
      </c>
      <c r="D83" s="7">
        <v>39.981999999999999</v>
      </c>
      <c r="E83" s="7">
        <v>8.9999999999999993E-3</v>
      </c>
      <c r="F83" s="7">
        <v>12.368</v>
      </c>
      <c r="G83" s="7">
        <v>0.12</v>
      </c>
      <c r="H83" s="7">
        <v>46.847000000000001</v>
      </c>
      <c r="I83" s="7">
        <v>0.30599999999999999</v>
      </c>
      <c r="J83" s="7">
        <v>0.09</v>
      </c>
      <c r="K83" s="7">
        <f t="shared" si="6"/>
        <v>99.721999999999994</v>
      </c>
      <c r="L83" s="9">
        <v>87.099902138002321</v>
      </c>
    </row>
    <row r="84" spans="1:12" x14ac:dyDescent="0.2">
      <c r="A84" t="s">
        <v>190</v>
      </c>
      <c r="B84" s="15">
        <v>1479</v>
      </c>
      <c r="D84" s="7">
        <v>39.787999999999997</v>
      </c>
      <c r="E84" s="7">
        <v>3.3000000000000002E-2</v>
      </c>
      <c r="F84" s="7">
        <v>12.15</v>
      </c>
      <c r="G84" s="7">
        <v>0.13800000000000001</v>
      </c>
      <c r="H84" s="7">
        <v>46.878</v>
      </c>
      <c r="I84" s="7">
        <v>0.33</v>
      </c>
      <c r="J84" s="7">
        <v>5.5E-2</v>
      </c>
      <c r="K84" s="7">
        <f t="shared" si="6"/>
        <v>99.372</v>
      </c>
      <c r="L84" s="9">
        <v>87.305733421223081</v>
      </c>
    </row>
    <row r="85" spans="1:12" x14ac:dyDescent="0.2">
      <c r="A85" t="s">
        <v>193</v>
      </c>
      <c r="B85" s="15">
        <v>1483</v>
      </c>
      <c r="D85" s="7">
        <v>39.557000000000002</v>
      </c>
      <c r="E85" s="7">
        <v>0.10299999999999999</v>
      </c>
      <c r="F85" s="7">
        <v>12.548999999999999</v>
      </c>
      <c r="G85" s="7">
        <v>0.16</v>
      </c>
      <c r="H85" s="7">
        <v>46.401000000000003</v>
      </c>
      <c r="I85" s="7">
        <v>0.186</v>
      </c>
      <c r="J85" s="7">
        <v>9.6000000000000002E-2</v>
      </c>
      <c r="K85" s="7">
        <f t="shared" si="6"/>
        <v>99.052000000000021</v>
      </c>
      <c r="L85" s="9">
        <v>86.826749040191956</v>
      </c>
    </row>
    <row r="86" spans="1:12" x14ac:dyDescent="0.2">
      <c r="A86" t="s">
        <v>195</v>
      </c>
      <c r="B86" s="15">
        <v>1485</v>
      </c>
      <c r="D86" s="7">
        <v>40.070999999999998</v>
      </c>
      <c r="E86" s="7">
        <v>3.9E-2</v>
      </c>
      <c r="F86" s="7">
        <v>12.539</v>
      </c>
      <c r="G86" s="7">
        <v>0.17899999999999999</v>
      </c>
      <c r="H86" s="7">
        <v>46.774000000000001</v>
      </c>
      <c r="I86" s="7">
        <v>0.157</v>
      </c>
      <c r="J86" s="7">
        <v>0.113</v>
      </c>
      <c r="K86" s="7">
        <f t="shared" si="6"/>
        <v>99.872</v>
      </c>
      <c r="L86" s="9">
        <v>86.927118599722419</v>
      </c>
    </row>
    <row r="87" spans="1:12" x14ac:dyDescent="0.2">
      <c r="A87" t="s">
        <v>198</v>
      </c>
      <c r="B87" s="15">
        <v>1489</v>
      </c>
      <c r="D87" s="7">
        <v>40.146000000000001</v>
      </c>
      <c r="E87" s="7">
        <v>0.01</v>
      </c>
      <c r="F87" s="7">
        <v>12.102</v>
      </c>
      <c r="G87" s="7">
        <v>0.20799999999999999</v>
      </c>
      <c r="H87" s="7">
        <v>47.216000000000001</v>
      </c>
      <c r="I87" s="7">
        <v>0.16900000000000001</v>
      </c>
      <c r="J87" s="7">
        <v>0.18099999999999999</v>
      </c>
      <c r="K87" s="7">
        <f t="shared" si="6"/>
        <v>100.03199999999998</v>
      </c>
      <c r="L87" s="9">
        <v>87.428714356064617</v>
      </c>
    </row>
    <row r="88" spans="1:12" x14ac:dyDescent="0.2">
      <c r="A88" t="s">
        <v>200</v>
      </c>
      <c r="B88" s="15">
        <v>1491</v>
      </c>
      <c r="D88" s="7">
        <v>39.963000000000001</v>
      </c>
      <c r="E88" s="7">
        <v>1.7999999999999999E-2</v>
      </c>
      <c r="F88" s="7">
        <v>12.143000000000001</v>
      </c>
      <c r="G88" s="7">
        <v>0.182</v>
      </c>
      <c r="H88" s="7">
        <v>47.045999999999999</v>
      </c>
      <c r="I88" s="7">
        <v>0.14399999999999999</v>
      </c>
      <c r="J88" s="7">
        <v>0.20499999999999999</v>
      </c>
      <c r="K88" s="7">
        <f t="shared" si="6"/>
        <v>99.701000000000008</v>
      </c>
      <c r="L88" s="9">
        <v>87.351696431240171</v>
      </c>
    </row>
    <row r="89" spans="1:12" x14ac:dyDescent="0.2">
      <c r="A89" t="s">
        <v>202</v>
      </c>
      <c r="B89" s="15">
        <v>1493</v>
      </c>
      <c r="D89" s="7">
        <v>39.845999999999997</v>
      </c>
      <c r="E89" s="7">
        <v>5.2999999999999999E-2</v>
      </c>
      <c r="F89" s="7">
        <v>12.499000000000001</v>
      </c>
      <c r="G89" s="7">
        <v>0.17299999999999999</v>
      </c>
      <c r="H89" s="7">
        <v>46.902999999999999</v>
      </c>
      <c r="I89" s="7">
        <v>0.184</v>
      </c>
      <c r="J89" s="7">
        <v>7.6999999999999999E-2</v>
      </c>
      <c r="K89" s="7">
        <f t="shared" si="6"/>
        <v>99.734999999999985</v>
      </c>
      <c r="L89" s="9">
        <v>86.994577240411544</v>
      </c>
    </row>
    <row r="90" spans="1:12" x14ac:dyDescent="0.2">
      <c r="A90" t="s">
        <v>204</v>
      </c>
      <c r="B90" s="15">
        <v>1495</v>
      </c>
      <c r="D90" s="7">
        <v>40.049999999999997</v>
      </c>
      <c r="E90" s="7">
        <v>2.1999999999999999E-2</v>
      </c>
      <c r="F90" s="7">
        <v>12.372</v>
      </c>
      <c r="G90" s="7">
        <v>0.184</v>
      </c>
      <c r="H90" s="7">
        <v>47.030999999999999</v>
      </c>
      <c r="I90" s="7">
        <v>0.182</v>
      </c>
      <c r="J90" s="7">
        <v>0.13500000000000001</v>
      </c>
      <c r="K90" s="7">
        <f t="shared" si="6"/>
        <v>99.975999999999999</v>
      </c>
      <c r="L90" s="9">
        <v>87.140259804333098</v>
      </c>
    </row>
    <row r="91" spans="1:12" x14ac:dyDescent="0.2">
      <c r="A91" t="s">
        <v>206</v>
      </c>
      <c r="B91" s="15">
        <v>1497</v>
      </c>
      <c r="D91" s="7">
        <v>39.807000000000002</v>
      </c>
      <c r="E91" s="7">
        <v>7.6999999999999999E-2</v>
      </c>
      <c r="F91" s="7">
        <v>12.597</v>
      </c>
      <c r="G91" s="7">
        <v>0.13800000000000001</v>
      </c>
      <c r="H91" s="7">
        <v>46.701999999999998</v>
      </c>
      <c r="I91" s="7">
        <v>0.23799999999999999</v>
      </c>
      <c r="J91" s="7">
        <v>7.1999999999999995E-2</v>
      </c>
      <c r="K91" s="7">
        <f t="shared" si="6"/>
        <v>99.631</v>
      </c>
      <c r="L91" s="9">
        <v>86.857010175742644</v>
      </c>
    </row>
    <row r="92" spans="1:12" x14ac:dyDescent="0.2">
      <c r="A92" t="s">
        <v>207</v>
      </c>
      <c r="B92" s="15">
        <v>1499</v>
      </c>
      <c r="D92" s="7">
        <v>39.747</v>
      </c>
      <c r="E92" s="7">
        <v>0.05</v>
      </c>
      <c r="F92" s="7">
        <v>12.603</v>
      </c>
      <c r="G92" s="7">
        <v>0.153</v>
      </c>
      <c r="H92" s="7">
        <v>46.82</v>
      </c>
      <c r="I92" s="7">
        <v>0.17499999999999999</v>
      </c>
      <c r="J92" s="7">
        <v>8.8999999999999996E-2</v>
      </c>
      <c r="K92" s="7">
        <f t="shared" si="6"/>
        <v>99.636999999999986</v>
      </c>
      <c r="L92" s="9">
        <v>86.880363506372674</v>
      </c>
    </row>
    <row r="93" spans="1:12" x14ac:dyDescent="0.2">
      <c r="A93" t="s">
        <v>209</v>
      </c>
      <c r="B93" s="15">
        <v>1501</v>
      </c>
      <c r="D93" s="7">
        <v>39.726999999999997</v>
      </c>
      <c r="E93" s="7">
        <v>4.5999999999999999E-2</v>
      </c>
      <c r="F93" s="7">
        <v>12.581</v>
      </c>
      <c r="G93" s="7">
        <v>0.13300000000000001</v>
      </c>
      <c r="H93" s="7">
        <v>46.585000000000001</v>
      </c>
      <c r="I93" s="7">
        <v>0.187</v>
      </c>
      <c r="J93" s="7">
        <v>6.9000000000000006E-2</v>
      </c>
      <c r="K93" s="7">
        <f t="shared" si="6"/>
        <v>99.328000000000003</v>
      </c>
      <c r="L93" s="9">
        <v>86.842877620144009</v>
      </c>
    </row>
    <row r="94" spans="1:12" x14ac:dyDescent="0.2">
      <c r="A94" t="s">
        <v>212</v>
      </c>
      <c r="B94" s="15">
        <v>1505</v>
      </c>
      <c r="D94" s="7">
        <v>39.710999999999999</v>
      </c>
      <c r="E94" s="7">
        <v>4.4999999999999998E-2</v>
      </c>
      <c r="F94" s="7">
        <v>12.916</v>
      </c>
      <c r="G94" s="7">
        <v>0.151</v>
      </c>
      <c r="H94" s="7">
        <v>46.404000000000003</v>
      </c>
      <c r="I94" s="7">
        <v>0.14699999999999999</v>
      </c>
      <c r="J94" s="7">
        <v>8.8999999999999996E-2</v>
      </c>
      <c r="K94" s="7">
        <f t="shared" si="6"/>
        <v>99.463000000000008</v>
      </c>
      <c r="L94" s="9">
        <v>86.494282411861661</v>
      </c>
    </row>
    <row r="95" spans="1:12" x14ac:dyDescent="0.2">
      <c r="A95" t="s">
        <v>214</v>
      </c>
      <c r="B95" s="15">
        <v>1507</v>
      </c>
      <c r="D95" s="7">
        <v>39.968000000000004</v>
      </c>
      <c r="E95" s="7">
        <v>2.7E-2</v>
      </c>
      <c r="F95" s="7">
        <v>12.57</v>
      </c>
      <c r="G95" s="7">
        <v>0.14799999999999999</v>
      </c>
      <c r="H95" s="7">
        <v>46.856000000000002</v>
      </c>
      <c r="I95" s="7">
        <v>0.20599999999999999</v>
      </c>
      <c r="J95" s="7">
        <v>7.9000000000000001E-2</v>
      </c>
      <c r="K95" s="7">
        <f t="shared" si="6"/>
        <v>99.854000000000013</v>
      </c>
      <c r="L95" s="9">
        <v>86.91896104133032</v>
      </c>
    </row>
    <row r="96" spans="1:12" x14ac:dyDescent="0.2">
      <c r="A96" t="s">
        <v>216</v>
      </c>
      <c r="B96" s="15">
        <v>1509</v>
      </c>
      <c r="D96" s="7">
        <v>39.904000000000003</v>
      </c>
      <c r="E96" s="7">
        <v>4.2000000000000003E-2</v>
      </c>
      <c r="F96" s="7">
        <v>12.608000000000001</v>
      </c>
      <c r="G96" s="7">
        <v>0.14299999999999999</v>
      </c>
      <c r="H96" s="7">
        <v>46.81</v>
      </c>
      <c r="I96" s="7">
        <v>0.22900000000000001</v>
      </c>
      <c r="J96" s="7">
        <v>6.6000000000000003E-2</v>
      </c>
      <c r="K96" s="7">
        <f t="shared" si="6"/>
        <v>99.802000000000007</v>
      </c>
      <c r="L96" s="9">
        <v>86.873405971774005</v>
      </c>
    </row>
    <row r="97" spans="1:12" x14ac:dyDescent="0.2">
      <c r="A97" t="s">
        <v>582</v>
      </c>
      <c r="B97" s="15" t="s">
        <v>552</v>
      </c>
      <c r="D97" s="7">
        <v>39.093000000000004</v>
      </c>
      <c r="E97" s="7">
        <v>6.4000000000000001E-2</v>
      </c>
      <c r="F97" s="7">
        <v>12.494999999999999</v>
      </c>
      <c r="G97" s="7">
        <v>0.16600000000000001</v>
      </c>
      <c r="H97" s="7">
        <v>46.664999999999999</v>
      </c>
      <c r="I97" s="7">
        <v>0.16700000000000001</v>
      </c>
      <c r="J97" s="7">
        <v>7.5999999999999998E-2</v>
      </c>
      <c r="K97" s="7">
        <f t="shared" si="6"/>
        <v>98.725999999999999</v>
      </c>
      <c r="L97" s="9">
        <v>86.941427366959289</v>
      </c>
    </row>
    <row r="98" spans="1:12" x14ac:dyDescent="0.2">
      <c r="A98" t="s">
        <v>582</v>
      </c>
      <c r="B98" s="15" t="s">
        <v>553</v>
      </c>
      <c r="D98" s="7">
        <v>39.615000000000002</v>
      </c>
      <c r="E98" s="7">
        <v>5.1999999999999998E-2</v>
      </c>
      <c r="F98" s="7">
        <v>12.331</v>
      </c>
      <c r="G98" s="7">
        <v>0.16900000000000001</v>
      </c>
      <c r="H98" s="7">
        <v>47.034999999999997</v>
      </c>
      <c r="I98" s="7">
        <v>0.158</v>
      </c>
      <c r="J98" s="7">
        <v>0.111</v>
      </c>
      <c r="K98" s="7">
        <f t="shared" si="6"/>
        <v>99.471000000000004</v>
      </c>
      <c r="L98" s="9">
        <v>87.175656158175215</v>
      </c>
    </row>
    <row r="99" spans="1:12" x14ac:dyDescent="0.2">
      <c r="A99" t="s">
        <v>582</v>
      </c>
      <c r="B99" s="15" t="s">
        <v>554</v>
      </c>
      <c r="D99" s="7">
        <v>38.984999999999999</v>
      </c>
      <c r="E99" s="7">
        <v>0.04</v>
      </c>
      <c r="F99" s="7">
        <v>12.32</v>
      </c>
      <c r="G99" s="7">
        <v>0.14099999999999999</v>
      </c>
      <c r="H99" s="7">
        <v>47.131999999999998</v>
      </c>
      <c r="I99" s="7">
        <v>0.23499999999999999</v>
      </c>
      <c r="J99" s="7">
        <v>4.8000000000000001E-2</v>
      </c>
      <c r="K99" s="7">
        <f t="shared" si="6"/>
        <v>98.900999999999996</v>
      </c>
      <c r="L99" s="9">
        <v>87.213147115432065</v>
      </c>
    </row>
    <row r="100" spans="1:12" x14ac:dyDescent="0.2">
      <c r="A100" t="s">
        <v>582</v>
      </c>
      <c r="B100" s="15" t="s">
        <v>555</v>
      </c>
      <c r="D100" s="7">
        <v>39.475000000000001</v>
      </c>
      <c r="E100" s="7">
        <v>3.7999999999999999E-2</v>
      </c>
      <c r="F100" s="7">
        <v>12.334</v>
      </c>
      <c r="G100" s="7">
        <v>0.18</v>
      </c>
      <c r="H100" s="7">
        <v>47.22</v>
      </c>
      <c r="I100" s="7">
        <v>0.15</v>
      </c>
      <c r="J100" s="7">
        <v>9.6000000000000002E-2</v>
      </c>
      <c r="K100" s="7">
        <f t="shared" si="6"/>
        <v>99.492999999999995</v>
      </c>
      <c r="L100" s="9">
        <v>87.21778395276138</v>
      </c>
    </row>
    <row r="101" spans="1:12" x14ac:dyDescent="0.2">
      <c r="A101" t="s">
        <v>582</v>
      </c>
      <c r="B101" s="15" t="s">
        <v>556</v>
      </c>
      <c r="D101" s="7">
        <v>38.692</v>
      </c>
      <c r="E101" s="7">
        <v>3.9E-2</v>
      </c>
      <c r="F101" s="7">
        <v>12.231999999999999</v>
      </c>
      <c r="G101" s="7">
        <v>0.183</v>
      </c>
      <c r="H101" s="7">
        <v>46.853999999999999</v>
      </c>
      <c r="I101" s="7">
        <v>0.14899999999999999</v>
      </c>
      <c r="J101" s="7">
        <v>8.8999999999999996E-2</v>
      </c>
      <c r="K101" s="7">
        <f t="shared" si="6"/>
        <v>98.238</v>
      </c>
      <c r="L101" s="9">
        <v>87.226277372262757</v>
      </c>
    </row>
    <row r="102" spans="1:12" x14ac:dyDescent="0.2">
      <c r="A102" t="s">
        <v>582</v>
      </c>
      <c r="B102" s="15" t="s">
        <v>557</v>
      </c>
      <c r="D102" s="7">
        <v>39.064</v>
      </c>
      <c r="E102" s="7">
        <v>4.1000000000000002E-2</v>
      </c>
      <c r="F102" s="7">
        <v>12.259</v>
      </c>
      <c r="G102" s="7">
        <v>0.16600000000000001</v>
      </c>
      <c r="H102" s="7">
        <v>46.987000000000002</v>
      </c>
      <c r="I102" s="7">
        <v>0.16</v>
      </c>
      <c r="J102" s="7">
        <v>7.6999999999999999E-2</v>
      </c>
      <c r="K102" s="7">
        <f t="shared" si="6"/>
        <v>98.753999999999991</v>
      </c>
      <c r="L102" s="9">
        <v>87.233410856549057</v>
      </c>
    </row>
    <row r="103" spans="1:12" x14ac:dyDescent="0.2">
      <c r="A103" t="s">
        <v>582</v>
      </c>
      <c r="B103" s="15" t="s">
        <v>558</v>
      </c>
      <c r="D103" s="7">
        <v>38.834000000000003</v>
      </c>
      <c r="E103" s="7">
        <v>3.7999999999999999E-2</v>
      </c>
      <c r="F103" s="7">
        <v>12.236000000000001</v>
      </c>
      <c r="G103" s="7">
        <v>0.18</v>
      </c>
      <c r="H103" s="7">
        <v>46.962000000000003</v>
      </c>
      <c r="I103" s="7">
        <v>0.156</v>
      </c>
      <c r="J103" s="7">
        <v>8.6999999999999994E-2</v>
      </c>
      <c r="K103" s="7">
        <f t="shared" si="6"/>
        <v>98.493000000000009</v>
      </c>
      <c r="L103" s="9">
        <v>87.245804540967427</v>
      </c>
    </row>
    <row r="104" spans="1:12" x14ac:dyDescent="0.2">
      <c r="A104" t="s">
        <v>582</v>
      </c>
      <c r="B104" s="15" t="s">
        <v>559</v>
      </c>
      <c r="D104" s="7">
        <v>39.015999999999998</v>
      </c>
      <c r="E104" s="7">
        <v>4.2999999999999997E-2</v>
      </c>
      <c r="F104" s="7">
        <v>12.298999999999999</v>
      </c>
      <c r="G104" s="7">
        <v>0.14799999999999999</v>
      </c>
      <c r="H104" s="7">
        <v>47.231999999999999</v>
      </c>
      <c r="I104" s="7">
        <v>0.219</v>
      </c>
      <c r="J104" s="7">
        <v>6.0999999999999999E-2</v>
      </c>
      <c r="K104" s="7">
        <f t="shared" si="6"/>
        <v>99.018000000000001</v>
      </c>
      <c r="L104" s="9">
        <v>87.25209669462258</v>
      </c>
    </row>
    <row r="105" spans="1:12" x14ac:dyDescent="0.2">
      <c r="A105" t="s">
        <v>582</v>
      </c>
      <c r="B105" s="15" t="s">
        <v>560</v>
      </c>
      <c r="D105" s="7">
        <v>38.895000000000003</v>
      </c>
      <c r="E105" s="7">
        <v>0.06</v>
      </c>
      <c r="F105" s="7">
        <v>12.188000000000001</v>
      </c>
      <c r="G105" s="7">
        <v>0.183</v>
      </c>
      <c r="H105" s="7">
        <v>46.826000000000001</v>
      </c>
      <c r="I105" s="7">
        <v>0.14499999999999999</v>
      </c>
      <c r="J105" s="7">
        <v>0.1</v>
      </c>
      <c r="K105" s="7">
        <f t="shared" si="6"/>
        <v>98.397000000000006</v>
      </c>
      <c r="L105" s="9">
        <v>87.257521773555041</v>
      </c>
    </row>
    <row r="106" spans="1:12" x14ac:dyDescent="0.2">
      <c r="A106" t="s">
        <v>582</v>
      </c>
      <c r="B106" s="15" t="s">
        <v>561</v>
      </c>
      <c r="D106" s="7">
        <v>38.896999999999998</v>
      </c>
      <c r="E106" s="7">
        <v>0.04</v>
      </c>
      <c r="F106" s="7">
        <v>12.257</v>
      </c>
      <c r="G106" s="7">
        <v>0.14699999999999999</v>
      </c>
      <c r="H106" s="7">
        <v>47.16</v>
      </c>
      <c r="I106" s="7">
        <v>0.222</v>
      </c>
      <c r="J106" s="7">
        <v>6.3E-2</v>
      </c>
      <c r="K106" s="7">
        <f t="shared" si="6"/>
        <v>98.785999999999987</v>
      </c>
      <c r="L106" s="9">
        <v>87.273175542406321</v>
      </c>
    </row>
    <row r="107" spans="1:12" x14ac:dyDescent="0.2">
      <c r="A107" t="s">
        <v>582</v>
      </c>
      <c r="B107" s="15" t="s">
        <v>562</v>
      </c>
      <c r="D107" s="7">
        <v>39.137999999999998</v>
      </c>
      <c r="E107" s="7">
        <v>0.04</v>
      </c>
      <c r="F107" s="7">
        <v>12.259</v>
      </c>
      <c r="G107" s="7">
        <v>0.17299999999999999</v>
      </c>
      <c r="H107" s="7">
        <v>47.195</v>
      </c>
      <c r="I107" s="7">
        <v>0.155</v>
      </c>
      <c r="J107" s="7">
        <v>8.7999999999999995E-2</v>
      </c>
      <c r="K107" s="7">
        <f t="shared" si="6"/>
        <v>99.048000000000002</v>
      </c>
      <c r="L107" s="9">
        <v>87.278750123603274</v>
      </c>
    </row>
    <row r="108" spans="1:12" x14ac:dyDescent="0.2">
      <c r="A108" t="s">
        <v>582</v>
      </c>
      <c r="B108" s="15" t="s">
        <v>563</v>
      </c>
      <c r="D108" s="7">
        <v>39.378</v>
      </c>
      <c r="E108" s="7">
        <v>0.04</v>
      </c>
      <c r="F108" s="7">
        <v>12.266999999999999</v>
      </c>
      <c r="G108" s="7">
        <v>0.186</v>
      </c>
      <c r="H108" s="7">
        <v>47.231999999999999</v>
      </c>
      <c r="I108" s="7">
        <v>0.159</v>
      </c>
      <c r="J108" s="7">
        <v>0.14099999999999999</v>
      </c>
      <c r="K108" s="7">
        <f t="shared" si="6"/>
        <v>99.40300000000002</v>
      </c>
      <c r="L108" s="9">
        <v>87.283638347468127</v>
      </c>
    </row>
    <row r="109" spans="1:12" x14ac:dyDescent="0.2">
      <c r="A109" t="s">
        <v>582</v>
      </c>
      <c r="B109" s="15" t="s">
        <v>564</v>
      </c>
      <c r="D109" s="7">
        <v>39.287999999999997</v>
      </c>
      <c r="E109" s="7">
        <v>5.2999999999999999E-2</v>
      </c>
      <c r="F109" s="7">
        <v>12.243</v>
      </c>
      <c r="G109" s="7">
        <v>0.14199999999999999</v>
      </c>
      <c r="H109" s="7">
        <v>47.191000000000003</v>
      </c>
      <c r="I109" s="7">
        <v>0.26300000000000001</v>
      </c>
      <c r="J109" s="7">
        <v>6.7000000000000004E-2</v>
      </c>
      <c r="K109" s="7">
        <f t="shared" si="6"/>
        <v>99.247</v>
      </c>
      <c r="L109" s="9">
        <v>87.294350842418226</v>
      </c>
    </row>
    <row r="110" spans="1:12" x14ac:dyDescent="0.2">
      <c r="A110" t="s">
        <v>582</v>
      </c>
      <c r="B110" s="15" t="s">
        <v>565</v>
      </c>
      <c r="D110" s="7">
        <v>39.087000000000003</v>
      </c>
      <c r="E110" s="7">
        <v>5.0999999999999997E-2</v>
      </c>
      <c r="F110" s="7">
        <v>12.207000000000001</v>
      </c>
      <c r="G110" s="7">
        <v>0.152</v>
      </c>
      <c r="H110" s="7">
        <v>47.103000000000002</v>
      </c>
      <c r="I110" s="7">
        <v>0.25</v>
      </c>
      <c r="J110" s="7">
        <v>7.4999999999999997E-2</v>
      </c>
      <c r="K110" s="7">
        <f t="shared" si="6"/>
        <v>98.925000000000011</v>
      </c>
      <c r="L110" s="9">
        <v>87.303943397159955</v>
      </c>
    </row>
    <row r="111" spans="1:12" x14ac:dyDescent="0.2">
      <c r="A111" t="s">
        <v>582</v>
      </c>
      <c r="B111" s="15" t="s">
        <v>566</v>
      </c>
      <c r="D111" s="7">
        <v>39.468000000000004</v>
      </c>
      <c r="E111" s="7">
        <v>5.3999999999999999E-2</v>
      </c>
      <c r="F111" s="7">
        <v>12.22</v>
      </c>
      <c r="G111" s="7">
        <v>0.14099999999999999</v>
      </c>
      <c r="H111" s="7">
        <v>47.146000000000001</v>
      </c>
      <c r="I111" s="7">
        <v>0.253</v>
      </c>
      <c r="J111" s="7">
        <v>5.8000000000000003E-2</v>
      </c>
      <c r="K111" s="7">
        <f t="shared" si="6"/>
        <v>99.34</v>
      </c>
      <c r="L111" s="9">
        <v>87.304347826086968</v>
      </c>
    </row>
    <row r="112" spans="1:12" x14ac:dyDescent="0.2">
      <c r="A112" t="s">
        <v>582</v>
      </c>
      <c r="B112" s="15" t="s">
        <v>567</v>
      </c>
      <c r="D112" s="7">
        <v>39.354999999999997</v>
      </c>
      <c r="E112" s="7">
        <v>0.04</v>
      </c>
      <c r="F112" s="7">
        <v>12.180999999999999</v>
      </c>
      <c r="G112" s="7">
        <v>0.13900000000000001</v>
      </c>
      <c r="H112" s="7">
        <v>47.054000000000002</v>
      </c>
      <c r="I112" s="7">
        <v>0.308</v>
      </c>
      <c r="J112" s="7">
        <v>5.7000000000000002E-2</v>
      </c>
      <c r="K112" s="7">
        <f t="shared" si="6"/>
        <v>99.134000000000015</v>
      </c>
      <c r="L112" s="9">
        <v>87.317436661698963</v>
      </c>
    </row>
    <row r="113" spans="1:14" x14ac:dyDescent="0.2">
      <c r="A113" t="s">
        <v>582</v>
      </c>
      <c r="B113" s="15" t="s">
        <v>568</v>
      </c>
      <c r="D113" s="7">
        <v>39.509</v>
      </c>
      <c r="E113" s="7">
        <v>4.2000000000000003E-2</v>
      </c>
      <c r="F113" s="7">
        <v>12.204000000000001</v>
      </c>
      <c r="G113" s="7">
        <v>0.16</v>
      </c>
      <c r="H113" s="7">
        <v>47.191000000000003</v>
      </c>
      <c r="I113" s="7">
        <v>0.17</v>
      </c>
      <c r="J113" s="7">
        <v>7.0999999999999994E-2</v>
      </c>
      <c r="K113" s="7">
        <f t="shared" si="6"/>
        <v>99.346999999999994</v>
      </c>
      <c r="L113" s="9">
        <v>87.327372081470443</v>
      </c>
    </row>
    <row r="114" spans="1:14" x14ac:dyDescent="0.2">
      <c r="A114" t="s">
        <v>582</v>
      </c>
      <c r="B114" s="15" t="s">
        <v>569</v>
      </c>
      <c r="D114" s="7">
        <v>38.966999999999999</v>
      </c>
      <c r="E114" s="7">
        <v>4.1000000000000002E-2</v>
      </c>
      <c r="F114" s="7">
        <v>12.141</v>
      </c>
      <c r="G114" s="7">
        <v>0.13800000000000001</v>
      </c>
      <c r="H114" s="7">
        <v>46.951999999999998</v>
      </c>
      <c r="I114" s="7">
        <v>0.27900000000000003</v>
      </c>
      <c r="J114" s="7">
        <v>5.0999999999999997E-2</v>
      </c>
      <c r="K114" s="7">
        <f t="shared" si="6"/>
        <v>98.568999999999988</v>
      </c>
      <c r="L114" s="9">
        <v>87.333003463631869</v>
      </c>
    </row>
    <row r="115" spans="1:14" x14ac:dyDescent="0.2">
      <c r="A115" t="s">
        <v>582</v>
      </c>
      <c r="B115" s="15" t="s">
        <v>570</v>
      </c>
      <c r="D115" s="7">
        <v>39.646999999999998</v>
      </c>
      <c r="E115" s="7">
        <v>0.05</v>
      </c>
      <c r="F115" s="7">
        <v>12.175000000000001</v>
      </c>
      <c r="G115" s="7">
        <v>0.17399999999999999</v>
      </c>
      <c r="H115" s="7">
        <v>47.146999999999998</v>
      </c>
      <c r="I115" s="7">
        <v>0.152</v>
      </c>
      <c r="J115" s="7">
        <v>7.9000000000000001E-2</v>
      </c>
      <c r="K115" s="7">
        <f t="shared" si="6"/>
        <v>99.423999999999992</v>
      </c>
      <c r="L115" s="9">
        <v>87.347507842453808</v>
      </c>
    </row>
    <row r="116" spans="1:14" x14ac:dyDescent="0.2">
      <c r="A116" t="s">
        <v>582</v>
      </c>
      <c r="B116" s="15" t="s">
        <v>571</v>
      </c>
      <c r="D116" s="7">
        <v>38.911000000000001</v>
      </c>
      <c r="E116" s="7">
        <v>3.1E-2</v>
      </c>
      <c r="F116" s="7">
        <v>12.15</v>
      </c>
      <c r="G116" s="7">
        <v>0.20899999999999999</v>
      </c>
      <c r="H116" s="7">
        <v>47.182000000000002</v>
      </c>
      <c r="I116" s="7">
        <v>0.17299999999999999</v>
      </c>
      <c r="J116" s="7">
        <v>0.14199999999999999</v>
      </c>
      <c r="K116" s="7">
        <f t="shared" si="6"/>
        <v>98.798000000000002</v>
      </c>
      <c r="L116" s="9">
        <v>87.37844908435757</v>
      </c>
    </row>
    <row r="117" spans="1:14" x14ac:dyDescent="0.2">
      <c r="A117" t="s">
        <v>582</v>
      </c>
      <c r="B117" s="15" t="s">
        <v>572</v>
      </c>
      <c r="D117" s="7">
        <v>39.189</v>
      </c>
      <c r="E117" s="7">
        <v>4.2000000000000003E-2</v>
      </c>
      <c r="F117" s="7">
        <v>12.153</v>
      </c>
      <c r="G117" s="7">
        <v>0.14599999999999999</v>
      </c>
      <c r="H117" s="7">
        <v>47.244</v>
      </c>
      <c r="I117" s="7">
        <v>0.27400000000000002</v>
      </c>
      <c r="J117" s="7">
        <v>0.104</v>
      </c>
      <c r="K117" s="7">
        <f t="shared" si="6"/>
        <v>99.152000000000001</v>
      </c>
      <c r="L117" s="9">
        <v>87.386138613861391</v>
      </c>
    </row>
    <row r="118" spans="1:14" x14ac:dyDescent="0.2">
      <c r="A118" t="s">
        <v>582</v>
      </c>
      <c r="B118" s="15" t="s">
        <v>573</v>
      </c>
      <c r="D118" s="7">
        <v>39.838999999999999</v>
      </c>
      <c r="E118" s="7">
        <v>5.2999999999999999E-2</v>
      </c>
      <c r="F118" s="7">
        <v>12.167999999999999</v>
      </c>
      <c r="G118" s="7">
        <v>0.15</v>
      </c>
      <c r="H118" s="7">
        <v>47.353999999999999</v>
      </c>
      <c r="I118" s="7">
        <v>0.20100000000000001</v>
      </c>
      <c r="J118" s="7">
        <v>5.7000000000000002E-2</v>
      </c>
      <c r="K118" s="7">
        <f t="shared" si="6"/>
        <v>99.821999999999989</v>
      </c>
      <c r="L118" s="9">
        <v>87.400986399641312</v>
      </c>
    </row>
    <row r="119" spans="1:14" x14ac:dyDescent="0.2">
      <c r="A119" t="s">
        <v>582</v>
      </c>
      <c r="B119" s="15" t="s">
        <v>574</v>
      </c>
      <c r="D119" s="7">
        <v>39.988</v>
      </c>
      <c r="E119" s="7">
        <v>3.4000000000000002E-2</v>
      </c>
      <c r="F119" s="7">
        <v>12.113</v>
      </c>
      <c r="G119" s="7">
        <v>0.21</v>
      </c>
      <c r="H119" s="7">
        <v>47.216999999999999</v>
      </c>
      <c r="I119" s="7">
        <v>0.16900000000000001</v>
      </c>
      <c r="J119" s="7">
        <v>0.13600000000000001</v>
      </c>
      <c r="K119" s="7">
        <f t="shared" si="6"/>
        <v>99.86699999999999</v>
      </c>
      <c r="L119" s="9">
        <v>87.41996798719488</v>
      </c>
    </row>
    <row r="120" spans="1:14" x14ac:dyDescent="0.2">
      <c r="A120" t="s">
        <v>582</v>
      </c>
      <c r="B120" s="15" t="s">
        <v>575</v>
      </c>
      <c r="D120" s="7">
        <v>39.399000000000001</v>
      </c>
      <c r="E120" s="7">
        <v>0.03</v>
      </c>
      <c r="F120" s="7">
        <v>12.1</v>
      </c>
      <c r="G120" s="7">
        <v>0.13100000000000001</v>
      </c>
      <c r="H120" s="7">
        <v>47.204999999999998</v>
      </c>
      <c r="I120" s="7">
        <v>0.33200000000000002</v>
      </c>
      <c r="J120" s="7">
        <v>5.8999999999999997E-2</v>
      </c>
      <c r="K120" s="7">
        <f t="shared" si="6"/>
        <v>99.256</v>
      </c>
      <c r="L120" s="9">
        <v>87.426755387824031</v>
      </c>
    </row>
    <row r="121" spans="1:14" x14ac:dyDescent="0.2">
      <c r="A121" t="s">
        <v>582</v>
      </c>
      <c r="B121" s="15" t="s">
        <v>576</v>
      </c>
      <c r="D121" s="7">
        <v>39.542000000000002</v>
      </c>
      <c r="E121" s="7">
        <v>0.04</v>
      </c>
      <c r="F121" s="7">
        <v>12.11</v>
      </c>
      <c r="G121" s="7">
        <v>0.13700000000000001</v>
      </c>
      <c r="H121" s="7">
        <v>47.326000000000001</v>
      </c>
      <c r="I121" s="7">
        <v>0.3</v>
      </c>
      <c r="J121" s="7">
        <v>5.6000000000000001E-2</v>
      </c>
      <c r="K121" s="7">
        <f t="shared" si="6"/>
        <v>99.510999999999996</v>
      </c>
      <c r="L121" s="9">
        <v>87.44597347111133</v>
      </c>
    </row>
    <row r="122" spans="1:14" x14ac:dyDescent="0.2">
      <c r="A122" t="s">
        <v>582</v>
      </c>
      <c r="B122" s="15" t="s">
        <v>577</v>
      </c>
      <c r="D122" s="7">
        <v>39.051000000000002</v>
      </c>
      <c r="E122" s="7">
        <v>4.7E-2</v>
      </c>
      <c r="F122" s="7">
        <v>12.039</v>
      </c>
      <c r="G122" s="7">
        <v>0.13700000000000001</v>
      </c>
      <c r="H122" s="7">
        <v>47.085999999999999</v>
      </c>
      <c r="I122" s="7">
        <v>0.30299999999999999</v>
      </c>
      <c r="J122" s="7">
        <v>0.13900000000000001</v>
      </c>
      <c r="K122" s="7">
        <f t="shared" si="6"/>
        <v>98.801999999999992</v>
      </c>
      <c r="L122" s="9">
        <v>87.452905016855055</v>
      </c>
    </row>
    <row r="123" spans="1:14" x14ac:dyDescent="0.2">
      <c r="A123" t="s">
        <v>582</v>
      </c>
      <c r="B123" s="15" t="s">
        <v>578</v>
      </c>
      <c r="D123" s="7">
        <v>39.066000000000003</v>
      </c>
      <c r="E123" s="7">
        <v>2.1999999999999999E-2</v>
      </c>
      <c r="F123" s="7">
        <v>12.037000000000001</v>
      </c>
      <c r="G123" s="7">
        <v>0.124</v>
      </c>
      <c r="H123" s="7">
        <v>47.109000000000002</v>
      </c>
      <c r="I123" s="7">
        <v>0.34699999999999998</v>
      </c>
      <c r="J123" s="7">
        <v>6.0999999999999999E-2</v>
      </c>
      <c r="K123" s="7">
        <f t="shared" si="6"/>
        <v>98.766000000000005</v>
      </c>
      <c r="L123" s="9">
        <v>87.462863933452155</v>
      </c>
    </row>
    <row r="124" spans="1:14" x14ac:dyDescent="0.2">
      <c r="A124" t="s">
        <v>582</v>
      </c>
      <c r="B124" s="15" t="s">
        <v>579</v>
      </c>
      <c r="D124" s="7">
        <v>39.457999999999998</v>
      </c>
      <c r="E124" s="7">
        <v>2.1999999999999999E-2</v>
      </c>
      <c r="F124" s="7">
        <v>11.882999999999999</v>
      </c>
      <c r="G124" s="7">
        <v>0.24</v>
      </c>
      <c r="H124" s="7">
        <v>47.088999999999999</v>
      </c>
      <c r="I124" s="7">
        <v>0.154</v>
      </c>
      <c r="J124" s="7">
        <v>0.21099999999999999</v>
      </c>
      <c r="K124" s="7">
        <f t="shared" si="6"/>
        <v>99.057000000000002</v>
      </c>
      <c r="L124" s="9">
        <v>87.599062951702138</v>
      </c>
    </row>
    <row r="125" spans="1:14" x14ac:dyDescent="0.2">
      <c r="A125" t="s">
        <v>582</v>
      </c>
      <c r="B125" s="15" t="s">
        <v>580</v>
      </c>
      <c r="D125" s="7">
        <v>39.423000000000002</v>
      </c>
      <c r="E125" s="7">
        <v>3.6999999999999998E-2</v>
      </c>
      <c r="F125" s="7">
        <v>12.32</v>
      </c>
      <c r="G125" s="7">
        <v>0.16600000000000001</v>
      </c>
      <c r="H125" s="7">
        <v>47.279000000000003</v>
      </c>
      <c r="I125" s="7">
        <v>0.16900000000000001</v>
      </c>
      <c r="J125" s="7">
        <v>8.6999999999999994E-2</v>
      </c>
      <c r="K125" s="7">
        <f t="shared" si="6"/>
        <v>99.480999999999995</v>
      </c>
      <c r="L125" s="9">
        <v>87.247856470238389</v>
      </c>
    </row>
    <row r="126" spans="1:14" x14ac:dyDescent="0.2">
      <c r="A126" t="s">
        <v>582</v>
      </c>
      <c r="B126" s="15" t="s">
        <v>581</v>
      </c>
      <c r="D126" s="7">
        <v>39.159999999999997</v>
      </c>
      <c r="E126" s="7">
        <v>4.4999999999999998E-2</v>
      </c>
      <c r="F126" s="7">
        <v>12.196999999999999</v>
      </c>
      <c r="G126" s="7">
        <v>0.155</v>
      </c>
      <c r="H126" s="7">
        <v>47.298999999999999</v>
      </c>
      <c r="I126" s="7">
        <v>0.182</v>
      </c>
      <c r="J126" s="7">
        <v>7.0999999999999994E-2</v>
      </c>
      <c r="K126" s="7">
        <f t="shared" si="6"/>
        <v>99.108999999999995</v>
      </c>
      <c r="L126" s="9">
        <v>87.362230020263937</v>
      </c>
    </row>
    <row r="127" spans="1:14" x14ac:dyDescent="0.2">
      <c r="A127" s="16" t="s">
        <v>513</v>
      </c>
      <c r="D127" s="8">
        <f t="shared" ref="D127:J127" si="7">AVERAGE(D73:D126)</f>
        <v>39.525833333333324</v>
      </c>
      <c r="E127" s="8">
        <f t="shared" si="7"/>
        <v>4.3203703703703689E-2</v>
      </c>
      <c r="F127" s="8">
        <f t="shared" si="7"/>
        <v>12.349777777777781</v>
      </c>
      <c r="G127" s="8">
        <f t="shared" si="7"/>
        <v>0.16257407407407409</v>
      </c>
      <c r="H127" s="8">
        <f t="shared" si="7"/>
        <v>46.978666666666669</v>
      </c>
      <c r="I127" s="8">
        <f t="shared" si="7"/>
        <v>0.20861111111111119</v>
      </c>
      <c r="J127" s="8">
        <f t="shared" si="7"/>
        <v>9.1351851851851892E-2</v>
      </c>
      <c r="K127" s="8">
        <f>AVERAGE(K5:K126)</f>
        <v>98.502243512881321</v>
      </c>
      <c r="L127" s="10">
        <f>AVERAGE(L73:L126)</f>
        <v>87.147279810667925</v>
      </c>
      <c r="M127" s="2"/>
      <c r="N127" s="2"/>
    </row>
    <row r="128" spans="1:14" x14ac:dyDescent="0.2">
      <c r="A128" s="16" t="s">
        <v>515</v>
      </c>
      <c r="D128" s="8">
        <f t="shared" ref="D128:J128" si="8">STDEV(D73:D126)</f>
        <v>0.39953424535019144</v>
      </c>
      <c r="E128" s="8">
        <f t="shared" si="8"/>
        <v>1.5902271855766568E-2</v>
      </c>
      <c r="F128" s="8">
        <f t="shared" si="8"/>
        <v>0.23348190238675531</v>
      </c>
      <c r="G128" s="8">
        <f t="shared" si="8"/>
        <v>2.6062046323349988E-2</v>
      </c>
      <c r="H128" s="8">
        <f t="shared" si="8"/>
        <v>0.23777434998214958</v>
      </c>
      <c r="I128" s="8">
        <f t="shared" si="8"/>
        <v>5.8797194345419648E-2</v>
      </c>
      <c r="J128" s="8">
        <f t="shared" si="8"/>
        <v>3.7336894297078524E-2</v>
      </c>
      <c r="K128" s="8">
        <f>STDEV(K5:K126)</f>
        <v>9.1533996976002765</v>
      </c>
      <c r="L128" s="8">
        <f>STDEV(L73:L126)</f>
        <v>0.25686478345603259</v>
      </c>
      <c r="M128" s="2"/>
      <c r="N128" s="2"/>
    </row>
    <row r="129" spans="1:14" x14ac:dyDescent="0.2">
      <c r="A129" s="16" t="s">
        <v>518</v>
      </c>
      <c r="D129" s="8"/>
      <c r="E129" s="8"/>
      <c r="F129" s="8"/>
      <c r="G129" s="8"/>
      <c r="H129" s="8"/>
      <c r="I129" s="8"/>
      <c r="J129" s="8"/>
      <c r="K129" s="8"/>
      <c r="L129" s="17">
        <f>COUNT(L73:L126)</f>
        <v>54</v>
      </c>
      <c r="M129" s="2"/>
      <c r="N129" s="2"/>
    </row>
    <row r="131" spans="1:14" x14ac:dyDescent="0.2">
      <c r="A131" s="19" t="s">
        <v>595</v>
      </c>
      <c r="D131" s="3"/>
      <c r="E131" s="3"/>
      <c r="F131" s="3"/>
      <c r="G131" s="3"/>
      <c r="H131" s="3"/>
      <c r="I131" s="3"/>
      <c r="J131" s="3"/>
      <c r="K131" s="3"/>
      <c r="L131" s="3"/>
    </row>
    <row r="132" spans="1:14" x14ac:dyDescent="0.2">
      <c r="A132" s="19" t="s">
        <v>588</v>
      </c>
    </row>
    <row r="133" spans="1:14" x14ac:dyDescent="0.2">
      <c r="A133" s="19" t="s">
        <v>589</v>
      </c>
    </row>
    <row r="134" spans="1:14" x14ac:dyDescent="0.2">
      <c r="A134" s="19" t="s">
        <v>781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8560B-B173-9749-8764-B7D13B3A88A9}">
  <dimension ref="A1:I28"/>
  <sheetViews>
    <sheetView tabSelected="1" workbookViewId="0">
      <selection activeCell="E28" sqref="E28"/>
    </sheetView>
  </sheetViews>
  <sheetFormatPr baseColWidth="10" defaultRowHeight="15" x14ac:dyDescent="0.2"/>
  <cols>
    <col min="1" max="1" width="14" style="43" customWidth="1"/>
    <col min="2" max="16384" width="10.83203125" style="43"/>
  </cols>
  <sheetData>
    <row r="1" spans="1:9" x14ac:dyDescent="0.2">
      <c r="A1" s="42" t="s">
        <v>798</v>
      </c>
      <c r="B1" s="42"/>
      <c r="C1" s="42"/>
      <c r="D1" s="42"/>
      <c r="E1" s="42"/>
      <c r="F1" s="42"/>
      <c r="G1" s="42"/>
      <c r="H1" s="42"/>
      <c r="I1" s="42"/>
    </row>
    <row r="2" spans="1:9" x14ac:dyDescent="0.2">
      <c r="A2" s="44"/>
      <c r="B2" s="44"/>
      <c r="C2" s="44"/>
      <c r="D2" s="44"/>
      <c r="E2" s="44"/>
      <c r="F2" s="44"/>
      <c r="G2" s="44"/>
      <c r="H2" s="44"/>
      <c r="I2" s="44"/>
    </row>
    <row r="3" spans="1:9" x14ac:dyDescent="0.2">
      <c r="A3" s="44" t="s">
        <v>8</v>
      </c>
      <c r="B3" s="44" t="s">
        <v>1</v>
      </c>
      <c r="C3" s="44" t="s">
        <v>6</v>
      </c>
      <c r="D3" s="44" t="s">
        <v>3</v>
      </c>
      <c r="E3" s="44" t="s">
        <v>0</v>
      </c>
      <c r="F3" s="44" t="s">
        <v>4</v>
      </c>
      <c r="G3" s="44" t="s">
        <v>5</v>
      </c>
      <c r="H3" s="44" t="s">
        <v>2</v>
      </c>
      <c r="I3" s="44" t="s">
        <v>7</v>
      </c>
    </row>
    <row r="4" spans="1:9" x14ac:dyDescent="0.2">
      <c r="A4" s="44" t="s">
        <v>782</v>
      </c>
      <c r="B4" s="45">
        <v>40.72</v>
      </c>
      <c r="C4" s="45">
        <v>0.02</v>
      </c>
      <c r="D4" s="45">
        <v>9.52</v>
      </c>
      <c r="E4" s="45">
        <v>49.64</v>
      </c>
      <c r="F4" s="45">
        <v>0.14000000000000001</v>
      </c>
      <c r="G4" s="45">
        <v>0.4</v>
      </c>
      <c r="H4" s="45">
        <v>0.03</v>
      </c>
      <c r="I4" s="45">
        <v>100.49</v>
      </c>
    </row>
    <row r="5" spans="1:9" x14ac:dyDescent="0.2">
      <c r="A5" s="44" t="s">
        <v>783</v>
      </c>
      <c r="B5" s="45">
        <v>40.75</v>
      </c>
      <c r="C5" s="45">
        <v>0.01</v>
      </c>
      <c r="D5" s="45">
        <v>9.59</v>
      </c>
      <c r="E5" s="45">
        <v>49.51</v>
      </c>
      <c r="F5" s="45">
        <v>0.12</v>
      </c>
      <c r="G5" s="45">
        <v>0.42</v>
      </c>
      <c r="H5" s="45">
        <v>7.0000000000000007E-2</v>
      </c>
      <c r="I5" s="45">
        <v>100.49</v>
      </c>
    </row>
    <row r="6" spans="1:9" x14ac:dyDescent="0.2">
      <c r="A6" s="44" t="s">
        <v>784</v>
      </c>
      <c r="B6" s="45">
        <v>40.74</v>
      </c>
      <c r="C6" s="45">
        <v>0.02</v>
      </c>
      <c r="D6" s="45">
        <v>9.74</v>
      </c>
      <c r="E6" s="45">
        <v>49.48</v>
      </c>
      <c r="F6" s="45">
        <v>0.14000000000000001</v>
      </c>
      <c r="G6" s="45">
        <v>0.38</v>
      </c>
      <c r="H6" s="45">
        <v>0.05</v>
      </c>
      <c r="I6" s="45">
        <v>100.56</v>
      </c>
    </row>
    <row r="7" spans="1:9" x14ac:dyDescent="0.2">
      <c r="A7" s="44" t="s">
        <v>785</v>
      </c>
      <c r="B7" s="45">
        <v>40.56</v>
      </c>
      <c r="C7" s="45">
        <v>0</v>
      </c>
      <c r="D7" s="45">
        <v>9.58</v>
      </c>
      <c r="E7" s="45">
        <v>49.18</v>
      </c>
      <c r="F7" s="45">
        <v>0.13</v>
      </c>
      <c r="G7" s="45">
        <v>0.39</v>
      </c>
      <c r="H7" s="45">
        <v>0.04</v>
      </c>
      <c r="I7" s="45">
        <v>99.88</v>
      </c>
    </row>
    <row r="8" spans="1:9" x14ac:dyDescent="0.2">
      <c r="A8" s="44" t="s">
        <v>786</v>
      </c>
      <c r="B8" s="45">
        <v>40.71</v>
      </c>
      <c r="C8" s="45">
        <v>0.01</v>
      </c>
      <c r="D8" s="45">
        <v>9.8000000000000007</v>
      </c>
      <c r="E8" s="45">
        <v>49.6</v>
      </c>
      <c r="F8" s="45">
        <v>0.11</v>
      </c>
      <c r="G8" s="45">
        <v>0.35</v>
      </c>
      <c r="H8" s="45">
        <v>0.05</v>
      </c>
      <c r="I8" s="45">
        <v>100.63</v>
      </c>
    </row>
    <row r="9" spans="1:9" x14ac:dyDescent="0.2">
      <c r="A9" s="44" t="s">
        <v>787</v>
      </c>
      <c r="B9" s="45">
        <v>40.56</v>
      </c>
      <c r="C9" s="45">
        <v>0.01</v>
      </c>
      <c r="D9" s="45">
        <v>9.7100000000000009</v>
      </c>
      <c r="E9" s="45">
        <v>49.31</v>
      </c>
      <c r="F9" s="45">
        <v>0.13</v>
      </c>
      <c r="G9" s="45">
        <v>0.37</v>
      </c>
      <c r="H9" s="45">
        <v>0.04</v>
      </c>
      <c r="I9" s="45">
        <v>100.14</v>
      </c>
    </row>
    <row r="10" spans="1:9" x14ac:dyDescent="0.2">
      <c r="A10" s="44" t="s">
        <v>788</v>
      </c>
      <c r="B10" s="45">
        <v>40.659999999999997</v>
      </c>
      <c r="C10" s="45">
        <v>0.01</v>
      </c>
      <c r="D10" s="45">
        <v>9.84</v>
      </c>
      <c r="E10" s="45">
        <v>49.36</v>
      </c>
      <c r="F10" s="45">
        <v>0.13</v>
      </c>
      <c r="G10" s="45">
        <v>0.36</v>
      </c>
      <c r="H10" s="45">
        <v>0.04</v>
      </c>
      <c r="I10" s="45">
        <v>100.4</v>
      </c>
    </row>
    <row r="11" spans="1:9" x14ac:dyDescent="0.2">
      <c r="A11" s="44" t="s">
        <v>789</v>
      </c>
      <c r="B11" s="45">
        <v>40.71</v>
      </c>
      <c r="C11" s="45">
        <v>0.02</v>
      </c>
      <c r="D11" s="45">
        <v>9.76</v>
      </c>
      <c r="E11" s="45">
        <v>49.5</v>
      </c>
      <c r="F11" s="45">
        <v>0.12</v>
      </c>
      <c r="G11" s="45">
        <v>0.36</v>
      </c>
      <c r="H11" s="45">
        <v>0.03</v>
      </c>
      <c r="I11" s="45">
        <v>100.5</v>
      </c>
    </row>
    <row r="12" spans="1:9" x14ac:dyDescent="0.2">
      <c r="A12" s="44" t="s">
        <v>790</v>
      </c>
      <c r="B12" s="45">
        <v>40.630000000000003</v>
      </c>
      <c r="C12" s="45">
        <v>0.04</v>
      </c>
      <c r="D12" s="45">
        <v>9.5399999999999991</v>
      </c>
      <c r="E12" s="45">
        <v>49.52</v>
      </c>
      <c r="F12" s="45">
        <v>0.15</v>
      </c>
      <c r="G12" s="45">
        <v>0.4</v>
      </c>
      <c r="H12" s="45">
        <v>0.05</v>
      </c>
      <c r="I12" s="45">
        <v>100.34</v>
      </c>
    </row>
    <row r="13" spans="1:9" x14ac:dyDescent="0.2">
      <c r="A13" s="44" t="s">
        <v>791</v>
      </c>
      <c r="B13" s="45">
        <v>40.47</v>
      </c>
      <c r="C13" s="45">
        <v>0.01</v>
      </c>
      <c r="D13" s="45">
        <v>9.52</v>
      </c>
      <c r="E13" s="45">
        <v>49.3</v>
      </c>
      <c r="F13" s="45">
        <v>0.13</v>
      </c>
      <c r="G13" s="45">
        <v>0.37</v>
      </c>
      <c r="H13" s="45">
        <v>0.1</v>
      </c>
      <c r="I13" s="45">
        <v>99.9</v>
      </c>
    </row>
    <row r="14" spans="1:9" x14ac:dyDescent="0.2">
      <c r="A14" s="44" t="s">
        <v>792</v>
      </c>
      <c r="B14" s="45">
        <v>40.58</v>
      </c>
      <c r="C14" s="45">
        <v>0.01</v>
      </c>
      <c r="D14" s="45">
        <v>9.5500000000000007</v>
      </c>
      <c r="E14" s="45">
        <v>49.31</v>
      </c>
      <c r="F14" s="45">
        <v>0.13</v>
      </c>
      <c r="G14" s="45">
        <v>0.4</v>
      </c>
      <c r="H14" s="45">
        <v>0.05</v>
      </c>
      <c r="I14" s="45">
        <v>100.05</v>
      </c>
    </row>
    <row r="15" spans="1:9" x14ac:dyDescent="0.2">
      <c r="A15" s="44" t="s">
        <v>793</v>
      </c>
      <c r="B15" s="45">
        <v>40.590000000000003</v>
      </c>
      <c r="C15" s="45">
        <v>0</v>
      </c>
      <c r="D15" s="45">
        <v>9.65</v>
      </c>
      <c r="E15" s="45">
        <v>49.23</v>
      </c>
      <c r="F15" s="45">
        <v>0.13</v>
      </c>
      <c r="G15" s="45">
        <v>0.38</v>
      </c>
      <c r="H15" s="45">
        <v>0.05</v>
      </c>
      <c r="I15" s="45">
        <v>100.04</v>
      </c>
    </row>
    <row r="16" spans="1:9" x14ac:dyDescent="0.2">
      <c r="A16" s="44" t="s">
        <v>794</v>
      </c>
      <c r="B16" s="45">
        <v>40.53</v>
      </c>
      <c r="C16" s="45">
        <v>0</v>
      </c>
      <c r="D16" s="45">
        <v>9.6300000000000008</v>
      </c>
      <c r="E16" s="45">
        <v>49.21</v>
      </c>
      <c r="F16" s="45">
        <v>0.12</v>
      </c>
      <c r="G16" s="45">
        <v>0.37</v>
      </c>
      <c r="H16" s="45">
        <v>0.04</v>
      </c>
      <c r="I16" s="45">
        <v>99.91</v>
      </c>
    </row>
    <row r="17" spans="1:9" x14ac:dyDescent="0.2">
      <c r="A17" s="44" t="s">
        <v>795</v>
      </c>
      <c r="B17" s="45">
        <v>40.49</v>
      </c>
      <c r="C17" s="45">
        <v>0.01</v>
      </c>
      <c r="D17" s="45">
        <v>9.6</v>
      </c>
      <c r="E17" s="45">
        <v>49.11</v>
      </c>
      <c r="F17" s="45">
        <v>0.14000000000000001</v>
      </c>
      <c r="G17" s="45">
        <v>0.38</v>
      </c>
      <c r="H17" s="45">
        <v>0.05</v>
      </c>
      <c r="I17" s="45">
        <v>99.81</v>
      </c>
    </row>
    <row r="18" spans="1:9" x14ac:dyDescent="0.2">
      <c r="A18" s="44" t="s">
        <v>796</v>
      </c>
      <c r="B18" s="45">
        <v>40.51</v>
      </c>
      <c r="C18" s="45">
        <v>0.01</v>
      </c>
      <c r="D18" s="45">
        <v>9.68</v>
      </c>
      <c r="E18" s="45">
        <v>49.33</v>
      </c>
      <c r="F18" s="45">
        <v>0.16</v>
      </c>
      <c r="G18" s="45">
        <v>0.41</v>
      </c>
      <c r="H18" s="45">
        <v>0.03</v>
      </c>
      <c r="I18" s="45">
        <v>100.14</v>
      </c>
    </row>
    <row r="19" spans="1:9" x14ac:dyDescent="0.2">
      <c r="A19" s="44" t="s">
        <v>797</v>
      </c>
      <c r="B19" s="45">
        <v>40.47</v>
      </c>
      <c r="C19" s="45">
        <v>0</v>
      </c>
      <c r="D19" s="45">
        <v>9.75</v>
      </c>
      <c r="E19" s="45">
        <v>49.29</v>
      </c>
      <c r="F19" s="45">
        <v>0.15</v>
      </c>
      <c r="G19" s="45">
        <v>0.4</v>
      </c>
      <c r="H19" s="45">
        <v>0.04</v>
      </c>
      <c r="I19" s="45">
        <v>100.11</v>
      </c>
    </row>
    <row r="20" spans="1:9" x14ac:dyDescent="0.2">
      <c r="A20" s="42" t="s">
        <v>631</v>
      </c>
      <c r="B20" s="46">
        <v>40.6</v>
      </c>
      <c r="C20" s="46">
        <v>0.01</v>
      </c>
      <c r="D20" s="46">
        <v>9.65</v>
      </c>
      <c r="E20" s="46">
        <v>49.37</v>
      </c>
      <c r="F20" s="46">
        <v>0.13</v>
      </c>
      <c r="G20" s="46">
        <v>0.38</v>
      </c>
      <c r="H20" s="46">
        <v>0.05</v>
      </c>
      <c r="I20" s="46">
        <v>100.21</v>
      </c>
    </row>
    <row r="21" spans="1:9" x14ac:dyDescent="0.2">
      <c r="A21" s="42" t="s">
        <v>515</v>
      </c>
      <c r="B21" s="46">
        <v>0.1</v>
      </c>
      <c r="C21" s="46">
        <v>0.01</v>
      </c>
      <c r="D21" s="46">
        <v>0.1</v>
      </c>
      <c r="E21" s="46">
        <v>0.16</v>
      </c>
      <c r="F21" s="46">
        <v>0.01</v>
      </c>
      <c r="G21" s="46">
        <v>0.02</v>
      </c>
      <c r="H21" s="46">
        <v>0.02</v>
      </c>
      <c r="I21" s="46">
        <v>0.27</v>
      </c>
    </row>
    <row r="22" spans="1:9" s="2" customFormat="1" x14ac:dyDescent="0.2">
      <c r="A22" s="42" t="s">
        <v>518</v>
      </c>
      <c r="I22" s="47">
        <v>16</v>
      </c>
    </row>
    <row r="24" spans="1:9" x14ac:dyDescent="0.2">
      <c r="A24" s="48" t="s">
        <v>799</v>
      </c>
    </row>
    <row r="25" spans="1:9" x14ac:dyDescent="0.2">
      <c r="A25" s="19" t="s">
        <v>595</v>
      </c>
    </row>
    <row r="26" spans="1:9" x14ac:dyDescent="0.2">
      <c r="A26" s="19" t="s">
        <v>588</v>
      </c>
    </row>
    <row r="27" spans="1:9" x14ac:dyDescent="0.2">
      <c r="A27" s="19"/>
    </row>
    <row r="28" spans="1:9" x14ac:dyDescent="0.2">
      <c r="A2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Chidliak-07 all</vt:lpstr>
      <vt:lpstr>Dharma all</vt:lpstr>
      <vt:lpstr>Victor</vt:lpstr>
      <vt:lpstr>Gahcho Kue all</vt:lpstr>
      <vt:lpstr>690-16P International</vt:lpstr>
      <vt:lpstr>Poiskovaya all</vt:lpstr>
      <vt:lpstr>Obnazhennaya all</vt:lpstr>
      <vt:lpstr>Zapolyarnaya all</vt:lpstr>
      <vt:lpstr>Deymos all</vt:lpstr>
      <vt:lpstr>407_409 Perdizes-04</vt:lpstr>
      <vt:lpstr>Leicester all</vt:lpstr>
      <vt:lpstr>PRK4 Premier</vt:lpstr>
      <vt:lpstr>AK6-S Karowe</vt:lpstr>
      <vt:lpstr>San Carlos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2023-06-27T16:58:14Z</dcterms:modified>
</cp:coreProperties>
</file>