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-Yahara\Documents\OneDrive2\JARBS-GNR\"/>
    </mc:Choice>
  </mc:AlternateContent>
  <xr:revisionPtr revIDLastSave="0" documentId="13_ncr:1_{D76BC470-92AE-4B7F-A87C-886F3BC00F40}" xr6:coauthVersionLast="47" xr6:coauthVersionMax="47" xr10:uidLastSave="{00000000-0000-0000-0000-000000000000}"/>
  <bookViews>
    <workbookView xWindow="510" yWindow="2220" windowWidth="21600" windowHeight="12345" tabRatio="716" xr2:uid="{D4647094-81F8-4516-A323-CB0ABDE90723}"/>
  </bookViews>
  <sheets>
    <sheet name="CPE E. coli" sheetId="1" r:id="rId1"/>
    <sheet name="CPE K. pneumoniae" sheetId="3" r:id="rId2"/>
    <sheet name="CPE Enterobacter" sheetId="2" r:id="rId3"/>
  </sheets>
  <definedNames>
    <definedName name="_xlnm.Print_Area" localSheetId="0">'CPE E. coli'!$A$1:$H$47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3" l="1"/>
  <c r="D25" i="3"/>
  <c r="D6" i="3"/>
  <c r="E31" i="2"/>
  <c r="E27" i="2"/>
  <c r="E29" i="2"/>
  <c r="E28" i="2"/>
  <c r="E30" i="2"/>
  <c r="E25" i="2"/>
  <c r="E24" i="2"/>
  <c r="E23" i="2"/>
  <c r="E5" i="2"/>
  <c r="E12" i="2"/>
  <c r="E22" i="2"/>
  <c r="E14" i="2"/>
  <c r="E21" i="2"/>
  <c r="E20" i="2"/>
  <c r="E7" i="2"/>
  <c r="E11" i="2"/>
  <c r="E19" i="2"/>
  <c r="E8" i="2"/>
  <c r="E2" i="2"/>
  <c r="E18" i="2"/>
  <c r="E17" i="2"/>
  <c r="E16" i="2"/>
  <c r="E6" i="2"/>
  <c r="E3" i="2"/>
  <c r="E15" i="2"/>
  <c r="E4" i="2"/>
  <c r="E9" i="2"/>
  <c r="E13" i="2"/>
  <c r="E10" i="2"/>
  <c r="D58" i="3"/>
  <c r="D57" i="3"/>
  <c r="D55" i="3"/>
  <c r="D56" i="3"/>
  <c r="D53" i="3"/>
  <c r="D52" i="3"/>
  <c r="D51" i="3"/>
  <c r="D36" i="3"/>
  <c r="D35" i="3" l="1"/>
  <c r="D29" i="3"/>
  <c r="D28" i="3"/>
  <c r="D34" i="3"/>
  <c r="D33" i="3"/>
  <c r="D27" i="3"/>
  <c r="D32" i="3"/>
  <c r="D31" i="3"/>
  <c r="D30" i="3"/>
  <c r="D24" i="3"/>
  <c r="D23" i="3"/>
  <c r="D22" i="3"/>
  <c r="D4" i="3"/>
  <c r="D11" i="3"/>
  <c r="D10" i="3"/>
  <c r="D21" i="3"/>
  <c r="D20" i="3"/>
  <c r="D19" i="3"/>
  <c r="D18" i="3"/>
  <c r="D5" i="3"/>
  <c r="D9" i="3"/>
  <c r="D17" i="3"/>
  <c r="D15" i="3"/>
  <c r="D14" i="3"/>
  <c r="D13" i="3"/>
  <c r="D12" i="3"/>
  <c r="D8" i="3"/>
  <c r="D3" i="3"/>
  <c r="D7" i="3"/>
  <c r="D20" i="1"/>
  <c r="D8" i="1"/>
  <c r="D7" i="1"/>
  <c r="D6" i="1"/>
  <c r="D5" i="1"/>
  <c r="D4" i="1"/>
  <c r="D3" i="1"/>
  <c r="D2" i="1"/>
  <c r="D29" i="1"/>
  <c r="D28" i="1"/>
  <c r="D27" i="1"/>
  <c r="D26" i="1"/>
  <c r="D25" i="1"/>
  <c r="D24" i="1"/>
  <c r="D23" i="1"/>
  <c r="D22" i="1"/>
  <c r="D21" i="1"/>
  <c r="D12" i="1" l="1"/>
  <c r="D14" i="1"/>
  <c r="D13" i="1"/>
</calcChain>
</file>

<file path=xl/sharedStrings.xml><?xml version="1.0" encoding="utf-8"?>
<sst xmlns="http://schemas.openxmlformats.org/spreadsheetml/2006/main" count="134" uniqueCount="63">
  <si>
    <t>IMP-1</t>
    <phoneticPr fontId="1"/>
  </si>
  <si>
    <t>ST</t>
    <phoneticPr fontId="1"/>
  </si>
  <si>
    <t>n</t>
    <phoneticPr fontId="1"/>
  </si>
  <si>
    <t>%</t>
    <phoneticPr fontId="1"/>
  </si>
  <si>
    <t>IMP-6</t>
    <phoneticPr fontId="1"/>
  </si>
  <si>
    <t>IMP-66</t>
    <phoneticPr fontId="1"/>
  </si>
  <si>
    <t>KPC-2</t>
    <phoneticPr fontId="1"/>
  </si>
  <si>
    <t>NDM-5</t>
    <phoneticPr fontId="1"/>
  </si>
  <si>
    <t>NDM-5+OXA181</t>
    <phoneticPr fontId="1"/>
  </si>
  <si>
    <t>NDM-9</t>
    <phoneticPr fontId="1"/>
  </si>
  <si>
    <t>NDM-19</t>
    <phoneticPr fontId="1"/>
  </si>
  <si>
    <t>OXA-181</t>
    <phoneticPr fontId="1"/>
  </si>
  <si>
    <t>OXA-232</t>
    <phoneticPr fontId="1"/>
  </si>
  <si>
    <t>OXA-48</t>
    <phoneticPr fontId="1"/>
  </si>
  <si>
    <t>VIM-1</t>
    <phoneticPr fontId="1"/>
  </si>
  <si>
    <t>IMP-1+NDM-1</t>
    <phoneticPr fontId="1"/>
  </si>
  <si>
    <t>IMP-1</t>
    <phoneticPr fontId="1"/>
  </si>
  <si>
    <t>*12</t>
    <phoneticPr fontId="1"/>
  </si>
  <si>
    <t>*70</t>
    <phoneticPr fontId="1"/>
  </si>
  <si>
    <t>IMP-6</t>
    <phoneticPr fontId="1"/>
  </si>
  <si>
    <t>*872</t>
    <phoneticPr fontId="1"/>
  </si>
  <si>
    <t>IMP-19</t>
    <phoneticPr fontId="1"/>
  </si>
  <si>
    <t>KPC</t>
    <phoneticPr fontId="1"/>
  </si>
  <si>
    <t>NDM-1</t>
    <phoneticPr fontId="1"/>
  </si>
  <si>
    <t>NDM-5+OXA-232</t>
    <phoneticPr fontId="1"/>
  </si>
  <si>
    <t>NDM-4+OXA-181</t>
    <phoneticPr fontId="1"/>
  </si>
  <si>
    <t>GES-4</t>
    <phoneticPr fontId="1"/>
  </si>
  <si>
    <t>*1616</t>
    <phoneticPr fontId="1"/>
  </si>
  <si>
    <t>GES-24</t>
    <phoneticPr fontId="1"/>
  </si>
  <si>
    <t>Enterobacter ludwigii</t>
    <phoneticPr fontId="3"/>
  </si>
  <si>
    <t>Enterobacter asburiae</t>
  </si>
  <si>
    <t>Enterobacter kobei</t>
  </si>
  <si>
    <t>Enterobacter hormaechei subsp. steigerwaltii</t>
  </si>
  <si>
    <t>Enterobacter hormaechei subsp. steigerwaltii</t>
    <phoneticPr fontId="1"/>
  </si>
  <si>
    <t>Enterobacter hormaechei subsp. xiangfangensis</t>
  </si>
  <si>
    <t>Enterobacter hormaechei subsp. hoffmannii</t>
  </si>
  <si>
    <t>Enterobacter hormaechei subsp. hormaechei</t>
  </si>
  <si>
    <t>Enterobacter chengduensis</t>
  </si>
  <si>
    <t>Enterobacter cloacae</t>
  </si>
  <si>
    <t>*78</t>
    <phoneticPr fontId="3"/>
  </si>
  <si>
    <t>n.d</t>
    <phoneticPr fontId="1"/>
  </si>
  <si>
    <t>IMP-60</t>
    <phoneticPr fontId="1"/>
  </si>
  <si>
    <t>Enterobacter cloacae</t>
    <phoneticPr fontId="3"/>
  </si>
  <si>
    <t>Enterobacter bugandensis</t>
    <phoneticPr fontId="3"/>
  </si>
  <si>
    <t>IMI-1</t>
    <phoneticPr fontId="1"/>
  </si>
  <si>
    <t>IMI-9</t>
    <phoneticPr fontId="1"/>
  </si>
  <si>
    <t>Enterobacter bugandensis</t>
  </si>
  <si>
    <t>FRI-9</t>
    <phoneticPr fontId="1"/>
  </si>
  <si>
    <t>Enterobacter asburiae</t>
    <phoneticPr fontId="3"/>
  </si>
  <si>
    <t>Num. facilities</t>
    <phoneticPr fontId="1"/>
  </si>
  <si>
    <t>single facility</t>
    <phoneticPr fontId="1"/>
  </si>
  <si>
    <t>3 facilities</t>
    <phoneticPr fontId="1"/>
  </si>
  <si>
    <t>4 facilities</t>
    <phoneticPr fontId="1"/>
  </si>
  <si>
    <t>2 facilities</t>
    <phoneticPr fontId="1"/>
  </si>
  <si>
    <t>9 facilities</t>
    <phoneticPr fontId="1"/>
  </si>
  <si>
    <t>7 facilities</t>
    <phoneticPr fontId="1"/>
  </si>
  <si>
    <t>species</t>
    <phoneticPr fontId="1"/>
  </si>
  <si>
    <t>carbapenemase</t>
  </si>
  <si>
    <t>*variant</t>
    <phoneticPr fontId="1"/>
  </si>
  <si>
    <t>2 strains were from a single facility</t>
    <phoneticPr fontId="1"/>
  </si>
  <si>
    <t>blaNDM-16b</t>
    <phoneticPr fontId="1"/>
  </si>
  <si>
    <r>
      <t>n (</t>
    </r>
    <r>
      <rPr>
        <i/>
        <sz val="11"/>
        <color theme="1"/>
        <rFont val="游ゴシック"/>
        <family val="3"/>
        <charset val="128"/>
        <scheme val="minor"/>
      </rPr>
      <t>E. coli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</si>
  <si>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r>
      <t xml:space="preserve">n </t>
    </r>
    <r>
      <rPr>
        <i/>
        <sz val="11"/>
        <color theme="1"/>
        <rFont val="游ゴシック"/>
        <family val="3"/>
        <charset val="128"/>
        <scheme val="minor"/>
      </rPr>
      <t>(K. pneumoniae)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</si>
</sst>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DDCDB-C19A-46F4-AD80-D0BBDAF42BCE}">
  <dimension ref="A1:E47"/>
  <sheetViews>
    <sheetView tabSelected="1" view="pageBreakPreview" zoomScale="85" zoomScaleNormal="85" zoomScaleSheetLayoutView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8" sqref="G8"/>
    </sheetView>
  </sheetViews>
  <sheetFormatPr defaultRowHeight="18.75" x14ac:dyDescent="0.4"/>
  <cols>
    <col min="1" max="1" width="26" customWidth="1"/>
    <col min="2" max="2" width="8.625" style="8"/>
    <col min="3" max="3" width="11" customWidth="1"/>
    <col min="5" max="5" width="14.375" bestFit="1" customWidth="1"/>
    <col min="6" max="6" width="4.625" customWidth="1"/>
    <col min="9" max="9" width="5.5" customWidth="1"/>
    <col min="10" max="83" width="3.875" customWidth="1"/>
    <col min="84" max="84" width="2.125" customWidth="1"/>
    <col min="86" max="96" width="6" customWidth="1"/>
    <col min="97" max="97" width="8" customWidth="1"/>
    <col min="98" max="125" width="6" customWidth="1"/>
  </cols>
  <sheetData>
    <row r="1" spans="1:5" x14ac:dyDescent="0.4">
      <c r="A1" s="1" t="s">
        <v>57</v>
      </c>
      <c r="B1" s="3" t="s">
        <v>1</v>
      </c>
      <c r="C1" s="3" t="s">
        <v>61</v>
      </c>
      <c r="D1" s="3" t="s">
        <v>3</v>
      </c>
      <c r="E1" s="13" t="s">
        <v>49</v>
      </c>
    </row>
    <row r="2" spans="1:5" x14ac:dyDescent="0.4">
      <c r="A2" s="1" t="s">
        <v>0</v>
      </c>
      <c r="B2" s="6">
        <v>131</v>
      </c>
      <c r="C2" s="1">
        <v>7</v>
      </c>
      <c r="D2" s="2">
        <f>C2/14%</f>
        <v>49.999999999999993</v>
      </c>
      <c r="E2" t="s">
        <v>51</v>
      </c>
    </row>
    <row r="3" spans="1:5" x14ac:dyDescent="0.4">
      <c r="A3" s="1" t="s">
        <v>0</v>
      </c>
      <c r="B3" s="6">
        <v>297</v>
      </c>
      <c r="C3" s="1">
        <v>2</v>
      </c>
      <c r="D3" s="2">
        <f t="shared" ref="D3:D7" si="0">C3/14%</f>
        <v>14.285714285714285</v>
      </c>
      <c r="E3" t="s">
        <v>50</v>
      </c>
    </row>
    <row r="4" spans="1:5" x14ac:dyDescent="0.4">
      <c r="A4" s="1" t="s">
        <v>0</v>
      </c>
      <c r="B4" s="6">
        <v>59</v>
      </c>
      <c r="C4" s="1">
        <v>1</v>
      </c>
      <c r="D4" s="2">
        <f t="shared" si="0"/>
        <v>7.1428571428571423</v>
      </c>
    </row>
    <row r="5" spans="1:5" x14ac:dyDescent="0.4">
      <c r="A5" s="1" t="s">
        <v>0</v>
      </c>
      <c r="B5" s="6">
        <v>70</v>
      </c>
      <c r="C5" s="1">
        <v>1</v>
      </c>
      <c r="D5" s="2">
        <f t="shared" si="0"/>
        <v>7.1428571428571423</v>
      </c>
    </row>
    <row r="6" spans="1:5" x14ac:dyDescent="0.4">
      <c r="A6" s="1" t="s">
        <v>0</v>
      </c>
      <c r="B6" s="6">
        <v>457</v>
      </c>
      <c r="C6" s="1">
        <v>1</v>
      </c>
      <c r="D6" s="2">
        <f t="shared" si="0"/>
        <v>7.1428571428571423</v>
      </c>
    </row>
    <row r="7" spans="1:5" x14ac:dyDescent="0.4">
      <c r="A7" s="1" t="s">
        <v>0</v>
      </c>
      <c r="B7" s="6">
        <v>5073</v>
      </c>
      <c r="C7" s="1">
        <v>1</v>
      </c>
      <c r="D7" s="2">
        <f t="shared" si="0"/>
        <v>7.1428571428571423</v>
      </c>
    </row>
    <row r="8" spans="1:5" x14ac:dyDescent="0.4">
      <c r="A8" s="1" t="s">
        <v>0</v>
      </c>
      <c r="B8" s="6">
        <v>8324</v>
      </c>
      <c r="C8" s="1">
        <v>1</v>
      </c>
      <c r="D8" s="2">
        <f>C8/14%</f>
        <v>7.1428571428571423</v>
      </c>
    </row>
    <row r="9" spans="1:5" x14ac:dyDescent="0.4">
      <c r="A9" s="1"/>
      <c r="B9" s="6"/>
      <c r="C9" s="1"/>
      <c r="D9" s="2"/>
    </row>
    <row r="10" spans="1:5" x14ac:dyDescent="0.4">
      <c r="A10" s="1" t="s">
        <v>15</v>
      </c>
      <c r="B10" s="6">
        <v>38</v>
      </c>
      <c r="C10" s="1">
        <v>1</v>
      </c>
      <c r="D10" s="2">
        <v>100</v>
      </c>
    </row>
    <row r="11" spans="1:5" x14ac:dyDescent="0.4">
      <c r="A11" s="1"/>
      <c r="B11" s="6"/>
      <c r="C11" s="1"/>
      <c r="D11" s="1"/>
    </row>
    <row r="12" spans="1:5" x14ac:dyDescent="0.4">
      <c r="A12" s="1" t="s">
        <v>4</v>
      </c>
      <c r="B12" s="6">
        <v>131</v>
      </c>
      <c r="C12" s="1">
        <v>6</v>
      </c>
      <c r="D12" s="2">
        <f>C12/8%</f>
        <v>75</v>
      </c>
      <c r="E12" t="s">
        <v>52</v>
      </c>
    </row>
    <row r="13" spans="1:5" x14ac:dyDescent="0.4">
      <c r="A13" s="1" t="s">
        <v>4</v>
      </c>
      <c r="B13" s="6">
        <v>357</v>
      </c>
      <c r="C13" s="1">
        <v>1</v>
      </c>
      <c r="D13" s="1">
        <f t="shared" ref="D13:D14" si="1">C13/8%</f>
        <v>12.5</v>
      </c>
    </row>
    <row r="14" spans="1:5" x14ac:dyDescent="0.4">
      <c r="A14" s="1" t="s">
        <v>4</v>
      </c>
      <c r="B14" s="6">
        <v>3570</v>
      </c>
      <c r="C14" s="1">
        <v>1</v>
      </c>
      <c r="D14" s="1">
        <f t="shared" si="1"/>
        <v>12.5</v>
      </c>
    </row>
    <row r="15" spans="1:5" x14ac:dyDescent="0.4">
      <c r="A15" s="1"/>
      <c r="B15" s="6"/>
      <c r="C15" s="1"/>
      <c r="D15" s="1"/>
    </row>
    <row r="16" spans="1:5" x14ac:dyDescent="0.4">
      <c r="A16" s="1" t="s">
        <v>5</v>
      </c>
      <c r="B16" s="6">
        <v>131</v>
      </c>
      <c r="C16" s="1">
        <v>1</v>
      </c>
      <c r="D16" s="1">
        <v>100</v>
      </c>
    </row>
    <row r="17" spans="1:5" x14ac:dyDescent="0.4">
      <c r="A17" s="1"/>
      <c r="B17" s="6"/>
      <c r="C17" s="1"/>
      <c r="D17" s="1"/>
    </row>
    <row r="18" spans="1:5" x14ac:dyDescent="0.4">
      <c r="A18" s="1" t="s">
        <v>6</v>
      </c>
      <c r="B18" s="6">
        <v>3520</v>
      </c>
      <c r="C18" s="1">
        <v>1</v>
      </c>
      <c r="D18" s="1">
        <v>100</v>
      </c>
    </row>
    <row r="19" spans="1:5" x14ac:dyDescent="0.4">
      <c r="A19" s="1"/>
      <c r="B19" s="6"/>
      <c r="C19" s="1"/>
      <c r="D19" s="1"/>
    </row>
    <row r="20" spans="1:5" x14ac:dyDescent="0.4">
      <c r="A20" s="1" t="s">
        <v>7</v>
      </c>
      <c r="B20" s="6">
        <v>167</v>
      </c>
      <c r="C20" s="1">
        <v>6</v>
      </c>
      <c r="D20" s="2">
        <f>C20/22%</f>
        <v>27.272727272727273</v>
      </c>
      <c r="E20" t="s">
        <v>53</v>
      </c>
    </row>
    <row r="21" spans="1:5" x14ac:dyDescent="0.4">
      <c r="A21" s="1"/>
      <c r="B21" s="6">
        <v>405</v>
      </c>
      <c r="C21" s="1">
        <v>5</v>
      </c>
      <c r="D21" s="2">
        <f t="shared" ref="D21:D29" si="2">C21/22%</f>
        <v>22.727272727272727</v>
      </c>
      <c r="E21" t="s">
        <v>53</v>
      </c>
    </row>
    <row r="22" spans="1:5" x14ac:dyDescent="0.4">
      <c r="A22" s="1"/>
      <c r="B22" s="6">
        <v>48</v>
      </c>
      <c r="C22" s="1">
        <v>3</v>
      </c>
      <c r="D22" s="2">
        <f t="shared" si="2"/>
        <v>13.636363636363637</v>
      </c>
      <c r="E22" t="s">
        <v>50</v>
      </c>
    </row>
    <row r="23" spans="1:5" x14ac:dyDescent="0.4">
      <c r="A23" s="1"/>
      <c r="B23" s="6">
        <v>410</v>
      </c>
      <c r="C23" s="1">
        <v>2</v>
      </c>
      <c r="D23" s="2">
        <f t="shared" si="2"/>
        <v>9.0909090909090917</v>
      </c>
    </row>
    <row r="24" spans="1:5" x14ac:dyDescent="0.4">
      <c r="A24" s="1"/>
      <c r="B24" s="6">
        <v>101</v>
      </c>
      <c r="C24" s="1">
        <v>1</v>
      </c>
      <c r="D24" s="2">
        <f t="shared" si="2"/>
        <v>4.5454545454545459</v>
      </c>
    </row>
    <row r="25" spans="1:5" x14ac:dyDescent="0.4">
      <c r="A25" s="1"/>
      <c r="B25" s="6">
        <v>156</v>
      </c>
      <c r="C25" s="1">
        <v>1</v>
      </c>
      <c r="D25" s="2">
        <f t="shared" si="2"/>
        <v>4.5454545454545459</v>
      </c>
    </row>
    <row r="26" spans="1:5" x14ac:dyDescent="0.4">
      <c r="A26" s="1"/>
      <c r="B26" s="6">
        <v>617</v>
      </c>
      <c r="C26" s="1">
        <v>1</v>
      </c>
      <c r="D26" s="2">
        <f t="shared" si="2"/>
        <v>4.5454545454545459</v>
      </c>
    </row>
    <row r="27" spans="1:5" x14ac:dyDescent="0.4">
      <c r="A27" s="1"/>
      <c r="B27" s="6">
        <v>648</v>
      </c>
      <c r="C27" s="1">
        <v>1</v>
      </c>
      <c r="D27" s="2">
        <f t="shared" si="2"/>
        <v>4.5454545454545459</v>
      </c>
    </row>
    <row r="28" spans="1:5" x14ac:dyDescent="0.4">
      <c r="A28" s="1"/>
      <c r="B28" s="6">
        <v>119</v>
      </c>
      <c r="C28" s="1">
        <v>1</v>
      </c>
      <c r="D28" s="2">
        <f t="shared" si="2"/>
        <v>4.5454545454545459</v>
      </c>
    </row>
    <row r="29" spans="1:5" x14ac:dyDescent="0.4">
      <c r="A29" s="1"/>
      <c r="B29" s="6">
        <v>2659</v>
      </c>
      <c r="C29" s="1">
        <v>1</v>
      </c>
      <c r="D29" s="2">
        <f t="shared" si="2"/>
        <v>4.5454545454545459</v>
      </c>
    </row>
    <row r="30" spans="1:5" x14ac:dyDescent="0.4">
      <c r="A30" s="1"/>
      <c r="B30" s="6"/>
      <c r="C30" s="1"/>
      <c r="D30" s="2"/>
    </row>
    <row r="31" spans="1:5" x14ac:dyDescent="0.4">
      <c r="A31" s="4" t="s">
        <v>8</v>
      </c>
      <c r="B31" s="9">
        <v>648</v>
      </c>
      <c r="C31" s="4">
        <v>1</v>
      </c>
      <c r="D31" s="5">
        <v>100</v>
      </c>
    </row>
    <row r="32" spans="1:5" x14ac:dyDescent="0.4">
      <c r="A32" s="1"/>
      <c r="B32" s="6"/>
      <c r="C32" s="1"/>
      <c r="D32" s="1"/>
    </row>
    <row r="33" spans="1:5" x14ac:dyDescent="0.4">
      <c r="A33" s="1" t="s">
        <v>9</v>
      </c>
      <c r="B33" s="6">
        <v>617</v>
      </c>
      <c r="C33" s="1">
        <v>2</v>
      </c>
      <c r="D33" s="1">
        <v>100</v>
      </c>
      <c r="E33" t="s">
        <v>50</v>
      </c>
    </row>
    <row r="34" spans="1:5" x14ac:dyDescent="0.4">
      <c r="A34" s="1"/>
      <c r="B34" s="6"/>
      <c r="C34" s="1"/>
      <c r="D34" s="1"/>
    </row>
    <row r="35" spans="1:5" x14ac:dyDescent="0.4">
      <c r="A35" s="1" t="s">
        <v>10</v>
      </c>
      <c r="B35" s="6">
        <v>120</v>
      </c>
      <c r="C35" s="1">
        <v>1</v>
      </c>
      <c r="D35" s="1">
        <v>100</v>
      </c>
    </row>
    <row r="36" spans="1:5" x14ac:dyDescent="0.4">
      <c r="A36" s="1"/>
      <c r="B36" s="6"/>
      <c r="C36" s="1"/>
      <c r="D36" s="1"/>
    </row>
    <row r="37" spans="1:5" x14ac:dyDescent="0.4">
      <c r="A37" s="1" t="s">
        <v>60</v>
      </c>
      <c r="B37" s="6">
        <v>746</v>
      </c>
      <c r="C37" s="1">
        <v>1</v>
      </c>
      <c r="D37" s="1">
        <v>100</v>
      </c>
    </row>
    <row r="38" spans="1:5" x14ac:dyDescent="0.4">
      <c r="A38" s="1"/>
      <c r="B38" s="6"/>
      <c r="C38" s="1"/>
      <c r="D38" s="1"/>
    </row>
    <row r="39" spans="1:5" x14ac:dyDescent="0.4">
      <c r="A39" s="1" t="s">
        <v>11</v>
      </c>
      <c r="B39" s="6">
        <v>38</v>
      </c>
      <c r="C39" s="1">
        <v>1</v>
      </c>
      <c r="D39" s="1">
        <v>50</v>
      </c>
    </row>
    <row r="40" spans="1:5" x14ac:dyDescent="0.4">
      <c r="A40" s="1"/>
      <c r="B40" s="6">
        <v>448</v>
      </c>
      <c r="C40" s="1">
        <v>1</v>
      </c>
      <c r="D40" s="1">
        <v>50</v>
      </c>
    </row>
    <row r="41" spans="1:5" x14ac:dyDescent="0.4">
      <c r="A41" s="1"/>
      <c r="B41" s="6"/>
      <c r="C41" s="1"/>
      <c r="D41" s="1"/>
    </row>
    <row r="42" spans="1:5" x14ac:dyDescent="0.4">
      <c r="A42" s="1" t="s">
        <v>12</v>
      </c>
      <c r="B42" s="6">
        <v>940</v>
      </c>
      <c r="C42" s="1">
        <v>1</v>
      </c>
      <c r="D42" s="1">
        <v>100</v>
      </c>
    </row>
    <row r="43" spans="1:5" x14ac:dyDescent="0.4">
      <c r="A43" s="1"/>
      <c r="B43" s="6"/>
      <c r="C43" s="1"/>
      <c r="D43" s="1"/>
    </row>
    <row r="44" spans="1:5" x14ac:dyDescent="0.4">
      <c r="A44" s="1" t="s">
        <v>13</v>
      </c>
      <c r="B44" s="6">
        <v>131</v>
      </c>
      <c r="C44" s="1">
        <v>1</v>
      </c>
      <c r="D44" s="1">
        <v>100</v>
      </c>
    </row>
    <row r="45" spans="1:5" x14ac:dyDescent="0.4">
      <c r="A45" s="1"/>
      <c r="B45" s="6"/>
      <c r="C45" s="1"/>
      <c r="D45" s="1"/>
    </row>
    <row r="46" spans="1:5" x14ac:dyDescent="0.4">
      <c r="A46" s="1" t="s">
        <v>14</v>
      </c>
      <c r="B46" s="6">
        <v>648</v>
      </c>
      <c r="C46" s="1">
        <v>1</v>
      </c>
      <c r="D46" s="1">
        <v>100</v>
      </c>
    </row>
    <row r="47" spans="1:5" x14ac:dyDescent="0.4">
      <c r="A47" s="1"/>
      <c r="B47" s="6"/>
      <c r="C47" s="1"/>
      <c r="D47" s="1"/>
    </row>
  </sheetData>
  <phoneticPr fontId="1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379E1-48C6-4ED9-B313-78FE9BE6FB00}">
  <dimension ref="A1:E61"/>
  <sheetViews>
    <sheetView zoomScale="80" zoomScaleNormal="80" workbookViewId="0">
      <pane ySplit="1" topLeftCell="A2" activePane="bottomLeft" state="frozen"/>
      <selection pane="bottomLeft" activeCell="J9" sqref="J9"/>
    </sheetView>
  </sheetViews>
  <sheetFormatPr defaultRowHeight="18.75" x14ac:dyDescent="0.4"/>
  <cols>
    <col min="1" max="1" width="25.875" customWidth="1"/>
    <col min="2" max="2" width="7.25" style="8" customWidth="1"/>
    <col min="3" max="3" width="18.75" bestFit="1" customWidth="1"/>
    <col min="4" max="4" width="7" customWidth="1"/>
    <col min="5" max="5" width="14.375" bestFit="1" customWidth="1"/>
  </cols>
  <sheetData>
    <row r="1" spans="1:5" x14ac:dyDescent="0.4">
      <c r="A1" s="1" t="s">
        <v>57</v>
      </c>
      <c r="B1" s="3" t="s">
        <v>1</v>
      </c>
      <c r="C1" s="3" t="s">
        <v>62</v>
      </c>
      <c r="D1" s="3" t="s">
        <v>3</v>
      </c>
      <c r="E1" s="13" t="s">
        <v>49</v>
      </c>
    </row>
    <row r="2" spans="1:5" x14ac:dyDescent="0.4">
      <c r="A2" s="1" t="s">
        <v>16</v>
      </c>
      <c r="B2" s="6">
        <v>12</v>
      </c>
      <c r="C2" s="1">
        <v>10</v>
      </c>
      <c r="D2" s="2">
        <f>C2/58%</f>
        <v>17.241379310344829</v>
      </c>
    </row>
    <row r="3" spans="1:5" x14ac:dyDescent="0.4">
      <c r="A3" s="1"/>
      <c r="B3" s="6">
        <v>15</v>
      </c>
      <c r="C3" s="1">
        <v>11</v>
      </c>
      <c r="D3" s="2">
        <f>C3/54%</f>
        <v>20.37037037037037</v>
      </c>
      <c r="E3" t="s">
        <v>52</v>
      </c>
    </row>
    <row r="4" spans="1:5" x14ac:dyDescent="0.4">
      <c r="A4" s="1"/>
      <c r="B4" s="6">
        <v>3172</v>
      </c>
      <c r="C4" s="1">
        <v>4</v>
      </c>
      <c r="D4" s="2">
        <f>C4/54%</f>
        <v>7.4074074074074066</v>
      </c>
      <c r="E4" t="s">
        <v>50</v>
      </c>
    </row>
    <row r="5" spans="1:5" x14ac:dyDescent="0.4">
      <c r="A5" s="1"/>
      <c r="B5" s="6">
        <v>461</v>
      </c>
      <c r="C5" s="1">
        <v>3</v>
      </c>
      <c r="D5" s="2">
        <f>C5/54%</f>
        <v>5.5555555555555554</v>
      </c>
      <c r="E5" t="s">
        <v>50</v>
      </c>
    </row>
    <row r="6" spans="1:5" x14ac:dyDescent="0.4">
      <c r="A6" s="1"/>
      <c r="B6" s="6">
        <v>1691</v>
      </c>
      <c r="C6" s="1">
        <v>3</v>
      </c>
      <c r="D6" s="2">
        <f t="shared" ref="D6" si="0">C6/54%</f>
        <v>5.5555555555555554</v>
      </c>
      <c r="E6" t="s">
        <v>50</v>
      </c>
    </row>
    <row r="7" spans="1:5" x14ac:dyDescent="0.4">
      <c r="A7" s="1"/>
      <c r="B7" s="6">
        <v>11</v>
      </c>
      <c r="C7" s="1">
        <v>2</v>
      </c>
      <c r="D7" s="2">
        <f>C7/54%</f>
        <v>3.7037037037037033</v>
      </c>
    </row>
    <row r="8" spans="1:5" x14ac:dyDescent="0.4">
      <c r="A8" s="1"/>
      <c r="B8" s="6">
        <v>20</v>
      </c>
      <c r="C8" s="1">
        <v>2</v>
      </c>
      <c r="D8" s="2">
        <f t="shared" ref="D8:D24" si="1">C8/54%</f>
        <v>3.7037037037037033</v>
      </c>
    </row>
    <row r="9" spans="1:5" x14ac:dyDescent="0.4">
      <c r="A9" s="1"/>
      <c r="B9" s="6">
        <v>415</v>
      </c>
      <c r="C9" s="1">
        <v>2</v>
      </c>
      <c r="D9" s="2">
        <f>C9/54%</f>
        <v>3.7037037037037033</v>
      </c>
    </row>
    <row r="10" spans="1:5" x14ac:dyDescent="0.4">
      <c r="A10" s="1"/>
      <c r="B10" s="6">
        <v>1228</v>
      </c>
      <c r="C10" s="1">
        <v>2</v>
      </c>
      <c r="D10" s="2">
        <f>C10/54%</f>
        <v>3.7037037037037033</v>
      </c>
      <c r="E10" t="s">
        <v>50</v>
      </c>
    </row>
    <row r="11" spans="1:5" x14ac:dyDescent="0.4">
      <c r="A11" s="1"/>
      <c r="B11" s="6">
        <v>1615</v>
      </c>
      <c r="C11" s="1">
        <v>2</v>
      </c>
      <c r="D11" s="2">
        <f>C11/54%</f>
        <v>3.7037037037037033</v>
      </c>
      <c r="E11" t="s">
        <v>50</v>
      </c>
    </row>
    <row r="12" spans="1:5" x14ac:dyDescent="0.4">
      <c r="A12" s="1"/>
      <c r="B12" s="6">
        <v>23</v>
      </c>
      <c r="C12" s="1">
        <v>1</v>
      </c>
      <c r="D12" s="2">
        <f t="shared" si="1"/>
        <v>1.8518518518518516</v>
      </c>
    </row>
    <row r="13" spans="1:5" x14ac:dyDescent="0.4">
      <c r="A13" s="1"/>
      <c r="B13" s="6">
        <v>29</v>
      </c>
      <c r="C13" s="1">
        <v>1</v>
      </c>
      <c r="D13" s="2">
        <f t="shared" si="1"/>
        <v>1.8518518518518516</v>
      </c>
    </row>
    <row r="14" spans="1:5" x14ac:dyDescent="0.4">
      <c r="A14" s="1"/>
      <c r="B14" s="6">
        <v>37</v>
      </c>
      <c r="C14" s="1">
        <v>1</v>
      </c>
      <c r="D14" s="2">
        <f t="shared" si="1"/>
        <v>1.8518518518518516</v>
      </c>
    </row>
    <row r="15" spans="1:5" x14ac:dyDescent="0.4">
      <c r="A15" s="1"/>
      <c r="B15" s="6">
        <v>45</v>
      </c>
      <c r="C15" s="1">
        <v>1</v>
      </c>
      <c r="D15" s="2">
        <f t="shared" si="1"/>
        <v>1.8518518518518516</v>
      </c>
    </row>
    <row r="16" spans="1:5" x14ac:dyDescent="0.4">
      <c r="A16" s="1"/>
      <c r="B16" s="6">
        <v>70</v>
      </c>
      <c r="C16" s="1">
        <v>1</v>
      </c>
      <c r="D16" s="2"/>
    </row>
    <row r="17" spans="1:5" x14ac:dyDescent="0.4">
      <c r="A17" s="1"/>
      <c r="B17" s="6">
        <v>317</v>
      </c>
      <c r="C17" s="1">
        <v>1</v>
      </c>
      <c r="D17" s="2">
        <f t="shared" si="1"/>
        <v>1.8518518518518516</v>
      </c>
    </row>
    <row r="18" spans="1:5" x14ac:dyDescent="0.4">
      <c r="A18" s="1"/>
      <c r="B18" s="6">
        <v>716</v>
      </c>
      <c r="C18" s="1">
        <v>1</v>
      </c>
      <c r="D18" s="2">
        <f t="shared" si="1"/>
        <v>1.8518518518518516</v>
      </c>
    </row>
    <row r="19" spans="1:5" x14ac:dyDescent="0.4">
      <c r="A19" s="1"/>
      <c r="B19" s="6">
        <v>753</v>
      </c>
      <c r="C19" s="1">
        <v>1</v>
      </c>
      <c r="D19" s="2">
        <f t="shared" si="1"/>
        <v>1.8518518518518516</v>
      </c>
    </row>
    <row r="20" spans="1:5" x14ac:dyDescent="0.4">
      <c r="A20" s="1"/>
      <c r="B20" s="6">
        <v>876</v>
      </c>
      <c r="C20" s="1">
        <v>1</v>
      </c>
      <c r="D20" s="2">
        <f t="shared" si="1"/>
        <v>1.8518518518518516</v>
      </c>
    </row>
    <row r="21" spans="1:5" x14ac:dyDescent="0.4">
      <c r="A21" s="1"/>
      <c r="B21" s="6">
        <v>978</v>
      </c>
      <c r="C21" s="1">
        <v>1</v>
      </c>
      <c r="D21" s="2">
        <f t="shared" si="1"/>
        <v>1.8518518518518516</v>
      </c>
    </row>
    <row r="22" spans="1:5" x14ac:dyDescent="0.4">
      <c r="A22" s="1"/>
      <c r="B22" s="6">
        <v>4274</v>
      </c>
      <c r="C22" s="1">
        <v>1</v>
      </c>
      <c r="D22" s="2">
        <f t="shared" si="1"/>
        <v>1.8518518518518516</v>
      </c>
    </row>
    <row r="23" spans="1:5" x14ac:dyDescent="0.4">
      <c r="A23" s="1"/>
      <c r="B23" s="6" t="s">
        <v>17</v>
      </c>
      <c r="C23" s="1">
        <v>1</v>
      </c>
      <c r="D23" s="2">
        <f t="shared" si="1"/>
        <v>1.8518518518518516</v>
      </c>
    </row>
    <row r="24" spans="1:5" x14ac:dyDescent="0.4">
      <c r="A24" s="1"/>
      <c r="B24" s="6" t="s">
        <v>18</v>
      </c>
      <c r="C24" s="1">
        <v>1</v>
      </c>
      <c r="D24" s="2">
        <f t="shared" si="1"/>
        <v>1.8518518518518516</v>
      </c>
    </row>
    <row r="25" spans="1:5" x14ac:dyDescent="0.4">
      <c r="A25" s="1"/>
      <c r="B25" s="6" t="s">
        <v>40</v>
      </c>
      <c r="C25" s="1">
        <v>4</v>
      </c>
      <c r="D25" s="2">
        <f>C25/54%</f>
        <v>7.4074074074074066</v>
      </c>
    </row>
    <row r="26" spans="1:5" x14ac:dyDescent="0.4">
      <c r="A26" s="1"/>
      <c r="B26" s="6"/>
      <c r="C26" s="1"/>
      <c r="D26" s="2"/>
    </row>
    <row r="27" spans="1:5" x14ac:dyDescent="0.4">
      <c r="A27" s="1" t="s">
        <v>19</v>
      </c>
      <c r="B27" s="6">
        <v>37</v>
      </c>
      <c r="C27" s="1">
        <v>4</v>
      </c>
      <c r="D27" s="2">
        <f>C27/21%</f>
        <v>19.047619047619047</v>
      </c>
      <c r="E27" t="s">
        <v>59</v>
      </c>
    </row>
    <row r="28" spans="1:5" x14ac:dyDescent="0.4">
      <c r="A28" s="1"/>
      <c r="B28" s="6">
        <v>268</v>
      </c>
      <c r="C28" s="1">
        <v>3</v>
      </c>
      <c r="D28" s="2">
        <f>C28/21%</f>
        <v>14.285714285714286</v>
      </c>
      <c r="E28" t="s">
        <v>59</v>
      </c>
    </row>
    <row r="29" spans="1:5" x14ac:dyDescent="0.4">
      <c r="A29" s="1"/>
      <c r="B29" s="6">
        <v>307</v>
      </c>
      <c r="C29" s="1">
        <v>3</v>
      </c>
      <c r="D29" s="2">
        <f>C29/21%</f>
        <v>14.285714285714286</v>
      </c>
      <c r="E29" t="s">
        <v>50</v>
      </c>
    </row>
    <row r="30" spans="1:5" x14ac:dyDescent="0.4">
      <c r="B30" s="6">
        <v>12</v>
      </c>
      <c r="C30" s="1">
        <v>2</v>
      </c>
      <c r="D30" s="2">
        <f>C30/21%</f>
        <v>9.5238095238095237</v>
      </c>
      <c r="E30" t="s">
        <v>50</v>
      </c>
    </row>
    <row r="31" spans="1:5" x14ac:dyDescent="0.4">
      <c r="A31" s="1"/>
      <c r="B31" s="6">
        <v>14</v>
      </c>
      <c r="C31" s="1">
        <v>2</v>
      </c>
      <c r="D31" s="2">
        <f t="shared" ref="D31:D35" si="2">C31/21%</f>
        <v>9.5238095238095237</v>
      </c>
      <c r="E31" t="s">
        <v>50</v>
      </c>
    </row>
    <row r="32" spans="1:5" x14ac:dyDescent="0.4">
      <c r="A32" s="1"/>
      <c r="B32" s="6">
        <v>23</v>
      </c>
      <c r="C32" s="1">
        <v>2</v>
      </c>
      <c r="D32" s="2">
        <f t="shared" si="2"/>
        <v>9.5238095238095237</v>
      </c>
    </row>
    <row r="33" spans="1:5" x14ac:dyDescent="0.4">
      <c r="A33" s="1"/>
      <c r="B33" s="6">
        <v>105</v>
      </c>
      <c r="C33" s="1">
        <v>2</v>
      </c>
      <c r="D33" s="2">
        <f t="shared" si="2"/>
        <v>9.5238095238095237</v>
      </c>
      <c r="E33" t="s">
        <v>50</v>
      </c>
    </row>
    <row r="34" spans="1:5" x14ac:dyDescent="0.4">
      <c r="A34" s="1"/>
      <c r="B34" s="6">
        <v>225</v>
      </c>
      <c r="C34" s="1">
        <v>1</v>
      </c>
      <c r="D34" s="2">
        <f t="shared" si="2"/>
        <v>4.7619047619047619</v>
      </c>
    </row>
    <row r="35" spans="1:5" x14ac:dyDescent="0.4">
      <c r="A35" s="1"/>
      <c r="B35" s="6">
        <v>2384</v>
      </c>
      <c r="C35" s="1">
        <v>1</v>
      </c>
      <c r="D35" s="2">
        <f t="shared" si="2"/>
        <v>4.7619047619047619</v>
      </c>
    </row>
    <row r="36" spans="1:5" x14ac:dyDescent="0.4">
      <c r="A36" s="1"/>
      <c r="B36" s="6" t="s">
        <v>20</v>
      </c>
      <c r="C36" s="1">
        <v>1</v>
      </c>
      <c r="D36" s="2">
        <f>C36/21%</f>
        <v>4.7619047619047619</v>
      </c>
    </row>
    <row r="37" spans="1:5" x14ac:dyDescent="0.4">
      <c r="A37" s="1"/>
      <c r="B37" s="6"/>
      <c r="C37" s="1"/>
      <c r="D37" s="2"/>
    </row>
    <row r="38" spans="1:5" x14ac:dyDescent="0.4">
      <c r="A38" s="1" t="s">
        <v>21</v>
      </c>
      <c r="B38" s="6">
        <v>399</v>
      </c>
      <c r="C38" s="1">
        <v>11</v>
      </c>
      <c r="D38" s="1">
        <v>100</v>
      </c>
      <c r="E38" t="s">
        <v>50</v>
      </c>
    </row>
    <row r="39" spans="1:5" x14ac:dyDescent="0.4">
      <c r="A39" s="1"/>
      <c r="B39" s="6"/>
      <c r="C39" s="1"/>
      <c r="D39" s="1"/>
    </row>
    <row r="40" spans="1:5" x14ac:dyDescent="0.4">
      <c r="A40" s="1" t="s">
        <v>22</v>
      </c>
      <c r="B40" s="6">
        <v>11</v>
      </c>
      <c r="C40" s="1">
        <v>1</v>
      </c>
      <c r="D40" s="1">
        <v>50</v>
      </c>
    </row>
    <row r="41" spans="1:5" x14ac:dyDescent="0.4">
      <c r="A41" s="1"/>
      <c r="B41" s="6">
        <v>258</v>
      </c>
      <c r="C41" s="1">
        <v>1</v>
      </c>
      <c r="D41" s="1">
        <v>50</v>
      </c>
    </row>
    <row r="42" spans="1:5" x14ac:dyDescent="0.4">
      <c r="A42" s="1"/>
      <c r="B42" s="6"/>
      <c r="C42" s="1"/>
      <c r="D42" s="1"/>
    </row>
    <row r="43" spans="1:5" x14ac:dyDescent="0.4">
      <c r="A43" s="1" t="s">
        <v>23</v>
      </c>
      <c r="B43" s="6">
        <v>147</v>
      </c>
      <c r="C43" s="1">
        <v>1</v>
      </c>
      <c r="D43" s="1">
        <v>100</v>
      </c>
    </row>
    <row r="44" spans="1:5" x14ac:dyDescent="0.4">
      <c r="A44" s="1"/>
      <c r="B44" s="6"/>
      <c r="C44" s="1"/>
      <c r="D44" s="1"/>
    </row>
    <row r="45" spans="1:5" x14ac:dyDescent="0.4">
      <c r="A45" s="1" t="s">
        <v>25</v>
      </c>
      <c r="B45" s="6">
        <v>16</v>
      </c>
      <c r="C45" s="1">
        <v>1</v>
      </c>
      <c r="D45" s="1">
        <v>100</v>
      </c>
    </row>
    <row r="46" spans="1:5" x14ac:dyDescent="0.4">
      <c r="A46" s="1"/>
      <c r="B46" s="6"/>
      <c r="C46" s="1"/>
      <c r="D46" s="1"/>
    </row>
    <row r="47" spans="1:5" x14ac:dyDescent="0.4">
      <c r="A47" s="1" t="s">
        <v>7</v>
      </c>
      <c r="B47" s="6">
        <v>24</v>
      </c>
      <c r="C47" s="1">
        <v>1</v>
      </c>
      <c r="D47" s="1">
        <v>100</v>
      </c>
    </row>
    <row r="48" spans="1:5" x14ac:dyDescent="0.4">
      <c r="A48" s="1"/>
      <c r="B48" s="6"/>
      <c r="C48" s="1"/>
      <c r="D48" s="1"/>
    </row>
    <row r="49" spans="1:5" x14ac:dyDescent="0.4">
      <c r="A49" s="1" t="s">
        <v>24</v>
      </c>
      <c r="B49" s="6">
        <v>231</v>
      </c>
      <c r="C49" s="1">
        <v>1</v>
      </c>
      <c r="D49" s="1">
        <v>100</v>
      </c>
    </row>
    <row r="50" spans="1:5" x14ac:dyDescent="0.4">
      <c r="A50" s="1"/>
      <c r="B50" s="6"/>
      <c r="C50" s="1"/>
      <c r="D50" s="1"/>
    </row>
    <row r="51" spans="1:5" x14ac:dyDescent="0.4">
      <c r="A51" s="1" t="s">
        <v>26</v>
      </c>
      <c r="B51" s="6">
        <v>1616</v>
      </c>
      <c r="C51" s="1">
        <v>1</v>
      </c>
      <c r="D51" s="2">
        <f>C51/3%</f>
        <v>33.333333333333336</v>
      </c>
    </row>
    <row r="52" spans="1:5" x14ac:dyDescent="0.4">
      <c r="A52" s="1"/>
      <c r="B52" s="6" t="s">
        <v>27</v>
      </c>
      <c r="C52" s="1">
        <v>1</v>
      </c>
      <c r="D52" s="2">
        <f t="shared" ref="D52:D53" si="3">C52/3%</f>
        <v>33.333333333333336</v>
      </c>
    </row>
    <row r="53" spans="1:5" x14ac:dyDescent="0.4">
      <c r="A53" s="1"/>
      <c r="B53" s="6">
        <v>517</v>
      </c>
      <c r="C53" s="1">
        <v>1</v>
      </c>
      <c r="D53" s="2">
        <f t="shared" si="3"/>
        <v>33.333333333333336</v>
      </c>
    </row>
    <row r="54" spans="1:5" x14ac:dyDescent="0.4">
      <c r="A54" s="1"/>
      <c r="B54" s="6"/>
      <c r="C54" s="1"/>
      <c r="D54" s="2"/>
    </row>
    <row r="55" spans="1:5" x14ac:dyDescent="0.4">
      <c r="A55" s="1" t="s">
        <v>28</v>
      </c>
      <c r="B55" s="6">
        <v>25</v>
      </c>
      <c r="C55" s="1">
        <v>2</v>
      </c>
      <c r="D55" s="2">
        <f>C55/5%</f>
        <v>40</v>
      </c>
      <c r="E55" t="s">
        <v>50</v>
      </c>
    </row>
    <row r="56" spans="1:5" x14ac:dyDescent="0.4">
      <c r="B56" s="6">
        <v>12</v>
      </c>
      <c r="C56" s="1">
        <v>1</v>
      </c>
      <c r="D56" s="2">
        <f>C56/5%</f>
        <v>20</v>
      </c>
    </row>
    <row r="57" spans="1:5" x14ac:dyDescent="0.4">
      <c r="A57" s="1"/>
      <c r="B57" s="6">
        <v>247</v>
      </c>
      <c r="C57" s="1">
        <v>1</v>
      </c>
      <c r="D57" s="2">
        <f t="shared" ref="D57:D58" si="4">C57/5%</f>
        <v>20</v>
      </c>
    </row>
    <row r="58" spans="1:5" x14ac:dyDescent="0.4">
      <c r="A58" s="1"/>
      <c r="B58" s="6">
        <v>1887</v>
      </c>
      <c r="C58" s="1">
        <v>1</v>
      </c>
      <c r="D58" s="2">
        <f t="shared" si="4"/>
        <v>20</v>
      </c>
    </row>
    <row r="59" spans="1:5" x14ac:dyDescent="0.4">
      <c r="A59" s="1"/>
      <c r="B59" s="6"/>
      <c r="C59" s="1"/>
      <c r="D59" s="1"/>
    </row>
    <row r="60" spans="1:5" x14ac:dyDescent="0.4">
      <c r="A60" s="1"/>
      <c r="B60" s="6"/>
      <c r="C60" s="1"/>
      <c r="D60" s="1"/>
    </row>
    <row r="61" spans="1:5" x14ac:dyDescent="0.4">
      <c r="B61" s="8" t="s">
        <v>58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4169E-8B4C-49AE-95D3-A8D190EBE710}">
  <dimension ref="A1:F49"/>
  <sheetViews>
    <sheetView zoomScale="85" zoomScaleNormal="85" workbookViewId="0">
      <pane ySplit="1" topLeftCell="A2" activePane="bottomLeft" state="frozen"/>
      <selection pane="bottomLeft" activeCell="C20" sqref="C20"/>
    </sheetView>
  </sheetViews>
  <sheetFormatPr defaultRowHeight="18.75" x14ac:dyDescent="0.4"/>
  <cols>
    <col min="1" max="1" width="25.625" customWidth="1"/>
    <col min="2" max="2" width="42.875" customWidth="1"/>
    <col min="3" max="3" width="7.875" style="8" customWidth="1"/>
    <col min="4" max="5" width="7.375" customWidth="1"/>
    <col min="6" max="6" width="14.375" bestFit="1" customWidth="1"/>
  </cols>
  <sheetData>
    <row r="1" spans="1:6" x14ac:dyDescent="0.4">
      <c r="A1" s="1" t="s">
        <v>57</v>
      </c>
      <c r="B1" s="1" t="s">
        <v>56</v>
      </c>
      <c r="C1" s="6" t="s">
        <v>1</v>
      </c>
      <c r="D1" s="3" t="s">
        <v>2</v>
      </c>
      <c r="E1" s="3" t="s">
        <v>3</v>
      </c>
      <c r="F1" s="13" t="s">
        <v>49</v>
      </c>
    </row>
    <row r="2" spans="1:6" x14ac:dyDescent="0.4">
      <c r="A2" s="10" t="s">
        <v>0</v>
      </c>
      <c r="B2" s="10" t="s">
        <v>33</v>
      </c>
      <c r="C2" s="7">
        <v>133</v>
      </c>
      <c r="D2" s="10">
        <v>17</v>
      </c>
      <c r="E2" s="12">
        <f t="shared" ref="E2:E12" si="0">D2/90%</f>
        <v>18.888888888888889</v>
      </c>
      <c r="F2" t="s">
        <v>54</v>
      </c>
    </row>
    <row r="3" spans="1:6" x14ac:dyDescent="0.4">
      <c r="A3" s="1"/>
      <c r="B3" s="1" t="s">
        <v>35</v>
      </c>
      <c r="C3" s="6">
        <v>78</v>
      </c>
      <c r="D3" s="1">
        <v>11</v>
      </c>
      <c r="E3" s="2">
        <f t="shared" si="0"/>
        <v>12.222222222222221</v>
      </c>
      <c r="F3" t="s">
        <v>55</v>
      </c>
    </row>
    <row r="4" spans="1:6" x14ac:dyDescent="0.4">
      <c r="A4" s="1"/>
      <c r="B4" s="1" t="s">
        <v>33</v>
      </c>
      <c r="C4" s="6">
        <v>62</v>
      </c>
      <c r="D4" s="1">
        <v>9</v>
      </c>
      <c r="E4" s="2">
        <f t="shared" si="0"/>
        <v>10</v>
      </c>
      <c r="F4" t="s">
        <v>52</v>
      </c>
    </row>
    <row r="5" spans="1:6" x14ac:dyDescent="0.4">
      <c r="A5" s="1"/>
      <c r="B5" s="1" t="s">
        <v>32</v>
      </c>
      <c r="C5" s="6">
        <v>742</v>
      </c>
      <c r="D5" s="1">
        <v>9</v>
      </c>
      <c r="E5" s="2">
        <f t="shared" si="0"/>
        <v>10</v>
      </c>
      <c r="F5" t="s">
        <v>55</v>
      </c>
    </row>
    <row r="6" spans="1:6" x14ac:dyDescent="0.4">
      <c r="A6" s="1"/>
      <c r="B6" s="1" t="s">
        <v>32</v>
      </c>
      <c r="C6" s="6">
        <v>90</v>
      </c>
      <c r="D6" s="1">
        <v>6</v>
      </c>
      <c r="E6" s="2">
        <f t="shared" si="0"/>
        <v>6.6666666666666661</v>
      </c>
      <c r="F6" t="s">
        <v>53</v>
      </c>
    </row>
    <row r="7" spans="1:6" x14ac:dyDescent="0.4">
      <c r="A7" s="1"/>
      <c r="B7" s="1" t="s">
        <v>30</v>
      </c>
      <c r="C7" s="6">
        <v>252</v>
      </c>
      <c r="D7" s="1">
        <v>6</v>
      </c>
      <c r="E7" s="2">
        <f t="shared" si="0"/>
        <v>6.6666666666666661</v>
      </c>
      <c r="F7" t="s">
        <v>51</v>
      </c>
    </row>
    <row r="8" spans="1:6" x14ac:dyDescent="0.4">
      <c r="A8" s="1"/>
      <c r="B8" s="1" t="s">
        <v>32</v>
      </c>
      <c r="C8" s="6">
        <v>175</v>
      </c>
      <c r="D8" s="1">
        <v>4</v>
      </c>
      <c r="E8" s="2">
        <f t="shared" si="0"/>
        <v>4.4444444444444446</v>
      </c>
      <c r="F8" t="s">
        <v>52</v>
      </c>
    </row>
    <row r="9" spans="1:6" x14ac:dyDescent="0.4">
      <c r="A9" s="1"/>
      <c r="B9" s="1" t="s">
        <v>31</v>
      </c>
      <c r="C9" s="6">
        <v>32</v>
      </c>
      <c r="D9" s="1">
        <v>4</v>
      </c>
      <c r="E9" s="2">
        <f t="shared" si="0"/>
        <v>4.4444444444444446</v>
      </c>
    </row>
    <row r="10" spans="1:6" x14ac:dyDescent="0.4">
      <c r="A10" s="1"/>
      <c r="B10" s="1" t="s">
        <v>29</v>
      </c>
      <c r="C10" s="6">
        <v>20</v>
      </c>
      <c r="D10" s="1">
        <v>3</v>
      </c>
      <c r="E10" s="2">
        <f t="shared" si="0"/>
        <v>3.333333333333333</v>
      </c>
    </row>
    <row r="11" spans="1:6" x14ac:dyDescent="0.4">
      <c r="A11" s="1"/>
      <c r="B11" s="1" t="s">
        <v>32</v>
      </c>
      <c r="C11" s="6">
        <v>204</v>
      </c>
      <c r="D11" s="1">
        <v>3</v>
      </c>
      <c r="E11" s="2">
        <f t="shared" si="0"/>
        <v>3.333333333333333</v>
      </c>
      <c r="F11" t="s">
        <v>53</v>
      </c>
    </row>
    <row r="12" spans="1:6" x14ac:dyDescent="0.4">
      <c r="A12" s="1"/>
      <c r="B12" s="1" t="s">
        <v>37</v>
      </c>
      <c r="C12" s="6">
        <v>666</v>
      </c>
      <c r="D12" s="1">
        <v>3</v>
      </c>
      <c r="E12" s="2">
        <f t="shared" si="0"/>
        <v>3.333333333333333</v>
      </c>
      <c r="F12" t="s">
        <v>50</v>
      </c>
    </row>
    <row r="13" spans="1:6" x14ac:dyDescent="0.4">
      <c r="A13" s="1"/>
      <c r="B13" s="1" t="s">
        <v>30</v>
      </c>
      <c r="C13" s="6">
        <v>24</v>
      </c>
      <c r="D13" s="1">
        <v>2</v>
      </c>
      <c r="E13" s="2">
        <f t="shared" ref="E13:E25" si="1">D13/90%</f>
        <v>2.2222222222222223</v>
      </c>
    </row>
    <row r="14" spans="1:6" x14ac:dyDescent="0.4">
      <c r="A14" s="1"/>
      <c r="B14" s="1" t="s">
        <v>30</v>
      </c>
      <c r="C14" s="6">
        <v>484</v>
      </c>
      <c r="D14" s="1">
        <v>2</v>
      </c>
      <c r="E14" s="2">
        <f>D14/90%</f>
        <v>2.2222222222222223</v>
      </c>
    </row>
    <row r="15" spans="1:6" x14ac:dyDescent="0.4">
      <c r="A15" s="1"/>
      <c r="B15" s="1" t="s">
        <v>34</v>
      </c>
      <c r="C15" s="6">
        <v>66</v>
      </c>
      <c r="D15" s="1">
        <v>1</v>
      </c>
      <c r="E15" s="2">
        <f t="shared" si="1"/>
        <v>1.1111111111111112</v>
      </c>
    </row>
    <row r="16" spans="1:6" x14ac:dyDescent="0.4">
      <c r="A16" s="1"/>
      <c r="B16" s="1" t="s">
        <v>31</v>
      </c>
      <c r="C16" s="6">
        <v>99</v>
      </c>
      <c r="D16" s="1">
        <v>1</v>
      </c>
      <c r="E16" s="2">
        <f t="shared" si="1"/>
        <v>1.1111111111111112</v>
      </c>
    </row>
    <row r="17" spans="1:5" x14ac:dyDescent="0.4">
      <c r="A17" s="1"/>
      <c r="B17" s="1" t="s">
        <v>32</v>
      </c>
      <c r="C17" s="6">
        <v>116</v>
      </c>
      <c r="D17" s="1">
        <v>1</v>
      </c>
      <c r="E17" s="2">
        <f t="shared" si="1"/>
        <v>1.1111111111111112</v>
      </c>
    </row>
    <row r="18" spans="1:5" x14ac:dyDescent="0.4">
      <c r="A18" s="1"/>
      <c r="B18" s="1" t="s">
        <v>34</v>
      </c>
      <c r="C18" s="6">
        <v>127</v>
      </c>
      <c r="D18" s="1">
        <v>1</v>
      </c>
      <c r="E18" s="2">
        <f t="shared" si="1"/>
        <v>1.1111111111111112</v>
      </c>
    </row>
    <row r="19" spans="1:5" x14ac:dyDescent="0.4">
      <c r="A19" s="1"/>
      <c r="B19" s="1" t="s">
        <v>32</v>
      </c>
      <c r="C19" s="6">
        <v>190</v>
      </c>
      <c r="D19" s="1">
        <v>1</v>
      </c>
      <c r="E19" s="2">
        <f t="shared" si="1"/>
        <v>1.1111111111111112</v>
      </c>
    </row>
    <row r="20" spans="1:5" x14ac:dyDescent="0.4">
      <c r="A20" s="1"/>
      <c r="B20" s="1" t="s">
        <v>36</v>
      </c>
      <c r="C20" s="6">
        <v>269</v>
      </c>
      <c r="D20" s="1">
        <v>1</v>
      </c>
      <c r="E20" s="2">
        <f t="shared" si="1"/>
        <v>1.1111111111111112</v>
      </c>
    </row>
    <row r="21" spans="1:5" x14ac:dyDescent="0.4">
      <c r="A21" s="1"/>
      <c r="B21" s="1" t="s">
        <v>37</v>
      </c>
      <c r="C21" s="6">
        <v>414</v>
      </c>
      <c r="D21" s="1">
        <v>1</v>
      </c>
      <c r="E21" s="2">
        <f t="shared" si="1"/>
        <v>1.1111111111111112</v>
      </c>
    </row>
    <row r="22" spans="1:5" x14ac:dyDescent="0.4">
      <c r="A22" s="1"/>
      <c r="B22" s="1" t="s">
        <v>31</v>
      </c>
      <c r="C22" s="6">
        <v>563</v>
      </c>
      <c r="D22" s="1">
        <v>1</v>
      </c>
      <c r="E22" s="2">
        <f t="shared" si="1"/>
        <v>1.1111111111111112</v>
      </c>
    </row>
    <row r="23" spans="1:5" x14ac:dyDescent="0.4">
      <c r="A23" s="1"/>
      <c r="B23" s="1" t="s">
        <v>38</v>
      </c>
      <c r="C23" s="6">
        <v>837</v>
      </c>
      <c r="D23" s="1">
        <v>1</v>
      </c>
      <c r="E23" s="2">
        <f t="shared" si="1"/>
        <v>1.1111111111111112</v>
      </c>
    </row>
    <row r="24" spans="1:5" x14ac:dyDescent="0.4">
      <c r="A24" s="1"/>
      <c r="B24" s="1" t="s">
        <v>35</v>
      </c>
      <c r="C24" s="7" t="s">
        <v>39</v>
      </c>
      <c r="D24" s="1">
        <v>1</v>
      </c>
      <c r="E24" s="2">
        <f t="shared" si="1"/>
        <v>1.1111111111111112</v>
      </c>
    </row>
    <row r="25" spans="1:5" x14ac:dyDescent="0.4">
      <c r="A25" s="1"/>
      <c r="B25" s="1" t="s">
        <v>34</v>
      </c>
      <c r="C25" s="6" t="s">
        <v>40</v>
      </c>
      <c r="D25" s="1">
        <v>1</v>
      </c>
      <c r="E25" s="2">
        <f t="shared" si="1"/>
        <v>1.1111111111111112</v>
      </c>
    </row>
    <row r="26" spans="1:5" x14ac:dyDescent="0.4">
      <c r="A26" s="1"/>
      <c r="B26" s="1"/>
      <c r="C26" s="6"/>
      <c r="D26" s="1"/>
      <c r="E26" s="1"/>
    </row>
    <row r="27" spans="1:5" x14ac:dyDescent="0.4">
      <c r="A27" s="1" t="s">
        <v>4</v>
      </c>
      <c r="B27" s="1" t="s">
        <v>32</v>
      </c>
      <c r="C27" s="6">
        <v>133</v>
      </c>
      <c r="D27" s="1">
        <v>3</v>
      </c>
      <c r="E27" s="2">
        <f>D27/9%</f>
        <v>33.333333333333336</v>
      </c>
    </row>
    <row r="28" spans="1:5" x14ac:dyDescent="0.4">
      <c r="A28" s="1"/>
      <c r="B28" s="1" t="s">
        <v>35</v>
      </c>
      <c r="C28" s="6">
        <v>78</v>
      </c>
      <c r="D28" s="1">
        <v>2</v>
      </c>
      <c r="E28" s="2">
        <f t="shared" ref="E28:E31" si="2">D28/9%</f>
        <v>22.222222222222221</v>
      </c>
    </row>
    <row r="29" spans="1:5" x14ac:dyDescent="0.4">
      <c r="A29" s="1"/>
      <c r="B29" s="1" t="s">
        <v>32</v>
      </c>
      <c r="C29" s="6">
        <v>113</v>
      </c>
      <c r="D29" s="1">
        <v>2</v>
      </c>
      <c r="E29" s="2">
        <f t="shared" si="2"/>
        <v>22.222222222222221</v>
      </c>
    </row>
    <row r="30" spans="1:5" x14ac:dyDescent="0.4">
      <c r="A30" s="11"/>
      <c r="B30" s="1" t="s">
        <v>34</v>
      </c>
      <c r="C30" s="6">
        <v>66</v>
      </c>
      <c r="D30" s="1">
        <v>1</v>
      </c>
      <c r="E30" s="2">
        <f>D30/9%</f>
        <v>11.111111111111111</v>
      </c>
    </row>
    <row r="31" spans="1:5" x14ac:dyDescent="0.4">
      <c r="A31" s="1"/>
      <c r="B31" s="1" t="s">
        <v>30</v>
      </c>
      <c r="C31" s="6">
        <v>252</v>
      </c>
      <c r="D31" s="1">
        <v>1</v>
      </c>
      <c r="E31" s="2">
        <f t="shared" si="2"/>
        <v>11.111111111111111</v>
      </c>
    </row>
    <row r="32" spans="1:5" x14ac:dyDescent="0.4">
      <c r="A32" s="1"/>
      <c r="B32" s="1"/>
      <c r="C32" s="6"/>
      <c r="D32" s="1"/>
      <c r="E32" s="1"/>
    </row>
    <row r="33" spans="1:5" x14ac:dyDescent="0.4">
      <c r="A33" s="1" t="s">
        <v>21</v>
      </c>
      <c r="B33" s="1" t="s">
        <v>37</v>
      </c>
      <c r="C33" s="6">
        <v>414</v>
      </c>
      <c r="D33" s="1">
        <v>1</v>
      </c>
      <c r="E33" s="1">
        <v>100</v>
      </c>
    </row>
    <row r="34" spans="1:5" x14ac:dyDescent="0.4">
      <c r="A34" s="1"/>
      <c r="B34" s="1"/>
      <c r="C34" s="6"/>
      <c r="D34" s="1"/>
      <c r="E34" s="1"/>
    </row>
    <row r="35" spans="1:5" x14ac:dyDescent="0.4">
      <c r="A35" s="1" t="s">
        <v>41</v>
      </c>
      <c r="B35" s="1" t="s">
        <v>30</v>
      </c>
      <c r="C35" s="6">
        <v>484</v>
      </c>
      <c r="D35" s="1">
        <v>3</v>
      </c>
      <c r="E35" s="1">
        <v>100</v>
      </c>
    </row>
    <row r="36" spans="1:5" x14ac:dyDescent="0.4">
      <c r="A36" s="1"/>
      <c r="B36" s="1"/>
      <c r="C36" s="6"/>
      <c r="D36" s="1"/>
      <c r="E36" s="1"/>
    </row>
    <row r="37" spans="1:5" x14ac:dyDescent="0.4">
      <c r="A37" s="1" t="s">
        <v>23</v>
      </c>
      <c r="B37" s="1" t="s">
        <v>34</v>
      </c>
      <c r="C37" s="6">
        <v>171</v>
      </c>
      <c r="D37" s="1">
        <v>1</v>
      </c>
      <c r="E37" s="1">
        <v>100</v>
      </c>
    </row>
    <row r="38" spans="1:5" x14ac:dyDescent="0.4">
      <c r="A38" s="1"/>
      <c r="B38" s="1"/>
      <c r="C38" s="6"/>
      <c r="D38" s="1"/>
      <c r="E38" s="1"/>
    </row>
    <row r="39" spans="1:5" x14ac:dyDescent="0.4">
      <c r="A39" s="1" t="s">
        <v>44</v>
      </c>
      <c r="B39" s="1" t="s">
        <v>42</v>
      </c>
      <c r="C39" s="6">
        <v>373</v>
      </c>
      <c r="D39" s="1">
        <v>1</v>
      </c>
      <c r="E39" s="1">
        <v>50</v>
      </c>
    </row>
    <row r="40" spans="1:5" x14ac:dyDescent="0.4">
      <c r="A40" s="1"/>
      <c r="B40" s="1" t="s">
        <v>43</v>
      </c>
      <c r="C40" s="6">
        <v>901</v>
      </c>
      <c r="D40" s="1">
        <v>1</v>
      </c>
      <c r="E40" s="1">
        <v>50</v>
      </c>
    </row>
    <row r="41" spans="1:5" x14ac:dyDescent="0.4">
      <c r="A41" s="1"/>
      <c r="B41" s="1"/>
      <c r="C41" s="6"/>
      <c r="D41" s="1"/>
      <c r="E41" s="1"/>
    </row>
    <row r="42" spans="1:5" x14ac:dyDescent="0.4">
      <c r="A42" s="1" t="s">
        <v>45</v>
      </c>
      <c r="B42" s="1" t="s">
        <v>46</v>
      </c>
      <c r="C42" s="6">
        <v>29</v>
      </c>
      <c r="D42" s="1">
        <v>2</v>
      </c>
      <c r="E42" s="1">
        <v>100</v>
      </c>
    </row>
    <row r="43" spans="1:5" x14ac:dyDescent="0.4">
      <c r="A43" s="1"/>
      <c r="B43" s="1"/>
      <c r="C43" s="6"/>
      <c r="D43" s="1"/>
      <c r="E43" s="1"/>
    </row>
    <row r="44" spans="1:5" x14ac:dyDescent="0.4">
      <c r="A44" s="1" t="s">
        <v>47</v>
      </c>
      <c r="B44" s="1" t="s">
        <v>48</v>
      </c>
      <c r="C44" s="6" t="s">
        <v>40</v>
      </c>
      <c r="D44" s="1">
        <v>1</v>
      </c>
      <c r="E44" s="1">
        <v>100</v>
      </c>
    </row>
    <row r="45" spans="1:5" x14ac:dyDescent="0.4">
      <c r="A45" s="1"/>
      <c r="B45" s="1"/>
      <c r="C45" s="6"/>
      <c r="D45" s="1"/>
      <c r="E45" s="1"/>
    </row>
    <row r="46" spans="1:5" x14ac:dyDescent="0.4">
      <c r="A46" s="1" t="s">
        <v>28</v>
      </c>
      <c r="B46" s="1" t="s">
        <v>30</v>
      </c>
      <c r="C46" s="6">
        <v>252</v>
      </c>
      <c r="D46" s="1">
        <v>1</v>
      </c>
      <c r="E46" s="1">
        <v>50</v>
      </c>
    </row>
    <row r="47" spans="1:5" x14ac:dyDescent="0.4">
      <c r="A47" s="1"/>
      <c r="B47" s="1" t="s">
        <v>30</v>
      </c>
      <c r="C47" s="6">
        <v>484</v>
      </c>
      <c r="D47" s="1">
        <v>1</v>
      </c>
      <c r="E47" s="1">
        <v>50</v>
      </c>
    </row>
    <row r="48" spans="1:5" x14ac:dyDescent="0.4">
      <c r="A48" s="1"/>
      <c r="B48" s="1"/>
      <c r="C48" s="6"/>
      <c r="D48" s="1"/>
      <c r="E48" s="1"/>
    </row>
    <row r="49" ht="24.95" customHeight="1" x14ac:dyDescent="0.4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CPE E. coli</vt:lpstr>
      <vt:lpstr>CPE K. pneumoniae</vt:lpstr>
      <vt:lpstr>CPE Enterobacter</vt:lpstr>
      <vt:lpstr>'CPE E. coli'!Print_Area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 Yahara</dc:creator>
  <cp:lastModifiedBy>Koji Yahara</cp:lastModifiedBy>
  <cp:lastPrinted>2022-04-25T00:18:27Z</cp:lastPrinted>
  <dcterms:created xsi:type="dcterms:W3CDTF">2022-04-20T04:25:47Z</dcterms:created>
  <dcterms:modified xsi:type="dcterms:W3CDTF">2023-09-25T00:28:45Z</dcterms:modified>
</cp:coreProperties>
</file>