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jedeh/Google Drive/Nature Communications/Fourth submission/"/>
    </mc:Choice>
  </mc:AlternateContent>
  <xr:revisionPtr revIDLastSave="0" documentId="13_ncr:1_{FF881A90-E2C4-A84A-963D-FBDD39E5E88A}" xr6:coauthVersionLast="47" xr6:coauthVersionMax="47" xr10:uidLastSave="{00000000-0000-0000-0000-000000000000}"/>
  <bookViews>
    <workbookView xWindow="0" yWindow="0" windowWidth="28800" windowHeight="16840" firstSheet="12" activeTab="18" xr2:uid="{CC3B6DFF-9A5D-AA45-8440-00D633EACF3B}"/>
  </bookViews>
  <sheets>
    <sheet name="Figure 1b" sheetId="19" r:id="rId1"/>
    <sheet name="Figure 1c" sheetId="20" r:id="rId2"/>
    <sheet name="Figure 1g" sheetId="1" r:id="rId3"/>
    <sheet name="figure 3d" sheetId="2" r:id="rId4"/>
    <sheet name="Figure 3f" sheetId="3" r:id="rId5"/>
    <sheet name="Figure 3h" sheetId="4" r:id="rId6"/>
    <sheet name="Figure 3j" sheetId="5" r:id="rId7"/>
    <sheet name="Figure 4c" sheetId="6" r:id="rId8"/>
    <sheet name="Figure 4d, 4e" sheetId="17" r:id="rId9"/>
    <sheet name="Supplementary Figure 1e" sheetId="7" r:id="rId10"/>
    <sheet name="Supplementary Figure 2f" sheetId="8" r:id="rId11"/>
    <sheet name="Supplementary Figure 6c" sheetId="9" r:id="rId12"/>
    <sheet name="Supplementary Figure 6e" sheetId="10" r:id="rId13"/>
    <sheet name="Supplementary Figure 7d" sheetId="11" r:id="rId14"/>
    <sheet name="Supplementary Figure 7f" sheetId="12" r:id="rId15"/>
    <sheet name="Supplementary Figure 8b" sheetId="13" r:id="rId16"/>
    <sheet name="Supplementary Figure 10f" sheetId="14" r:id="rId17"/>
    <sheet name="Supplementary Figure 10g" sheetId="15" r:id="rId18"/>
    <sheet name="Supplementary Figure 11b" sheetId="16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6" l="1"/>
  <c r="D4" i="6"/>
  <c r="D6" i="6"/>
  <c r="D7" i="6"/>
  <c r="D8" i="6"/>
  <c r="D10" i="6"/>
  <c r="D11" i="6"/>
  <c r="D12" i="6"/>
  <c r="D14" i="6"/>
  <c r="D15" i="6"/>
  <c r="D16" i="6"/>
  <c r="D18" i="6"/>
  <c r="D19" i="6"/>
  <c r="D20" i="6"/>
  <c r="D22" i="6"/>
  <c r="D23" i="6"/>
  <c r="D24" i="6"/>
  <c r="D26" i="6"/>
  <c r="D27" i="6"/>
  <c r="D28" i="6"/>
  <c r="D30" i="6"/>
  <c r="D31" i="6"/>
  <c r="D32" i="6"/>
  <c r="D2" i="6"/>
  <c r="D58" i="13"/>
  <c r="D59" i="13"/>
  <c r="D61" i="13"/>
  <c r="D62" i="13"/>
  <c r="D63" i="13"/>
  <c r="D57" i="13"/>
  <c r="D4" i="13"/>
  <c r="D3" i="13"/>
  <c r="D2" i="13"/>
  <c r="D14" i="8"/>
  <c r="D13" i="8"/>
  <c r="D12" i="8"/>
  <c r="D4" i="8"/>
  <c r="D3" i="8"/>
  <c r="D2" i="8"/>
  <c r="D5" i="5"/>
  <c r="D4" i="5"/>
  <c r="D3" i="5"/>
  <c r="D5" i="3"/>
  <c r="D6" i="3"/>
  <c r="D4" i="3"/>
  <c r="D9" i="1"/>
  <c r="D10" i="1"/>
  <c r="D8" i="1"/>
  <c r="AB5" i="10"/>
  <c r="AB6" i="10"/>
  <c r="AB7" i="10"/>
  <c r="AB8" i="10"/>
  <c r="AB4" i="10"/>
  <c r="H9" i="19"/>
  <c r="H8" i="19"/>
  <c r="H7" i="19"/>
  <c r="H5" i="19"/>
  <c r="H4" i="19"/>
  <c r="E13" i="19"/>
  <c r="E12" i="19"/>
  <c r="E7" i="19"/>
  <c r="E3" i="19"/>
  <c r="H3" i="19" s="1"/>
  <c r="J8" i="12"/>
  <c r="G8" i="12"/>
  <c r="D8" i="12"/>
  <c r="J7" i="12"/>
  <c r="G7" i="12"/>
  <c r="D7" i="12"/>
  <c r="J6" i="12"/>
  <c r="G6" i="12"/>
  <c r="D6" i="12"/>
  <c r="J5" i="12"/>
  <c r="G5" i="12"/>
  <c r="D5" i="12"/>
  <c r="J4" i="12"/>
  <c r="G4" i="12"/>
  <c r="D4" i="12"/>
  <c r="D4" i="10"/>
  <c r="G4" i="10"/>
  <c r="J4" i="10"/>
  <c r="J9" i="10" s="1"/>
  <c r="M4" i="10"/>
  <c r="P4" i="10"/>
  <c r="S4" i="10"/>
  <c r="V4" i="10"/>
  <c r="Y4" i="10"/>
  <c r="D5" i="10"/>
  <c r="G5" i="10"/>
  <c r="J5" i="10"/>
  <c r="M5" i="10"/>
  <c r="P5" i="10"/>
  <c r="S5" i="10"/>
  <c r="V5" i="10"/>
  <c r="Y5" i="10"/>
  <c r="D6" i="10"/>
  <c r="G6" i="10"/>
  <c r="J6" i="10"/>
  <c r="M6" i="10"/>
  <c r="P6" i="10"/>
  <c r="S6" i="10"/>
  <c r="V6" i="10"/>
  <c r="Y6" i="10"/>
  <c r="D7" i="10"/>
  <c r="G7" i="10"/>
  <c r="J7" i="10"/>
  <c r="M7" i="10"/>
  <c r="P7" i="10"/>
  <c r="S7" i="10"/>
  <c r="V7" i="10"/>
  <c r="Y7" i="10"/>
  <c r="D8" i="10"/>
  <c r="D9" i="10" s="1"/>
  <c r="G8" i="10"/>
  <c r="J8" i="10"/>
  <c r="M8" i="10"/>
  <c r="P8" i="10"/>
  <c r="S8" i="10"/>
  <c r="V8" i="10"/>
  <c r="Y8" i="10"/>
  <c r="G9" i="10"/>
  <c r="M9" i="10"/>
  <c r="D5" i="9"/>
  <c r="G5" i="9"/>
  <c r="J5" i="9"/>
  <c r="D6" i="9"/>
  <c r="G6" i="9"/>
  <c r="J6" i="9"/>
  <c r="N5" i="9"/>
  <c r="Q5" i="9"/>
  <c r="T5" i="9"/>
  <c r="D7" i="9"/>
  <c r="G7" i="9"/>
  <c r="J7" i="9"/>
  <c r="N6" i="9"/>
  <c r="Q6" i="9"/>
  <c r="T6" i="9"/>
  <c r="D8" i="9"/>
  <c r="G8" i="9"/>
  <c r="J8" i="9"/>
  <c r="N7" i="9"/>
  <c r="Q7" i="9"/>
  <c r="T7" i="9"/>
  <c r="D9" i="9"/>
  <c r="G9" i="9"/>
  <c r="J9" i="9"/>
  <c r="N8" i="9"/>
  <c r="Q8" i="9"/>
  <c r="T8" i="9"/>
  <c r="AW8" i="12"/>
  <c r="AT8" i="12"/>
  <c r="AQ8" i="12"/>
  <c r="AM8" i="12"/>
  <c r="AJ8" i="12"/>
  <c r="AG8" i="12"/>
  <c r="AD8" i="12"/>
  <c r="AA8" i="12"/>
  <c r="X8" i="12"/>
  <c r="AW7" i="12"/>
  <c r="AT7" i="12"/>
  <c r="AQ7" i="12"/>
  <c r="AM7" i="12"/>
  <c r="AJ7" i="12"/>
  <c r="AG7" i="12"/>
  <c r="AD7" i="12"/>
  <c r="AA7" i="12"/>
  <c r="X7" i="12"/>
  <c r="AW6" i="12"/>
  <c r="AT6" i="12"/>
  <c r="AQ6" i="12"/>
  <c r="AM6" i="12"/>
  <c r="AJ6" i="12"/>
  <c r="AG6" i="12"/>
  <c r="AD6" i="12"/>
  <c r="AA6" i="12"/>
  <c r="X6" i="12"/>
  <c r="AW5" i="12"/>
  <c r="AT5" i="12"/>
  <c r="AQ5" i="12"/>
  <c r="AM5" i="12"/>
  <c r="AJ5" i="12"/>
  <c r="AG5" i="12"/>
  <c r="AD5" i="12"/>
  <c r="AA5" i="12"/>
  <c r="X5" i="12"/>
  <c r="AW4" i="12"/>
  <c r="AT4" i="12"/>
  <c r="AQ4" i="12"/>
  <c r="AM4" i="12"/>
  <c r="AJ4" i="12"/>
  <c r="AG4" i="12"/>
  <c r="AD4" i="12"/>
  <c r="AA4" i="12"/>
  <c r="X4" i="12"/>
  <c r="J9" i="2"/>
  <c r="G9" i="2"/>
  <c r="D9" i="2"/>
  <c r="J8" i="2"/>
  <c r="G8" i="2"/>
  <c r="D8" i="2"/>
  <c r="J7" i="2"/>
  <c r="G7" i="2"/>
  <c r="D7" i="2"/>
  <c r="J6" i="2"/>
  <c r="G6" i="2"/>
  <c r="D6" i="2"/>
  <c r="J5" i="2"/>
  <c r="G5" i="2"/>
  <c r="D5" i="2"/>
  <c r="G9" i="12" l="1"/>
  <c r="Y9" i="10"/>
  <c r="D9" i="12"/>
  <c r="J9" i="12"/>
  <c r="D10" i="2"/>
  <c r="AJ9" i="12"/>
  <c r="AM9" i="12"/>
  <c r="AA9" i="12"/>
  <c r="AD9" i="12"/>
  <c r="AG9" i="12"/>
  <c r="G10" i="2"/>
  <c r="J10" i="2"/>
  <c r="V9" i="10"/>
  <c r="S9" i="10"/>
  <c r="P9" i="10"/>
  <c r="AQ9" i="12"/>
  <c r="AT9" i="12"/>
  <c r="X9" i="12"/>
  <c r="AW9" i="12"/>
  <c r="D10" i="9"/>
  <c r="N9" i="9"/>
  <c r="T9" i="9"/>
  <c r="Q9" i="9"/>
  <c r="J10" i="9"/>
  <c r="G10" i="9"/>
</calcChain>
</file>

<file path=xl/sharedStrings.xml><?xml version="1.0" encoding="utf-8"?>
<sst xmlns="http://schemas.openxmlformats.org/spreadsheetml/2006/main" count="473" uniqueCount="199">
  <si>
    <t>10k</t>
  </si>
  <si>
    <t>Sample 1</t>
  </si>
  <si>
    <t>Sample 2</t>
  </si>
  <si>
    <t>Sample 3</t>
  </si>
  <si>
    <t xml:space="preserve">6k </t>
  </si>
  <si>
    <t xml:space="preserve">0.5k </t>
  </si>
  <si>
    <t>BMP4</t>
  </si>
  <si>
    <t>wnt3a</t>
  </si>
  <si>
    <t>bmp+wnt</t>
  </si>
  <si>
    <t>early amnion</t>
  </si>
  <si>
    <t>Late amnion</t>
  </si>
  <si>
    <t>Cell Lines</t>
  </si>
  <si>
    <t xml:space="preserve">Dapi </t>
  </si>
  <si>
    <t>Sox17</t>
  </si>
  <si>
    <t>hPGCLCs</t>
  </si>
  <si>
    <t>48-72h</t>
  </si>
  <si>
    <t>IWR1</t>
  </si>
  <si>
    <t>XAV</t>
  </si>
  <si>
    <t>24-48h</t>
  </si>
  <si>
    <t>IWP2</t>
  </si>
  <si>
    <t>LDN</t>
  </si>
  <si>
    <t>bmp2</t>
  </si>
  <si>
    <t>bmp4</t>
  </si>
  <si>
    <t>nodal</t>
  </si>
  <si>
    <t>tgf-b</t>
  </si>
  <si>
    <t>1%-2h</t>
  </si>
  <si>
    <t>4%-2h</t>
  </si>
  <si>
    <t>20%-2h</t>
  </si>
  <si>
    <t>1%-12h</t>
  </si>
  <si>
    <t>4%-12h</t>
  </si>
  <si>
    <t>20%-12h</t>
  </si>
  <si>
    <t>1%-24h</t>
  </si>
  <si>
    <t>4%-24h</t>
  </si>
  <si>
    <t>20%-24h</t>
  </si>
  <si>
    <t>Squamous</t>
  </si>
  <si>
    <t xml:space="preserve">Columnar </t>
  </si>
  <si>
    <t>Irregular</t>
  </si>
  <si>
    <t>Isl1-ko</t>
  </si>
  <si>
    <t>Wild-type</t>
  </si>
  <si>
    <t xml:space="preserve">Nodal </t>
  </si>
  <si>
    <t>Tfap2c</t>
  </si>
  <si>
    <t>Control</t>
  </si>
  <si>
    <t>Sample ID</t>
  </si>
  <si>
    <t>Race/Ethnicity</t>
  </si>
  <si>
    <t>Non Obstructive Azoospermia</t>
  </si>
  <si>
    <t>Diagnosis</t>
  </si>
  <si>
    <t>Fibroblast Karyotype</t>
  </si>
  <si>
    <t>hiPSC Karyotype</t>
  </si>
  <si>
    <t>OCT4/</t>
  </si>
  <si>
    <t>NANOG</t>
  </si>
  <si>
    <t xml:space="preserve">Expression Y/N? </t>
  </si>
  <si>
    <t>SSEA4/ TRA-1-81</t>
  </si>
  <si>
    <t>NOA1</t>
  </si>
  <si>
    <t>White</t>
  </si>
  <si>
    <t>Maturation arrest</t>
  </si>
  <si>
    <t>Normal</t>
  </si>
  <si>
    <t>Yes</t>
  </si>
  <si>
    <t>NOA3</t>
  </si>
  <si>
    <t>Very Severe Oligospermia</t>
  </si>
  <si>
    <t>Ch8 +p23.2</t>
  </si>
  <si>
    <t>NOA5</t>
  </si>
  <si>
    <t>Black</t>
  </si>
  <si>
    <t>SCOS</t>
  </si>
  <si>
    <t>NOA6</t>
  </si>
  <si>
    <t>Hispanic</t>
  </si>
  <si>
    <t>NOA8</t>
  </si>
  <si>
    <t>NOA9</t>
  </si>
  <si>
    <t>NOA10</t>
  </si>
  <si>
    <t>NOA11</t>
  </si>
  <si>
    <t>20K, 0</t>
  </si>
  <si>
    <t>30K, 0</t>
  </si>
  <si>
    <t>50K, 0</t>
  </si>
  <si>
    <t>20K,60</t>
  </si>
  <si>
    <t>30K,60</t>
  </si>
  <si>
    <t>50K,60</t>
  </si>
  <si>
    <t>20K,100</t>
  </si>
  <si>
    <t>30K,100</t>
  </si>
  <si>
    <t>50K,100</t>
  </si>
  <si>
    <t>% hPGCLCs</t>
  </si>
  <si>
    <t>clusters</t>
  </si>
  <si>
    <t>clusters contain hPGCLC</t>
  </si>
  <si>
    <t>%</t>
  </si>
  <si>
    <t>DAPI</t>
  </si>
  <si>
    <t>Dapi</t>
  </si>
  <si>
    <t>clusters containing hPGCLCs</t>
  </si>
  <si>
    <t>AMLCs</t>
  </si>
  <si>
    <t>hpgclcs</t>
  </si>
  <si>
    <t>SEM</t>
  </si>
  <si>
    <t>Nodal-KO</t>
  </si>
  <si>
    <t>ISL1-Ko</t>
  </si>
  <si>
    <t>Isl1-Ko</t>
  </si>
  <si>
    <t>Division with 1 hPGCLCs</t>
  </si>
  <si>
    <t>Division with 2 hPGCLCs</t>
  </si>
  <si>
    <t>Day0-sample1</t>
  </si>
  <si>
    <t>Day0-sample2</t>
  </si>
  <si>
    <t>Day0-sample3</t>
  </si>
  <si>
    <t>Day3-sample1</t>
  </si>
  <si>
    <t>Day3-sample2</t>
  </si>
  <si>
    <t>Day3-sample3</t>
  </si>
  <si>
    <t>Day4-sample1</t>
  </si>
  <si>
    <t>Day4-sample2</t>
  </si>
  <si>
    <t>Day4-sample3</t>
  </si>
  <si>
    <t>Day8-sample1</t>
  </si>
  <si>
    <t>Day8-sample2</t>
  </si>
  <si>
    <t>Day8-sample3</t>
  </si>
  <si>
    <t>all the clusters</t>
  </si>
  <si>
    <t>WT-D3-sample1</t>
  </si>
  <si>
    <t>WT-D3-sample2</t>
  </si>
  <si>
    <t>WT-D3-sample3</t>
  </si>
  <si>
    <t>ISL1-D3-sample1</t>
  </si>
  <si>
    <t>ISL1-D3-sample2</t>
  </si>
  <si>
    <t>ISL1-D3-sample3</t>
  </si>
  <si>
    <t>WT-D8-sample1</t>
  </si>
  <si>
    <t>WT-D8-sample2</t>
  </si>
  <si>
    <t>WT-D8-sample3</t>
  </si>
  <si>
    <t>ISL1-D8-sample1</t>
  </si>
  <si>
    <t>ISL1-D8-sample2</t>
  </si>
  <si>
    <t>ISL1-D8-sample3</t>
  </si>
  <si>
    <t>ISL1KO-D3-sample1</t>
  </si>
  <si>
    <t>ISL1KO-D3-sample2</t>
  </si>
  <si>
    <t>ISL1KO-D3-sample3</t>
  </si>
  <si>
    <t>BMP4-sample1</t>
  </si>
  <si>
    <t>BMP4-sample2</t>
  </si>
  <si>
    <t>BMP4-sample3</t>
  </si>
  <si>
    <t>WNT3a-sample1</t>
  </si>
  <si>
    <t>WNT3a-sample2</t>
  </si>
  <si>
    <t>WNT3a-sample3</t>
  </si>
  <si>
    <t>BMP+wnt-sample1</t>
  </si>
  <si>
    <t>BMP+wnt-sample2</t>
  </si>
  <si>
    <t>BMP+wnt-sample3</t>
  </si>
  <si>
    <t>NOA1-sample1</t>
  </si>
  <si>
    <t>NOA1-sample2</t>
  </si>
  <si>
    <t>NOA1-sample3</t>
  </si>
  <si>
    <t>NOA3-sample1</t>
  </si>
  <si>
    <t>NOA3-sample2</t>
  </si>
  <si>
    <t>NOA3-sample3</t>
  </si>
  <si>
    <t>NOA5-sample1</t>
  </si>
  <si>
    <t>NOA5-sample2</t>
  </si>
  <si>
    <t>NOA5-sample3</t>
  </si>
  <si>
    <t>NOA6-sample1</t>
  </si>
  <si>
    <t>NOA6-sample2</t>
  </si>
  <si>
    <t>NOA6-sample3</t>
  </si>
  <si>
    <t>NOA8-sample1</t>
  </si>
  <si>
    <t>NOA8-sample2</t>
  </si>
  <si>
    <t>NOA8-sample3</t>
  </si>
  <si>
    <t>NOA9-sample1</t>
  </si>
  <si>
    <t>NOA9-sample2</t>
  </si>
  <si>
    <t>NOA9-sample3</t>
  </si>
  <si>
    <t>NOA10-sample1</t>
  </si>
  <si>
    <t>NOA10-sample2</t>
  </si>
  <si>
    <t>NOA10-sample3</t>
  </si>
  <si>
    <t>NOA11-sample1</t>
  </si>
  <si>
    <t>NOA11-sample2</t>
  </si>
  <si>
    <t>NOA11-sample3</t>
  </si>
  <si>
    <t>H9-sample1</t>
  </si>
  <si>
    <t>H9-sample2</t>
  </si>
  <si>
    <t>H9-sample3</t>
  </si>
  <si>
    <t>H1-sample1</t>
  </si>
  <si>
    <t>H1-sample2</t>
  </si>
  <si>
    <t>H1-sample3</t>
  </si>
  <si>
    <t>HES3-sample1</t>
  </si>
  <si>
    <t>HES3-sample2</t>
  </si>
  <si>
    <t>HES3-sample3</t>
  </si>
  <si>
    <t>1196-sample1</t>
  </si>
  <si>
    <t>1196-sample2</t>
  </si>
  <si>
    <t>1196-sample3</t>
  </si>
  <si>
    <t>E6 - H9 in mTeSR-sample1</t>
  </si>
  <si>
    <t>E6 - H9 in mTeSR-sample2</t>
  </si>
  <si>
    <t>E6 - H9 in mTeSR-sample3</t>
  </si>
  <si>
    <t>mTeSR - H9 in E8-sample1</t>
  </si>
  <si>
    <t>mTeSR - H9 in E8-sample2</t>
  </si>
  <si>
    <t>mTeSR - H9 in E8-sample3</t>
  </si>
  <si>
    <t>control-sample1</t>
  </si>
  <si>
    <t>control-sample2</t>
  </si>
  <si>
    <t>control-sample3</t>
  </si>
  <si>
    <t>2-24h-sample1</t>
  </si>
  <si>
    <t>2-24h-sample2</t>
  </si>
  <si>
    <t>2-24h-sample3</t>
  </si>
  <si>
    <t>24-48h-sample1</t>
  </si>
  <si>
    <t>24-48h-sample2</t>
  </si>
  <si>
    <t>24-48h-sample3</t>
  </si>
  <si>
    <t>48-72h-sample1</t>
  </si>
  <si>
    <t>48-72h-sample2</t>
  </si>
  <si>
    <t>48-72h-sample3</t>
  </si>
  <si>
    <t>Control-sample1</t>
  </si>
  <si>
    <t>Control-sample2</t>
  </si>
  <si>
    <t>Control-sample3</t>
  </si>
  <si>
    <t>Nodal-Ko-sample1</t>
  </si>
  <si>
    <t>Nodal-Ko-sample2</t>
  </si>
  <si>
    <t>Nodal-Ko-sample3</t>
  </si>
  <si>
    <t>Nodal-Ko+activin-sample1</t>
  </si>
  <si>
    <t>Nodal-Ko+activin-sample2</t>
  </si>
  <si>
    <t>Nodal-Ko+activin-sample3</t>
  </si>
  <si>
    <t>Average</t>
  </si>
  <si>
    <t>Image 1</t>
  </si>
  <si>
    <t>Image 2</t>
  </si>
  <si>
    <t>Image 3</t>
  </si>
  <si>
    <t>Image 4</t>
  </si>
  <si>
    <t>Image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</si>
</sst>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u/>
      <sz val="12"/>
      <color theme="10"/>
      <name val="Calibri"/>
      <family val="2"/>
      <scheme val="minor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top" wrapText="1"/>
    </xf>
    <xf numFmtId="0" fontId="3" fillId="0" borderId="6" xfId="0" applyFont="1" applyBorder="1" applyAlignment="1">
      <alignment vertical="center" wrapText="1"/>
    </xf>
    <xf numFmtId="0" fontId="3" fillId="0" borderId="0" xfId="1" applyFont="1"/>
    <xf numFmtId="0" fontId="3" fillId="2" borderId="0" xfId="0" applyFont="1" applyFill="1"/>
    <xf numFmtId="0" fontId="3" fillId="4" borderId="0" xfId="0" applyFont="1" applyFill="1"/>
    <xf numFmtId="14" fontId="3" fillId="0" borderId="0" xfId="0" applyNumberFormat="1" applyFont="1"/>
    <xf numFmtId="0" fontId="3" fillId="5" borderId="0" xfId="0" applyFont="1" applyFill="1"/>
    <xf numFmtId="0" fontId="3" fillId="6" borderId="0" xfId="0" applyFont="1" applyFill="1"/>
    <xf numFmtId="0" fontId="6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3" borderId="0" xfId="0" applyFont="1" applyFill="1" applyAlignment="1">
      <alignment horizontal="left"/>
    </xf>
    <xf numFmtId="0" fontId="3" fillId="7" borderId="0" xfId="0" applyFont="1" applyFill="1"/>
    <xf numFmtId="0" fontId="3" fillId="8" borderId="0" xfId="0" applyFont="1" applyFill="1"/>
    <xf numFmtId="0" fontId="3" fillId="9" borderId="0" xfId="0" applyFont="1" applyFill="1"/>
    <xf numFmtId="0" fontId="3" fillId="10" borderId="0" xfId="0" applyFont="1" applyFill="1"/>
    <xf numFmtId="0" fontId="3" fillId="11" borderId="0" xfId="0" applyFont="1" applyFill="1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E250D-5834-724B-AF66-35623D85A827}">
  <dimension ref="A1:L25"/>
  <sheetViews>
    <sheetView zoomScale="108" workbookViewId="0">
      <selection activeCell="E16" sqref="E16"/>
    </sheetView>
  </sheetViews>
  <sheetFormatPr baseColWidth="10" defaultRowHeight="16" x14ac:dyDescent="0.2"/>
  <sheetData>
    <row r="1" spans="1:12" x14ac:dyDescent="0.2">
      <c r="A1" s="4"/>
      <c r="B1" s="4" t="s">
        <v>34</v>
      </c>
      <c r="C1" s="4"/>
      <c r="D1" s="4"/>
      <c r="E1" s="4" t="s">
        <v>35</v>
      </c>
      <c r="F1" s="4"/>
      <c r="G1" s="4"/>
      <c r="H1" s="4" t="s">
        <v>36</v>
      </c>
      <c r="I1" s="4"/>
      <c r="J1" s="4"/>
      <c r="K1" s="4"/>
      <c r="L1" s="4"/>
    </row>
    <row r="2" spans="1:12" x14ac:dyDescent="0.2">
      <c r="B2" t="s">
        <v>193</v>
      </c>
      <c r="C2" t="s">
        <v>87</v>
      </c>
      <c r="E2" t="s">
        <v>193</v>
      </c>
      <c r="F2" t="s">
        <v>87</v>
      </c>
      <c r="H2" t="s">
        <v>193</v>
      </c>
      <c r="I2" t="s">
        <v>87</v>
      </c>
      <c r="J2" s="4"/>
      <c r="K2" s="4"/>
      <c r="L2" s="4"/>
    </row>
    <row r="3" spans="1:12" x14ac:dyDescent="0.2">
      <c r="A3" s="4" t="s">
        <v>69</v>
      </c>
      <c r="B3" s="30">
        <v>3.2530000000000001</v>
      </c>
      <c r="C3" s="30">
        <v>0.23</v>
      </c>
      <c r="D3" s="30"/>
      <c r="E3" s="30">
        <f>97.231-B3</f>
        <v>93.977999999999994</v>
      </c>
      <c r="F3" s="30">
        <v>4.32</v>
      </c>
      <c r="G3" s="30"/>
      <c r="H3" s="30">
        <f>100-(E3+B3)</f>
        <v>2.7690000000000055</v>
      </c>
      <c r="I3" s="30">
        <v>0.23</v>
      </c>
      <c r="J3" s="4"/>
      <c r="K3" s="4"/>
      <c r="L3" s="4"/>
    </row>
    <row r="4" spans="1:12" x14ac:dyDescent="0.2">
      <c r="A4" s="4" t="s">
        <v>70</v>
      </c>
      <c r="B4" s="30">
        <v>0</v>
      </c>
      <c r="C4" s="30">
        <v>0</v>
      </c>
      <c r="D4" s="30"/>
      <c r="E4" s="30">
        <v>95.230999999999995</v>
      </c>
      <c r="F4" s="30">
        <v>3.87</v>
      </c>
      <c r="G4" s="30"/>
      <c r="H4" s="30">
        <f>100-(E4)</f>
        <v>4.7690000000000055</v>
      </c>
      <c r="I4" s="30">
        <v>0.12</v>
      </c>
      <c r="J4" s="4"/>
      <c r="K4" s="4"/>
      <c r="L4" s="4"/>
    </row>
    <row r="5" spans="1:12" x14ac:dyDescent="0.2">
      <c r="A5" s="4" t="s">
        <v>71</v>
      </c>
      <c r="B5" s="30">
        <v>0</v>
      </c>
      <c r="C5" s="30">
        <v>0</v>
      </c>
      <c r="D5" s="30"/>
      <c r="E5" s="30">
        <v>97.432000000000002</v>
      </c>
      <c r="F5" s="30">
        <v>3.89</v>
      </c>
      <c r="G5" s="30"/>
      <c r="H5" s="30">
        <f>100-E5</f>
        <v>2.5679999999999978</v>
      </c>
      <c r="I5" s="30">
        <v>0.12</v>
      </c>
      <c r="J5" s="4"/>
      <c r="K5" s="4"/>
      <c r="L5" s="4"/>
    </row>
    <row r="6" spans="1:12" x14ac:dyDescent="0.2">
      <c r="A6" s="4"/>
      <c r="B6" s="30"/>
      <c r="C6" s="30"/>
      <c r="D6" s="30"/>
      <c r="E6" s="30"/>
      <c r="F6" s="30"/>
      <c r="G6" s="30"/>
      <c r="H6" s="30"/>
      <c r="I6" s="30"/>
      <c r="J6" s="4"/>
      <c r="K6" s="4"/>
      <c r="L6" s="4"/>
    </row>
    <row r="7" spans="1:12" x14ac:dyDescent="0.2">
      <c r="A7" s="4" t="s">
        <v>72</v>
      </c>
      <c r="B7" s="30">
        <v>7.5339999999999998</v>
      </c>
      <c r="C7" s="30">
        <v>0.76</v>
      </c>
      <c r="D7" s="30"/>
      <c r="E7" s="30">
        <f>99.321-B7</f>
        <v>91.786999999999992</v>
      </c>
      <c r="F7" s="30">
        <v>3.21</v>
      </c>
      <c r="G7" s="30"/>
      <c r="H7" s="30">
        <f>100-(E7+B7)</f>
        <v>0.67900000000000205</v>
      </c>
      <c r="I7" s="30">
        <v>2.3E-2</v>
      </c>
      <c r="J7" s="4"/>
      <c r="K7" s="4"/>
      <c r="L7" s="4"/>
    </row>
    <row r="8" spans="1:12" x14ac:dyDescent="0.2">
      <c r="A8" s="4" t="s">
        <v>73</v>
      </c>
      <c r="B8" s="30">
        <v>0.63100000000000001</v>
      </c>
      <c r="C8" s="30">
        <v>0.02</v>
      </c>
      <c r="D8" s="30"/>
      <c r="E8" s="30">
        <v>95.230999999999995</v>
      </c>
      <c r="F8" s="30">
        <v>1.45</v>
      </c>
      <c r="G8" s="30"/>
      <c r="H8" s="30">
        <f>100-(E8+B8)</f>
        <v>4.1380000000000052</v>
      </c>
      <c r="I8" s="30">
        <v>0.21</v>
      </c>
      <c r="J8" s="4"/>
      <c r="K8" s="4"/>
      <c r="L8" s="4"/>
    </row>
    <row r="9" spans="1:12" x14ac:dyDescent="0.2">
      <c r="A9" s="4" t="s">
        <v>74</v>
      </c>
      <c r="B9" s="30">
        <v>0</v>
      </c>
      <c r="C9" s="30">
        <v>0</v>
      </c>
      <c r="D9" s="30"/>
      <c r="E9" s="30">
        <v>97.421000000000006</v>
      </c>
      <c r="F9" s="30">
        <v>4.3499999999999996</v>
      </c>
      <c r="G9" s="30"/>
      <c r="H9" s="30">
        <f>100-E9</f>
        <v>2.5789999999999935</v>
      </c>
      <c r="I9" s="30">
        <v>0.15</v>
      </c>
      <c r="J9" s="4"/>
      <c r="K9" s="4"/>
      <c r="L9" s="4"/>
    </row>
    <row r="10" spans="1:12" x14ac:dyDescent="0.2">
      <c r="A10" s="4"/>
      <c r="B10" s="30"/>
      <c r="C10" s="30"/>
      <c r="D10" s="30"/>
      <c r="E10" s="30"/>
      <c r="F10" s="30"/>
      <c r="G10" s="30"/>
      <c r="H10" s="30"/>
      <c r="I10" s="30"/>
      <c r="J10" s="4"/>
      <c r="K10" s="4"/>
      <c r="L10" s="4"/>
    </row>
    <row r="11" spans="1:12" x14ac:dyDescent="0.2">
      <c r="A11" s="4" t="s">
        <v>75</v>
      </c>
      <c r="B11" s="30">
        <v>100</v>
      </c>
      <c r="C11" s="30"/>
      <c r="D11" s="30"/>
      <c r="E11" s="30">
        <v>0</v>
      </c>
      <c r="F11" s="30">
        <v>0</v>
      </c>
      <c r="G11" s="30"/>
      <c r="H11" s="30">
        <v>0</v>
      </c>
      <c r="I11" s="30">
        <v>0</v>
      </c>
      <c r="J11" s="4"/>
      <c r="K11" s="4"/>
      <c r="L11" s="4"/>
    </row>
    <row r="12" spans="1:12" x14ac:dyDescent="0.2">
      <c r="A12" s="4" t="s">
        <v>76</v>
      </c>
      <c r="B12" s="30">
        <v>93.781000000000006</v>
      </c>
      <c r="C12" s="30">
        <v>2.3199999999999998</v>
      </c>
      <c r="D12" s="30"/>
      <c r="E12" s="30">
        <f>100-B12</f>
        <v>6.2189999999999941</v>
      </c>
      <c r="F12" s="30">
        <v>0.23</v>
      </c>
      <c r="G12" s="30"/>
      <c r="H12" s="30">
        <v>0</v>
      </c>
      <c r="I12" s="30">
        <v>0</v>
      </c>
      <c r="J12" s="4"/>
      <c r="K12" s="4"/>
      <c r="L12" s="4"/>
    </row>
    <row r="13" spans="1:12" x14ac:dyDescent="0.2">
      <c r="A13" s="4" t="s">
        <v>77</v>
      </c>
      <c r="B13" s="30">
        <v>82.21</v>
      </c>
      <c r="C13" s="30">
        <v>3.87</v>
      </c>
      <c r="D13" s="30"/>
      <c r="E13" s="30">
        <f>100-B13</f>
        <v>17.790000000000006</v>
      </c>
      <c r="F13" s="30">
        <v>1.35</v>
      </c>
      <c r="G13" s="30"/>
      <c r="H13" s="30">
        <v>0</v>
      </c>
      <c r="I13" s="30">
        <v>0</v>
      </c>
      <c r="J13" s="4"/>
      <c r="K13" s="4"/>
      <c r="L13" s="4"/>
    </row>
    <row r="14" spans="1:12" x14ac:dyDescent="0.2">
      <c r="A14" s="4"/>
      <c r="B14" s="30"/>
      <c r="C14" s="30"/>
      <c r="D14" s="30"/>
      <c r="E14" s="30"/>
      <c r="F14" s="30"/>
      <c r="G14" s="30"/>
      <c r="H14" s="30"/>
      <c r="I14" s="30"/>
      <c r="J14" s="4"/>
      <c r="K14" s="4"/>
      <c r="L14" s="4"/>
    </row>
    <row r="15" spans="1:12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B41D9-C17B-5945-A5D6-BF0285A5225F}">
  <dimension ref="A1:D14"/>
  <sheetViews>
    <sheetView zoomScale="125" workbookViewId="0">
      <selection activeCell="A14" sqref="A14"/>
    </sheetView>
  </sheetViews>
  <sheetFormatPr baseColWidth="10" defaultRowHeight="16" x14ac:dyDescent="0.2"/>
  <cols>
    <col min="1" max="1" width="14.1640625" style="4" customWidth="1"/>
    <col min="2" max="2" width="10.83203125" style="4"/>
    <col min="3" max="3" width="17.6640625" style="4" customWidth="1"/>
    <col min="4" max="16384" width="10.83203125" style="4"/>
  </cols>
  <sheetData>
    <row r="1" spans="1:4" x14ac:dyDescent="0.2">
      <c r="B1" s="4" t="s">
        <v>83</v>
      </c>
      <c r="C1" s="12" t="s">
        <v>85</v>
      </c>
      <c r="D1" s="4" t="s">
        <v>81</v>
      </c>
    </row>
    <row r="2" spans="1:4" x14ac:dyDescent="0.2">
      <c r="A2" s="4" t="s">
        <v>93</v>
      </c>
      <c r="B2" s="4">
        <v>125</v>
      </c>
      <c r="C2" s="4">
        <v>0</v>
      </c>
      <c r="D2" s="4">
        <v>0</v>
      </c>
    </row>
    <row r="3" spans="1:4" x14ac:dyDescent="0.2">
      <c r="A3" s="4" t="s">
        <v>94</v>
      </c>
      <c r="B3" s="4">
        <v>178</v>
      </c>
      <c r="C3" s="4">
        <v>0</v>
      </c>
      <c r="D3" s="4">
        <v>0</v>
      </c>
    </row>
    <row r="4" spans="1:4" x14ac:dyDescent="0.2">
      <c r="A4" s="4" t="s">
        <v>95</v>
      </c>
      <c r="B4" s="4">
        <v>180</v>
      </c>
      <c r="C4" s="4">
        <v>0</v>
      </c>
      <c r="D4" s="4">
        <v>0</v>
      </c>
    </row>
    <row r="7" spans="1:4" x14ac:dyDescent="0.2">
      <c r="A7" s="4" t="s">
        <v>96</v>
      </c>
      <c r="B7" s="4">
        <v>142</v>
      </c>
      <c r="C7" s="4">
        <v>60</v>
      </c>
      <c r="D7" s="4">
        <v>42.25352112676056</v>
      </c>
    </row>
    <row r="8" spans="1:4" x14ac:dyDescent="0.2">
      <c r="A8" s="4" t="s">
        <v>97</v>
      </c>
      <c r="B8" s="4">
        <v>158</v>
      </c>
      <c r="C8" s="4">
        <v>89</v>
      </c>
      <c r="D8" s="4">
        <v>56.329113924050631</v>
      </c>
    </row>
    <row r="9" spans="1:4" x14ac:dyDescent="0.2">
      <c r="A9" s="4" t="s">
        <v>98</v>
      </c>
      <c r="B9" s="4">
        <v>194</v>
      </c>
      <c r="C9" s="4">
        <v>118</v>
      </c>
      <c r="D9" s="4">
        <v>60.824742268041234</v>
      </c>
    </row>
    <row r="12" spans="1:4" x14ac:dyDescent="0.2">
      <c r="A12" s="4" t="s">
        <v>102</v>
      </c>
      <c r="B12" s="4">
        <v>142</v>
      </c>
      <c r="C12" s="4">
        <v>53</v>
      </c>
      <c r="D12" s="4">
        <v>37.323943661971832</v>
      </c>
    </row>
    <row r="13" spans="1:4" x14ac:dyDescent="0.2">
      <c r="A13" s="4" t="s">
        <v>103</v>
      </c>
      <c r="B13" s="4">
        <v>168</v>
      </c>
      <c r="C13" s="4">
        <v>71</v>
      </c>
      <c r="D13" s="4">
        <v>42.261904761904759</v>
      </c>
    </row>
    <row r="14" spans="1:4" x14ac:dyDescent="0.2">
      <c r="A14" s="4" t="s">
        <v>104</v>
      </c>
      <c r="B14" s="4">
        <v>149</v>
      </c>
      <c r="C14" s="4">
        <v>74</v>
      </c>
      <c r="D14" s="4">
        <v>49.664429530201346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D0565-1717-E24B-8643-B06474EFADAF}">
  <dimension ref="A1:D29"/>
  <sheetViews>
    <sheetView zoomScale="109" workbookViewId="0">
      <selection activeCell="F28" sqref="F28"/>
    </sheetView>
  </sheetViews>
  <sheetFormatPr baseColWidth="10" defaultRowHeight="16" x14ac:dyDescent="0.2"/>
  <cols>
    <col min="1" max="1" width="21.6640625" style="4" customWidth="1"/>
    <col min="2" max="16384" width="10.83203125" style="4"/>
  </cols>
  <sheetData>
    <row r="1" spans="1:4" x14ac:dyDescent="0.2">
      <c r="B1" s="4" t="s">
        <v>83</v>
      </c>
      <c r="C1" s="4" t="s">
        <v>86</v>
      </c>
      <c r="D1" s="4" t="s">
        <v>81</v>
      </c>
    </row>
    <row r="2" spans="1:4" x14ac:dyDescent="0.2">
      <c r="A2" s="4" t="s">
        <v>154</v>
      </c>
      <c r="B2" s="4">
        <v>132</v>
      </c>
      <c r="C2" s="4">
        <v>10</v>
      </c>
      <c r="D2" s="4">
        <f>C2/B2*100</f>
        <v>7.5757575757575761</v>
      </c>
    </row>
    <row r="3" spans="1:4" x14ac:dyDescent="0.2">
      <c r="A3" s="4" t="s">
        <v>155</v>
      </c>
      <c r="B3" s="4">
        <v>185</v>
      </c>
      <c r="C3" s="4">
        <v>18</v>
      </c>
      <c r="D3" s="4">
        <f>C3/B3*100</f>
        <v>9.7297297297297298</v>
      </c>
    </row>
    <row r="4" spans="1:4" x14ac:dyDescent="0.2">
      <c r="A4" s="4" t="s">
        <v>156</v>
      </c>
      <c r="B4" s="4">
        <v>154</v>
      </c>
      <c r="C4" s="4">
        <v>16</v>
      </c>
      <c r="D4" s="4">
        <f>C4/B4*100</f>
        <v>10.38961038961039</v>
      </c>
    </row>
    <row r="7" spans="1:4" x14ac:dyDescent="0.2">
      <c r="A7" s="4" t="s">
        <v>157</v>
      </c>
      <c r="B7" s="4">
        <v>164</v>
      </c>
      <c r="C7" s="4">
        <v>12</v>
      </c>
      <c r="D7" s="4">
        <v>7.3170731707317067</v>
      </c>
    </row>
    <row r="8" spans="1:4" x14ac:dyDescent="0.2">
      <c r="A8" s="4" t="s">
        <v>158</v>
      </c>
      <c r="B8" s="4">
        <v>195</v>
      </c>
      <c r="C8" s="4">
        <v>19</v>
      </c>
      <c r="D8" s="4">
        <v>9.7435897435897445</v>
      </c>
    </row>
    <row r="9" spans="1:4" x14ac:dyDescent="0.2">
      <c r="A9" s="4" t="s">
        <v>159</v>
      </c>
      <c r="B9" s="4">
        <v>132</v>
      </c>
      <c r="C9" s="4">
        <v>13</v>
      </c>
      <c r="D9" s="4">
        <v>9.8484848484848477</v>
      </c>
    </row>
    <row r="12" spans="1:4" x14ac:dyDescent="0.2">
      <c r="A12" s="4" t="s">
        <v>160</v>
      </c>
      <c r="B12" s="4">
        <v>133</v>
      </c>
      <c r="C12" s="4">
        <v>14</v>
      </c>
      <c r="D12" s="4">
        <f>C12/B12*100</f>
        <v>10.526315789473683</v>
      </c>
    </row>
    <row r="13" spans="1:4" x14ac:dyDescent="0.2">
      <c r="A13" s="4" t="s">
        <v>161</v>
      </c>
      <c r="B13" s="4">
        <v>160</v>
      </c>
      <c r="C13" s="4">
        <v>18</v>
      </c>
      <c r="D13" s="4">
        <f>C13/B13*100</f>
        <v>11.25</v>
      </c>
    </row>
    <row r="14" spans="1:4" x14ac:dyDescent="0.2">
      <c r="A14" s="4" t="s">
        <v>162</v>
      </c>
      <c r="B14" s="4">
        <v>124</v>
      </c>
      <c r="C14" s="4">
        <v>11</v>
      </c>
      <c r="D14" s="4">
        <f>C14/B14*100</f>
        <v>8.870967741935484</v>
      </c>
    </row>
    <row r="17" spans="1:4" x14ac:dyDescent="0.2">
      <c r="A17" s="4" t="s">
        <v>163</v>
      </c>
      <c r="B17" s="4">
        <v>189</v>
      </c>
      <c r="C17" s="4">
        <v>15</v>
      </c>
      <c r="D17" s="4">
        <v>7.9365079365079358</v>
      </c>
    </row>
    <row r="18" spans="1:4" x14ac:dyDescent="0.2">
      <c r="A18" s="4" t="s">
        <v>164</v>
      </c>
      <c r="B18" s="4">
        <v>157</v>
      </c>
      <c r="C18" s="4">
        <v>16</v>
      </c>
      <c r="D18" s="4">
        <v>10.191082802547772</v>
      </c>
    </row>
    <row r="19" spans="1:4" x14ac:dyDescent="0.2">
      <c r="A19" s="4" t="s">
        <v>165</v>
      </c>
      <c r="B19" s="4">
        <v>139</v>
      </c>
      <c r="C19" s="4">
        <v>14</v>
      </c>
      <c r="D19" s="4">
        <v>10.071942446043165</v>
      </c>
    </row>
    <row r="22" spans="1:4" x14ac:dyDescent="0.2">
      <c r="A22" s="4" t="s">
        <v>166</v>
      </c>
      <c r="B22" s="4">
        <v>168</v>
      </c>
      <c r="C22" s="4">
        <v>18</v>
      </c>
      <c r="D22" s="4">
        <v>10.714285714285714</v>
      </c>
    </row>
    <row r="23" spans="1:4" x14ac:dyDescent="0.2">
      <c r="A23" s="6" t="s">
        <v>167</v>
      </c>
      <c r="B23" s="4">
        <v>195</v>
      </c>
      <c r="C23" s="4">
        <v>15</v>
      </c>
      <c r="D23" s="4">
        <v>7.6923076923076925</v>
      </c>
    </row>
    <row r="24" spans="1:4" x14ac:dyDescent="0.2">
      <c r="A24" s="6" t="s">
        <v>168</v>
      </c>
      <c r="B24" s="4">
        <v>157</v>
      </c>
      <c r="C24" s="4">
        <v>14</v>
      </c>
      <c r="D24" s="4">
        <v>8.9171974522292992</v>
      </c>
    </row>
    <row r="27" spans="1:4" x14ac:dyDescent="0.2">
      <c r="A27" s="4" t="s">
        <v>169</v>
      </c>
      <c r="B27" s="4">
        <v>187</v>
      </c>
      <c r="C27" s="4">
        <v>17</v>
      </c>
      <c r="D27" s="4">
        <v>9.0909090909090917</v>
      </c>
    </row>
    <row r="28" spans="1:4" x14ac:dyDescent="0.2">
      <c r="A28" s="6" t="s">
        <v>170</v>
      </c>
      <c r="B28" s="4">
        <v>159</v>
      </c>
      <c r="C28" s="4">
        <v>17</v>
      </c>
      <c r="D28" s="4">
        <v>10.691823899371069</v>
      </c>
    </row>
    <row r="29" spans="1:4" x14ac:dyDescent="0.2">
      <c r="A29" s="6" t="s">
        <v>171</v>
      </c>
      <c r="B29" s="4">
        <v>199</v>
      </c>
      <c r="C29" s="4">
        <v>21</v>
      </c>
      <c r="D29" s="4">
        <v>10.552763819095476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F5BCD-0BB6-A842-854E-20C8F3B8190B}">
  <dimension ref="A1:T10"/>
  <sheetViews>
    <sheetView zoomScale="86" workbookViewId="0">
      <selection activeCell="K26" sqref="K26"/>
    </sheetView>
  </sheetViews>
  <sheetFormatPr baseColWidth="10" defaultRowHeight="16" x14ac:dyDescent="0.2"/>
  <cols>
    <col min="1" max="1" width="12.5" style="4" customWidth="1"/>
    <col min="2" max="2" width="26.33203125" style="4" customWidth="1"/>
    <col min="3" max="4" width="10.83203125" style="4"/>
    <col min="5" max="5" width="21.33203125" style="4" customWidth="1"/>
    <col min="6" max="7" width="10.83203125" style="4"/>
    <col min="8" max="8" width="22" style="4" customWidth="1"/>
    <col min="9" max="10" width="10.83203125" style="4"/>
    <col min="11" max="11" width="12.33203125" style="4" customWidth="1"/>
    <col min="12" max="12" width="21.5" style="4" customWidth="1"/>
    <col min="13" max="14" width="10.83203125" style="4"/>
    <col min="15" max="15" width="21.5" style="4" customWidth="1"/>
    <col min="16" max="17" width="10.83203125" style="4"/>
    <col min="18" max="18" width="21.83203125" style="4" customWidth="1"/>
    <col min="19" max="16384" width="10.83203125" style="4"/>
  </cols>
  <sheetData>
    <row r="1" spans="1:20" x14ac:dyDescent="0.2">
      <c r="B1" s="22" t="s">
        <v>9</v>
      </c>
      <c r="L1" s="13" t="s">
        <v>10</v>
      </c>
    </row>
    <row r="2" spans="1:20" x14ac:dyDescent="0.2">
      <c r="B2" s="4" t="s">
        <v>1</v>
      </c>
      <c r="E2" s="4" t="s">
        <v>2</v>
      </c>
      <c r="H2" s="4" t="s">
        <v>3</v>
      </c>
      <c r="L2" s="4" t="s">
        <v>1</v>
      </c>
      <c r="O2" s="4" t="s">
        <v>2</v>
      </c>
      <c r="R2" s="4" t="s">
        <v>3</v>
      </c>
    </row>
    <row r="4" spans="1:20" x14ac:dyDescent="0.2">
      <c r="B4" s="4" t="s">
        <v>105</v>
      </c>
      <c r="C4" s="4" t="s">
        <v>84</v>
      </c>
      <c r="D4" s="4" t="s">
        <v>81</v>
      </c>
      <c r="E4" s="4" t="s">
        <v>105</v>
      </c>
      <c r="F4" s="4" t="s">
        <v>84</v>
      </c>
      <c r="G4" s="4" t="s">
        <v>81</v>
      </c>
      <c r="H4" s="4" t="s">
        <v>105</v>
      </c>
      <c r="I4" s="4" t="s">
        <v>84</v>
      </c>
      <c r="J4" s="4" t="s">
        <v>81</v>
      </c>
      <c r="L4" s="4" t="s">
        <v>105</v>
      </c>
      <c r="M4" s="4" t="s">
        <v>84</v>
      </c>
      <c r="N4" s="4" t="s">
        <v>81</v>
      </c>
      <c r="O4" s="4" t="s">
        <v>105</v>
      </c>
      <c r="P4" s="4" t="s">
        <v>84</v>
      </c>
      <c r="Q4" s="4" t="s">
        <v>81</v>
      </c>
      <c r="R4" s="4" t="s">
        <v>105</v>
      </c>
      <c r="S4" s="4" t="s">
        <v>84</v>
      </c>
      <c r="T4" s="4" t="s">
        <v>81</v>
      </c>
    </row>
    <row r="5" spans="1:20" x14ac:dyDescent="0.2">
      <c r="A5" s="4" t="s">
        <v>194</v>
      </c>
      <c r="B5" s="4">
        <v>3</v>
      </c>
      <c r="C5" s="4">
        <v>3</v>
      </c>
      <c r="D5" s="4">
        <f>C5/B5*100</f>
        <v>100</v>
      </c>
      <c r="E5" s="4">
        <v>3</v>
      </c>
      <c r="F5" s="4">
        <v>2</v>
      </c>
      <c r="G5" s="4">
        <f>F5/E5*100</f>
        <v>66.666666666666657</v>
      </c>
      <c r="H5" s="4">
        <v>3</v>
      </c>
      <c r="I5" s="4">
        <v>2</v>
      </c>
      <c r="J5" s="4">
        <f>I5/H5*100</f>
        <v>66.666666666666657</v>
      </c>
      <c r="L5" s="4">
        <v>3</v>
      </c>
      <c r="M5" s="4">
        <v>2</v>
      </c>
      <c r="N5" s="4">
        <f>M5/L5*100</f>
        <v>66.666666666666657</v>
      </c>
      <c r="O5" s="4">
        <v>3</v>
      </c>
      <c r="P5" s="4">
        <v>2</v>
      </c>
      <c r="Q5" s="4">
        <f>P5/O5*100</f>
        <v>66.666666666666657</v>
      </c>
      <c r="R5" s="4">
        <v>3</v>
      </c>
      <c r="S5" s="4">
        <v>3</v>
      </c>
      <c r="T5" s="4">
        <f>S5/R5*100</f>
        <v>100</v>
      </c>
    </row>
    <row r="6" spans="1:20" x14ac:dyDescent="0.2">
      <c r="A6" s="4" t="s">
        <v>195</v>
      </c>
      <c r="B6" s="4">
        <v>5</v>
      </c>
      <c r="C6" s="4">
        <v>4</v>
      </c>
      <c r="D6" s="4">
        <f>C6/B6*100</f>
        <v>80</v>
      </c>
      <c r="E6" s="4">
        <v>2</v>
      </c>
      <c r="F6" s="4">
        <v>1</v>
      </c>
      <c r="G6" s="4">
        <f>F6/E6*100</f>
        <v>50</v>
      </c>
      <c r="H6" s="4">
        <v>2</v>
      </c>
      <c r="I6" s="4">
        <v>2</v>
      </c>
      <c r="J6" s="4">
        <f>I6/H6*100</f>
        <v>100</v>
      </c>
      <c r="L6" s="4">
        <v>2</v>
      </c>
      <c r="M6" s="4">
        <v>2</v>
      </c>
      <c r="N6" s="4">
        <f>M6/L6*100</f>
        <v>100</v>
      </c>
      <c r="O6" s="4">
        <v>3</v>
      </c>
      <c r="P6" s="4">
        <v>3</v>
      </c>
      <c r="Q6" s="4">
        <f>P6/O6*100</f>
        <v>100</v>
      </c>
      <c r="R6" s="4">
        <v>2</v>
      </c>
      <c r="S6" s="4">
        <v>1</v>
      </c>
      <c r="T6" s="4">
        <f>S6/R6*100</f>
        <v>50</v>
      </c>
    </row>
    <row r="7" spans="1:20" x14ac:dyDescent="0.2">
      <c r="A7" s="4" t="s">
        <v>196</v>
      </c>
      <c r="B7" s="4">
        <v>3</v>
      </c>
      <c r="C7" s="4">
        <v>3</v>
      </c>
      <c r="D7" s="4">
        <f>C7/B7*100</f>
        <v>100</v>
      </c>
      <c r="E7" s="4">
        <v>3</v>
      </c>
      <c r="F7" s="4">
        <v>2</v>
      </c>
      <c r="G7" s="4">
        <f>F7/E7*100</f>
        <v>66.666666666666657</v>
      </c>
      <c r="H7" s="4">
        <v>4</v>
      </c>
      <c r="I7" s="4">
        <v>2</v>
      </c>
      <c r="J7" s="4">
        <f>I7/H7*100</f>
        <v>50</v>
      </c>
      <c r="L7" s="4">
        <v>2</v>
      </c>
      <c r="M7" s="4">
        <v>1</v>
      </c>
      <c r="N7" s="4">
        <f>M7/L7*100</f>
        <v>50</v>
      </c>
      <c r="O7" s="4">
        <v>2</v>
      </c>
      <c r="P7" s="4">
        <v>2</v>
      </c>
      <c r="Q7" s="4">
        <f>P7/O7*100</f>
        <v>100</v>
      </c>
      <c r="R7" s="4">
        <v>2</v>
      </c>
      <c r="S7" s="4">
        <v>2</v>
      </c>
      <c r="T7" s="4">
        <f>S7/R7*100</f>
        <v>100</v>
      </c>
    </row>
    <row r="8" spans="1:20" x14ac:dyDescent="0.2">
      <c r="A8" s="4" t="s">
        <v>197</v>
      </c>
      <c r="B8" s="4">
        <v>1</v>
      </c>
      <c r="C8" s="4">
        <v>0</v>
      </c>
      <c r="D8" s="4">
        <f>C8/B8*100</f>
        <v>0</v>
      </c>
      <c r="E8" s="4">
        <v>1</v>
      </c>
      <c r="F8" s="4">
        <v>1</v>
      </c>
      <c r="G8" s="4">
        <f>F8/E8*100</f>
        <v>100</v>
      </c>
      <c r="H8" s="4">
        <v>3</v>
      </c>
      <c r="I8" s="4">
        <v>3</v>
      </c>
      <c r="J8" s="4">
        <f>I8/H8*100</f>
        <v>100</v>
      </c>
      <c r="L8" s="4">
        <v>1</v>
      </c>
      <c r="M8" s="4">
        <v>1</v>
      </c>
      <c r="N8" s="4">
        <f>M8/L8*100</f>
        <v>100</v>
      </c>
      <c r="O8" s="4">
        <v>2</v>
      </c>
      <c r="P8" s="4">
        <v>1</v>
      </c>
      <c r="Q8" s="4">
        <f>P8/O8*100</f>
        <v>50</v>
      </c>
      <c r="R8" s="4">
        <v>4</v>
      </c>
      <c r="S8" s="4">
        <v>3</v>
      </c>
      <c r="T8" s="4">
        <f>S8/R8*100</f>
        <v>75</v>
      </c>
    </row>
    <row r="9" spans="1:20" x14ac:dyDescent="0.2">
      <c r="A9" s="4" t="s">
        <v>198</v>
      </c>
      <c r="B9" s="4">
        <v>2</v>
      </c>
      <c r="C9" s="4">
        <v>2</v>
      </c>
      <c r="D9" s="4">
        <f>C9/B9*100</f>
        <v>100</v>
      </c>
      <c r="E9" s="4">
        <v>3</v>
      </c>
      <c r="F9" s="4">
        <v>2</v>
      </c>
      <c r="G9" s="4">
        <f>F9/E9*100</f>
        <v>66.666666666666657</v>
      </c>
      <c r="H9" s="4">
        <v>1</v>
      </c>
      <c r="I9" s="4">
        <v>1</v>
      </c>
      <c r="J9" s="4">
        <f>I9/H9*100</f>
        <v>100</v>
      </c>
      <c r="N9" s="4">
        <f>AVERAGE(N5:N8)</f>
        <v>79.166666666666657</v>
      </c>
      <c r="Q9" s="4">
        <f>AVERAGE(Q5:Q8)</f>
        <v>79.166666666666657</v>
      </c>
      <c r="T9" s="4">
        <f>AVERAGE(T5:T8)</f>
        <v>81.25</v>
      </c>
    </row>
    <row r="10" spans="1:20" x14ac:dyDescent="0.2">
      <c r="D10" s="4">
        <f>AVERAGE(D5:D9)</f>
        <v>76</v>
      </c>
      <c r="G10" s="4">
        <f>AVERAGE(G5:G9)</f>
        <v>70</v>
      </c>
      <c r="J10" s="4">
        <f>AVERAGE(J5:J9)</f>
        <v>83.333333333333329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41E13-BB6D-E54D-93A7-2E32B2EE2FB4}">
  <dimension ref="A1:AB9"/>
  <sheetViews>
    <sheetView workbookViewId="0">
      <selection activeCell="A4" sqref="A4:A8"/>
    </sheetView>
  </sheetViews>
  <sheetFormatPr baseColWidth="10" defaultRowHeight="16" x14ac:dyDescent="0.2"/>
  <cols>
    <col min="1" max="1" width="14.6640625" style="4" customWidth="1"/>
    <col min="2" max="2" width="22.83203125" style="4" customWidth="1"/>
    <col min="3" max="3" width="10.83203125" style="4"/>
    <col min="4" max="4" width="19.83203125" style="4" customWidth="1"/>
    <col min="5" max="5" width="21.5" style="4" customWidth="1"/>
    <col min="6" max="6" width="10.83203125" style="4"/>
    <col min="7" max="7" width="19" style="4" customWidth="1"/>
    <col min="8" max="8" width="22.6640625" style="4" customWidth="1"/>
    <col min="9" max="9" width="10.83203125" style="4"/>
    <col min="10" max="10" width="19.1640625" style="4" customWidth="1"/>
    <col min="11" max="11" width="23.1640625" style="4" customWidth="1"/>
    <col min="12" max="12" width="10.83203125" style="4"/>
    <col min="13" max="13" width="19.83203125" style="4" customWidth="1"/>
    <col min="14" max="14" width="18.5" style="4" customWidth="1"/>
    <col min="15" max="16384" width="10.83203125" style="4"/>
  </cols>
  <sheetData>
    <row r="1" spans="1:28" x14ac:dyDescent="0.2">
      <c r="B1" s="14" t="s">
        <v>0</v>
      </c>
      <c r="K1" s="22" t="s">
        <v>4</v>
      </c>
      <c r="T1" s="13" t="s">
        <v>5</v>
      </c>
    </row>
    <row r="2" spans="1:28" x14ac:dyDescent="0.2">
      <c r="B2" s="4" t="s">
        <v>1</v>
      </c>
      <c r="E2" s="4" t="s">
        <v>2</v>
      </c>
      <c r="H2" s="4" t="s">
        <v>3</v>
      </c>
      <c r="K2" s="4" t="s">
        <v>1</v>
      </c>
      <c r="N2" s="4" t="s">
        <v>2</v>
      </c>
      <c r="Q2" s="4" t="s">
        <v>3</v>
      </c>
      <c r="T2" s="4" t="s">
        <v>1</v>
      </c>
      <c r="W2" s="4" t="s">
        <v>2</v>
      </c>
      <c r="Z2" s="4" t="s">
        <v>3</v>
      </c>
    </row>
    <row r="3" spans="1:28" x14ac:dyDescent="0.2">
      <c r="B3" s="4" t="s">
        <v>105</v>
      </c>
      <c r="C3" s="4" t="s">
        <v>84</v>
      </c>
      <c r="D3" s="4" t="s">
        <v>81</v>
      </c>
      <c r="E3" s="4" t="s">
        <v>105</v>
      </c>
      <c r="F3" s="4" t="s">
        <v>84</v>
      </c>
      <c r="G3" s="4" t="s">
        <v>81</v>
      </c>
      <c r="H3" s="4" t="s">
        <v>105</v>
      </c>
      <c r="I3" s="4" t="s">
        <v>84</v>
      </c>
      <c r="J3" s="4" t="s">
        <v>81</v>
      </c>
      <c r="K3" s="4" t="s">
        <v>105</v>
      </c>
      <c r="L3" s="4" t="s">
        <v>84</v>
      </c>
      <c r="M3" s="4" t="s">
        <v>81</v>
      </c>
      <c r="N3" s="4" t="s">
        <v>105</v>
      </c>
      <c r="O3" s="4" t="s">
        <v>84</v>
      </c>
      <c r="P3" s="4" t="s">
        <v>81</v>
      </c>
      <c r="Q3" s="4" t="s">
        <v>105</v>
      </c>
      <c r="R3" s="4" t="s">
        <v>84</v>
      </c>
      <c r="S3" s="4" t="s">
        <v>81</v>
      </c>
      <c r="T3" s="4" t="s">
        <v>105</v>
      </c>
      <c r="U3" s="4" t="s">
        <v>84</v>
      </c>
      <c r="V3" s="4" t="s">
        <v>81</v>
      </c>
      <c r="W3" s="4" t="s">
        <v>105</v>
      </c>
      <c r="X3" s="4" t="s">
        <v>84</v>
      </c>
      <c r="Y3" s="4" t="s">
        <v>81</v>
      </c>
      <c r="Z3" s="4" t="s">
        <v>105</v>
      </c>
      <c r="AA3" s="4" t="s">
        <v>84</v>
      </c>
      <c r="AB3" s="4" t="s">
        <v>81</v>
      </c>
    </row>
    <row r="4" spans="1:28" x14ac:dyDescent="0.2">
      <c r="A4" s="4" t="s">
        <v>194</v>
      </c>
      <c r="B4" s="4">
        <v>3</v>
      </c>
      <c r="C4" s="4">
        <v>3</v>
      </c>
      <c r="D4" s="4">
        <f>C4/B4*100</f>
        <v>100</v>
      </c>
      <c r="E4" s="4">
        <v>3</v>
      </c>
      <c r="F4" s="4">
        <v>2</v>
      </c>
      <c r="G4" s="4">
        <f>F4/E4*100</f>
        <v>66.666666666666657</v>
      </c>
      <c r="H4" s="4">
        <v>3</v>
      </c>
      <c r="I4" s="4">
        <v>2</v>
      </c>
      <c r="J4" s="4">
        <f>I4/H4*100</f>
        <v>66.666666666666657</v>
      </c>
      <c r="K4" s="4">
        <v>5</v>
      </c>
      <c r="L4" s="4">
        <v>3</v>
      </c>
      <c r="M4" s="4">
        <f>L4/K4*100</f>
        <v>60</v>
      </c>
      <c r="N4" s="4">
        <v>4</v>
      </c>
      <c r="O4" s="4">
        <v>4</v>
      </c>
      <c r="P4" s="4">
        <f>O4/N4*100</f>
        <v>100</v>
      </c>
      <c r="Q4" s="4">
        <v>4</v>
      </c>
      <c r="R4" s="4">
        <v>4</v>
      </c>
      <c r="S4" s="4">
        <f>R4/Q4*100</f>
        <v>100</v>
      </c>
      <c r="T4" s="4">
        <v>4</v>
      </c>
      <c r="U4" s="4">
        <v>1</v>
      </c>
      <c r="V4" s="4">
        <f>U4/T4*100</f>
        <v>25</v>
      </c>
      <c r="W4" s="4">
        <v>3</v>
      </c>
      <c r="X4" s="4">
        <v>0</v>
      </c>
      <c r="Y4" s="4">
        <f>X4/W4*100</f>
        <v>0</v>
      </c>
      <c r="Z4" s="4">
        <v>6</v>
      </c>
      <c r="AA4" s="4">
        <v>1</v>
      </c>
      <c r="AB4" s="4">
        <f>AA4/Z4*100</f>
        <v>16.666666666666664</v>
      </c>
    </row>
    <row r="5" spans="1:28" x14ac:dyDescent="0.2">
      <c r="A5" s="4" t="s">
        <v>195</v>
      </c>
      <c r="B5" s="4">
        <v>5</v>
      </c>
      <c r="C5" s="4">
        <v>4</v>
      </c>
      <c r="D5" s="4">
        <f>C5/B5*100</f>
        <v>80</v>
      </c>
      <c r="E5" s="4">
        <v>2</v>
      </c>
      <c r="F5" s="4">
        <v>1</v>
      </c>
      <c r="G5" s="4">
        <f>F5/E5*100</f>
        <v>50</v>
      </c>
      <c r="H5" s="4">
        <v>2</v>
      </c>
      <c r="I5" s="4">
        <v>2</v>
      </c>
      <c r="J5" s="4">
        <f>I5/H5*100</f>
        <v>100</v>
      </c>
      <c r="K5" s="4">
        <v>4</v>
      </c>
      <c r="L5" s="4">
        <v>3</v>
      </c>
      <c r="M5" s="4">
        <f>L5/K5*100</f>
        <v>75</v>
      </c>
      <c r="N5" s="4">
        <v>3</v>
      </c>
      <c r="O5" s="4">
        <v>2</v>
      </c>
      <c r="P5" s="4">
        <f>O5/N5*100</f>
        <v>66.666666666666657</v>
      </c>
      <c r="Q5" s="4">
        <v>3</v>
      </c>
      <c r="R5" s="4">
        <v>2</v>
      </c>
      <c r="S5" s="4">
        <f>R5/Q5*100</f>
        <v>66.666666666666657</v>
      </c>
      <c r="T5" s="4">
        <v>2</v>
      </c>
      <c r="U5" s="4">
        <v>0</v>
      </c>
      <c r="V5" s="4">
        <f>U5/T5*100</f>
        <v>0</v>
      </c>
      <c r="W5" s="4">
        <v>2</v>
      </c>
      <c r="X5" s="4">
        <v>1</v>
      </c>
      <c r="Y5" s="4">
        <f>X5/W5*100</f>
        <v>50</v>
      </c>
      <c r="Z5" s="4">
        <v>2</v>
      </c>
      <c r="AA5" s="4">
        <v>0</v>
      </c>
      <c r="AB5" s="4">
        <f t="shared" ref="AB5:AB8" si="0">AA5/Z5*100</f>
        <v>0</v>
      </c>
    </row>
    <row r="6" spans="1:28" x14ac:dyDescent="0.2">
      <c r="A6" s="4" t="s">
        <v>196</v>
      </c>
      <c r="B6" s="4">
        <v>3</v>
      </c>
      <c r="C6" s="4">
        <v>3</v>
      </c>
      <c r="D6" s="4">
        <f>C6/B6*100</f>
        <v>100</v>
      </c>
      <c r="E6" s="4">
        <v>3</v>
      </c>
      <c r="F6" s="4">
        <v>2</v>
      </c>
      <c r="G6" s="4">
        <f>F6/E6*100</f>
        <v>66.666666666666657</v>
      </c>
      <c r="H6" s="4">
        <v>4</v>
      </c>
      <c r="I6" s="4">
        <v>2</v>
      </c>
      <c r="J6" s="4">
        <f>I6/H6*100</f>
        <v>50</v>
      </c>
      <c r="K6" s="4">
        <v>2</v>
      </c>
      <c r="L6" s="4">
        <v>2</v>
      </c>
      <c r="M6" s="4">
        <f>L6/K6*100</f>
        <v>100</v>
      </c>
      <c r="N6" s="4">
        <v>5</v>
      </c>
      <c r="O6" s="4">
        <v>4</v>
      </c>
      <c r="P6" s="4">
        <f>O6/N6*100</f>
        <v>80</v>
      </c>
      <c r="Q6" s="4">
        <v>1</v>
      </c>
      <c r="R6" s="4">
        <v>1</v>
      </c>
      <c r="S6" s="4">
        <f>R6/Q6*100</f>
        <v>100</v>
      </c>
      <c r="T6" s="4">
        <v>3</v>
      </c>
      <c r="U6" s="4">
        <v>0</v>
      </c>
      <c r="V6" s="4">
        <f>U6/T6*100</f>
        <v>0</v>
      </c>
      <c r="W6" s="4">
        <v>3</v>
      </c>
      <c r="X6" s="4">
        <v>1</v>
      </c>
      <c r="Y6" s="4">
        <f>X6/W6*100</f>
        <v>33.333333333333329</v>
      </c>
      <c r="Z6" s="4">
        <v>5</v>
      </c>
      <c r="AA6" s="4">
        <v>1</v>
      </c>
      <c r="AB6" s="4">
        <f t="shared" si="0"/>
        <v>20</v>
      </c>
    </row>
    <row r="7" spans="1:28" x14ac:dyDescent="0.2">
      <c r="A7" s="4" t="s">
        <v>197</v>
      </c>
      <c r="B7" s="4">
        <v>1</v>
      </c>
      <c r="C7" s="4">
        <v>0</v>
      </c>
      <c r="D7" s="4">
        <f>C7/B7*100</f>
        <v>0</v>
      </c>
      <c r="E7" s="4">
        <v>1</v>
      </c>
      <c r="F7" s="4">
        <v>1</v>
      </c>
      <c r="G7" s="4">
        <f>F7/E7*100</f>
        <v>100</v>
      </c>
      <c r="H7" s="4">
        <v>3</v>
      </c>
      <c r="I7" s="4">
        <v>3</v>
      </c>
      <c r="J7" s="4">
        <f>I7/H7*100</f>
        <v>100</v>
      </c>
      <c r="K7" s="4">
        <v>3</v>
      </c>
      <c r="L7" s="4">
        <v>2</v>
      </c>
      <c r="M7" s="4">
        <f>L7/K7*100</f>
        <v>66.666666666666657</v>
      </c>
      <c r="N7" s="4">
        <v>6</v>
      </c>
      <c r="O7" s="4">
        <v>5</v>
      </c>
      <c r="P7" s="4">
        <f>O7/N7*100</f>
        <v>83.333333333333343</v>
      </c>
      <c r="Q7" s="4">
        <v>3</v>
      </c>
      <c r="R7" s="4">
        <v>2</v>
      </c>
      <c r="S7" s="4">
        <f>R7/Q7*100</f>
        <v>66.666666666666657</v>
      </c>
      <c r="T7" s="4">
        <v>2</v>
      </c>
      <c r="U7" s="4">
        <v>0</v>
      </c>
      <c r="V7" s="4">
        <f>U7/T7*100</f>
        <v>0</v>
      </c>
      <c r="W7" s="4">
        <v>4</v>
      </c>
      <c r="X7" s="4">
        <v>0</v>
      </c>
      <c r="Y7" s="4">
        <f>X7/W7*100</f>
        <v>0</v>
      </c>
      <c r="Z7" s="4">
        <v>4</v>
      </c>
      <c r="AA7" s="4">
        <v>1</v>
      </c>
      <c r="AB7" s="4">
        <f t="shared" si="0"/>
        <v>25</v>
      </c>
    </row>
    <row r="8" spans="1:28" x14ac:dyDescent="0.2">
      <c r="A8" s="4" t="s">
        <v>198</v>
      </c>
      <c r="B8" s="4">
        <v>2</v>
      </c>
      <c r="C8" s="4">
        <v>2</v>
      </c>
      <c r="D8" s="4">
        <f>C8/B8*100</f>
        <v>100</v>
      </c>
      <c r="E8" s="4">
        <v>3</v>
      </c>
      <c r="F8" s="4">
        <v>2</v>
      </c>
      <c r="G8" s="4">
        <f>F8/E8*100</f>
        <v>66.666666666666657</v>
      </c>
      <c r="H8" s="4">
        <v>1</v>
      </c>
      <c r="I8" s="4">
        <v>1</v>
      </c>
      <c r="J8" s="4">
        <f>I8/H8*100</f>
        <v>100</v>
      </c>
      <c r="K8" s="4">
        <v>4</v>
      </c>
      <c r="L8" s="4">
        <v>3</v>
      </c>
      <c r="M8" s="4">
        <f>L8/K8*100</f>
        <v>75</v>
      </c>
      <c r="N8" s="4">
        <v>3</v>
      </c>
      <c r="O8" s="4">
        <v>2</v>
      </c>
      <c r="P8" s="4">
        <f>O8/N8*100</f>
        <v>66.666666666666657</v>
      </c>
      <c r="Q8" s="4">
        <v>3</v>
      </c>
      <c r="R8" s="4">
        <v>3</v>
      </c>
      <c r="S8" s="4">
        <f>R8/Q8*100</f>
        <v>100</v>
      </c>
      <c r="T8" s="4">
        <v>4</v>
      </c>
      <c r="U8" s="4">
        <v>1</v>
      </c>
      <c r="V8" s="4">
        <f>U8/T8*100</f>
        <v>25</v>
      </c>
      <c r="W8" s="4">
        <v>5</v>
      </c>
      <c r="X8" s="4">
        <v>1</v>
      </c>
      <c r="Y8" s="4">
        <f>X8/W8*100</f>
        <v>20</v>
      </c>
      <c r="Z8" s="4">
        <v>6</v>
      </c>
      <c r="AA8" s="4">
        <v>1</v>
      </c>
      <c r="AB8" s="4">
        <f t="shared" si="0"/>
        <v>16.666666666666664</v>
      </c>
    </row>
    <row r="9" spans="1:28" x14ac:dyDescent="0.2">
      <c r="D9" s="4">
        <f>AVERAGE(D4:D8)</f>
        <v>76</v>
      </c>
      <c r="G9" s="4">
        <f>AVERAGE(G4:G8)</f>
        <v>70</v>
      </c>
      <c r="J9" s="4">
        <f>AVERAGE(J4:J8)</f>
        <v>83.333333333333329</v>
      </c>
      <c r="M9" s="4">
        <f>AVERAGE(M4:M8)</f>
        <v>75.333333333333329</v>
      </c>
      <c r="P9" s="4">
        <f>AVERAGE(P4:P8)</f>
        <v>79.333333333333329</v>
      </c>
      <c r="S9" s="4">
        <f>AVERAGE(S4:S8)</f>
        <v>86.666666666666657</v>
      </c>
      <c r="V9" s="4">
        <f>AVERAGE(V4:V8)</f>
        <v>10</v>
      </c>
      <c r="Y9" s="4">
        <f>AVERAGE(Y4:Y8)</f>
        <v>20.666666666666664</v>
      </c>
      <c r="AB9" s="4">
        <v>15.666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AF4B-B417-AA45-A2C6-3226B9E50F6F}">
  <dimension ref="A1:K5"/>
  <sheetViews>
    <sheetView zoomScale="108" workbookViewId="0">
      <selection activeCell="B12" sqref="B12"/>
    </sheetView>
  </sheetViews>
  <sheetFormatPr baseColWidth="10" defaultRowHeight="16" x14ac:dyDescent="0.2"/>
  <cols>
    <col min="1" max="2" width="11" style="4" bestFit="1" customWidth="1"/>
    <col min="3" max="3" width="10.83203125" style="4"/>
    <col min="4" max="5" width="11" style="4" bestFit="1" customWidth="1"/>
    <col min="6" max="6" width="10.83203125" style="4"/>
    <col min="7" max="8" width="11" style="4" bestFit="1" customWidth="1"/>
    <col min="9" max="9" width="10.83203125" style="4"/>
    <col min="10" max="11" width="12.83203125" style="4" bestFit="1" customWidth="1"/>
    <col min="12" max="16384" width="10.83203125" style="4"/>
  </cols>
  <sheetData>
    <row r="1" spans="1:11" x14ac:dyDescent="0.2">
      <c r="A1" s="4" t="s">
        <v>21</v>
      </c>
      <c r="D1" s="4" t="s">
        <v>22</v>
      </c>
      <c r="G1" s="4" t="s">
        <v>23</v>
      </c>
      <c r="J1" s="4" t="s">
        <v>24</v>
      </c>
    </row>
    <row r="2" spans="1:11" x14ac:dyDescent="0.2">
      <c r="A2" s="4" t="s">
        <v>41</v>
      </c>
      <c r="B2" s="4" t="s">
        <v>89</v>
      </c>
      <c r="D2" s="4" t="s">
        <v>41</v>
      </c>
      <c r="E2" s="4" t="s">
        <v>89</v>
      </c>
      <c r="G2" s="4" t="s">
        <v>41</v>
      </c>
      <c r="H2" s="4" t="s">
        <v>89</v>
      </c>
      <c r="J2" s="4" t="s">
        <v>41</v>
      </c>
      <c r="K2" s="4" t="s">
        <v>89</v>
      </c>
    </row>
    <row r="3" spans="1:11" x14ac:dyDescent="0.2">
      <c r="A3" s="1">
        <v>5.7590799999999998E-3</v>
      </c>
      <c r="B3" s="1">
        <v>3.7672000000000001E-3</v>
      </c>
      <c r="D3" s="1">
        <v>2.8457070000000001E-2</v>
      </c>
      <c r="E3" s="1">
        <v>1.9719190000000001E-2</v>
      </c>
      <c r="G3" s="1">
        <v>3.7581300000000002E-3</v>
      </c>
      <c r="H3" s="1">
        <v>3.9614999999999997E-3</v>
      </c>
      <c r="J3" s="1">
        <v>3.9409999999999997E-5</v>
      </c>
      <c r="K3" s="1">
        <v>4.8350000000000003E-5</v>
      </c>
    </row>
    <row r="4" spans="1:11" x14ac:dyDescent="0.2">
      <c r="A4" s="1">
        <v>4.1642299999999997E-3</v>
      </c>
      <c r="B4" s="1">
        <v>3.3155200000000002E-3</v>
      </c>
      <c r="D4" s="1">
        <v>3.0846709999999999E-2</v>
      </c>
      <c r="E4" s="1">
        <v>2.081856E-2</v>
      </c>
      <c r="G4" s="1">
        <v>4.1327600000000001E-3</v>
      </c>
      <c r="H4" s="1">
        <v>3.9687899999999998E-3</v>
      </c>
      <c r="J4" s="1">
        <v>4.0880000000000002E-5</v>
      </c>
      <c r="K4" s="1">
        <v>3.4369999999999998E-5</v>
      </c>
    </row>
    <row r="5" spans="1:11" x14ac:dyDescent="0.2">
      <c r="A5" s="1">
        <v>5.9081999999999997E-3</v>
      </c>
      <c r="B5" s="1">
        <v>3.3396099999999998E-3</v>
      </c>
      <c r="D5" s="1">
        <v>3.0082270000000001E-2</v>
      </c>
      <c r="E5" s="1">
        <v>1.838944E-2</v>
      </c>
      <c r="G5" s="1">
        <v>3.6607599999999999E-3</v>
      </c>
      <c r="H5" s="1">
        <v>3.2364300000000002E-3</v>
      </c>
      <c r="J5" s="1">
        <v>5.2630000000000003E-5</v>
      </c>
      <c r="K5" s="1">
        <v>4.956E-5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EBCEE-7006-D040-850C-52B22215ECDB}">
  <dimension ref="A1:AW9"/>
  <sheetViews>
    <sheetView topLeftCell="C1" zoomScale="83" workbookViewId="0">
      <selection activeCell="U29" sqref="U29"/>
    </sheetView>
  </sheetViews>
  <sheetFormatPr baseColWidth="10" defaultRowHeight="16" x14ac:dyDescent="0.2"/>
  <cols>
    <col min="1" max="16384" width="10.83203125" style="4"/>
  </cols>
  <sheetData>
    <row r="1" spans="1:49" x14ac:dyDescent="0.2">
      <c r="B1" s="13" t="s">
        <v>38</v>
      </c>
      <c r="L1" s="23" t="s">
        <v>37</v>
      </c>
      <c r="V1" s="24" t="s">
        <v>6</v>
      </c>
      <c r="AE1" s="25" t="s">
        <v>7</v>
      </c>
      <c r="AO1" s="26" t="s">
        <v>8</v>
      </c>
    </row>
    <row r="2" spans="1:49" x14ac:dyDescent="0.2">
      <c r="B2" s="4" t="s">
        <v>1</v>
      </c>
      <c r="E2" s="4" t="s">
        <v>2</v>
      </c>
      <c r="H2" s="4" t="s">
        <v>3</v>
      </c>
      <c r="L2" s="4" t="s">
        <v>1</v>
      </c>
      <c r="O2" s="4" t="s">
        <v>2</v>
      </c>
      <c r="R2" s="4" t="s">
        <v>3</v>
      </c>
      <c r="V2" s="6" t="s">
        <v>1</v>
      </c>
      <c r="W2" s="6"/>
      <c r="X2" s="6"/>
      <c r="Y2" s="6" t="s">
        <v>2</v>
      </c>
      <c r="Z2" s="6"/>
      <c r="AA2" s="6"/>
      <c r="AB2" s="6" t="s">
        <v>3</v>
      </c>
      <c r="AE2" s="6" t="s">
        <v>1</v>
      </c>
      <c r="AF2" s="6"/>
      <c r="AG2" s="6"/>
      <c r="AH2" s="6" t="s">
        <v>2</v>
      </c>
      <c r="AI2" s="6"/>
      <c r="AJ2" s="6"/>
      <c r="AK2" s="6" t="s">
        <v>3</v>
      </c>
      <c r="AO2" s="6" t="s">
        <v>1</v>
      </c>
      <c r="AP2" s="6"/>
      <c r="AQ2" s="6"/>
      <c r="AR2" s="6" t="s">
        <v>2</v>
      </c>
      <c r="AS2" s="6"/>
      <c r="AT2" s="6"/>
      <c r="AU2" s="6" t="s">
        <v>3</v>
      </c>
    </row>
    <row r="3" spans="1:49" x14ac:dyDescent="0.2">
      <c r="B3" s="4" t="s">
        <v>79</v>
      </c>
      <c r="C3" s="4" t="s">
        <v>84</v>
      </c>
      <c r="D3" s="4" t="s">
        <v>81</v>
      </c>
      <c r="E3" s="4" t="s">
        <v>79</v>
      </c>
      <c r="F3" s="4" t="s">
        <v>84</v>
      </c>
      <c r="G3" s="4" t="s">
        <v>81</v>
      </c>
      <c r="H3" s="4" t="s">
        <v>79</v>
      </c>
      <c r="I3" s="4" t="s">
        <v>84</v>
      </c>
      <c r="J3" s="4" t="s">
        <v>81</v>
      </c>
      <c r="L3" s="4" t="s">
        <v>79</v>
      </c>
      <c r="M3" s="4" t="s">
        <v>84</v>
      </c>
      <c r="N3" s="4" t="s">
        <v>81</v>
      </c>
      <c r="O3" s="4" t="s">
        <v>79</v>
      </c>
      <c r="P3" s="4" t="s">
        <v>84</v>
      </c>
      <c r="Q3" s="4" t="s">
        <v>81</v>
      </c>
      <c r="R3" s="4" t="s">
        <v>79</v>
      </c>
      <c r="S3" s="4" t="s">
        <v>84</v>
      </c>
      <c r="T3" s="4" t="s">
        <v>81</v>
      </c>
      <c r="V3" s="4" t="s">
        <v>79</v>
      </c>
      <c r="W3" s="4" t="s">
        <v>84</v>
      </c>
      <c r="X3" s="4" t="s">
        <v>81</v>
      </c>
      <c r="Y3" s="4" t="s">
        <v>79</v>
      </c>
      <c r="Z3" s="4" t="s">
        <v>84</v>
      </c>
      <c r="AA3" s="4" t="s">
        <v>81</v>
      </c>
      <c r="AB3" s="4" t="s">
        <v>79</v>
      </c>
      <c r="AC3" s="4" t="s">
        <v>84</v>
      </c>
      <c r="AD3" s="4" t="s">
        <v>81</v>
      </c>
      <c r="AE3" s="4" t="s">
        <v>79</v>
      </c>
      <c r="AF3" s="4" t="s">
        <v>84</v>
      </c>
      <c r="AG3" s="4" t="s">
        <v>81</v>
      </c>
      <c r="AH3" s="4" t="s">
        <v>79</v>
      </c>
      <c r="AI3" s="4" t="s">
        <v>84</v>
      </c>
      <c r="AJ3" s="4" t="s">
        <v>81</v>
      </c>
      <c r="AK3" s="4" t="s">
        <v>79</v>
      </c>
      <c r="AL3" s="4" t="s">
        <v>84</v>
      </c>
      <c r="AM3" s="4" t="s">
        <v>81</v>
      </c>
      <c r="AO3" s="4" t="s">
        <v>79</v>
      </c>
      <c r="AP3" s="4" t="s">
        <v>84</v>
      </c>
      <c r="AQ3" s="4" t="s">
        <v>81</v>
      </c>
      <c r="AR3" s="4" t="s">
        <v>79</v>
      </c>
      <c r="AS3" s="4" t="s">
        <v>84</v>
      </c>
      <c r="AT3" s="4" t="s">
        <v>81</v>
      </c>
      <c r="AU3" s="4" t="s">
        <v>79</v>
      </c>
      <c r="AV3" s="4" t="s">
        <v>84</v>
      </c>
      <c r="AW3" s="4" t="s">
        <v>81</v>
      </c>
    </row>
    <row r="4" spans="1:49" x14ac:dyDescent="0.2">
      <c r="A4" s="4" t="s">
        <v>194</v>
      </c>
      <c r="B4" s="4">
        <v>3</v>
      </c>
      <c r="C4" s="4">
        <v>3</v>
      </c>
      <c r="D4" s="4">
        <f>C4/B4*100</f>
        <v>100</v>
      </c>
      <c r="E4" s="4">
        <v>3</v>
      </c>
      <c r="F4" s="4">
        <v>2</v>
      </c>
      <c r="G4" s="4">
        <f>F4/E4*100</f>
        <v>66.666666666666657</v>
      </c>
      <c r="H4" s="4">
        <v>3</v>
      </c>
      <c r="I4" s="4">
        <v>2</v>
      </c>
      <c r="J4" s="4">
        <f>I4/H4*100</f>
        <v>66.666666666666657</v>
      </c>
      <c r="L4" s="4">
        <v>3</v>
      </c>
      <c r="M4" s="4">
        <v>0</v>
      </c>
      <c r="V4" s="4">
        <v>3</v>
      </c>
      <c r="W4" s="4">
        <v>2</v>
      </c>
      <c r="X4" s="4">
        <f>W4/V4*100</f>
        <v>66.666666666666657</v>
      </c>
      <c r="Y4" s="4">
        <v>3</v>
      </c>
      <c r="Z4" s="4">
        <v>2</v>
      </c>
      <c r="AA4" s="4">
        <f>Z4/Y4*100</f>
        <v>66.666666666666657</v>
      </c>
      <c r="AB4" s="4">
        <v>3</v>
      </c>
      <c r="AC4" s="4">
        <v>1</v>
      </c>
      <c r="AD4" s="4">
        <f>AC4/AB4*100</f>
        <v>33.333333333333329</v>
      </c>
      <c r="AE4" s="4">
        <v>3</v>
      </c>
      <c r="AF4" s="4">
        <v>2</v>
      </c>
      <c r="AG4" s="4">
        <f>AF4/AE4*100</f>
        <v>66.666666666666657</v>
      </c>
      <c r="AH4" s="4">
        <v>2</v>
      </c>
      <c r="AI4" s="4">
        <v>1</v>
      </c>
      <c r="AJ4" s="4">
        <f>AI4/AH4*100</f>
        <v>50</v>
      </c>
      <c r="AK4" s="4">
        <v>3</v>
      </c>
      <c r="AL4" s="4">
        <v>3</v>
      </c>
      <c r="AM4" s="4">
        <f>AL4/AK4*100</f>
        <v>100</v>
      </c>
      <c r="AO4" s="4">
        <v>3</v>
      </c>
      <c r="AP4" s="4">
        <v>2</v>
      </c>
      <c r="AQ4" s="4">
        <f>AP4/AO4*100</f>
        <v>66.666666666666657</v>
      </c>
      <c r="AR4" s="4">
        <v>2</v>
      </c>
      <c r="AS4" s="4">
        <v>1</v>
      </c>
      <c r="AT4" s="4">
        <f>AS4/AR4*100</f>
        <v>50</v>
      </c>
      <c r="AU4" s="4">
        <v>3</v>
      </c>
      <c r="AV4" s="4">
        <v>1</v>
      </c>
      <c r="AW4" s="4">
        <f>AV4/AU4*100</f>
        <v>33.333333333333329</v>
      </c>
    </row>
    <row r="5" spans="1:49" x14ac:dyDescent="0.2">
      <c r="A5" s="4" t="s">
        <v>195</v>
      </c>
      <c r="B5" s="4">
        <v>5</v>
      </c>
      <c r="C5" s="4">
        <v>4</v>
      </c>
      <c r="D5" s="4">
        <f>C5/B5*100</f>
        <v>80</v>
      </c>
      <c r="E5" s="4">
        <v>2</v>
      </c>
      <c r="F5" s="4">
        <v>1</v>
      </c>
      <c r="G5" s="4">
        <f>F5/E5*100</f>
        <v>50</v>
      </c>
      <c r="H5" s="4">
        <v>2</v>
      </c>
      <c r="I5" s="4">
        <v>2</v>
      </c>
      <c r="J5" s="4">
        <f>I5/H5*100</f>
        <v>100</v>
      </c>
      <c r="L5" s="4">
        <v>4</v>
      </c>
      <c r="M5" s="4">
        <v>0</v>
      </c>
      <c r="V5" s="4">
        <v>2</v>
      </c>
      <c r="W5" s="4">
        <v>1</v>
      </c>
      <c r="X5" s="4">
        <f t="shared" ref="X5:X8" si="0">W5/V5*100</f>
        <v>50</v>
      </c>
      <c r="Y5" s="4">
        <v>2</v>
      </c>
      <c r="Z5" s="4">
        <v>1</v>
      </c>
      <c r="AA5" s="4">
        <f t="shared" ref="AA5:AA8" si="1">Z5/Y5*100</f>
        <v>50</v>
      </c>
      <c r="AB5" s="4">
        <v>2</v>
      </c>
      <c r="AC5" s="4">
        <v>1</v>
      </c>
      <c r="AD5" s="4">
        <f t="shared" ref="AD5:AD8" si="2">AC5/AB5*100</f>
        <v>50</v>
      </c>
      <c r="AE5" s="4">
        <v>2</v>
      </c>
      <c r="AF5" s="4">
        <v>1</v>
      </c>
      <c r="AG5" s="4">
        <f t="shared" ref="AG5:AG8" si="3">AF5/AE5*100</f>
        <v>50</v>
      </c>
      <c r="AH5" s="4">
        <v>3</v>
      </c>
      <c r="AI5" s="4">
        <v>1</v>
      </c>
      <c r="AJ5" s="4">
        <f t="shared" ref="AJ5:AJ8" si="4">AI5/AH5*100</f>
        <v>33.333333333333329</v>
      </c>
      <c r="AK5" s="4">
        <v>3</v>
      </c>
      <c r="AL5" s="4">
        <v>2</v>
      </c>
      <c r="AM5" s="4">
        <f t="shared" ref="AM5:AM8" si="5">AL5/AK5*100</f>
        <v>66.666666666666657</v>
      </c>
      <c r="AO5" s="4">
        <v>3</v>
      </c>
      <c r="AP5" s="4">
        <v>2</v>
      </c>
      <c r="AQ5" s="4">
        <f t="shared" ref="AQ5:AQ8" si="6">AP5/AO5*100</f>
        <v>66.666666666666657</v>
      </c>
      <c r="AR5" s="4">
        <v>2</v>
      </c>
      <c r="AS5" s="4">
        <v>1</v>
      </c>
      <c r="AT5" s="4">
        <f t="shared" ref="AT5:AT8" si="7">AS5/AR5*100</f>
        <v>50</v>
      </c>
      <c r="AU5" s="4">
        <v>2</v>
      </c>
      <c r="AV5" s="4">
        <v>1</v>
      </c>
      <c r="AW5" s="4">
        <f t="shared" ref="AW5:AW8" si="8">AV5/AU5*100</f>
        <v>50</v>
      </c>
    </row>
    <row r="6" spans="1:49" x14ac:dyDescent="0.2">
      <c r="A6" s="4" t="s">
        <v>196</v>
      </c>
      <c r="B6" s="4">
        <v>3</v>
      </c>
      <c r="C6" s="4">
        <v>3</v>
      </c>
      <c r="D6" s="4">
        <f>C6/B6*100</f>
        <v>100</v>
      </c>
      <c r="E6" s="4">
        <v>3</v>
      </c>
      <c r="F6" s="4">
        <v>2</v>
      </c>
      <c r="G6" s="4">
        <f>F6/E6*100</f>
        <v>66.666666666666657</v>
      </c>
      <c r="H6" s="4">
        <v>4</v>
      </c>
      <c r="I6" s="4">
        <v>2</v>
      </c>
      <c r="J6" s="4">
        <f>I6/H6*100</f>
        <v>50</v>
      </c>
      <c r="L6" s="4">
        <v>2</v>
      </c>
      <c r="M6" s="4">
        <v>0</v>
      </c>
      <c r="V6" s="4">
        <v>4</v>
      </c>
      <c r="W6" s="4">
        <v>3</v>
      </c>
      <c r="X6" s="4">
        <f t="shared" si="0"/>
        <v>75</v>
      </c>
      <c r="Y6" s="4">
        <v>3</v>
      </c>
      <c r="Z6" s="4">
        <v>1</v>
      </c>
      <c r="AA6" s="4">
        <f t="shared" si="1"/>
        <v>33.333333333333329</v>
      </c>
      <c r="AB6" s="4">
        <v>2</v>
      </c>
      <c r="AC6" s="4">
        <v>2</v>
      </c>
      <c r="AD6" s="4">
        <f t="shared" si="2"/>
        <v>100</v>
      </c>
      <c r="AE6" s="4">
        <v>3</v>
      </c>
      <c r="AF6" s="4">
        <v>1</v>
      </c>
      <c r="AG6" s="4">
        <f t="shared" si="3"/>
        <v>33.333333333333329</v>
      </c>
      <c r="AH6" s="4">
        <v>4</v>
      </c>
      <c r="AI6" s="4">
        <v>3</v>
      </c>
      <c r="AJ6" s="4">
        <f t="shared" si="4"/>
        <v>75</v>
      </c>
      <c r="AK6" s="4">
        <v>2</v>
      </c>
      <c r="AL6" s="4">
        <v>1</v>
      </c>
      <c r="AM6" s="4">
        <f t="shared" si="5"/>
        <v>50</v>
      </c>
      <c r="AO6" s="4">
        <v>1</v>
      </c>
      <c r="AP6" s="4">
        <v>0</v>
      </c>
      <c r="AQ6" s="4">
        <f t="shared" si="6"/>
        <v>0</v>
      </c>
      <c r="AR6" s="4">
        <v>1</v>
      </c>
      <c r="AS6" s="4">
        <v>1</v>
      </c>
      <c r="AT6" s="4">
        <f t="shared" si="7"/>
        <v>100</v>
      </c>
      <c r="AU6" s="4">
        <v>2</v>
      </c>
      <c r="AV6" s="4">
        <v>1</v>
      </c>
      <c r="AW6" s="4">
        <f t="shared" si="8"/>
        <v>50</v>
      </c>
    </row>
    <row r="7" spans="1:49" x14ac:dyDescent="0.2">
      <c r="A7" s="4" t="s">
        <v>197</v>
      </c>
      <c r="B7" s="4">
        <v>1</v>
      </c>
      <c r="C7" s="4">
        <v>0</v>
      </c>
      <c r="D7" s="4">
        <f>C7/B7*100</f>
        <v>0</v>
      </c>
      <c r="E7" s="4">
        <v>1</v>
      </c>
      <c r="F7" s="4">
        <v>1</v>
      </c>
      <c r="G7" s="4">
        <f>F7/E7*100</f>
        <v>100</v>
      </c>
      <c r="H7" s="4">
        <v>3</v>
      </c>
      <c r="I7" s="4">
        <v>3</v>
      </c>
      <c r="J7" s="4">
        <f>I7/H7*100</f>
        <v>100</v>
      </c>
      <c r="L7" s="4">
        <v>1</v>
      </c>
      <c r="M7" s="4">
        <v>0</v>
      </c>
      <c r="V7" s="4">
        <v>1</v>
      </c>
      <c r="W7" s="4">
        <v>1</v>
      </c>
      <c r="X7" s="4">
        <f t="shared" si="0"/>
        <v>100</v>
      </c>
      <c r="Y7" s="4">
        <v>2</v>
      </c>
      <c r="Z7" s="4">
        <v>1</v>
      </c>
      <c r="AA7" s="4">
        <f t="shared" si="1"/>
        <v>50</v>
      </c>
      <c r="AB7" s="4">
        <v>4</v>
      </c>
      <c r="AC7" s="4">
        <v>2</v>
      </c>
      <c r="AD7" s="4">
        <f t="shared" si="2"/>
        <v>50</v>
      </c>
      <c r="AE7" s="4">
        <v>4</v>
      </c>
      <c r="AF7" s="4">
        <v>1</v>
      </c>
      <c r="AG7" s="4">
        <f t="shared" si="3"/>
        <v>25</v>
      </c>
      <c r="AH7" s="4">
        <v>1</v>
      </c>
      <c r="AI7" s="4">
        <v>1</v>
      </c>
      <c r="AJ7" s="4">
        <f t="shared" si="4"/>
        <v>100</v>
      </c>
      <c r="AK7" s="4">
        <v>1</v>
      </c>
      <c r="AL7" s="4">
        <v>0</v>
      </c>
      <c r="AM7" s="4">
        <f t="shared" si="5"/>
        <v>0</v>
      </c>
      <c r="AO7" s="4">
        <v>2</v>
      </c>
      <c r="AP7" s="4">
        <v>2</v>
      </c>
      <c r="AQ7" s="4">
        <f t="shared" si="6"/>
        <v>100</v>
      </c>
      <c r="AR7" s="4">
        <v>3</v>
      </c>
      <c r="AS7" s="4">
        <v>2</v>
      </c>
      <c r="AT7" s="4">
        <f t="shared" si="7"/>
        <v>66.666666666666657</v>
      </c>
      <c r="AU7" s="4">
        <v>1</v>
      </c>
      <c r="AV7" s="4">
        <v>1</v>
      </c>
      <c r="AW7" s="4">
        <f t="shared" si="8"/>
        <v>100</v>
      </c>
    </row>
    <row r="8" spans="1:49" x14ac:dyDescent="0.2">
      <c r="A8" s="4" t="s">
        <v>198</v>
      </c>
      <c r="B8" s="4">
        <v>2</v>
      </c>
      <c r="C8" s="4">
        <v>2</v>
      </c>
      <c r="D8" s="4">
        <f>C8/B8*100</f>
        <v>100</v>
      </c>
      <c r="E8" s="4">
        <v>3</v>
      </c>
      <c r="F8" s="4">
        <v>2</v>
      </c>
      <c r="G8" s="4">
        <f>F8/E8*100</f>
        <v>66.666666666666657</v>
      </c>
      <c r="H8" s="4">
        <v>1</v>
      </c>
      <c r="I8" s="4">
        <v>1</v>
      </c>
      <c r="J8" s="4">
        <f>I8/H8*100</f>
        <v>100</v>
      </c>
      <c r="L8" s="4">
        <v>3</v>
      </c>
      <c r="M8" s="4">
        <v>0</v>
      </c>
      <c r="V8" s="4">
        <v>2</v>
      </c>
      <c r="W8" s="4">
        <v>1</v>
      </c>
      <c r="X8" s="4">
        <f t="shared" si="0"/>
        <v>50</v>
      </c>
      <c r="Y8" s="4">
        <v>1</v>
      </c>
      <c r="Z8" s="4">
        <v>1</v>
      </c>
      <c r="AA8" s="4">
        <f t="shared" si="1"/>
        <v>100</v>
      </c>
      <c r="AB8" s="4">
        <v>1</v>
      </c>
      <c r="AC8" s="4">
        <v>1</v>
      </c>
      <c r="AD8" s="4">
        <f t="shared" si="2"/>
        <v>100</v>
      </c>
      <c r="AE8" s="4">
        <v>1</v>
      </c>
      <c r="AF8" s="4">
        <v>1</v>
      </c>
      <c r="AG8" s="4">
        <f t="shared" si="3"/>
        <v>100</v>
      </c>
      <c r="AH8" s="4">
        <v>2</v>
      </c>
      <c r="AI8" s="4">
        <v>1</v>
      </c>
      <c r="AJ8" s="4">
        <f t="shared" si="4"/>
        <v>50</v>
      </c>
      <c r="AK8" s="4">
        <v>2</v>
      </c>
      <c r="AL8" s="4">
        <v>1</v>
      </c>
      <c r="AM8" s="4">
        <f t="shared" si="5"/>
        <v>50</v>
      </c>
      <c r="AO8" s="4">
        <v>1</v>
      </c>
      <c r="AP8" s="4">
        <v>1</v>
      </c>
      <c r="AQ8" s="4">
        <f t="shared" si="6"/>
        <v>100</v>
      </c>
      <c r="AR8" s="4">
        <v>2</v>
      </c>
      <c r="AS8" s="4">
        <v>2</v>
      </c>
      <c r="AT8" s="4">
        <f t="shared" si="7"/>
        <v>100</v>
      </c>
      <c r="AU8" s="4">
        <v>3</v>
      </c>
      <c r="AV8" s="4">
        <v>2</v>
      </c>
      <c r="AW8" s="4">
        <f t="shared" si="8"/>
        <v>66.666666666666657</v>
      </c>
    </row>
    <row r="9" spans="1:49" x14ac:dyDescent="0.2">
      <c r="D9" s="4">
        <f>AVERAGE(D4:D8)</f>
        <v>76</v>
      </c>
      <c r="G9" s="4">
        <f>AVERAGE(G4:G8)</f>
        <v>70</v>
      </c>
      <c r="J9" s="4">
        <f>AVERAGE(J4:J8)</f>
        <v>83.333333333333329</v>
      </c>
      <c r="N9" s="4">
        <v>0</v>
      </c>
      <c r="Q9" s="4">
        <v>0</v>
      </c>
      <c r="T9" s="4">
        <v>0</v>
      </c>
      <c r="X9" s="4">
        <f>AVERAGE(X4:X8)</f>
        <v>68.333333333333329</v>
      </c>
      <c r="AA9" s="4">
        <f>AVERAGE(AA4:AA8)</f>
        <v>60</v>
      </c>
      <c r="AD9" s="4">
        <f>AVERAGE(AD4:AD8)</f>
        <v>66.666666666666657</v>
      </c>
      <c r="AG9" s="4">
        <f>AVERAGE(AG4:AG8)</f>
        <v>55</v>
      </c>
      <c r="AJ9" s="4">
        <f>AVERAGE(AJ4:AJ8)</f>
        <v>61.666666666666664</v>
      </c>
      <c r="AM9" s="4">
        <f>AVERAGE(AM4:AM8)</f>
        <v>53.333333333333329</v>
      </c>
      <c r="AQ9" s="4">
        <f>AVERAGE(AQ4:AQ8)</f>
        <v>66.666666666666657</v>
      </c>
      <c r="AT9" s="4">
        <f>AVERAGE(AT4:AT8)</f>
        <v>73.333333333333329</v>
      </c>
      <c r="AW9" s="4">
        <f>AVERAGE(AW4:AW8)</f>
        <v>60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3FD67-E319-8A47-A9C4-1C6404FDD7BA}">
  <dimension ref="A1:AC63"/>
  <sheetViews>
    <sheetView workbookViewId="0">
      <selection activeCell="A63" sqref="A63"/>
    </sheetView>
  </sheetViews>
  <sheetFormatPr baseColWidth="10" defaultRowHeight="16" x14ac:dyDescent="0.2"/>
  <cols>
    <col min="1" max="1" width="16.1640625" style="4" customWidth="1"/>
    <col min="2" max="16384" width="10.83203125" style="4"/>
  </cols>
  <sheetData>
    <row r="1" spans="1:29" x14ac:dyDescent="0.2">
      <c r="A1" s="24" t="s">
        <v>41</v>
      </c>
      <c r="B1" s="4" t="s">
        <v>83</v>
      </c>
      <c r="C1" s="4" t="s">
        <v>14</v>
      </c>
      <c r="D1" s="4" t="s">
        <v>81</v>
      </c>
    </row>
    <row r="2" spans="1:29" x14ac:dyDescent="0.2">
      <c r="A2" s="4" t="s">
        <v>172</v>
      </c>
      <c r="B2" s="4">
        <v>132</v>
      </c>
      <c r="C2" s="4">
        <v>10</v>
      </c>
      <c r="D2" s="4">
        <f>C2/B2*100</f>
        <v>7.5757575757575761</v>
      </c>
    </row>
    <row r="3" spans="1:29" x14ac:dyDescent="0.2">
      <c r="A3" s="4" t="s">
        <v>173</v>
      </c>
      <c r="B3" s="4">
        <v>185</v>
      </c>
      <c r="C3" s="4">
        <v>18</v>
      </c>
      <c r="D3" s="4">
        <f>C3/B3*100</f>
        <v>9.7297297297297298</v>
      </c>
    </row>
    <row r="4" spans="1:29" x14ac:dyDescent="0.2">
      <c r="A4" s="4" t="s">
        <v>174</v>
      </c>
      <c r="B4" s="4">
        <v>154</v>
      </c>
      <c r="C4" s="4">
        <v>16</v>
      </c>
      <c r="D4" s="4">
        <f>C4/B4*100</f>
        <v>10.38961038961039</v>
      </c>
    </row>
    <row r="7" spans="1:29" x14ac:dyDescent="0.2">
      <c r="A7" s="14" t="s">
        <v>19</v>
      </c>
    </row>
    <row r="8" spans="1:29" x14ac:dyDescent="0.2">
      <c r="A8" s="15" t="s">
        <v>175</v>
      </c>
      <c r="B8" s="4">
        <v>137</v>
      </c>
      <c r="C8" s="4">
        <v>0</v>
      </c>
      <c r="D8" s="1">
        <v>0</v>
      </c>
    </row>
    <row r="9" spans="1:29" x14ac:dyDescent="0.2">
      <c r="A9" s="15" t="s">
        <v>176</v>
      </c>
      <c r="B9" s="4">
        <v>185</v>
      </c>
      <c r="C9" s="4">
        <v>0</v>
      </c>
      <c r="D9" s="1">
        <v>0</v>
      </c>
    </row>
    <row r="10" spans="1:29" x14ac:dyDescent="0.2">
      <c r="A10" s="15" t="s">
        <v>177</v>
      </c>
      <c r="B10" s="4">
        <v>195</v>
      </c>
      <c r="C10" s="4">
        <v>0</v>
      </c>
      <c r="D10" s="1">
        <v>0</v>
      </c>
    </row>
    <row r="12" spans="1:29" x14ac:dyDescent="0.2">
      <c r="A12" s="15" t="s">
        <v>178</v>
      </c>
      <c r="B12" s="4">
        <v>167</v>
      </c>
      <c r="C12" s="4">
        <v>5</v>
      </c>
      <c r="D12" s="1">
        <v>2.9940119760479043</v>
      </c>
    </row>
    <row r="13" spans="1:29" x14ac:dyDescent="0.2">
      <c r="A13" s="15" t="s">
        <v>179</v>
      </c>
      <c r="B13" s="4">
        <v>193</v>
      </c>
      <c r="C13" s="4">
        <v>9</v>
      </c>
      <c r="D13" s="1">
        <v>4.6632124352331603</v>
      </c>
    </row>
    <row r="14" spans="1:29" x14ac:dyDescent="0.2">
      <c r="A14" s="15" t="s">
        <v>180</v>
      </c>
      <c r="B14" s="4">
        <v>163</v>
      </c>
      <c r="C14" s="4">
        <v>8</v>
      </c>
      <c r="D14" s="1">
        <v>4.9079754601226995</v>
      </c>
      <c r="K14" s="2"/>
      <c r="L14" s="2"/>
      <c r="M14" s="2"/>
      <c r="N14" s="2"/>
      <c r="P14" s="2"/>
      <c r="Q14" s="2"/>
      <c r="R14" s="2"/>
      <c r="S14" s="2"/>
      <c r="U14" s="2"/>
      <c r="V14" s="2"/>
      <c r="W14" s="2"/>
      <c r="X14" s="2"/>
      <c r="Z14" s="2"/>
      <c r="AA14" s="2"/>
      <c r="AB14" s="2"/>
      <c r="AC14" s="2"/>
    </row>
    <row r="15" spans="1:29" x14ac:dyDescent="0.2">
      <c r="K15" s="1"/>
      <c r="L15" s="1"/>
      <c r="M15" s="1"/>
      <c r="N15" s="1"/>
      <c r="P15" s="1"/>
      <c r="Q15" s="1"/>
      <c r="R15" s="1"/>
      <c r="S15" s="1"/>
      <c r="U15" s="1"/>
      <c r="V15" s="1"/>
      <c r="W15" s="1"/>
      <c r="X15" s="1"/>
      <c r="Z15" s="1"/>
      <c r="AA15" s="1"/>
      <c r="AB15" s="1"/>
      <c r="AC15" s="1"/>
    </row>
    <row r="16" spans="1:29" x14ac:dyDescent="0.2">
      <c r="A16" s="15" t="s">
        <v>181</v>
      </c>
      <c r="B16" s="4">
        <v>195</v>
      </c>
      <c r="C16" s="4">
        <v>16</v>
      </c>
      <c r="D16" s="1">
        <v>8.2051282051282044</v>
      </c>
      <c r="K16" s="1"/>
      <c r="L16" s="1"/>
      <c r="M16" s="1"/>
      <c r="N16" s="1"/>
      <c r="P16" s="1"/>
      <c r="Q16" s="1"/>
      <c r="R16" s="1"/>
      <c r="S16" s="1"/>
      <c r="U16" s="1"/>
      <c r="V16" s="1"/>
      <c r="W16" s="1"/>
      <c r="X16" s="1"/>
      <c r="Z16" s="1"/>
      <c r="AA16" s="1"/>
      <c r="AB16" s="1"/>
      <c r="AC16" s="1"/>
    </row>
    <row r="17" spans="1:29" x14ac:dyDescent="0.2">
      <c r="A17" s="15" t="s">
        <v>182</v>
      </c>
      <c r="B17" s="4">
        <v>184</v>
      </c>
      <c r="C17" s="4">
        <v>17</v>
      </c>
      <c r="D17" s="1">
        <v>9.2391304347826075</v>
      </c>
      <c r="K17" s="1"/>
      <c r="L17" s="1"/>
      <c r="M17" s="1"/>
      <c r="N17" s="1"/>
      <c r="P17" s="1"/>
      <c r="Q17" s="1"/>
      <c r="R17" s="1"/>
      <c r="S17" s="1"/>
      <c r="U17" s="1"/>
      <c r="V17" s="1"/>
      <c r="W17" s="1"/>
      <c r="X17" s="1"/>
      <c r="Z17" s="1"/>
      <c r="AA17" s="1"/>
      <c r="AB17" s="1"/>
      <c r="AC17" s="1"/>
    </row>
    <row r="18" spans="1:29" x14ac:dyDescent="0.2">
      <c r="A18" s="15" t="s">
        <v>183</v>
      </c>
      <c r="B18" s="4">
        <v>136</v>
      </c>
      <c r="C18" s="4">
        <v>14</v>
      </c>
      <c r="D18" s="1">
        <v>10.294117647058822</v>
      </c>
    </row>
    <row r="22" spans="1:29" x14ac:dyDescent="0.2">
      <c r="A22" s="16" t="s">
        <v>16</v>
      </c>
    </row>
    <row r="23" spans="1:29" x14ac:dyDescent="0.2">
      <c r="A23" s="15" t="s">
        <v>175</v>
      </c>
      <c r="B23" s="4">
        <v>201</v>
      </c>
      <c r="C23" s="4">
        <v>0</v>
      </c>
      <c r="D23" s="1">
        <v>0</v>
      </c>
    </row>
    <row r="24" spans="1:29" x14ac:dyDescent="0.2">
      <c r="A24" s="15" t="s">
        <v>176</v>
      </c>
      <c r="B24" s="4">
        <v>165</v>
      </c>
      <c r="C24" s="4">
        <v>0</v>
      </c>
      <c r="D24" s="1">
        <v>0</v>
      </c>
    </row>
    <row r="25" spans="1:29" x14ac:dyDescent="0.2">
      <c r="A25" s="15" t="s">
        <v>177</v>
      </c>
      <c r="B25" s="4">
        <v>189</v>
      </c>
      <c r="C25" s="4">
        <v>0</v>
      </c>
      <c r="D25" s="1">
        <v>0</v>
      </c>
    </row>
    <row r="27" spans="1:29" x14ac:dyDescent="0.2">
      <c r="A27" s="15" t="s">
        <v>178</v>
      </c>
      <c r="B27" s="4">
        <v>172</v>
      </c>
      <c r="C27" s="4">
        <v>9</v>
      </c>
      <c r="D27" s="1">
        <v>5.2325581395348841</v>
      </c>
    </row>
    <row r="28" spans="1:29" x14ac:dyDescent="0.2">
      <c r="A28" s="15" t="s">
        <v>179</v>
      </c>
      <c r="B28" s="4">
        <v>188</v>
      </c>
      <c r="C28" s="4">
        <v>9</v>
      </c>
      <c r="D28" s="1">
        <v>4.7872340425531918</v>
      </c>
    </row>
    <row r="29" spans="1:29" x14ac:dyDescent="0.2">
      <c r="A29" s="15" t="s">
        <v>180</v>
      </c>
      <c r="B29" s="4">
        <v>166</v>
      </c>
      <c r="C29" s="4">
        <v>12</v>
      </c>
      <c r="D29" s="1">
        <v>7.2289156626506017</v>
      </c>
    </row>
    <row r="31" spans="1:29" x14ac:dyDescent="0.2">
      <c r="A31" s="15" t="s">
        <v>181</v>
      </c>
      <c r="B31" s="4">
        <v>203</v>
      </c>
      <c r="C31" s="4">
        <v>17</v>
      </c>
      <c r="D31" s="1">
        <v>8.3743842364532011</v>
      </c>
    </row>
    <row r="32" spans="1:29" x14ac:dyDescent="0.2">
      <c r="A32" s="15" t="s">
        <v>182</v>
      </c>
      <c r="B32" s="4">
        <v>184</v>
      </c>
      <c r="C32" s="4">
        <v>17</v>
      </c>
      <c r="D32" s="1">
        <v>9.2391304347826075</v>
      </c>
    </row>
    <row r="33" spans="1:4" x14ac:dyDescent="0.2">
      <c r="A33" s="15" t="s">
        <v>183</v>
      </c>
      <c r="B33" s="4">
        <v>148</v>
      </c>
      <c r="C33" s="4">
        <v>15</v>
      </c>
      <c r="D33" s="1">
        <v>10.135135135135135</v>
      </c>
    </row>
    <row r="37" spans="1:4" x14ac:dyDescent="0.2">
      <c r="A37" s="13" t="s">
        <v>17</v>
      </c>
    </row>
    <row r="38" spans="1:4" x14ac:dyDescent="0.2">
      <c r="A38" s="15" t="s">
        <v>175</v>
      </c>
      <c r="B38" s="4">
        <v>133</v>
      </c>
      <c r="C38" s="4">
        <v>0</v>
      </c>
      <c r="D38" s="1">
        <v>0</v>
      </c>
    </row>
    <row r="39" spans="1:4" x14ac:dyDescent="0.2">
      <c r="A39" s="15" t="s">
        <v>176</v>
      </c>
      <c r="B39" s="4">
        <v>189</v>
      </c>
      <c r="C39" s="4">
        <v>0</v>
      </c>
      <c r="D39" s="1">
        <v>0</v>
      </c>
    </row>
    <row r="40" spans="1:4" x14ac:dyDescent="0.2">
      <c r="A40" s="15" t="s">
        <v>177</v>
      </c>
      <c r="B40" s="4">
        <v>201</v>
      </c>
      <c r="C40" s="4">
        <v>0</v>
      </c>
      <c r="D40" s="1">
        <v>0</v>
      </c>
    </row>
    <row r="42" spans="1:4" x14ac:dyDescent="0.2">
      <c r="A42" s="15" t="s">
        <v>178</v>
      </c>
      <c r="B42" s="4">
        <v>135</v>
      </c>
      <c r="C42" s="4">
        <v>3</v>
      </c>
      <c r="D42" s="1">
        <v>2.2222222222222223</v>
      </c>
    </row>
    <row r="43" spans="1:4" x14ac:dyDescent="0.2">
      <c r="A43" s="15" t="s">
        <v>179</v>
      </c>
      <c r="B43" s="4">
        <v>194</v>
      </c>
      <c r="C43" s="4">
        <v>10</v>
      </c>
      <c r="D43" s="1">
        <v>5.1546391752577314</v>
      </c>
    </row>
    <row r="44" spans="1:4" x14ac:dyDescent="0.2">
      <c r="A44" s="15" t="s">
        <v>180</v>
      </c>
      <c r="B44" s="4">
        <v>162</v>
      </c>
      <c r="C44" s="4">
        <v>7</v>
      </c>
      <c r="D44" s="1">
        <v>4.3209876543209873</v>
      </c>
    </row>
    <row r="46" spans="1:4" x14ac:dyDescent="0.2">
      <c r="A46" s="15" t="s">
        <v>181</v>
      </c>
      <c r="B46" s="4">
        <v>178</v>
      </c>
      <c r="C46" s="4">
        <v>22</v>
      </c>
      <c r="D46" s="1">
        <v>12.359550561797752</v>
      </c>
    </row>
    <row r="47" spans="1:4" x14ac:dyDescent="0.2">
      <c r="A47" s="15" t="s">
        <v>182</v>
      </c>
      <c r="B47" s="4">
        <v>156</v>
      </c>
      <c r="C47" s="4">
        <v>12</v>
      </c>
      <c r="D47" s="1">
        <v>7.6923076923076925</v>
      </c>
    </row>
    <row r="48" spans="1:4" x14ac:dyDescent="0.2">
      <c r="A48" s="15" t="s">
        <v>183</v>
      </c>
      <c r="B48" s="4">
        <v>207</v>
      </c>
      <c r="C48" s="4">
        <v>18</v>
      </c>
      <c r="D48" s="1">
        <v>8.695652173913043</v>
      </c>
    </row>
    <row r="52" spans="1:4" x14ac:dyDescent="0.2">
      <c r="A52" s="17" t="s">
        <v>20</v>
      </c>
    </row>
    <row r="53" spans="1:4" x14ac:dyDescent="0.2">
      <c r="A53" s="15" t="s">
        <v>175</v>
      </c>
      <c r="B53" s="4">
        <v>197</v>
      </c>
      <c r="C53" s="4">
        <v>0</v>
      </c>
      <c r="D53" s="1">
        <v>0</v>
      </c>
    </row>
    <row r="54" spans="1:4" x14ac:dyDescent="0.2">
      <c r="A54" s="15" t="s">
        <v>176</v>
      </c>
      <c r="B54" s="4">
        <v>169</v>
      </c>
      <c r="C54" s="4">
        <v>0</v>
      </c>
      <c r="D54" s="1">
        <v>0</v>
      </c>
    </row>
    <row r="55" spans="1:4" x14ac:dyDescent="0.2">
      <c r="A55" s="15" t="s">
        <v>177</v>
      </c>
      <c r="B55" s="4">
        <v>200</v>
      </c>
      <c r="C55" s="4">
        <v>0</v>
      </c>
      <c r="D55" s="1">
        <v>0</v>
      </c>
    </row>
    <row r="57" spans="1:4" x14ac:dyDescent="0.2">
      <c r="A57" s="15" t="s">
        <v>178</v>
      </c>
      <c r="B57" s="4">
        <v>170</v>
      </c>
      <c r="C57" s="4">
        <v>2</v>
      </c>
      <c r="D57" s="4">
        <f>C57/B57*100</f>
        <v>1.1764705882352942</v>
      </c>
    </row>
    <row r="58" spans="1:4" x14ac:dyDescent="0.2">
      <c r="A58" s="15" t="s">
        <v>179</v>
      </c>
      <c r="B58" s="4">
        <v>187</v>
      </c>
      <c r="C58" s="4">
        <v>3</v>
      </c>
      <c r="D58" s="4">
        <f>C58/B58*100</f>
        <v>1.6042780748663104</v>
      </c>
    </row>
    <row r="59" spans="1:4" x14ac:dyDescent="0.2">
      <c r="A59" s="15" t="s">
        <v>180</v>
      </c>
      <c r="B59" s="4">
        <v>190</v>
      </c>
      <c r="C59" s="4">
        <v>2</v>
      </c>
      <c r="D59" s="4">
        <f>C59/B59*100</f>
        <v>1.0526315789473684</v>
      </c>
    </row>
    <row r="61" spans="1:4" x14ac:dyDescent="0.2">
      <c r="A61" s="15" t="s">
        <v>181</v>
      </c>
      <c r="B61" s="4">
        <v>106</v>
      </c>
      <c r="C61" s="4">
        <v>10</v>
      </c>
      <c r="D61" s="4">
        <f>C61/B61*100</f>
        <v>9.433962264150944</v>
      </c>
    </row>
    <row r="62" spans="1:4" x14ac:dyDescent="0.2">
      <c r="A62" s="15" t="s">
        <v>182</v>
      </c>
      <c r="B62" s="4">
        <v>138</v>
      </c>
      <c r="C62" s="4">
        <v>13</v>
      </c>
      <c r="D62" s="4">
        <f>C62/B62*100</f>
        <v>9.4202898550724647</v>
      </c>
    </row>
    <row r="63" spans="1:4" x14ac:dyDescent="0.2">
      <c r="A63" s="15" t="s">
        <v>183</v>
      </c>
      <c r="B63" s="4">
        <v>178</v>
      </c>
      <c r="C63" s="4">
        <v>22</v>
      </c>
      <c r="D63" s="4">
        <f>C63/B63*100</f>
        <v>12.359550561797752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9D9E4-70D3-9B4D-9A3A-F3A840FEB327}">
  <dimension ref="A1:D14"/>
  <sheetViews>
    <sheetView zoomScale="208" workbookViewId="0">
      <selection activeCell="B10" sqref="B10"/>
    </sheetView>
  </sheetViews>
  <sheetFormatPr baseColWidth="10" defaultRowHeight="16" x14ac:dyDescent="0.2"/>
  <cols>
    <col min="1" max="1" width="22.6640625" style="4" customWidth="1"/>
    <col min="2" max="16384" width="10.83203125" style="4"/>
  </cols>
  <sheetData>
    <row r="1" spans="1:4" x14ac:dyDescent="0.2">
      <c r="B1" s="4" t="s">
        <v>83</v>
      </c>
      <c r="C1" s="4" t="s">
        <v>14</v>
      </c>
      <c r="D1" s="4" t="s">
        <v>81</v>
      </c>
    </row>
    <row r="2" spans="1:4" x14ac:dyDescent="0.2">
      <c r="A2" s="4" t="s">
        <v>184</v>
      </c>
      <c r="B2" s="4">
        <v>120</v>
      </c>
      <c r="C2" s="4">
        <v>24</v>
      </c>
      <c r="D2" s="4">
        <v>19.93</v>
      </c>
    </row>
    <row r="3" spans="1:4" x14ac:dyDescent="0.2">
      <c r="A3" s="4" t="s">
        <v>185</v>
      </c>
      <c r="B3" s="4">
        <v>166</v>
      </c>
      <c r="C3" s="4">
        <v>35</v>
      </c>
      <c r="D3" s="4">
        <v>21.03</v>
      </c>
    </row>
    <row r="4" spans="1:4" x14ac:dyDescent="0.2">
      <c r="A4" s="4" t="s">
        <v>186</v>
      </c>
      <c r="B4" s="4">
        <v>173</v>
      </c>
      <c r="C4" s="4">
        <v>38</v>
      </c>
      <c r="D4" s="4">
        <v>21.95</v>
      </c>
    </row>
    <row r="7" spans="1:4" x14ac:dyDescent="0.2">
      <c r="A7" s="4" t="s">
        <v>187</v>
      </c>
      <c r="B7" s="4">
        <v>141</v>
      </c>
      <c r="C7" s="4">
        <v>5</v>
      </c>
      <c r="D7" s="4">
        <v>3.2120000000000002</v>
      </c>
    </row>
    <row r="8" spans="1:4" x14ac:dyDescent="0.2">
      <c r="A8" s="4" t="s">
        <v>188</v>
      </c>
      <c r="B8" s="4">
        <v>125</v>
      </c>
      <c r="C8" s="4">
        <v>4</v>
      </c>
      <c r="D8" s="4">
        <v>3.2120000000000002</v>
      </c>
    </row>
    <row r="9" spans="1:4" x14ac:dyDescent="0.2">
      <c r="A9" s="4" t="s">
        <v>189</v>
      </c>
      <c r="B9" s="4">
        <v>153</v>
      </c>
      <c r="C9" s="4">
        <v>8</v>
      </c>
      <c r="D9" s="4">
        <v>5.2409999999999997</v>
      </c>
    </row>
    <row r="12" spans="1:4" x14ac:dyDescent="0.2">
      <c r="A12" s="4" t="s">
        <v>190</v>
      </c>
      <c r="B12" s="4">
        <v>186</v>
      </c>
      <c r="C12" s="4">
        <v>41</v>
      </c>
      <c r="D12" s="4">
        <v>22.04</v>
      </c>
    </row>
    <row r="13" spans="1:4" x14ac:dyDescent="0.2">
      <c r="A13" s="4" t="s">
        <v>191</v>
      </c>
      <c r="B13" s="4">
        <v>157</v>
      </c>
      <c r="C13" s="4">
        <v>35</v>
      </c>
      <c r="D13" s="4">
        <v>22.29</v>
      </c>
    </row>
    <row r="14" spans="1:4" x14ac:dyDescent="0.2">
      <c r="A14" s="4" t="s">
        <v>192</v>
      </c>
      <c r="B14" s="4">
        <v>125</v>
      </c>
      <c r="C14" s="4">
        <v>26</v>
      </c>
      <c r="D14" s="4">
        <v>21.213000000000001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09D10-E19F-A548-AE95-DE64983740A2}">
  <dimension ref="A1:K10"/>
  <sheetViews>
    <sheetView zoomScale="168" workbookViewId="0">
      <selection activeCell="I9" sqref="I9"/>
    </sheetView>
  </sheetViews>
  <sheetFormatPr baseColWidth="10" defaultRowHeight="16" x14ac:dyDescent="0.2"/>
  <sheetData>
    <row r="1" spans="1:11" x14ac:dyDescent="0.2">
      <c r="A1" s="4" t="s">
        <v>39</v>
      </c>
      <c r="B1" s="4"/>
      <c r="C1" s="4"/>
      <c r="D1" s="4" t="s">
        <v>40</v>
      </c>
      <c r="E1" s="4"/>
      <c r="F1" s="4"/>
      <c r="G1" s="4" t="s">
        <v>13</v>
      </c>
      <c r="H1" s="4"/>
      <c r="I1" s="4"/>
    </row>
    <row r="2" spans="1:11" x14ac:dyDescent="0.2">
      <c r="A2" s="4" t="s">
        <v>41</v>
      </c>
      <c r="B2" s="4" t="s">
        <v>88</v>
      </c>
      <c r="C2" s="4"/>
      <c r="D2" s="4" t="s">
        <v>41</v>
      </c>
      <c r="E2" s="4" t="s">
        <v>88</v>
      </c>
      <c r="F2" s="4"/>
      <c r="G2" s="4" t="s">
        <v>41</v>
      </c>
      <c r="H2" s="4" t="s">
        <v>88</v>
      </c>
      <c r="I2" s="4"/>
      <c r="J2" s="1"/>
      <c r="K2" s="1"/>
    </row>
    <row r="3" spans="1:11" x14ac:dyDescent="0.2">
      <c r="A3" s="1">
        <v>7.5199999999999998E-3</v>
      </c>
      <c r="B3" s="1">
        <v>5.1799999999999997E-3</v>
      </c>
      <c r="C3" s="4"/>
      <c r="D3" s="1">
        <v>0.22511999999999999</v>
      </c>
      <c r="E3" s="1">
        <v>4.2619999999999998E-2</v>
      </c>
      <c r="F3" s="4"/>
      <c r="G3" s="1">
        <v>3.2000000000000003E-4</v>
      </c>
      <c r="H3" s="1">
        <v>2.6400000000000002E-4</v>
      </c>
      <c r="I3" s="4"/>
      <c r="J3" s="1"/>
      <c r="K3" s="1"/>
    </row>
    <row r="4" spans="1:11" x14ac:dyDescent="0.2">
      <c r="A4" s="1">
        <v>7.6800000000000002E-3</v>
      </c>
      <c r="B4" s="1">
        <v>2.3800000000000002E-3</v>
      </c>
      <c r="C4" s="4"/>
      <c r="D4" s="1">
        <v>0.21315000000000001</v>
      </c>
      <c r="E4" s="1">
        <v>2.5309999999999999E-2</v>
      </c>
      <c r="F4" s="4"/>
      <c r="G4" s="1">
        <v>3.1E-4</v>
      </c>
      <c r="H4" s="1">
        <v>2.5700000000000001E-4</v>
      </c>
      <c r="I4" s="4"/>
      <c r="J4" s="1"/>
      <c r="K4" s="1"/>
    </row>
    <row r="5" spans="1:11" x14ac:dyDescent="0.2">
      <c r="A5" s="1">
        <v>7.4799999999999997E-3</v>
      </c>
      <c r="B5" s="1">
        <v>2.2599999999999999E-3</v>
      </c>
      <c r="C5" s="4"/>
      <c r="D5" s="1">
        <v>0.14263000000000001</v>
      </c>
      <c r="E5" s="1">
        <v>1.525E-2</v>
      </c>
      <c r="F5" s="4"/>
      <c r="G5" s="1">
        <v>2.7999999999999998E-4</v>
      </c>
      <c r="H5" s="1">
        <v>2.5099999999999998E-4</v>
      </c>
      <c r="I5" s="4"/>
    </row>
    <row r="6" spans="1:11" x14ac:dyDescent="0.2">
      <c r="A6" s="4"/>
      <c r="B6" s="4"/>
      <c r="C6" s="4"/>
      <c r="D6" s="4"/>
      <c r="E6" s="4"/>
      <c r="F6" s="4"/>
      <c r="G6" s="4"/>
      <c r="H6" s="4"/>
      <c r="I6" s="4"/>
    </row>
    <row r="7" spans="1:11" x14ac:dyDescent="0.2">
      <c r="A7" s="4"/>
      <c r="B7" s="4"/>
      <c r="C7" s="4"/>
      <c r="D7" s="4"/>
      <c r="E7" s="4"/>
      <c r="F7" s="4"/>
      <c r="G7" s="4"/>
      <c r="H7" s="4"/>
      <c r="I7" s="4"/>
    </row>
    <row r="8" spans="1:11" x14ac:dyDescent="0.2">
      <c r="A8" s="4"/>
      <c r="B8" s="4"/>
      <c r="C8" s="4"/>
      <c r="D8" s="4"/>
      <c r="E8" s="4"/>
      <c r="F8" s="4"/>
      <c r="G8" s="4"/>
      <c r="H8" s="4"/>
      <c r="I8" s="4"/>
    </row>
    <row r="9" spans="1:11" x14ac:dyDescent="0.2">
      <c r="A9" s="4"/>
      <c r="B9" s="4"/>
      <c r="C9" s="4"/>
      <c r="D9" s="4"/>
      <c r="E9" s="4"/>
      <c r="F9" s="4"/>
      <c r="G9" s="4"/>
      <c r="H9" s="4"/>
      <c r="I9" s="4"/>
    </row>
    <row r="10" spans="1:11" x14ac:dyDescent="0.2">
      <c r="A10" s="4"/>
      <c r="B10" s="4"/>
      <c r="C10" s="4"/>
      <c r="D10" s="4"/>
      <c r="E10" s="4"/>
      <c r="F10" s="4"/>
      <c r="G10" s="4"/>
      <c r="H10" s="4"/>
      <c r="I10" s="4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724E7-0ED8-F944-9051-F904DF90BF11}">
  <dimension ref="A1:E5"/>
  <sheetViews>
    <sheetView tabSelected="1" workbookViewId="0">
      <selection activeCell="C17" sqref="C17"/>
    </sheetView>
  </sheetViews>
  <sheetFormatPr baseColWidth="10" defaultRowHeight="16" x14ac:dyDescent="0.2"/>
  <cols>
    <col min="1" max="1" width="22.6640625" style="4" customWidth="1"/>
    <col min="2" max="2" width="24.1640625" style="4" customWidth="1"/>
    <col min="3" max="3" width="10.83203125" style="4"/>
    <col min="4" max="4" width="23.33203125" style="4" customWidth="1"/>
    <col min="5" max="5" width="22.33203125" style="4" customWidth="1"/>
    <col min="6" max="16384" width="10.83203125" style="4"/>
  </cols>
  <sheetData>
    <row r="1" spans="1:5" x14ac:dyDescent="0.2">
      <c r="A1" s="2" t="s">
        <v>18</v>
      </c>
      <c r="B1" s="2"/>
      <c r="D1" s="4" t="s">
        <v>15</v>
      </c>
    </row>
    <row r="2" spans="1:5" x14ac:dyDescent="0.2">
      <c r="A2" s="4" t="s">
        <v>91</v>
      </c>
      <c r="B2" s="18" t="s">
        <v>92</v>
      </c>
      <c r="D2" s="4" t="s">
        <v>91</v>
      </c>
      <c r="E2" s="18" t="s">
        <v>92</v>
      </c>
    </row>
    <row r="3" spans="1:5" x14ac:dyDescent="0.2">
      <c r="A3" s="4">
        <v>25</v>
      </c>
      <c r="B3" s="18">
        <v>12</v>
      </c>
      <c r="D3" s="4">
        <v>0</v>
      </c>
      <c r="E3" s="18">
        <v>28</v>
      </c>
    </row>
    <row r="4" spans="1:5" x14ac:dyDescent="0.2">
      <c r="A4" s="4">
        <v>22</v>
      </c>
      <c r="B4" s="18">
        <v>10</v>
      </c>
      <c r="D4" s="4">
        <v>0</v>
      </c>
      <c r="E4" s="18">
        <v>26</v>
      </c>
    </row>
    <row r="5" spans="1:5" x14ac:dyDescent="0.2">
      <c r="A5" s="4">
        <v>19</v>
      </c>
      <c r="B5" s="18">
        <v>6</v>
      </c>
      <c r="D5" s="4">
        <v>0</v>
      </c>
      <c r="E5" s="18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3FD77-F771-A04D-9849-A632737E4E57}">
  <dimension ref="A1:I13"/>
  <sheetViews>
    <sheetView zoomScaleNormal="100" workbookViewId="0">
      <selection activeCell="J15" sqref="J15"/>
    </sheetView>
  </sheetViews>
  <sheetFormatPr baseColWidth="10" defaultRowHeight="16" x14ac:dyDescent="0.2"/>
  <cols>
    <col min="1" max="16384" width="10.83203125" style="4"/>
  </cols>
  <sheetData>
    <row r="1" spans="1:9" x14ac:dyDescent="0.2">
      <c r="B1" s="4" t="s">
        <v>34</v>
      </c>
      <c r="E1" s="4" t="s">
        <v>35</v>
      </c>
      <c r="H1" s="4" t="s">
        <v>36</v>
      </c>
    </row>
    <row r="2" spans="1:9" x14ac:dyDescent="0.2">
      <c r="B2" t="s">
        <v>193</v>
      </c>
      <c r="C2" t="s">
        <v>87</v>
      </c>
      <c r="E2" t="s">
        <v>193</v>
      </c>
      <c r="F2" t="s">
        <v>87</v>
      </c>
      <c r="H2" t="s">
        <v>193</v>
      </c>
      <c r="I2" t="s">
        <v>87</v>
      </c>
    </row>
    <row r="3" spans="1:9" x14ac:dyDescent="0.2">
      <c r="A3" s="3" t="s">
        <v>25</v>
      </c>
      <c r="B3" s="1">
        <v>57.9</v>
      </c>
      <c r="C3" s="1">
        <v>0.67</v>
      </c>
      <c r="D3" s="1"/>
      <c r="E3" s="1">
        <v>6.54</v>
      </c>
      <c r="F3" s="1">
        <v>1.23</v>
      </c>
      <c r="G3" s="1"/>
      <c r="H3" s="1">
        <v>35.56</v>
      </c>
      <c r="I3" s="1">
        <v>1.27</v>
      </c>
    </row>
    <row r="4" spans="1:9" x14ac:dyDescent="0.2">
      <c r="A4" s="3" t="s">
        <v>26</v>
      </c>
      <c r="B4" s="1">
        <v>32.46</v>
      </c>
      <c r="C4" s="1">
        <v>4.76</v>
      </c>
      <c r="D4" s="1"/>
      <c r="E4" s="1">
        <v>2.78</v>
      </c>
      <c r="F4" s="1">
        <v>0.56000000000000005</v>
      </c>
      <c r="G4" s="1"/>
      <c r="H4" s="1">
        <v>64.760000000000005</v>
      </c>
      <c r="I4" s="1">
        <v>4.78</v>
      </c>
    </row>
    <row r="5" spans="1:9" x14ac:dyDescent="0.2">
      <c r="A5" s="3" t="s">
        <v>27</v>
      </c>
      <c r="B5" s="1">
        <v>36.68</v>
      </c>
      <c r="C5" s="1">
        <v>2.3199999999999998</v>
      </c>
      <c r="D5" s="1"/>
      <c r="E5" s="1">
        <v>6.32</v>
      </c>
      <c r="F5" s="1">
        <v>0.87</v>
      </c>
      <c r="G5" s="1"/>
      <c r="H5" s="1">
        <v>57</v>
      </c>
      <c r="I5" s="1">
        <v>3.23</v>
      </c>
    </row>
    <row r="7" spans="1:9" x14ac:dyDescent="0.2">
      <c r="A7" s="3" t="s">
        <v>28</v>
      </c>
      <c r="B7" s="1">
        <v>46.57</v>
      </c>
      <c r="C7" s="1">
        <v>4.3600000000000003</v>
      </c>
      <c r="D7" s="1"/>
      <c r="E7" s="1">
        <v>43.76</v>
      </c>
      <c r="F7" s="1">
        <v>0.73</v>
      </c>
      <c r="G7" s="1"/>
      <c r="H7" s="1">
        <v>9.67</v>
      </c>
      <c r="I7" s="1">
        <v>3.54</v>
      </c>
    </row>
    <row r="8" spans="1:9" x14ac:dyDescent="0.2">
      <c r="A8" s="3" t="s">
        <v>29</v>
      </c>
      <c r="B8" s="1">
        <v>22.1</v>
      </c>
      <c r="C8" s="1">
        <v>3.87</v>
      </c>
      <c r="D8" s="1"/>
      <c r="E8" s="1">
        <v>43.23</v>
      </c>
      <c r="F8" s="1">
        <v>6.86</v>
      </c>
      <c r="G8" s="1"/>
      <c r="H8" s="1">
        <v>34.67</v>
      </c>
      <c r="I8" s="1">
        <v>1.97</v>
      </c>
    </row>
    <row r="9" spans="1:9" x14ac:dyDescent="0.2">
      <c r="A9" s="3" t="s">
        <v>30</v>
      </c>
      <c r="B9" s="1">
        <v>20.32</v>
      </c>
      <c r="C9" s="1">
        <v>2.42</v>
      </c>
      <c r="D9" s="1"/>
      <c r="E9" s="1">
        <v>54.32</v>
      </c>
      <c r="F9" s="1">
        <v>3.54</v>
      </c>
      <c r="G9" s="1"/>
      <c r="H9" s="1">
        <v>25.36</v>
      </c>
      <c r="I9" s="1">
        <v>2.34</v>
      </c>
    </row>
    <row r="11" spans="1:9" x14ac:dyDescent="0.2">
      <c r="A11" s="3" t="s">
        <v>31</v>
      </c>
      <c r="B11" s="1">
        <v>13</v>
      </c>
      <c r="C11" s="1">
        <v>0</v>
      </c>
      <c r="D11" s="1"/>
      <c r="E11" s="1">
        <v>87</v>
      </c>
      <c r="F11" s="1">
        <v>0.76</v>
      </c>
      <c r="G11" s="1"/>
      <c r="H11" s="1">
        <v>0</v>
      </c>
      <c r="I11" s="1">
        <v>2.23</v>
      </c>
    </row>
    <row r="12" spans="1:9" x14ac:dyDescent="0.2">
      <c r="A12" s="3" t="s">
        <v>32</v>
      </c>
      <c r="B12" s="1">
        <v>0</v>
      </c>
      <c r="C12" s="1">
        <v>0</v>
      </c>
      <c r="D12" s="1"/>
      <c r="E12" s="1">
        <v>94.72</v>
      </c>
      <c r="F12" s="1">
        <v>4.34</v>
      </c>
      <c r="G12" s="1"/>
      <c r="H12" s="1">
        <v>5.28</v>
      </c>
      <c r="I12" s="1">
        <v>2.76</v>
      </c>
    </row>
    <row r="13" spans="1:9" x14ac:dyDescent="0.2">
      <c r="A13" s="3" t="s">
        <v>33</v>
      </c>
      <c r="B13" s="1">
        <v>12.03</v>
      </c>
      <c r="C13" s="1">
        <v>0</v>
      </c>
      <c r="D13" s="1"/>
      <c r="E13" s="1">
        <v>87.97</v>
      </c>
      <c r="F13" s="1">
        <v>1.21</v>
      </c>
      <c r="G13" s="1"/>
      <c r="H13" s="1">
        <v>0</v>
      </c>
      <c r="I13" s="1">
        <v>1.32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C38C0-D9EF-8F4C-BE6F-150E84DA81C5}">
  <dimension ref="A2:J20"/>
  <sheetViews>
    <sheetView zoomScale="113" workbookViewId="0">
      <selection activeCell="F23" sqref="F23"/>
    </sheetView>
  </sheetViews>
  <sheetFormatPr baseColWidth="10" defaultRowHeight="16" x14ac:dyDescent="0.2"/>
  <cols>
    <col min="1" max="1" width="15.1640625" style="4" customWidth="1"/>
    <col min="2" max="16384" width="10.83203125" style="4"/>
  </cols>
  <sheetData>
    <row r="2" spans="1:10" x14ac:dyDescent="0.2">
      <c r="B2" s="5" t="s">
        <v>12</v>
      </c>
      <c r="C2" s="5" t="s">
        <v>14</v>
      </c>
      <c r="D2" s="5" t="s">
        <v>78</v>
      </c>
      <c r="E2" s="5"/>
    </row>
    <row r="3" spans="1:10" x14ac:dyDescent="0.2">
      <c r="A3" s="4" t="s">
        <v>93</v>
      </c>
      <c r="B3" s="4">
        <v>123</v>
      </c>
      <c r="C3" s="4">
        <v>0</v>
      </c>
      <c r="D3" s="4">
        <v>0</v>
      </c>
    </row>
    <row r="4" spans="1:10" x14ac:dyDescent="0.2">
      <c r="A4" s="4" t="s">
        <v>94</v>
      </c>
      <c r="B4" s="4">
        <v>145</v>
      </c>
      <c r="C4" s="4">
        <v>0</v>
      </c>
      <c r="D4" s="4">
        <v>0</v>
      </c>
    </row>
    <row r="5" spans="1:10" x14ac:dyDescent="0.2">
      <c r="A5" s="4" t="s">
        <v>95</v>
      </c>
      <c r="B5" s="4">
        <v>129</v>
      </c>
      <c r="C5" s="4">
        <v>0</v>
      </c>
      <c r="D5" s="4">
        <v>0</v>
      </c>
    </row>
    <row r="8" spans="1:10" x14ac:dyDescent="0.2">
      <c r="A8" s="4" t="s">
        <v>96</v>
      </c>
      <c r="B8" s="4">
        <v>132</v>
      </c>
      <c r="C8" s="4">
        <v>10</v>
      </c>
      <c r="D8" s="4">
        <f>C8/B8*100</f>
        <v>7.5757575757575761</v>
      </c>
    </row>
    <row r="9" spans="1:10" x14ac:dyDescent="0.2">
      <c r="A9" s="4" t="s">
        <v>97</v>
      </c>
      <c r="B9" s="4">
        <v>185</v>
      </c>
      <c r="C9" s="4">
        <v>18</v>
      </c>
      <c r="D9" s="4">
        <f>C9/B9*100</f>
        <v>9.7297297297297298</v>
      </c>
    </row>
    <row r="10" spans="1:10" x14ac:dyDescent="0.2">
      <c r="A10" s="4" t="s">
        <v>98</v>
      </c>
      <c r="B10" s="4">
        <v>154</v>
      </c>
      <c r="C10" s="4">
        <v>16</v>
      </c>
      <c r="D10" s="4">
        <f>C10/B10*100</f>
        <v>10.38961038961039</v>
      </c>
    </row>
    <row r="11" spans="1:10" x14ac:dyDescent="0.2">
      <c r="A11" s="3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">
      <c r="A12" s="3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">
      <c r="A13" s="3" t="s">
        <v>99</v>
      </c>
      <c r="B13" s="1">
        <v>123</v>
      </c>
      <c r="C13" s="1">
        <v>16</v>
      </c>
      <c r="D13" s="4">
        <v>13</v>
      </c>
      <c r="E13" s="1"/>
      <c r="F13" s="1"/>
      <c r="G13" s="1"/>
      <c r="H13" s="1"/>
      <c r="I13" s="1"/>
      <c r="J13" s="1"/>
    </row>
    <row r="14" spans="1:10" x14ac:dyDescent="0.2">
      <c r="A14" s="3" t="s">
        <v>100</v>
      </c>
      <c r="B14" s="1">
        <v>186</v>
      </c>
      <c r="C14" s="1">
        <v>28</v>
      </c>
      <c r="D14" s="4">
        <v>15.053000000000001</v>
      </c>
      <c r="E14" s="1"/>
      <c r="F14" s="1"/>
      <c r="G14" s="1"/>
      <c r="H14" s="1"/>
      <c r="I14" s="1"/>
      <c r="J14" s="1"/>
    </row>
    <row r="15" spans="1:10" x14ac:dyDescent="0.2">
      <c r="A15" s="3" t="s">
        <v>101</v>
      </c>
      <c r="B15" s="1">
        <v>164</v>
      </c>
      <c r="C15" s="1">
        <v>25</v>
      </c>
      <c r="D15" s="4">
        <v>15.243</v>
      </c>
      <c r="E15" s="1"/>
      <c r="F15" s="1"/>
      <c r="G15" s="1"/>
      <c r="H15" s="1"/>
      <c r="I15" s="1"/>
      <c r="J15" s="1"/>
    </row>
    <row r="16" spans="1:10" x14ac:dyDescent="0.2">
      <c r="A16" s="3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">
      <c r="A17" s="3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">
      <c r="A18" s="3" t="s">
        <v>102</v>
      </c>
      <c r="B18" s="4">
        <v>120</v>
      </c>
      <c r="C18" s="4">
        <v>24</v>
      </c>
      <c r="D18" s="4">
        <v>19.93</v>
      </c>
      <c r="E18" s="1"/>
      <c r="F18" s="1"/>
      <c r="G18" s="1"/>
      <c r="H18" s="1"/>
      <c r="I18" s="1"/>
      <c r="J18" s="1"/>
    </row>
    <row r="19" spans="1:10" x14ac:dyDescent="0.2">
      <c r="A19" s="3" t="s">
        <v>103</v>
      </c>
      <c r="B19" s="4">
        <v>166</v>
      </c>
      <c r="C19" s="4">
        <v>35</v>
      </c>
      <c r="D19" s="4">
        <v>21.03</v>
      </c>
      <c r="E19" s="1"/>
      <c r="F19" s="1"/>
      <c r="G19" s="1"/>
      <c r="H19" s="1"/>
      <c r="I19" s="1"/>
      <c r="J19" s="1"/>
    </row>
    <row r="20" spans="1:10" x14ac:dyDescent="0.2">
      <c r="A20" s="3" t="s">
        <v>104</v>
      </c>
      <c r="B20" s="4">
        <v>173</v>
      </c>
      <c r="C20" s="4">
        <v>38</v>
      </c>
      <c r="D20" s="4">
        <v>21.95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832E5-9FA6-654B-8D09-3ECB9493C50B}">
  <dimension ref="A1:J10"/>
  <sheetViews>
    <sheetView zoomScale="93" workbookViewId="0">
      <selection activeCell="D19" sqref="D19"/>
    </sheetView>
  </sheetViews>
  <sheetFormatPr baseColWidth="10" defaultRowHeight="16" x14ac:dyDescent="0.2"/>
  <cols>
    <col min="1" max="1" width="15.33203125" style="4" customWidth="1"/>
    <col min="2" max="2" width="23.33203125" style="4" customWidth="1"/>
    <col min="3" max="3" width="10.83203125" style="4"/>
    <col min="4" max="4" width="15.5" style="4" customWidth="1"/>
    <col min="5" max="5" width="21.83203125" style="4" customWidth="1"/>
    <col min="6" max="6" width="10.83203125" style="4"/>
    <col min="7" max="7" width="15" style="4" customWidth="1"/>
    <col min="8" max="8" width="20.83203125" style="4" customWidth="1"/>
    <col min="9" max="16384" width="10.83203125" style="4"/>
  </cols>
  <sheetData>
    <row r="1" spans="1:10" x14ac:dyDescent="0.2">
      <c r="B1" s="22" t="s">
        <v>0</v>
      </c>
    </row>
    <row r="2" spans="1:10" x14ac:dyDescent="0.2">
      <c r="B2" s="4" t="s">
        <v>1</v>
      </c>
      <c r="E2" s="4" t="s">
        <v>2</v>
      </c>
      <c r="H2" s="4" t="s">
        <v>3</v>
      </c>
    </row>
    <row r="4" spans="1:10" x14ac:dyDescent="0.2">
      <c r="B4" s="4" t="s">
        <v>105</v>
      </c>
      <c r="C4" s="4" t="s">
        <v>80</v>
      </c>
      <c r="D4" s="4" t="s">
        <v>81</v>
      </c>
      <c r="E4" s="4" t="s">
        <v>105</v>
      </c>
      <c r="F4" s="4" t="s">
        <v>80</v>
      </c>
      <c r="G4" s="4" t="s">
        <v>81</v>
      </c>
      <c r="H4" s="4" t="s">
        <v>105</v>
      </c>
      <c r="I4" s="4" t="s">
        <v>80</v>
      </c>
      <c r="J4" s="4" t="s">
        <v>81</v>
      </c>
    </row>
    <row r="5" spans="1:10" x14ac:dyDescent="0.2">
      <c r="A5" s="4" t="s">
        <v>194</v>
      </c>
      <c r="B5" s="4">
        <v>3</v>
      </c>
      <c r="C5" s="4">
        <v>3</v>
      </c>
      <c r="D5" s="4">
        <f>C5/B5*100</f>
        <v>100</v>
      </c>
      <c r="E5" s="4">
        <v>3</v>
      </c>
      <c r="F5" s="4">
        <v>2</v>
      </c>
      <c r="G5" s="4">
        <f>F5/E5*100</f>
        <v>66.666666666666657</v>
      </c>
      <c r="H5" s="4">
        <v>3</v>
      </c>
      <c r="I5" s="4">
        <v>2</v>
      </c>
      <c r="J5" s="4">
        <f>I5/H5*100</f>
        <v>66.666666666666657</v>
      </c>
    </row>
    <row r="6" spans="1:10" x14ac:dyDescent="0.2">
      <c r="A6" s="4" t="s">
        <v>195</v>
      </c>
      <c r="B6" s="4">
        <v>5</v>
      </c>
      <c r="C6" s="4">
        <v>4</v>
      </c>
      <c r="D6" s="4">
        <f t="shared" ref="D6:D9" si="0">C6/B6*100</f>
        <v>80</v>
      </c>
      <c r="E6" s="4">
        <v>2</v>
      </c>
      <c r="F6" s="4">
        <v>1</v>
      </c>
      <c r="G6" s="4">
        <f t="shared" ref="G6:G9" si="1">F6/E6*100</f>
        <v>50</v>
      </c>
      <c r="H6" s="4">
        <v>2</v>
      </c>
      <c r="I6" s="4">
        <v>2</v>
      </c>
      <c r="J6" s="4">
        <f t="shared" ref="J6:J9" si="2">I6/H6*100</f>
        <v>100</v>
      </c>
    </row>
    <row r="7" spans="1:10" x14ac:dyDescent="0.2">
      <c r="A7" s="4" t="s">
        <v>196</v>
      </c>
      <c r="B7" s="4">
        <v>3</v>
      </c>
      <c r="C7" s="4">
        <v>3</v>
      </c>
      <c r="D7" s="4">
        <f t="shared" si="0"/>
        <v>100</v>
      </c>
      <c r="E7" s="4">
        <v>3</v>
      </c>
      <c r="F7" s="4">
        <v>2</v>
      </c>
      <c r="G7" s="4">
        <f t="shared" si="1"/>
        <v>66.666666666666657</v>
      </c>
      <c r="H7" s="4">
        <v>4</v>
      </c>
      <c r="I7" s="4">
        <v>2</v>
      </c>
      <c r="J7" s="4">
        <f t="shared" si="2"/>
        <v>50</v>
      </c>
    </row>
    <row r="8" spans="1:10" x14ac:dyDescent="0.2">
      <c r="A8" s="4" t="s">
        <v>197</v>
      </c>
      <c r="B8" s="4">
        <v>1</v>
      </c>
      <c r="C8" s="4">
        <v>0</v>
      </c>
      <c r="D8" s="4">
        <f t="shared" si="0"/>
        <v>0</v>
      </c>
      <c r="E8" s="4">
        <v>1</v>
      </c>
      <c r="F8" s="4">
        <v>1</v>
      </c>
      <c r="G8" s="4">
        <f t="shared" si="1"/>
        <v>100</v>
      </c>
      <c r="H8" s="4">
        <v>3</v>
      </c>
      <c r="I8" s="4">
        <v>3</v>
      </c>
      <c r="J8" s="4">
        <f t="shared" si="2"/>
        <v>100</v>
      </c>
    </row>
    <row r="9" spans="1:10" x14ac:dyDescent="0.2">
      <c r="A9" s="4" t="s">
        <v>198</v>
      </c>
      <c r="B9" s="4">
        <v>2</v>
      </c>
      <c r="C9" s="4">
        <v>2</v>
      </c>
      <c r="D9" s="4">
        <f t="shared" si="0"/>
        <v>100</v>
      </c>
      <c r="E9" s="4">
        <v>3</v>
      </c>
      <c r="F9" s="4">
        <v>2</v>
      </c>
      <c r="G9" s="4">
        <f t="shared" si="1"/>
        <v>66.666666666666657</v>
      </c>
      <c r="H9" s="4">
        <v>1</v>
      </c>
      <c r="I9" s="4">
        <v>1</v>
      </c>
      <c r="J9" s="4">
        <f t="shared" si="2"/>
        <v>100</v>
      </c>
    </row>
    <row r="10" spans="1:10" x14ac:dyDescent="0.2">
      <c r="D10" s="30">
        <f>AVERAGE(D5:D9)</f>
        <v>76</v>
      </c>
      <c r="E10" s="30"/>
      <c r="F10" s="30"/>
      <c r="G10" s="30">
        <f>AVERAGE(G5:G9)</f>
        <v>70</v>
      </c>
      <c r="H10" s="30"/>
      <c r="I10" s="30"/>
      <c r="J10" s="30">
        <f>AVERAGE(J5:J9)</f>
        <v>83.333333333333329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32031-F71D-8643-8865-2680D13AD03D}">
  <dimension ref="A3:N21"/>
  <sheetViews>
    <sheetView zoomScale="114" workbookViewId="0">
      <selection activeCell="C28" sqref="C28"/>
    </sheetView>
  </sheetViews>
  <sheetFormatPr baseColWidth="10" defaultRowHeight="16" x14ac:dyDescent="0.2"/>
  <cols>
    <col min="1" max="1" width="16.33203125" style="4" customWidth="1"/>
    <col min="2" max="16384" width="10.83203125" style="4"/>
  </cols>
  <sheetData>
    <row r="3" spans="1:14" x14ac:dyDescent="0.2">
      <c r="B3" s="4" t="s">
        <v>82</v>
      </c>
      <c r="C3" s="4" t="s">
        <v>14</v>
      </c>
      <c r="D3" s="4" t="s">
        <v>81</v>
      </c>
    </row>
    <row r="4" spans="1:14" x14ac:dyDescent="0.2">
      <c r="A4" s="4" t="s">
        <v>106</v>
      </c>
      <c r="B4" s="4">
        <v>133</v>
      </c>
      <c r="C4" s="4">
        <v>14</v>
      </c>
      <c r="D4" s="4">
        <f>C4/B4*100</f>
        <v>10.526315789473683</v>
      </c>
    </row>
    <row r="5" spans="1:14" x14ac:dyDescent="0.2">
      <c r="A5" s="4" t="s">
        <v>107</v>
      </c>
      <c r="B5" s="4">
        <v>160</v>
      </c>
      <c r="C5" s="4">
        <v>18</v>
      </c>
      <c r="D5" s="4">
        <f>C5/B5*100</f>
        <v>11.25</v>
      </c>
    </row>
    <row r="6" spans="1:14" x14ac:dyDescent="0.2">
      <c r="A6" s="6" t="s">
        <v>108</v>
      </c>
      <c r="B6" s="4">
        <v>124</v>
      </c>
      <c r="C6" s="4">
        <v>11</v>
      </c>
      <c r="D6" s="4">
        <f>C6/B6*100</f>
        <v>8.870967741935484</v>
      </c>
    </row>
    <row r="9" spans="1:14" x14ac:dyDescent="0.2">
      <c r="A9" s="2" t="s">
        <v>109</v>
      </c>
      <c r="B9" s="4">
        <v>123</v>
      </c>
      <c r="C9" s="4">
        <v>0</v>
      </c>
      <c r="D9" s="1">
        <v>0</v>
      </c>
    </row>
    <row r="10" spans="1:14" x14ac:dyDescent="0.2">
      <c r="A10" s="2" t="s">
        <v>110</v>
      </c>
      <c r="B10" s="4">
        <v>156</v>
      </c>
      <c r="C10" s="4">
        <v>0</v>
      </c>
      <c r="D10" s="1">
        <v>0</v>
      </c>
    </row>
    <row r="11" spans="1:14" x14ac:dyDescent="0.2">
      <c r="A11" s="2" t="s">
        <v>111</v>
      </c>
      <c r="B11" s="4">
        <v>198</v>
      </c>
      <c r="C11" s="4">
        <v>0</v>
      </c>
      <c r="D11" s="1">
        <v>0</v>
      </c>
    </row>
    <row r="13" spans="1:14" x14ac:dyDescent="0.2">
      <c r="K13" s="2"/>
      <c r="L13" s="2"/>
      <c r="M13" s="2"/>
      <c r="N13" s="2"/>
    </row>
    <row r="14" spans="1:14" x14ac:dyDescent="0.2">
      <c r="A14" s="2" t="s">
        <v>112</v>
      </c>
      <c r="B14" s="4">
        <v>169</v>
      </c>
      <c r="C14" s="4">
        <v>34</v>
      </c>
      <c r="D14" s="1">
        <v>20.117999999999999</v>
      </c>
      <c r="K14" s="1"/>
      <c r="L14" s="1"/>
      <c r="M14" s="1"/>
      <c r="N14" s="1"/>
    </row>
    <row r="15" spans="1:14" x14ac:dyDescent="0.2">
      <c r="A15" s="2" t="s">
        <v>113</v>
      </c>
      <c r="B15" s="4">
        <v>178</v>
      </c>
      <c r="C15" s="4">
        <v>48</v>
      </c>
      <c r="D15" s="1">
        <v>26.966000000000001</v>
      </c>
      <c r="K15" s="1"/>
      <c r="L15" s="1"/>
      <c r="M15" s="1"/>
      <c r="N15" s="1"/>
    </row>
    <row r="16" spans="1:14" x14ac:dyDescent="0.2">
      <c r="A16" s="2" t="s">
        <v>114</v>
      </c>
      <c r="B16" s="4">
        <v>136</v>
      </c>
      <c r="C16" s="4">
        <v>26</v>
      </c>
      <c r="D16" s="1">
        <v>19.117000000000001</v>
      </c>
      <c r="K16" s="1"/>
      <c r="L16" s="1"/>
      <c r="M16" s="1"/>
      <c r="N16" s="1"/>
    </row>
    <row r="19" spans="1:4" x14ac:dyDescent="0.2">
      <c r="A19" s="2" t="s">
        <v>115</v>
      </c>
      <c r="B19" s="4">
        <v>134</v>
      </c>
      <c r="C19" s="4">
        <v>3</v>
      </c>
      <c r="D19" s="1">
        <v>2.238</v>
      </c>
    </row>
    <row r="20" spans="1:4" x14ac:dyDescent="0.2">
      <c r="A20" s="2" t="s">
        <v>116</v>
      </c>
      <c r="B20" s="4">
        <v>175</v>
      </c>
      <c r="C20" s="4">
        <v>0</v>
      </c>
      <c r="D20" s="1">
        <v>0</v>
      </c>
    </row>
    <row r="21" spans="1:4" x14ac:dyDescent="0.2">
      <c r="A21" s="2" t="s">
        <v>117</v>
      </c>
      <c r="B21" s="4">
        <v>195</v>
      </c>
      <c r="C21" s="4">
        <v>3</v>
      </c>
      <c r="D21" s="1">
        <v>1.538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C3A77-EF7B-5845-AF98-1CB24ED96E73}">
  <dimension ref="A1:K5"/>
  <sheetViews>
    <sheetView workbookViewId="0">
      <selection activeCell="J17" sqref="J17"/>
    </sheetView>
  </sheetViews>
  <sheetFormatPr baseColWidth="10" defaultRowHeight="16" x14ac:dyDescent="0.2"/>
  <cols>
    <col min="1" max="2" width="11" style="4" bestFit="1" customWidth="1"/>
    <col min="3" max="3" width="10.83203125" style="4"/>
    <col min="4" max="5" width="11" style="4" bestFit="1" customWidth="1"/>
    <col min="6" max="6" width="10.83203125" style="4"/>
    <col min="7" max="8" width="11" style="4" bestFit="1" customWidth="1"/>
    <col min="9" max="9" width="10.83203125" style="4"/>
    <col min="10" max="11" width="12.83203125" style="4" bestFit="1" customWidth="1"/>
    <col min="12" max="16384" width="10.83203125" style="4"/>
  </cols>
  <sheetData>
    <row r="1" spans="1:11" x14ac:dyDescent="0.2">
      <c r="A1" s="4" t="s">
        <v>21</v>
      </c>
      <c r="D1" s="4" t="s">
        <v>22</v>
      </c>
      <c r="G1" s="4" t="s">
        <v>23</v>
      </c>
      <c r="J1" s="4" t="s">
        <v>24</v>
      </c>
    </row>
    <row r="2" spans="1:11" x14ac:dyDescent="0.2">
      <c r="A2" s="4" t="s">
        <v>41</v>
      </c>
      <c r="B2" s="4" t="s">
        <v>90</v>
      </c>
      <c r="D2" s="4" t="s">
        <v>41</v>
      </c>
      <c r="E2" s="4" t="s">
        <v>90</v>
      </c>
      <c r="G2" s="4" t="s">
        <v>41</v>
      </c>
      <c r="H2" s="4" t="s">
        <v>90</v>
      </c>
      <c r="J2" s="4" t="s">
        <v>41</v>
      </c>
      <c r="K2" s="4" t="s">
        <v>90</v>
      </c>
    </row>
    <row r="3" spans="1:11" x14ac:dyDescent="0.2">
      <c r="A3" s="1">
        <v>5.7590799999999998E-3</v>
      </c>
      <c r="B3" s="1">
        <v>3.7672000000000001E-3</v>
      </c>
      <c r="D3" s="1">
        <v>2.8457070000000001E-2</v>
      </c>
      <c r="E3" s="1">
        <v>1.9719190000000001E-2</v>
      </c>
      <c r="G3" s="1">
        <v>3.7581300000000002E-3</v>
      </c>
      <c r="H3" s="1">
        <v>3.9614999999999997E-3</v>
      </c>
      <c r="J3" s="1">
        <v>3.9409999999999997E-5</v>
      </c>
      <c r="K3" s="1">
        <v>4.8350000000000003E-5</v>
      </c>
    </row>
    <row r="4" spans="1:11" x14ac:dyDescent="0.2">
      <c r="A4" s="1">
        <v>4.1642299999999997E-3</v>
      </c>
      <c r="B4" s="1">
        <v>3.3155200000000002E-3</v>
      </c>
      <c r="D4" s="1">
        <v>3.0846709999999999E-2</v>
      </c>
      <c r="E4" s="1">
        <v>2.081856E-2</v>
      </c>
      <c r="G4" s="1">
        <v>4.1327600000000001E-3</v>
      </c>
      <c r="H4" s="1">
        <v>3.9687899999999998E-3</v>
      </c>
      <c r="J4" s="1">
        <v>4.0880000000000002E-5</v>
      </c>
      <c r="K4" s="1">
        <v>3.4369999999999998E-5</v>
      </c>
    </row>
    <row r="5" spans="1:11" x14ac:dyDescent="0.2">
      <c r="A5" s="1">
        <v>5.9081999999999997E-3</v>
      </c>
      <c r="B5" s="1">
        <v>3.3396099999999998E-3</v>
      </c>
      <c r="D5" s="1">
        <v>3.0082270000000001E-2</v>
      </c>
      <c r="E5" s="1">
        <v>1.838944E-2</v>
      </c>
      <c r="G5" s="1">
        <v>3.6607599999999999E-3</v>
      </c>
      <c r="H5" s="1">
        <v>3.2364300000000002E-3</v>
      </c>
      <c r="J5" s="1">
        <v>5.2630000000000003E-5</v>
      </c>
      <c r="K5" s="1">
        <v>4.956E-5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ACC52-1F7F-D64D-8F9D-91FD577E5432}">
  <dimension ref="A2:O25"/>
  <sheetViews>
    <sheetView zoomScale="114" workbookViewId="0">
      <selection activeCell="B28" sqref="B28"/>
    </sheetView>
  </sheetViews>
  <sheetFormatPr baseColWidth="10" defaultRowHeight="16" x14ac:dyDescent="0.2"/>
  <cols>
    <col min="1" max="1" width="21.5" style="4" customWidth="1"/>
    <col min="2" max="2" width="10.83203125" style="4"/>
    <col min="3" max="3" width="14" style="4" customWidth="1"/>
    <col min="4" max="16384" width="10.83203125" style="4"/>
  </cols>
  <sheetData>
    <row r="2" spans="1:15" x14ac:dyDescent="0.2">
      <c r="B2" s="4" t="s">
        <v>82</v>
      </c>
      <c r="C2" s="4" t="s">
        <v>14</v>
      </c>
      <c r="D2" s="4" t="s">
        <v>81</v>
      </c>
    </row>
    <row r="3" spans="1:15" x14ac:dyDescent="0.2">
      <c r="A3" s="19" t="s">
        <v>106</v>
      </c>
      <c r="B3" s="4">
        <v>133</v>
      </c>
      <c r="C3" s="4">
        <v>14</v>
      </c>
      <c r="D3" s="4">
        <f>C3/B3*100</f>
        <v>10.526315789473683</v>
      </c>
    </row>
    <row r="4" spans="1:15" x14ac:dyDescent="0.2">
      <c r="A4" s="19" t="s">
        <v>107</v>
      </c>
      <c r="B4" s="4">
        <v>160</v>
      </c>
      <c r="C4" s="4">
        <v>18</v>
      </c>
      <c r="D4" s="4">
        <f>C4/B4*100</f>
        <v>11.25</v>
      </c>
    </row>
    <row r="5" spans="1:15" x14ac:dyDescent="0.2">
      <c r="A5" s="20" t="s">
        <v>108</v>
      </c>
      <c r="B5" s="4">
        <v>124</v>
      </c>
      <c r="C5" s="4">
        <v>11</v>
      </c>
      <c r="D5" s="4">
        <f>C5/B5*100</f>
        <v>8.870967741935484</v>
      </c>
    </row>
    <row r="8" spans="1:15" x14ac:dyDescent="0.2">
      <c r="A8" s="2" t="s">
        <v>118</v>
      </c>
      <c r="B8" s="4">
        <v>123</v>
      </c>
      <c r="C8" s="4">
        <v>0</v>
      </c>
      <c r="D8" s="1">
        <v>0</v>
      </c>
    </row>
    <row r="9" spans="1:15" x14ac:dyDescent="0.2">
      <c r="A9" s="2" t="s">
        <v>119</v>
      </c>
      <c r="B9" s="4">
        <v>156</v>
      </c>
      <c r="C9" s="4">
        <v>0</v>
      </c>
      <c r="D9" s="1">
        <v>0</v>
      </c>
    </row>
    <row r="10" spans="1:15" x14ac:dyDescent="0.2">
      <c r="A10" s="2" t="s">
        <v>120</v>
      </c>
      <c r="B10" s="4">
        <v>198</v>
      </c>
      <c r="C10" s="4">
        <v>0</v>
      </c>
      <c r="D10" s="1">
        <v>0</v>
      </c>
    </row>
    <row r="13" spans="1:15" x14ac:dyDescent="0.2">
      <c r="A13" s="2" t="s">
        <v>121</v>
      </c>
      <c r="B13" s="4">
        <v>150</v>
      </c>
      <c r="C13" s="4">
        <v>8</v>
      </c>
      <c r="D13" s="1">
        <v>5.3333333333333339</v>
      </c>
      <c r="K13" s="2"/>
      <c r="L13" s="2"/>
      <c r="M13" s="2"/>
      <c r="N13" s="2"/>
      <c r="O13" s="2"/>
    </row>
    <row r="14" spans="1:15" x14ac:dyDescent="0.2">
      <c r="A14" s="2" t="s">
        <v>122</v>
      </c>
      <c r="B14" s="4">
        <v>176</v>
      </c>
      <c r="C14" s="4">
        <v>8</v>
      </c>
      <c r="D14" s="1">
        <v>4.5454545454545459</v>
      </c>
      <c r="K14" s="1"/>
      <c r="L14" s="1"/>
      <c r="M14" s="1"/>
      <c r="N14" s="1"/>
      <c r="O14" s="1"/>
    </row>
    <row r="15" spans="1:15" x14ac:dyDescent="0.2">
      <c r="A15" s="2" t="s">
        <v>123</v>
      </c>
      <c r="B15" s="4">
        <v>133</v>
      </c>
      <c r="C15" s="4">
        <v>7</v>
      </c>
      <c r="D15" s="1">
        <v>5.2631578947368416</v>
      </c>
      <c r="K15" s="1"/>
      <c r="L15" s="1"/>
      <c r="M15" s="1"/>
      <c r="N15" s="1"/>
      <c r="O15" s="1"/>
    </row>
    <row r="16" spans="1:15" x14ac:dyDescent="0.2">
      <c r="K16" s="1"/>
      <c r="L16" s="1"/>
      <c r="M16" s="1"/>
      <c r="N16" s="1"/>
      <c r="O16" s="1"/>
    </row>
    <row r="17" spans="1:15" x14ac:dyDescent="0.2">
      <c r="K17" s="1"/>
      <c r="L17" s="1"/>
      <c r="M17" s="1"/>
      <c r="N17" s="1"/>
      <c r="O17" s="1"/>
    </row>
    <row r="18" spans="1:15" x14ac:dyDescent="0.2">
      <c r="A18" s="2" t="s">
        <v>124</v>
      </c>
      <c r="B18" s="4">
        <v>175</v>
      </c>
      <c r="C18" s="4">
        <v>10</v>
      </c>
      <c r="D18" s="1">
        <v>5.7142857142857144</v>
      </c>
    </row>
    <row r="19" spans="1:15" x14ac:dyDescent="0.2">
      <c r="A19" s="2" t="s">
        <v>125</v>
      </c>
      <c r="B19" s="4">
        <v>145</v>
      </c>
      <c r="C19" s="4">
        <v>9</v>
      </c>
      <c r="D19" s="1">
        <v>6.2068965517241379</v>
      </c>
    </row>
    <row r="20" spans="1:15" x14ac:dyDescent="0.2">
      <c r="A20" s="2" t="s">
        <v>126</v>
      </c>
      <c r="B20" s="4">
        <v>165</v>
      </c>
      <c r="C20" s="4">
        <v>7</v>
      </c>
      <c r="D20" s="1">
        <v>4.2424242424242431</v>
      </c>
    </row>
    <row r="23" spans="1:15" x14ac:dyDescent="0.2">
      <c r="A23" s="2" t="s">
        <v>127</v>
      </c>
      <c r="B23" s="4">
        <v>129</v>
      </c>
      <c r="C23" s="4">
        <v>8</v>
      </c>
      <c r="D23" s="1">
        <v>6.2015503875968996</v>
      </c>
    </row>
    <row r="24" spans="1:15" x14ac:dyDescent="0.2">
      <c r="A24" s="2" t="s">
        <v>128</v>
      </c>
      <c r="B24" s="4">
        <v>183</v>
      </c>
      <c r="C24" s="4">
        <v>6</v>
      </c>
      <c r="D24" s="1">
        <v>3.278688524590164</v>
      </c>
    </row>
    <row r="25" spans="1:15" x14ac:dyDescent="0.2">
      <c r="A25" s="2" t="s">
        <v>129</v>
      </c>
      <c r="B25" s="4">
        <v>194</v>
      </c>
      <c r="C25" s="4">
        <v>9</v>
      </c>
      <c r="D25" s="1">
        <v>4.6391752577319592</v>
      </c>
    </row>
  </sheetData>
  <pageMargins left="0.7" right="0.7" top="0.75" bottom="0.75" header="0.3" footer="0.3"/>
  <pageSetup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46F49-41D7-344F-BEFB-99275503D971}">
  <dimension ref="A1:D32"/>
  <sheetViews>
    <sheetView zoomScale="90" workbookViewId="0">
      <selection activeCell="B34" sqref="B34"/>
    </sheetView>
  </sheetViews>
  <sheetFormatPr baseColWidth="10" defaultRowHeight="16" x14ac:dyDescent="0.2"/>
  <cols>
    <col min="1" max="1" width="15.33203125" style="4" customWidth="1"/>
    <col min="2" max="16384" width="10.83203125" style="4"/>
  </cols>
  <sheetData>
    <row r="1" spans="1:4" x14ac:dyDescent="0.2">
      <c r="A1" s="19" t="s">
        <v>11</v>
      </c>
      <c r="B1" s="19" t="s">
        <v>12</v>
      </c>
      <c r="C1" s="19" t="s">
        <v>14</v>
      </c>
      <c r="D1" s="19" t="s">
        <v>81</v>
      </c>
    </row>
    <row r="2" spans="1:4" x14ac:dyDescent="0.2">
      <c r="A2" s="4" t="s">
        <v>130</v>
      </c>
      <c r="B2" s="4">
        <v>125</v>
      </c>
      <c r="C2" s="4">
        <v>18</v>
      </c>
      <c r="D2" s="4">
        <f>C2/B2*100</f>
        <v>14.399999999999999</v>
      </c>
    </row>
    <row r="3" spans="1:4" x14ac:dyDescent="0.2">
      <c r="A3" s="21" t="s">
        <v>131</v>
      </c>
      <c r="B3" s="4">
        <v>129</v>
      </c>
      <c r="C3" s="4">
        <v>20</v>
      </c>
      <c r="D3" s="4">
        <f t="shared" ref="D3:D32" si="0">C3/B3*100</f>
        <v>15.503875968992247</v>
      </c>
    </row>
    <row r="4" spans="1:4" x14ac:dyDescent="0.2">
      <c r="A4" s="21" t="s">
        <v>132</v>
      </c>
      <c r="B4" s="4">
        <v>110</v>
      </c>
      <c r="C4" s="4">
        <v>21</v>
      </c>
      <c r="D4" s="4">
        <f t="shared" si="0"/>
        <v>19.090909090909093</v>
      </c>
    </row>
    <row r="6" spans="1:4" x14ac:dyDescent="0.2">
      <c r="A6" s="21" t="s">
        <v>133</v>
      </c>
      <c r="B6" s="4">
        <v>122</v>
      </c>
      <c r="C6" s="4">
        <v>30</v>
      </c>
      <c r="D6" s="4">
        <f t="shared" si="0"/>
        <v>24.590163934426229</v>
      </c>
    </row>
    <row r="7" spans="1:4" x14ac:dyDescent="0.2">
      <c r="A7" s="21" t="s">
        <v>134</v>
      </c>
      <c r="B7" s="4">
        <v>108</v>
      </c>
      <c r="C7" s="4">
        <v>25</v>
      </c>
      <c r="D7" s="4">
        <f t="shared" si="0"/>
        <v>23.148148148148149</v>
      </c>
    </row>
    <row r="8" spans="1:4" x14ac:dyDescent="0.2">
      <c r="A8" s="21" t="s">
        <v>135</v>
      </c>
      <c r="B8" s="4">
        <v>132</v>
      </c>
      <c r="C8" s="4">
        <v>18</v>
      </c>
      <c r="D8" s="4">
        <f t="shared" si="0"/>
        <v>13.636363636363635</v>
      </c>
    </row>
    <row r="10" spans="1:4" x14ac:dyDescent="0.2">
      <c r="A10" s="21" t="s">
        <v>136</v>
      </c>
      <c r="B10" s="4">
        <v>114</v>
      </c>
      <c r="C10" s="4">
        <v>16</v>
      </c>
      <c r="D10" s="4">
        <f t="shared" si="0"/>
        <v>14.035087719298245</v>
      </c>
    </row>
    <row r="11" spans="1:4" x14ac:dyDescent="0.2">
      <c r="A11" s="21" t="s">
        <v>137</v>
      </c>
      <c r="B11" s="4">
        <v>105</v>
      </c>
      <c r="C11" s="4">
        <v>12</v>
      </c>
      <c r="D11" s="4">
        <f t="shared" si="0"/>
        <v>11.428571428571429</v>
      </c>
    </row>
    <row r="12" spans="1:4" x14ac:dyDescent="0.2">
      <c r="A12" s="21" t="s">
        <v>138</v>
      </c>
      <c r="B12" s="4">
        <v>142</v>
      </c>
      <c r="C12" s="4">
        <v>15</v>
      </c>
      <c r="D12" s="4">
        <f t="shared" si="0"/>
        <v>10.56338028169014</v>
      </c>
    </row>
    <row r="14" spans="1:4" x14ac:dyDescent="0.2">
      <c r="A14" s="4" t="s">
        <v>139</v>
      </c>
      <c r="B14" s="4">
        <v>136</v>
      </c>
      <c r="C14" s="4">
        <v>5</v>
      </c>
      <c r="D14" s="4">
        <f t="shared" si="0"/>
        <v>3.6764705882352944</v>
      </c>
    </row>
    <row r="15" spans="1:4" x14ac:dyDescent="0.2">
      <c r="A15" s="4" t="s">
        <v>140</v>
      </c>
      <c r="B15" s="4">
        <v>124</v>
      </c>
      <c r="C15" s="4">
        <v>11</v>
      </c>
      <c r="D15" s="4">
        <f t="shared" si="0"/>
        <v>8.870967741935484</v>
      </c>
    </row>
    <row r="16" spans="1:4" x14ac:dyDescent="0.2">
      <c r="A16" s="4" t="s">
        <v>141</v>
      </c>
      <c r="B16" s="4">
        <v>104</v>
      </c>
      <c r="C16" s="4">
        <v>6</v>
      </c>
      <c r="D16" s="4">
        <f t="shared" si="0"/>
        <v>5.7692307692307692</v>
      </c>
    </row>
    <row r="18" spans="1:4" x14ac:dyDescent="0.2">
      <c r="A18" s="4" t="s">
        <v>142</v>
      </c>
      <c r="B18" s="4">
        <v>108</v>
      </c>
      <c r="C18" s="4">
        <v>5</v>
      </c>
      <c r="D18" s="4">
        <f t="shared" si="0"/>
        <v>4.6296296296296298</v>
      </c>
    </row>
    <row r="19" spans="1:4" x14ac:dyDescent="0.2">
      <c r="A19" s="4" t="s">
        <v>143</v>
      </c>
      <c r="B19" s="4">
        <v>128</v>
      </c>
      <c r="C19" s="4">
        <v>6</v>
      </c>
      <c r="D19" s="4">
        <f t="shared" si="0"/>
        <v>4.6875</v>
      </c>
    </row>
    <row r="20" spans="1:4" x14ac:dyDescent="0.2">
      <c r="A20" s="4" t="s">
        <v>144</v>
      </c>
      <c r="B20" s="4">
        <v>126</v>
      </c>
      <c r="C20" s="4">
        <v>6</v>
      </c>
      <c r="D20" s="4">
        <f t="shared" si="0"/>
        <v>4.7619047619047619</v>
      </c>
    </row>
    <row r="22" spans="1:4" x14ac:dyDescent="0.2">
      <c r="A22" s="4" t="s">
        <v>145</v>
      </c>
      <c r="B22" s="4">
        <v>126</v>
      </c>
      <c r="C22" s="4">
        <v>13</v>
      </c>
      <c r="D22" s="4">
        <f t="shared" si="0"/>
        <v>10.317460317460316</v>
      </c>
    </row>
    <row r="23" spans="1:4" x14ac:dyDescent="0.2">
      <c r="A23" s="4" t="s">
        <v>146</v>
      </c>
      <c r="B23" s="4">
        <v>122</v>
      </c>
      <c r="C23" s="4">
        <v>5</v>
      </c>
      <c r="D23" s="4">
        <f t="shared" si="0"/>
        <v>4.0983606557377046</v>
      </c>
    </row>
    <row r="24" spans="1:4" x14ac:dyDescent="0.2">
      <c r="A24" s="4" t="s">
        <v>147</v>
      </c>
      <c r="B24" s="4">
        <v>112</v>
      </c>
      <c r="C24" s="4">
        <v>9</v>
      </c>
      <c r="D24" s="4">
        <f t="shared" si="0"/>
        <v>8.0357142857142865</v>
      </c>
    </row>
    <row r="26" spans="1:4" x14ac:dyDescent="0.2">
      <c r="A26" s="4" t="s">
        <v>148</v>
      </c>
      <c r="B26" s="4">
        <v>113</v>
      </c>
      <c r="C26" s="4">
        <v>10</v>
      </c>
      <c r="D26" s="4">
        <f t="shared" si="0"/>
        <v>8.8495575221238933</v>
      </c>
    </row>
    <row r="27" spans="1:4" x14ac:dyDescent="0.2">
      <c r="A27" s="4" t="s">
        <v>149</v>
      </c>
      <c r="B27" s="4">
        <v>110</v>
      </c>
      <c r="C27" s="4">
        <v>14</v>
      </c>
      <c r="D27" s="4">
        <f t="shared" si="0"/>
        <v>12.727272727272727</v>
      </c>
    </row>
    <row r="28" spans="1:4" x14ac:dyDescent="0.2">
      <c r="A28" s="4" t="s">
        <v>150</v>
      </c>
      <c r="B28" s="4">
        <v>136</v>
      </c>
      <c r="C28" s="4">
        <v>12</v>
      </c>
      <c r="D28" s="4">
        <f t="shared" si="0"/>
        <v>8.8235294117647065</v>
      </c>
    </row>
    <row r="30" spans="1:4" x14ac:dyDescent="0.2">
      <c r="A30" s="4" t="s">
        <v>151</v>
      </c>
      <c r="B30" s="4">
        <v>120</v>
      </c>
      <c r="C30" s="4">
        <v>15</v>
      </c>
      <c r="D30" s="4">
        <f t="shared" si="0"/>
        <v>12.5</v>
      </c>
    </row>
    <row r="31" spans="1:4" x14ac:dyDescent="0.2">
      <c r="A31" s="4" t="s">
        <v>152</v>
      </c>
      <c r="B31" s="4">
        <v>130</v>
      </c>
      <c r="C31" s="4">
        <v>5</v>
      </c>
      <c r="D31" s="4">
        <f t="shared" si="0"/>
        <v>3.8461538461538463</v>
      </c>
    </row>
    <row r="32" spans="1:4" x14ac:dyDescent="0.2">
      <c r="A32" s="4" t="s">
        <v>153</v>
      </c>
      <c r="B32" s="4">
        <v>125</v>
      </c>
      <c r="C32" s="4">
        <v>11</v>
      </c>
      <c r="D32" s="4">
        <f t="shared" si="0"/>
        <v>8.7999999999999989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1B458-F044-E042-80C1-0F7366A46293}">
  <dimension ref="A1:H11"/>
  <sheetViews>
    <sheetView workbookViewId="0">
      <selection activeCell="D17" sqref="D17"/>
    </sheetView>
  </sheetViews>
  <sheetFormatPr baseColWidth="10" defaultRowHeight="16" x14ac:dyDescent="0.2"/>
  <cols>
    <col min="1" max="16384" width="10.83203125" style="4"/>
  </cols>
  <sheetData>
    <row r="1" spans="1:8" ht="85" x14ac:dyDescent="0.2">
      <c r="A1" s="27" t="s">
        <v>42</v>
      </c>
      <c r="B1" s="27" t="s">
        <v>43</v>
      </c>
      <c r="C1" s="7" t="s">
        <v>44</v>
      </c>
      <c r="D1" s="27" t="s">
        <v>46</v>
      </c>
      <c r="E1" s="27" t="s">
        <v>47</v>
      </c>
      <c r="F1" s="7" t="s">
        <v>48</v>
      </c>
      <c r="G1" s="7" t="s">
        <v>51</v>
      </c>
    </row>
    <row r="2" spans="1:8" ht="34" x14ac:dyDescent="0.2">
      <c r="A2" s="28"/>
      <c r="B2" s="28"/>
      <c r="C2" s="8" t="s">
        <v>45</v>
      </c>
      <c r="D2" s="28"/>
      <c r="E2" s="28"/>
      <c r="F2" s="8" t="s">
        <v>49</v>
      </c>
      <c r="G2" s="8" t="s">
        <v>50</v>
      </c>
      <c r="H2" s="19"/>
    </row>
    <row r="3" spans="1:8" ht="35" thickBot="1" x14ac:dyDescent="0.25">
      <c r="A3" s="29"/>
      <c r="B3" s="29"/>
      <c r="C3" s="10"/>
      <c r="D3" s="29"/>
      <c r="E3" s="29"/>
      <c r="F3" s="11" t="s">
        <v>50</v>
      </c>
      <c r="G3" s="10"/>
    </row>
    <row r="4" spans="1:8" ht="35" thickBot="1" x14ac:dyDescent="0.25">
      <c r="A4" s="9" t="s">
        <v>52</v>
      </c>
      <c r="B4" s="11" t="s">
        <v>53</v>
      </c>
      <c r="C4" s="11" t="s">
        <v>54</v>
      </c>
      <c r="D4" s="11" t="s">
        <v>55</v>
      </c>
      <c r="E4" s="11" t="s">
        <v>55</v>
      </c>
      <c r="F4" s="11" t="s">
        <v>56</v>
      </c>
      <c r="G4" s="11" t="s">
        <v>56</v>
      </c>
    </row>
    <row r="5" spans="1:8" ht="69" thickBot="1" x14ac:dyDescent="0.25">
      <c r="A5" s="9" t="s">
        <v>57</v>
      </c>
      <c r="B5" s="11" t="s">
        <v>53</v>
      </c>
      <c r="C5" s="11" t="s">
        <v>58</v>
      </c>
      <c r="D5" s="11" t="s">
        <v>59</v>
      </c>
      <c r="E5" s="11" t="s">
        <v>59</v>
      </c>
      <c r="F5" s="11" t="s">
        <v>56</v>
      </c>
      <c r="G5" s="11" t="s">
        <v>56</v>
      </c>
    </row>
    <row r="6" spans="1:8" ht="18" thickBot="1" x14ac:dyDescent="0.25">
      <c r="A6" s="9" t="s">
        <v>60</v>
      </c>
      <c r="B6" s="11" t="s">
        <v>61</v>
      </c>
      <c r="C6" s="11" t="s">
        <v>62</v>
      </c>
      <c r="D6" s="11" t="s">
        <v>55</v>
      </c>
      <c r="E6" s="11" t="s">
        <v>55</v>
      </c>
      <c r="F6" s="11" t="s">
        <v>56</v>
      </c>
      <c r="G6" s="11" t="s">
        <v>56</v>
      </c>
    </row>
    <row r="7" spans="1:8" ht="18" thickBot="1" x14ac:dyDescent="0.25">
      <c r="A7" s="9" t="s">
        <v>63</v>
      </c>
      <c r="B7" s="11" t="s">
        <v>64</v>
      </c>
      <c r="C7" s="11" t="s">
        <v>62</v>
      </c>
      <c r="D7" s="11" t="s">
        <v>55</v>
      </c>
      <c r="E7" s="11" t="s">
        <v>55</v>
      </c>
      <c r="F7" s="11" t="s">
        <v>56</v>
      </c>
      <c r="G7" s="11" t="s">
        <v>56</v>
      </c>
    </row>
    <row r="8" spans="1:8" ht="18" thickBot="1" x14ac:dyDescent="0.25">
      <c r="A8" s="9" t="s">
        <v>65</v>
      </c>
      <c r="B8" s="11" t="s">
        <v>53</v>
      </c>
      <c r="C8" s="11" t="s">
        <v>62</v>
      </c>
      <c r="D8" s="11" t="s">
        <v>55</v>
      </c>
      <c r="E8" s="11" t="s">
        <v>55</v>
      </c>
      <c r="F8" s="11" t="s">
        <v>56</v>
      </c>
      <c r="G8" s="11" t="s">
        <v>56</v>
      </c>
    </row>
    <row r="9" spans="1:8" ht="18" thickBot="1" x14ac:dyDescent="0.25">
      <c r="A9" s="9" t="s">
        <v>66</v>
      </c>
      <c r="B9" s="11" t="s">
        <v>53</v>
      </c>
      <c r="C9" s="11" t="s">
        <v>62</v>
      </c>
      <c r="D9" s="11" t="s">
        <v>55</v>
      </c>
      <c r="E9" s="11" t="s">
        <v>55</v>
      </c>
      <c r="F9" s="11" t="s">
        <v>56</v>
      </c>
      <c r="G9" s="11" t="s">
        <v>56</v>
      </c>
    </row>
    <row r="10" spans="1:8" ht="18" thickBot="1" x14ac:dyDescent="0.25">
      <c r="A10" s="9" t="s">
        <v>67</v>
      </c>
      <c r="B10" s="11" t="s">
        <v>53</v>
      </c>
      <c r="C10" s="11" t="s">
        <v>62</v>
      </c>
      <c r="D10" s="11" t="s">
        <v>55</v>
      </c>
      <c r="E10" s="11" t="s">
        <v>55</v>
      </c>
      <c r="F10" s="11" t="s">
        <v>56</v>
      </c>
      <c r="G10" s="11" t="s">
        <v>56</v>
      </c>
    </row>
    <row r="11" spans="1:8" ht="35" thickBot="1" x14ac:dyDescent="0.25">
      <c r="A11" s="9" t="s">
        <v>68</v>
      </c>
      <c r="B11" s="11" t="s">
        <v>53</v>
      </c>
      <c r="C11" s="11" t="s">
        <v>54</v>
      </c>
      <c r="D11" s="11" t="s">
        <v>55</v>
      </c>
      <c r="E11" s="11" t="s">
        <v>55</v>
      </c>
      <c r="F11" s="11" t="s">
        <v>56</v>
      </c>
      <c r="G11" s="11" t="s">
        <v>56</v>
      </c>
    </row>
  </sheetData>
  <mergeCells count="4">
    <mergeCell ref="A1:A3"/>
    <mergeCell ref="B1:B3"/>
    <mergeCell ref="D1:D3"/>
    <mergeCell ref="E1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Figure 1b</vt:lpstr>
      <vt:lpstr>Figure 1c</vt:lpstr>
      <vt:lpstr>Figure 1g</vt:lpstr>
      <vt:lpstr>figure 3d</vt:lpstr>
      <vt:lpstr>Figure 3f</vt:lpstr>
      <vt:lpstr>Figure 3h</vt:lpstr>
      <vt:lpstr>Figure 3j</vt:lpstr>
      <vt:lpstr>Figure 4c</vt:lpstr>
      <vt:lpstr>Figure 4d, 4e</vt:lpstr>
      <vt:lpstr>Supplementary Figure 1e</vt:lpstr>
      <vt:lpstr>Supplementary Figure 2f</vt:lpstr>
      <vt:lpstr>Supplementary Figure 6c</vt:lpstr>
      <vt:lpstr>Supplementary Figure 6e</vt:lpstr>
      <vt:lpstr>Supplementary Figure 7d</vt:lpstr>
      <vt:lpstr>Supplementary Figure 7f</vt:lpstr>
      <vt:lpstr>Supplementary Figure 8b</vt:lpstr>
      <vt:lpstr>Supplementary Figure 10f</vt:lpstr>
      <vt:lpstr>Supplementary Figure 10g</vt:lpstr>
      <vt:lpstr>Supplementary Figure 11b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Nasr Esfahani, Sajedeh</dc:creator>
  <cp:lastModifiedBy>Nasr Esfahani, Sajedeh</cp:lastModifiedBy>
  <dcterms:created xsi:type="dcterms:W3CDTF">2023-10-29T11:32:18Z</dcterms:created>
  <dcterms:modified xsi:type="dcterms:W3CDTF">2023-11-10T21:14:32Z</dcterms:modified>
</cp:coreProperties>
</file>