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linhua/Dropbox/Manuscript-Micro-C-2023/正式MS/testReference/Supplementary Data/"/>
    </mc:Choice>
  </mc:AlternateContent>
  <xr:revisionPtr revIDLastSave="0" documentId="13_ncr:1_{6E629338-95E4-424F-8BC4-B6BF48714F92}" xr6:coauthVersionLast="47" xr6:coauthVersionMax="47" xr10:uidLastSave="{00000000-0000-0000-0000-000000000000}"/>
  <bookViews>
    <workbookView xWindow="0" yWindow="0" windowWidth="40960" windowHeight="23040" activeTab="1" xr2:uid="{1864129E-B212-4C48-99AD-AAA3F53CBBE1}"/>
  </bookViews>
  <sheets>
    <sheet name="Sheet1" sheetId="1" state="hidden" r:id="rId1"/>
    <sheet name="Micro-C summary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3" l="1"/>
  <c r="J12" i="3"/>
  <c r="K12" i="3"/>
  <c r="L12" i="3"/>
  <c r="M12" i="3"/>
  <c r="N12" i="3"/>
  <c r="O12" i="3"/>
  <c r="P12" i="3"/>
  <c r="Q12" i="3"/>
  <c r="I11" i="3"/>
  <c r="J11" i="3"/>
  <c r="K11" i="3"/>
  <c r="L11" i="3"/>
  <c r="M11" i="3"/>
  <c r="N11" i="3"/>
  <c r="O11" i="3"/>
  <c r="P11" i="3"/>
  <c r="Q11" i="3"/>
  <c r="I10" i="3"/>
  <c r="J10" i="3"/>
  <c r="K10" i="3"/>
  <c r="L10" i="3"/>
  <c r="M10" i="3"/>
  <c r="N10" i="3"/>
  <c r="O10" i="3"/>
  <c r="P10" i="3"/>
  <c r="Q10" i="3"/>
  <c r="H10" i="3"/>
  <c r="H11" i="3"/>
  <c r="H12" i="3"/>
  <c r="F11" i="3"/>
  <c r="G11" i="3"/>
  <c r="F12" i="3"/>
  <c r="G12" i="3"/>
  <c r="E12" i="3"/>
  <c r="D12" i="3"/>
  <c r="C12" i="3"/>
  <c r="B12" i="3"/>
  <c r="E11" i="3"/>
  <c r="D11" i="3"/>
  <c r="C11" i="3"/>
  <c r="B11" i="3"/>
  <c r="G10" i="3"/>
  <c r="F10" i="3"/>
  <c r="E10" i="3"/>
  <c r="D10" i="3"/>
  <c r="C10" i="3"/>
  <c r="B10" i="3"/>
  <c r="G2" i="3"/>
  <c r="F2" i="3"/>
  <c r="E2" i="3"/>
  <c r="D2" i="3"/>
  <c r="C2" i="3"/>
  <c r="B2" i="3"/>
  <c r="Q14" i="1"/>
  <c r="Q13" i="1"/>
  <c r="Q12" i="1"/>
  <c r="Q11" i="1"/>
  <c r="Q10" i="1"/>
  <c r="P14" i="1"/>
  <c r="P13" i="1"/>
  <c r="P12" i="1"/>
  <c r="P11" i="1"/>
  <c r="P10" i="1"/>
  <c r="O14" i="1"/>
  <c r="O13" i="1"/>
  <c r="O12" i="1"/>
  <c r="O11" i="1"/>
  <c r="O10" i="1"/>
  <c r="N14" i="1"/>
  <c r="N13" i="1"/>
  <c r="N12" i="1"/>
  <c r="N11" i="1"/>
  <c r="N10" i="1"/>
  <c r="L14" i="1"/>
  <c r="L13" i="1"/>
  <c r="L12" i="1"/>
  <c r="L11" i="1"/>
  <c r="L10" i="1"/>
  <c r="K14" i="1"/>
  <c r="K13" i="1"/>
  <c r="K12" i="1"/>
  <c r="K11" i="1"/>
  <c r="K10" i="1"/>
  <c r="C13" i="1"/>
  <c r="D13" i="1"/>
  <c r="M13" i="1"/>
  <c r="E13" i="1"/>
  <c r="F13" i="1"/>
  <c r="G13" i="1"/>
  <c r="H13" i="1"/>
  <c r="C12" i="1"/>
  <c r="D12" i="1"/>
  <c r="M12" i="1"/>
  <c r="E12" i="1"/>
  <c r="F12" i="1"/>
  <c r="G12" i="1"/>
  <c r="H12" i="1"/>
  <c r="B13" i="1"/>
  <c r="B12" i="1"/>
  <c r="M14" i="1"/>
  <c r="M16" i="1" s="1"/>
  <c r="D14" i="1"/>
  <c r="D16" i="1" s="1"/>
  <c r="C14" i="1"/>
  <c r="C16" i="1" s="1"/>
  <c r="B14" i="1"/>
  <c r="B16" i="1" s="1"/>
  <c r="H14" i="1"/>
  <c r="H16" i="1" s="1"/>
  <c r="G14" i="1"/>
  <c r="G16" i="1" s="1"/>
  <c r="F14" i="1"/>
  <c r="F16" i="1" s="1"/>
  <c r="E14" i="1"/>
  <c r="E16" i="1" s="1"/>
  <c r="C11" i="1"/>
  <c r="B11" i="1"/>
  <c r="D11" i="1"/>
  <c r="M11" i="1"/>
  <c r="H11" i="1"/>
  <c r="G11" i="1"/>
  <c r="F11" i="1"/>
  <c r="E11" i="1"/>
  <c r="H10" i="1"/>
  <c r="G10" i="1"/>
  <c r="F10" i="1"/>
  <c r="E10" i="1"/>
  <c r="M10" i="1"/>
  <c r="D10" i="1"/>
  <c r="C10" i="1"/>
  <c r="B10" i="1"/>
  <c r="E15" i="1" l="1"/>
  <c r="M15" i="1"/>
  <c r="D15" i="1"/>
  <c r="C15" i="1"/>
  <c r="B15" i="1"/>
  <c r="H15" i="1"/>
  <c r="G15" i="1"/>
  <c r="F15" i="1"/>
</calcChain>
</file>

<file path=xl/sharedStrings.xml><?xml version="1.0" encoding="utf-8"?>
<sst xmlns="http://schemas.openxmlformats.org/spreadsheetml/2006/main" count="69" uniqueCount="54">
  <si>
    <t>total</t>
  </si>
  <si>
    <t>total_unmapped</t>
  </si>
  <si>
    <t>total_single_sided_mapped</t>
  </si>
  <si>
    <t>total_mapped</t>
  </si>
  <si>
    <t>total_dups</t>
  </si>
  <si>
    <t>total_nodups</t>
  </si>
  <si>
    <t>cis</t>
  </si>
  <si>
    <t>trans</t>
  </si>
  <si>
    <t>202209_1</t>
    <phoneticPr fontId="1" type="noConversion"/>
  </si>
  <si>
    <t>202209_2</t>
    <phoneticPr fontId="1" type="noConversion"/>
  </si>
  <si>
    <t>Cis/Total</t>
    <phoneticPr fontId="1" type="noConversion"/>
  </si>
  <si>
    <t>Soybean_1</t>
    <phoneticPr fontId="1" type="noConversion"/>
  </si>
  <si>
    <t>Soybean_2</t>
    <phoneticPr fontId="1" type="noConversion"/>
  </si>
  <si>
    <t>Rice_1</t>
    <phoneticPr fontId="1" type="noConversion"/>
  </si>
  <si>
    <t>Rice_2</t>
    <phoneticPr fontId="1" type="noConversion"/>
  </si>
  <si>
    <t>Valid Rates</t>
    <phoneticPr fontId="1" type="noConversion"/>
  </si>
  <si>
    <t>200G 有多少互作</t>
    <phoneticPr fontId="1" type="noConversion"/>
  </si>
  <si>
    <t>200M 互作需要多少 Gb</t>
    <phoneticPr fontId="1" type="noConversion"/>
  </si>
  <si>
    <t>Map Rates</t>
    <phoneticPr fontId="1" type="noConversion"/>
  </si>
  <si>
    <t>Dup Rates</t>
    <phoneticPr fontId="1" type="noConversion"/>
  </si>
  <si>
    <t>测序量</t>
    <phoneticPr fontId="1" type="noConversion"/>
  </si>
  <si>
    <t>Gm_1</t>
    <phoneticPr fontId="1" type="noConversion"/>
  </si>
  <si>
    <t>Gm_2</t>
    <phoneticPr fontId="1" type="noConversion"/>
  </si>
  <si>
    <t>At_1</t>
    <phoneticPr fontId="1" type="noConversion"/>
  </si>
  <si>
    <t>At_2</t>
    <phoneticPr fontId="1" type="noConversion"/>
  </si>
  <si>
    <t>Os_1</t>
    <phoneticPr fontId="1" type="noConversion"/>
  </si>
  <si>
    <t>Os_2</t>
    <phoneticPr fontId="1" type="noConversion"/>
  </si>
  <si>
    <t>Rice Rep2</t>
    <phoneticPr fontId="1" type="noConversion"/>
  </si>
  <si>
    <t>Soybean rep1</t>
  </si>
  <si>
    <t>Soybean rep2</t>
  </si>
  <si>
    <t>Rice rep1</t>
  </si>
  <si>
    <t>Total reads pairs processed</t>
    <phoneticPr fontId="1" type="noConversion"/>
  </si>
  <si>
    <t>Unmapped reads pairs</t>
    <phoneticPr fontId="1" type="noConversion"/>
  </si>
  <si>
    <t>Pairs with singleton</t>
    <phoneticPr fontId="1" type="noConversion"/>
  </si>
  <si>
    <t>Reported mapped pairs</t>
    <phoneticPr fontId="1" type="noConversion"/>
  </si>
  <si>
    <t>Valid interactions without duplicates</t>
    <phoneticPr fontId="1" type="noConversion"/>
  </si>
  <si>
    <t>Valid rates</t>
    <phoneticPr fontId="1" type="noConversion"/>
  </si>
  <si>
    <t>Map rates</t>
    <phoneticPr fontId="1" type="noConversion"/>
  </si>
  <si>
    <t>Bases</t>
    <phoneticPr fontId="1" type="noConversion"/>
  </si>
  <si>
    <r>
      <rPr>
        <i/>
        <sz val="16"/>
        <rFont val="Times New Roman"/>
        <family val="1"/>
      </rPr>
      <t>Arabidopsis</t>
    </r>
    <r>
      <rPr>
        <sz val="16"/>
        <rFont val="Times New Roman"/>
        <family val="1"/>
      </rPr>
      <t xml:space="preserve"> rep1</t>
    </r>
    <phoneticPr fontId="1" type="noConversion"/>
  </si>
  <si>
    <r>
      <rPr>
        <i/>
        <sz val="16"/>
        <rFont val="Times New Roman"/>
        <family val="1"/>
      </rPr>
      <t>Arabidopsis</t>
    </r>
    <r>
      <rPr>
        <sz val="16"/>
        <rFont val="Times New Roman"/>
        <family val="1"/>
      </rPr>
      <t xml:space="preserve"> rep2</t>
    </r>
    <phoneticPr fontId="1" type="noConversion"/>
  </si>
  <si>
    <r>
      <rPr>
        <i/>
        <sz val="16"/>
        <color theme="1"/>
        <rFont val="Times New Roman"/>
        <family val="1"/>
      </rPr>
      <t>Cis</t>
    </r>
    <r>
      <rPr>
        <sz val="16"/>
        <color theme="1"/>
        <rFont val="Times New Roman"/>
        <family val="1"/>
      </rPr>
      <t xml:space="preserve"> interaction</t>
    </r>
    <phoneticPr fontId="1" type="noConversion"/>
  </si>
  <si>
    <r>
      <rPr>
        <i/>
        <sz val="16"/>
        <color theme="1"/>
        <rFont val="Times New Roman"/>
        <family val="1"/>
      </rPr>
      <t>Trans</t>
    </r>
    <r>
      <rPr>
        <sz val="16"/>
        <color theme="1"/>
        <rFont val="Times New Roman"/>
        <family val="1"/>
      </rPr>
      <t xml:space="preserve"> interaction</t>
    </r>
    <phoneticPr fontId="1" type="noConversion"/>
  </si>
  <si>
    <r>
      <rPr>
        <i/>
        <sz val="16"/>
        <rFont val="Times New Roman"/>
        <family val="1"/>
      </rPr>
      <t>Cis</t>
    </r>
    <r>
      <rPr>
        <sz val="16"/>
        <rFont val="Times New Roman"/>
        <family val="1"/>
      </rPr>
      <t>/total</t>
    </r>
    <phoneticPr fontId="1" type="noConversion"/>
  </si>
  <si>
    <t>nrpd1-3 rep1</t>
    <phoneticPr fontId="1" type="noConversion"/>
  </si>
  <si>
    <t>nrpd1-3 rep2</t>
    <phoneticPr fontId="1" type="noConversion"/>
  </si>
  <si>
    <t>nrpe1-11 rep1</t>
    <phoneticPr fontId="1" type="noConversion"/>
  </si>
  <si>
    <t>nrpe1-11 rep2</t>
    <phoneticPr fontId="1" type="noConversion"/>
  </si>
  <si>
    <t>WT rep1</t>
    <phoneticPr fontId="1" type="noConversion"/>
  </si>
  <si>
    <t>WT rep2</t>
    <phoneticPr fontId="1" type="noConversion"/>
  </si>
  <si>
    <t>FVP rep1</t>
    <phoneticPr fontId="1" type="noConversion"/>
  </si>
  <si>
    <t>FVP rep2</t>
    <phoneticPr fontId="1" type="noConversion"/>
  </si>
  <si>
    <t>nrpb2-3 rep1</t>
    <phoneticPr fontId="1" type="noConversion"/>
  </si>
  <si>
    <t>nrpb2-3 rep2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</si>
</sst>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00_ "/>
    <numFmt numFmtId="178" formatCode="0.000_);[Red]\(0.000\)"/>
    <numFmt numFmtId="179" formatCode="0.0_);[Red]\(0.0\)"/>
  </numFmts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等线"/>
      <family val="2"/>
      <charset val="134"/>
      <scheme val="minor"/>
    </font>
    <font>
      <sz val="16"/>
      <name val="Times New Roman"/>
      <family val="1"/>
    </font>
    <font>
      <i/>
      <sz val="16"/>
      <name val="Times New Roman"/>
      <family val="1"/>
    </font>
    <font>
      <sz val="16"/>
      <color theme="1"/>
      <name val="Times New Roman"/>
      <family val="1"/>
    </font>
    <font>
      <i/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7" fontId="3" fillId="0" borderId="0" xfId="0" applyNumberFormat="1" applyFont="1">
      <alignment vertical="center"/>
    </xf>
    <xf numFmtId="0" fontId="2" fillId="2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4" borderId="0" xfId="0" applyNumberFormat="1" applyFont="1" applyFill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38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right" vertical="center"/>
    </xf>
    <xf numFmtId="3" fontId="4" fillId="0" borderId="0" xfId="0" applyNumberFormat="1" applyFont="1">
      <alignment vertical="center"/>
    </xf>
    <xf numFmtId="0" fontId="6" fillId="0" borderId="2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3D84-DC85-524C-B468-F23530D7AB75}">
  <dimension ref="A1:Q16"/>
  <sheetViews>
    <sheetView zoomScale="183" zoomScaleNormal="170" workbookViewId="0">
      <pane xSplit="1" topLeftCell="J1" activePane="topRight" state="frozen"/>
      <selection pane="topRight" activeCell="J1" sqref="J1:Q14"/>
    </sheetView>
  </sheetViews>
  <sheetFormatPr baseColWidth="10" defaultRowHeight="16"/>
  <cols>
    <col min="1" max="1" width="24.5" style="1" bestFit="1" customWidth="1"/>
    <col min="2" max="4" width="15.33203125" style="1" bestFit="1" customWidth="1"/>
    <col min="5" max="7" width="16.33203125" style="1" bestFit="1" customWidth="1"/>
    <col min="8" max="9" width="15.33203125" style="1" bestFit="1" customWidth="1"/>
    <col min="10" max="10" width="10.83203125" style="1"/>
    <col min="11" max="11" width="24.5" style="2" bestFit="1" customWidth="1"/>
    <col min="12" max="17" width="16.33203125" style="2" bestFit="1" customWidth="1"/>
    <col min="18" max="16384" width="10.83203125" style="1"/>
  </cols>
  <sheetData>
    <row r="1" spans="1:17">
      <c r="A1" s="2"/>
      <c r="B1" s="8" t="s">
        <v>8</v>
      </c>
      <c r="C1" s="8" t="s">
        <v>9</v>
      </c>
      <c r="D1" s="9">
        <v>202208</v>
      </c>
      <c r="E1" s="2" t="s">
        <v>11</v>
      </c>
      <c r="F1" s="2" t="s">
        <v>12</v>
      </c>
      <c r="G1" s="2" t="s">
        <v>13</v>
      </c>
      <c r="H1" s="2" t="s">
        <v>14</v>
      </c>
      <c r="J1" s="2"/>
      <c r="K1" s="2" t="s">
        <v>21</v>
      </c>
      <c r="L1" s="2" t="s">
        <v>22</v>
      </c>
      <c r="M1" s="10">
        <v>202207</v>
      </c>
      <c r="N1" s="2" t="s">
        <v>23</v>
      </c>
      <c r="O1" s="2" t="s">
        <v>24</v>
      </c>
      <c r="P1" s="2" t="s">
        <v>25</v>
      </c>
      <c r="Q1" s="2" t="s">
        <v>26</v>
      </c>
    </row>
    <row r="2" spans="1:17">
      <c r="A2" s="2" t="s">
        <v>0</v>
      </c>
      <c r="B2" s="14">
        <v>16155331</v>
      </c>
      <c r="C2" s="14">
        <v>19277797</v>
      </c>
      <c r="D2" s="14">
        <v>15892614</v>
      </c>
      <c r="E2" s="14">
        <v>11158885</v>
      </c>
      <c r="F2" s="14">
        <v>10535135</v>
      </c>
      <c r="G2" s="14">
        <v>11629357</v>
      </c>
      <c r="H2" s="14">
        <v>11276075</v>
      </c>
      <c r="J2" s="2" t="s">
        <v>0</v>
      </c>
      <c r="K2" s="3">
        <v>834497684</v>
      </c>
      <c r="L2" s="3">
        <v>828430734</v>
      </c>
      <c r="M2" s="14">
        <v>677135216</v>
      </c>
      <c r="N2" s="3">
        <v>609746880</v>
      </c>
      <c r="O2" s="3">
        <v>618834120</v>
      </c>
      <c r="P2" s="3">
        <v>746072545</v>
      </c>
      <c r="Q2" s="3">
        <v>738023062</v>
      </c>
    </row>
    <row r="3" spans="1:17">
      <c r="A3" s="2" t="s">
        <v>1</v>
      </c>
      <c r="B3" s="14">
        <v>2408048</v>
      </c>
      <c r="C3" s="14">
        <v>2671766</v>
      </c>
      <c r="D3" s="14">
        <v>1887690</v>
      </c>
      <c r="E3" s="14">
        <v>2413947</v>
      </c>
      <c r="F3" s="14">
        <v>2336930</v>
      </c>
      <c r="G3" s="14">
        <v>1688744</v>
      </c>
      <c r="H3" s="14">
        <v>1622560</v>
      </c>
      <c r="J3" s="2" t="s">
        <v>1</v>
      </c>
      <c r="K3" s="3">
        <v>178457021</v>
      </c>
      <c r="L3" s="3">
        <v>181795595</v>
      </c>
      <c r="M3" s="14">
        <v>151638712</v>
      </c>
      <c r="N3" s="3">
        <v>81670507</v>
      </c>
      <c r="O3" s="3">
        <v>89227070</v>
      </c>
      <c r="P3" s="3">
        <v>107484328</v>
      </c>
      <c r="Q3" s="3">
        <v>105527409</v>
      </c>
    </row>
    <row r="4" spans="1:17">
      <c r="A4" s="2" t="s">
        <v>2</v>
      </c>
      <c r="B4" s="14">
        <v>1616690</v>
      </c>
      <c r="C4" s="14">
        <v>1945474</v>
      </c>
      <c r="D4" s="14">
        <v>3098175</v>
      </c>
      <c r="E4" s="14">
        <v>3422852</v>
      </c>
      <c r="F4" s="14">
        <v>3246028</v>
      </c>
      <c r="G4" s="14">
        <v>2940277</v>
      </c>
      <c r="H4" s="14">
        <v>2858947</v>
      </c>
      <c r="J4" s="2" t="s">
        <v>2</v>
      </c>
      <c r="K4" s="3">
        <v>254928587</v>
      </c>
      <c r="L4" s="3">
        <v>254482555</v>
      </c>
      <c r="M4" s="14">
        <v>90997557</v>
      </c>
      <c r="N4" s="3">
        <v>60610545</v>
      </c>
      <c r="O4" s="3">
        <v>61250072</v>
      </c>
      <c r="P4" s="3">
        <v>190376210</v>
      </c>
      <c r="Q4" s="3">
        <v>188710851</v>
      </c>
    </row>
    <row r="5" spans="1:17">
      <c r="A5" s="2" t="s">
        <v>3</v>
      </c>
      <c r="B5" s="14">
        <v>12130593</v>
      </c>
      <c r="C5" s="14">
        <v>14660557</v>
      </c>
      <c r="D5" s="14">
        <v>10906749</v>
      </c>
      <c r="E5" s="14">
        <v>5322086</v>
      </c>
      <c r="F5" s="14">
        <v>4952177</v>
      </c>
      <c r="G5" s="14">
        <v>7000336</v>
      </c>
      <c r="H5" s="14">
        <v>6794568</v>
      </c>
      <c r="J5" s="2" t="s">
        <v>3</v>
      </c>
      <c r="K5" s="3">
        <v>401112076</v>
      </c>
      <c r="L5" s="3">
        <v>392152584</v>
      </c>
      <c r="M5" s="14">
        <v>434498947</v>
      </c>
      <c r="N5" s="3">
        <v>467465828</v>
      </c>
      <c r="O5" s="3">
        <v>468356978</v>
      </c>
      <c r="P5" s="3">
        <v>448212007</v>
      </c>
      <c r="Q5" s="3">
        <v>443784802</v>
      </c>
    </row>
    <row r="6" spans="1:17">
      <c r="A6" s="2" t="s">
        <v>4</v>
      </c>
      <c r="B6" s="14">
        <v>49848</v>
      </c>
      <c r="C6" s="14">
        <v>59987</v>
      </c>
      <c r="D6" s="14">
        <v>227574</v>
      </c>
      <c r="E6" s="14">
        <v>3540</v>
      </c>
      <c r="F6" s="14">
        <v>3546</v>
      </c>
      <c r="G6" s="14">
        <v>11082</v>
      </c>
      <c r="H6" s="14">
        <v>10592</v>
      </c>
      <c r="J6" s="2" t="s">
        <v>4</v>
      </c>
      <c r="K6" s="3">
        <v>16710502</v>
      </c>
      <c r="L6" s="3">
        <v>18488678</v>
      </c>
      <c r="M6" s="14">
        <v>147397857</v>
      </c>
      <c r="N6" s="3">
        <v>44109505</v>
      </c>
      <c r="O6" s="3">
        <v>50680673</v>
      </c>
      <c r="P6" s="3">
        <v>25595806</v>
      </c>
      <c r="Q6" s="3">
        <v>27404619</v>
      </c>
    </row>
    <row r="7" spans="1:17">
      <c r="A7" s="2" t="s">
        <v>5</v>
      </c>
      <c r="B7" s="14">
        <v>12080745</v>
      </c>
      <c r="C7" s="14">
        <v>14600570</v>
      </c>
      <c r="D7" s="14">
        <v>10679175</v>
      </c>
      <c r="E7" s="14">
        <v>5318546</v>
      </c>
      <c r="F7" s="14">
        <v>4948631</v>
      </c>
      <c r="G7" s="14">
        <v>6989254</v>
      </c>
      <c r="H7" s="14">
        <v>6783976</v>
      </c>
      <c r="J7" s="2" t="s">
        <v>5</v>
      </c>
      <c r="K7" s="15">
        <v>384401574</v>
      </c>
      <c r="L7" s="15">
        <v>373663906</v>
      </c>
      <c r="M7" s="14">
        <v>287101090</v>
      </c>
      <c r="N7" s="15">
        <v>423356323</v>
      </c>
      <c r="O7" s="15">
        <v>417676305</v>
      </c>
      <c r="P7" s="15">
        <v>422616201</v>
      </c>
      <c r="Q7" s="15">
        <v>416380183</v>
      </c>
    </row>
    <row r="8" spans="1:17">
      <c r="A8" s="2" t="s">
        <v>6</v>
      </c>
      <c r="B8" s="14">
        <v>10670472</v>
      </c>
      <c r="C8" s="14">
        <v>12795305</v>
      </c>
      <c r="D8" s="14">
        <v>6315768</v>
      </c>
      <c r="E8" s="14">
        <v>4250803</v>
      </c>
      <c r="F8" s="14">
        <v>3959069</v>
      </c>
      <c r="G8" s="14">
        <v>4953667</v>
      </c>
      <c r="H8" s="14">
        <v>4804364</v>
      </c>
      <c r="J8" s="2" t="s">
        <v>6</v>
      </c>
      <c r="K8" s="3">
        <v>307582642</v>
      </c>
      <c r="L8" s="3">
        <v>299435524</v>
      </c>
      <c r="M8" s="14">
        <v>229820327</v>
      </c>
      <c r="N8" s="3">
        <v>370457659</v>
      </c>
      <c r="O8" s="3">
        <v>368181853</v>
      </c>
      <c r="P8" s="3">
        <v>296659573</v>
      </c>
      <c r="Q8" s="3">
        <v>292321013</v>
      </c>
    </row>
    <row r="9" spans="1:17">
      <c r="A9" s="2" t="s">
        <v>7</v>
      </c>
      <c r="B9" s="14">
        <v>1410273</v>
      </c>
      <c r="C9" s="14">
        <v>1805265</v>
      </c>
      <c r="D9" s="14">
        <v>4363407</v>
      </c>
      <c r="E9" s="14">
        <v>1067743</v>
      </c>
      <c r="F9" s="14">
        <v>989562</v>
      </c>
      <c r="G9" s="14">
        <v>2035587</v>
      </c>
      <c r="H9" s="14">
        <v>1979612</v>
      </c>
      <c r="J9" s="2" t="s">
        <v>7</v>
      </c>
      <c r="K9" s="3">
        <v>76818932</v>
      </c>
      <c r="L9" s="3">
        <v>74228382</v>
      </c>
      <c r="M9" s="14">
        <v>57280763</v>
      </c>
      <c r="N9" s="3">
        <v>52898664</v>
      </c>
      <c r="O9" s="3">
        <v>49494452</v>
      </c>
      <c r="P9" s="3">
        <v>125956628</v>
      </c>
      <c r="Q9" s="3">
        <v>124059170</v>
      </c>
    </row>
    <row r="10" spans="1:17" s="4" customFormat="1">
      <c r="A10" s="5" t="s">
        <v>10</v>
      </c>
      <c r="B10" s="11">
        <f>B8/(B8+B9)</f>
        <v>0.88326274579920361</v>
      </c>
      <c r="C10" s="11">
        <f t="shared" ref="C10" si="0">C8/(C8+C9)</f>
        <v>0.8763565395049645</v>
      </c>
      <c r="D10" s="12">
        <f t="shared" ref="D10" si="1">D8/(D8+D9)</f>
        <v>0.59140972968417505</v>
      </c>
      <c r="E10" s="11">
        <f t="shared" ref="E10" si="2">E8/(E8+E9)</f>
        <v>0.79924155962926713</v>
      </c>
      <c r="F10" s="11">
        <f t="shared" ref="F10" si="3">F8/(F8+F9)</f>
        <v>0.80003318089386743</v>
      </c>
      <c r="G10" s="11">
        <f t="shared" ref="G10" si="4">G8/(G8+G9)</f>
        <v>0.7087547540839122</v>
      </c>
      <c r="H10" s="11">
        <f t="shared" ref="H10" si="5">H8/(H8+H9)</f>
        <v>0.7081929535128072</v>
      </c>
      <c r="J10" s="5" t="s">
        <v>10</v>
      </c>
      <c r="K10" s="11">
        <f t="shared" ref="K10:Q10" si="6">K8/(K8+K9)</f>
        <v>0.80015968404957671</v>
      </c>
      <c r="L10" s="11">
        <f t="shared" si="6"/>
        <v>0.80134987402288727</v>
      </c>
      <c r="M10" s="11">
        <f t="shared" ref="M10" si="7">M8/(M8+M9)</f>
        <v>0.80048573483298169</v>
      </c>
      <c r="N10" s="11">
        <f t="shared" si="6"/>
        <v>0.87504931159372334</v>
      </c>
      <c r="O10" s="11">
        <f t="shared" si="6"/>
        <v>0.88150045523889609</v>
      </c>
      <c r="P10" s="11">
        <f t="shared" si="6"/>
        <v>0.70195977413558741</v>
      </c>
      <c r="Q10" s="11">
        <f t="shared" si="6"/>
        <v>0.70205313541542869</v>
      </c>
    </row>
    <row r="11" spans="1:17" s="7" customFormat="1">
      <c r="A11" s="6" t="s">
        <v>15</v>
      </c>
      <c r="B11" s="13">
        <f t="shared" ref="B11:H11" si="8">B7/B2</f>
        <v>0.7477869069968297</v>
      </c>
      <c r="C11" s="13">
        <f t="shared" si="8"/>
        <v>0.7573775156985002</v>
      </c>
      <c r="D11" s="13">
        <f t="shared" si="8"/>
        <v>0.67195837009569348</v>
      </c>
      <c r="E11" s="13">
        <f t="shared" si="8"/>
        <v>0.47661984149850095</v>
      </c>
      <c r="F11" s="13">
        <f t="shared" si="8"/>
        <v>0.46972639648186759</v>
      </c>
      <c r="G11" s="13">
        <f t="shared" si="8"/>
        <v>0.6010008979860193</v>
      </c>
      <c r="H11" s="13">
        <f t="shared" si="8"/>
        <v>0.60162565431677251</v>
      </c>
      <c r="J11" s="6" t="s">
        <v>15</v>
      </c>
      <c r="K11" s="13">
        <f t="shared" ref="K11:Q11" si="9">K7/K2</f>
        <v>0.46063827542030661</v>
      </c>
      <c r="L11" s="13">
        <f t="shared" si="9"/>
        <v>0.45105026970184814</v>
      </c>
      <c r="M11" s="13">
        <f>M7/M2</f>
        <v>0.42399373598669843</v>
      </c>
      <c r="N11" s="13">
        <f t="shared" si="9"/>
        <v>0.69431486553895938</v>
      </c>
      <c r="O11" s="13">
        <f t="shared" si="9"/>
        <v>0.67494065291681071</v>
      </c>
      <c r="P11" s="13">
        <f t="shared" si="9"/>
        <v>0.56645456776592684</v>
      </c>
      <c r="Q11" s="13">
        <f t="shared" si="9"/>
        <v>0.5641831596313992</v>
      </c>
    </row>
    <row r="12" spans="1:17">
      <c r="A12" s="2" t="s">
        <v>18</v>
      </c>
      <c r="B12" s="11">
        <f>B5/B2</f>
        <v>0.75087245194790497</v>
      </c>
      <c r="C12" s="11">
        <f t="shared" ref="C12:H12" si="10">C5/C2</f>
        <v>0.76048923017500392</v>
      </c>
      <c r="D12" s="11">
        <f t="shared" si="10"/>
        <v>0.68627785208902703</v>
      </c>
      <c r="E12" s="11">
        <f t="shared" si="10"/>
        <v>0.47693707749474967</v>
      </c>
      <c r="F12" s="11">
        <f t="shared" si="10"/>
        <v>0.47006298448002803</v>
      </c>
      <c r="G12" s="11">
        <f t="shared" si="10"/>
        <v>0.60195383115334755</v>
      </c>
      <c r="H12" s="11">
        <f t="shared" si="10"/>
        <v>0.60256498826054283</v>
      </c>
      <c r="J12" s="2" t="s">
        <v>18</v>
      </c>
      <c r="K12" s="11">
        <f t="shared" ref="K12:Q12" si="11">K5/K2</f>
        <v>0.4806628989997293</v>
      </c>
      <c r="L12" s="11">
        <f t="shared" si="11"/>
        <v>0.47336798105802774</v>
      </c>
      <c r="M12" s="11">
        <f>M5/M2</f>
        <v>0.64167235248328891</v>
      </c>
      <c r="N12" s="11">
        <f t="shared" si="11"/>
        <v>0.76665554729857743</v>
      </c>
      <c r="O12" s="11">
        <f t="shared" si="11"/>
        <v>0.75683767727610107</v>
      </c>
      <c r="P12" s="11">
        <f t="shared" si="11"/>
        <v>0.60076196343614274</v>
      </c>
      <c r="Q12" s="11">
        <f t="shared" si="11"/>
        <v>0.60131562934817884</v>
      </c>
    </row>
    <row r="13" spans="1:17">
      <c r="A13" s="2" t="s">
        <v>19</v>
      </c>
      <c r="B13" s="11">
        <f>B6/B5</f>
        <v>4.1092797359535511E-3</v>
      </c>
      <c r="C13" s="11">
        <f t="shared" ref="C13:H13" si="12">C6/C5</f>
        <v>4.0917272106373581E-3</v>
      </c>
      <c r="D13" s="11">
        <f t="shared" si="12"/>
        <v>2.0865429286031977E-2</v>
      </c>
      <c r="E13" s="11">
        <f t="shared" si="12"/>
        <v>6.6515272395072155E-4</v>
      </c>
      <c r="F13" s="11">
        <f t="shared" si="12"/>
        <v>7.1604871958332668E-4</v>
      </c>
      <c r="G13" s="11">
        <f t="shared" si="12"/>
        <v>1.5830668699331003E-3</v>
      </c>
      <c r="H13" s="11">
        <f t="shared" si="12"/>
        <v>1.5588923387035054E-3</v>
      </c>
      <c r="J13" s="2" t="s">
        <v>19</v>
      </c>
      <c r="K13" s="11">
        <f t="shared" ref="K13:Q13" si="13">K6/K5</f>
        <v>4.1660431086098737E-2</v>
      </c>
      <c r="L13" s="11">
        <f t="shared" si="13"/>
        <v>4.7146643307595798E-2</v>
      </c>
      <c r="M13" s="11">
        <f>M6/M5</f>
        <v>0.33923639635425862</v>
      </c>
      <c r="N13" s="11">
        <f t="shared" si="13"/>
        <v>9.4358779525591338E-2</v>
      </c>
      <c r="O13" s="11">
        <f t="shared" si="13"/>
        <v>0.10820949698757344</v>
      </c>
      <c r="P13" s="11">
        <f t="shared" si="13"/>
        <v>5.7106471045520205E-2</v>
      </c>
      <c r="Q13" s="11">
        <f t="shared" si="13"/>
        <v>6.1752044857092694E-2</v>
      </c>
    </row>
    <row r="14" spans="1:17">
      <c r="A14" s="2" t="s">
        <v>20</v>
      </c>
      <c r="B14" s="3">
        <f t="shared" ref="B14:H14" si="14">B2*2*150</f>
        <v>4846599300</v>
      </c>
      <c r="C14" s="3">
        <f t="shared" si="14"/>
        <v>5783339100</v>
      </c>
      <c r="D14" s="3">
        <f t="shared" si="14"/>
        <v>4767784200</v>
      </c>
      <c r="E14" s="3">
        <f t="shared" si="14"/>
        <v>3347665500</v>
      </c>
      <c r="F14" s="3">
        <f t="shared" si="14"/>
        <v>3160540500</v>
      </c>
      <c r="G14" s="3">
        <f t="shared" si="14"/>
        <v>3488807100</v>
      </c>
      <c r="H14" s="3">
        <f t="shared" si="14"/>
        <v>3382822500</v>
      </c>
      <c r="J14" s="2" t="s">
        <v>20</v>
      </c>
      <c r="K14" s="3">
        <f t="shared" ref="K14:Q14" si="15">K2*2*150</f>
        <v>250349305200</v>
      </c>
      <c r="L14" s="3">
        <f t="shared" si="15"/>
        <v>248529220200</v>
      </c>
      <c r="M14" s="3">
        <f>M2*2*150</f>
        <v>203140564800</v>
      </c>
      <c r="N14" s="3">
        <f t="shared" si="15"/>
        <v>182924064000</v>
      </c>
      <c r="O14" s="3">
        <f t="shared" si="15"/>
        <v>185650236000</v>
      </c>
      <c r="P14" s="3">
        <f t="shared" si="15"/>
        <v>223821763500</v>
      </c>
      <c r="Q14" s="3">
        <f t="shared" si="15"/>
        <v>221406918600</v>
      </c>
    </row>
    <row r="15" spans="1:17">
      <c r="A15" s="2" t="s">
        <v>17</v>
      </c>
      <c r="B15" s="3">
        <f t="shared" ref="B15:H15" si="16">200000000/B7*B14</f>
        <v>80236761888.443146</v>
      </c>
      <c r="C15" s="3">
        <f t="shared" si="16"/>
        <v>79220730423.538254</v>
      </c>
      <c r="D15" s="3">
        <f t="shared" si="16"/>
        <v>89291245812.527664</v>
      </c>
      <c r="E15" s="3">
        <f t="shared" si="16"/>
        <v>125886492285.67357</v>
      </c>
      <c r="F15" s="3">
        <f t="shared" si="16"/>
        <v>127733932879.61864</v>
      </c>
      <c r="G15" s="3">
        <f t="shared" si="16"/>
        <v>99833461482.441483</v>
      </c>
      <c r="H15" s="3">
        <f t="shared" si="16"/>
        <v>99729789728.029694</v>
      </c>
      <c r="J15" s="2" t="s">
        <v>17</v>
      </c>
      <c r="K15" s="3"/>
      <c r="L15" s="3"/>
      <c r="M15" s="3">
        <f>200000000/M7*M14</f>
        <v>141511524599.22739</v>
      </c>
      <c r="N15" s="3"/>
      <c r="O15" s="3"/>
      <c r="P15" s="3"/>
      <c r="Q15" s="3"/>
    </row>
    <row r="16" spans="1:17">
      <c r="A16" s="2" t="s">
        <v>16</v>
      </c>
      <c r="B16" s="3">
        <f t="shared" ref="B16:H16" si="17">200000000000/B14*B7</f>
        <v>498524604.66455317</v>
      </c>
      <c r="C16" s="3">
        <f t="shared" si="17"/>
        <v>504918343.79900008</v>
      </c>
      <c r="D16" s="3">
        <f t="shared" si="17"/>
        <v>447972246.73046237</v>
      </c>
      <c r="E16" s="3">
        <f t="shared" si="17"/>
        <v>317746560.99900067</v>
      </c>
      <c r="F16" s="3">
        <f t="shared" si="17"/>
        <v>313150930.9879117</v>
      </c>
      <c r="G16" s="3">
        <f t="shared" si="17"/>
        <v>400667265.32401288</v>
      </c>
      <c r="H16" s="3">
        <f t="shared" si="17"/>
        <v>401083769.54451495</v>
      </c>
      <c r="J16" s="2" t="s">
        <v>16</v>
      </c>
      <c r="K16" s="3"/>
      <c r="L16" s="3"/>
      <c r="M16" s="3">
        <f>200000000000/M14*M7</f>
        <v>282662490.65779895</v>
      </c>
      <c r="N16" s="3"/>
      <c r="O16" s="3"/>
      <c r="P16" s="3"/>
      <c r="Q16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1DAE-E9C2-4246-A9C3-4FE7FC64CC97}">
  <dimension ref="A1:Q31"/>
  <sheetViews>
    <sheetView tabSelected="1" zoomScale="80" zoomScaleNormal="80" workbookViewId="0">
      <pane xSplit="1" topLeftCell="B1" activePane="topRight" state="frozen"/>
      <selection pane="topRight"/>
    </sheetView>
  </sheetViews>
  <sheetFormatPr baseColWidth="10" defaultRowHeight="16"/>
  <cols>
    <col min="1" max="1" width="44.5" style="16" bestFit="1" customWidth="1"/>
    <col min="2" max="17" width="21.6640625" style="16" bestFit="1" customWidth="1"/>
    <col min="18" max="16384" width="10.83203125" style="16"/>
  </cols>
  <sheetData>
    <row r="1" spans="1:17" ht="20">
      <c r="A1" s="17"/>
      <c r="B1" s="17" t="s">
        <v>39</v>
      </c>
      <c r="C1" s="17" t="s">
        <v>40</v>
      </c>
      <c r="D1" s="17" t="s">
        <v>28</v>
      </c>
      <c r="E1" s="17" t="s">
        <v>29</v>
      </c>
      <c r="F1" s="17" t="s">
        <v>30</v>
      </c>
      <c r="G1" s="17" t="s">
        <v>27</v>
      </c>
      <c r="H1" s="17" t="s">
        <v>48</v>
      </c>
      <c r="I1" s="17" t="s">
        <v>49</v>
      </c>
      <c r="J1" s="17" t="s">
        <v>50</v>
      </c>
      <c r="K1" s="17" t="s">
        <v>51</v>
      </c>
      <c r="L1" s="26" t="s">
        <v>52</v>
      </c>
      <c r="M1" s="26" t="s">
        <v>53</v>
      </c>
      <c r="N1" s="26" t="s">
        <v>44</v>
      </c>
      <c r="O1" s="26" t="s">
        <v>45</v>
      </c>
      <c r="P1" s="26" t="s">
        <v>46</v>
      </c>
      <c r="Q1" s="26" t="s">
        <v>47</v>
      </c>
    </row>
    <row r="2" spans="1:17" ht="20">
      <c r="A2" s="18" t="s">
        <v>38</v>
      </c>
      <c r="B2" s="19">
        <f t="shared" ref="B2:G2" si="0">B3*2*150</f>
        <v>182924064000</v>
      </c>
      <c r="C2" s="19">
        <f t="shared" si="0"/>
        <v>185650236000</v>
      </c>
      <c r="D2" s="19">
        <f t="shared" si="0"/>
        <v>250349305200</v>
      </c>
      <c r="E2" s="19">
        <f t="shared" si="0"/>
        <v>248529220200</v>
      </c>
      <c r="F2" s="19">
        <f t="shared" si="0"/>
        <v>223821763500</v>
      </c>
      <c r="G2" s="19">
        <f t="shared" si="0"/>
        <v>221406918600</v>
      </c>
      <c r="H2" s="19">
        <v>981573901200</v>
      </c>
      <c r="I2" s="19">
        <v>640436048100</v>
      </c>
      <c r="J2" s="19">
        <v>721187504100</v>
      </c>
      <c r="K2" s="19">
        <v>731541619800</v>
      </c>
      <c r="L2" s="19">
        <v>462252142500</v>
      </c>
      <c r="M2" s="19">
        <v>444980766000</v>
      </c>
      <c r="N2" s="19">
        <v>268604402700</v>
      </c>
      <c r="O2" s="19">
        <v>271993548300</v>
      </c>
      <c r="P2" s="19">
        <v>284641506300</v>
      </c>
      <c r="Q2" s="19">
        <v>283187469900</v>
      </c>
    </row>
    <row r="3" spans="1:17" ht="20">
      <c r="A3" s="20" t="s">
        <v>31</v>
      </c>
      <c r="B3" s="19">
        <v>609746880</v>
      </c>
      <c r="C3" s="19">
        <v>618834120</v>
      </c>
      <c r="D3" s="19">
        <v>834497684</v>
      </c>
      <c r="E3" s="19">
        <v>828430734</v>
      </c>
      <c r="F3" s="19">
        <v>746072545</v>
      </c>
      <c r="G3" s="19">
        <v>738023062</v>
      </c>
      <c r="H3" s="19">
        <v>3271913004</v>
      </c>
      <c r="I3" s="19">
        <v>2134786827</v>
      </c>
      <c r="J3" s="19">
        <v>2403958347</v>
      </c>
      <c r="K3" s="19">
        <v>2438472066</v>
      </c>
      <c r="L3" s="19">
        <v>1540840475</v>
      </c>
      <c r="M3" s="19">
        <v>1483269220</v>
      </c>
      <c r="N3" s="19">
        <v>895348009</v>
      </c>
      <c r="O3" s="19">
        <v>906645161</v>
      </c>
      <c r="P3" s="19">
        <v>948805021</v>
      </c>
      <c r="Q3" s="19">
        <v>943958233</v>
      </c>
    </row>
    <row r="4" spans="1:17" ht="20">
      <c r="A4" s="20" t="s">
        <v>32</v>
      </c>
      <c r="B4" s="19">
        <v>81670507</v>
      </c>
      <c r="C4" s="19">
        <v>89227070</v>
      </c>
      <c r="D4" s="19">
        <v>178457021</v>
      </c>
      <c r="E4" s="19">
        <v>181795595</v>
      </c>
      <c r="F4" s="19">
        <v>107484328</v>
      </c>
      <c r="G4" s="19">
        <v>105527409</v>
      </c>
      <c r="H4" s="19">
        <v>478691853</v>
      </c>
      <c r="I4" s="19">
        <v>329876145</v>
      </c>
      <c r="J4" s="19">
        <v>293355522</v>
      </c>
      <c r="K4" s="19">
        <v>309664300</v>
      </c>
      <c r="L4" s="19">
        <v>197862191</v>
      </c>
      <c r="M4" s="19">
        <v>181206857</v>
      </c>
      <c r="N4" s="19">
        <v>105078875</v>
      </c>
      <c r="O4" s="19">
        <v>110239508</v>
      </c>
      <c r="P4" s="19">
        <v>126345935</v>
      </c>
      <c r="Q4" s="19">
        <v>129563995</v>
      </c>
    </row>
    <row r="5" spans="1:17" ht="20">
      <c r="A5" s="20" t="s">
        <v>33</v>
      </c>
      <c r="B5" s="19">
        <v>60610545</v>
      </c>
      <c r="C5" s="19">
        <v>61250072</v>
      </c>
      <c r="D5" s="19">
        <v>254928587</v>
      </c>
      <c r="E5" s="19">
        <v>254482555</v>
      </c>
      <c r="F5" s="19">
        <v>190376210</v>
      </c>
      <c r="G5" s="19">
        <v>188710851</v>
      </c>
      <c r="H5" s="19">
        <v>440459682</v>
      </c>
      <c r="I5" s="19">
        <v>299563166</v>
      </c>
      <c r="J5" s="19">
        <v>332919343</v>
      </c>
      <c r="K5" s="19">
        <v>334682194</v>
      </c>
      <c r="L5" s="19">
        <v>233014032</v>
      </c>
      <c r="M5" s="19">
        <v>211703606</v>
      </c>
      <c r="N5" s="19">
        <v>131673390</v>
      </c>
      <c r="O5" s="19">
        <v>131085734</v>
      </c>
      <c r="P5" s="19">
        <v>128869659</v>
      </c>
      <c r="Q5" s="19">
        <v>126609709</v>
      </c>
    </row>
    <row r="6" spans="1:17" ht="20">
      <c r="A6" s="20" t="s">
        <v>34</v>
      </c>
      <c r="B6" s="19">
        <v>467465828</v>
      </c>
      <c r="C6" s="19">
        <v>468356978</v>
      </c>
      <c r="D6" s="19">
        <v>401112076</v>
      </c>
      <c r="E6" s="19">
        <v>392152584</v>
      </c>
      <c r="F6" s="19">
        <v>448212007</v>
      </c>
      <c r="G6" s="19">
        <v>443784802</v>
      </c>
      <c r="H6" s="19">
        <v>2352761469</v>
      </c>
      <c r="I6" s="19">
        <v>1505347516</v>
      </c>
      <c r="J6" s="19">
        <v>1777683482</v>
      </c>
      <c r="K6" s="19">
        <v>1794125572</v>
      </c>
      <c r="L6" s="19">
        <v>1109964252</v>
      </c>
      <c r="M6" s="19">
        <v>1090358757</v>
      </c>
      <c r="N6" s="19">
        <v>658595744</v>
      </c>
      <c r="O6" s="19">
        <v>665319919</v>
      </c>
      <c r="P6" s="19">
        <v>693589427</v>
      </c>
      <c r="Q6" s="19">
        <v>687784529</v>
      </c>
    </row>
    <row r="7" spans="1:17" ht="20">
      <c r="A7" s="20" t="s">
        <v>35</v>
      </c>
      <c r="B7" s="19">
        <v>423356323</v>
      </c>
      <c r="C7" s="19">
        <v>417676305</v>
      </c>
      <c r="D7" s="19">
        <v>384401574</v>
      </c>
      <c r="E7" s="19">
        <v>373663906</v>
      </c>
      <c r="F7" s="19">
        <v>422616201</v>
      </c>
      <c r="G7" s="19">
        <v>416380183</v>
      </c>
      <c r="H7" s="19">
        <v>1694176324</v>
      </c>
      <c r="I7" s="19">
        <v>1195830814</v>
      </c>
      <c r="J7" s="19">
        <v>932311798</v>
      </c>
      <c r="K7" s="19">
        <v>976703615</v>
      </c>
      <c r="L7" s="19">
        <v>621260562</v>
      </c>
      <c r="M7" s="19">
        <v>576550478</v>
      </c>
      <c r="N7" s="19">
        <v>613137852</v>
      </c>
      <c r="O7" s="19">
        <v>607072672</v>
      </c>
      <c r="P7" s="19">
        <v>650086631</v>
      </c>
      <c r="Q7" s="19">
        <v>643808997</v>
      </c>
    </row>
    <row r="8" spans="1:17" ht="20">
      <c r="A8" s="20" t="s">
        <v>41</v>
      </c>
      <c r="B8" s="19">
        <v>370457659</v>
      </c>
      <c r="C8" s="19">
        <v>368181853</v>
      </c>
      <c r="D8" s="19">
        <v>307582642</v>
      </c>
      <c r="E8" s="19">
        <v>299435524</v>
      </c>
      <c r="F8" s="19">
        <v>296659573</v>
      </c>
      <c r="G8" s="19">
        <v>292321013</v>
      </c>
      <c r="H8" s="19">
        <v>1346883881</v>
      </c>
      <c r="I8" s="19">
        <v>953564227</v>
      </c>
      <c r="J8" s="19">
        <v>709101238</v>
      </c>
      <c r="K8" s="19">
        <v>746422619</v>
      </c>
      <c r="L8" s="19">
        <v>472976918</v>
      </c>
      <c r="M8" s="19">
        <v>448731606</v>
      </c>
      <c r="N8" s="19">
        <v>472724941</v>
      </c>
      <c r="O8" s="19">
        <v>469092048</v>
      </c>
      <c r="P8" s="19">
        <v>521453830</v>
      </c>
      <c r="Q8" s="19">
        <v>518488252</v>
      </c>
    </row>
    <row r="9" spans="1:17" ht="20">
      <c r="A9" s="20" t="s">
        <v>42</v>
      </c>
      <c r="B9" s="19">
        <v>52898664</v>
      </c>
      <c r="C9" s="19">
        <v>49494452</v>
      </c>
      <c r="D9" s="19">
        <v>76818932</v>
      </c>
      <c r="E9" s="19">
        <v>74228382</v>
      </c>
      <c r="F9" s="19">
        <v>125956628</v>
      </c>
      <c r="G9" s="19">
        <v>124059170</v>
      </c>
      <c r="H9" s="19">
        <v>347292443</v>
      </c>
      <c r="I9" s="19">
        <v>242266587</v>
      </c>
      <c r="J9" s="19">
        <v>223210560</v>
      </c>
      <c r="K9" s="19">
        <v>230280996</v>
      </c>
      <c r="L9" s="19">
        <v>148283644</v>
      </c>
      <c r="M9" s="19">
        <v>127818872</v>
      </c>
      <c r="N9" s="19">
        <v>140412911</v>
      </c>
      <c r="O9" s="19">
        <v>137980624</v>
      </c>
      <c r="P9" s="19">
        <v>128632801</v>
      </c>
      <c r="Q9" s="19">
        <v>125320745</v>
      </c>
    </row>
    <row r="10" spans="1:17" ht="20">
      <c r="A10" s="21" t="s">
        <v>43</v>
      </c>
      <c r="B10" s="22">
        <f t="shared" ref="B10:G10" si="1">B8/(B8+B9)*100</f>
        <v>87.504931159372333</v>
      </c>
      <c r="C10" s="22">
        <f t="shared" si="1"/>
        <v>88.150045523889602</v>
      </c>
      <c r="D10" s="22">
        <f t="shared" si="1"/>
        <v>80.015968404957675</v>
      </c>
      <c r="E10" s="22">
        <f t="shared" si="1"/>
        <v>80.134987402288729</v>
      </c>
      <c r="F10" s="22">
        <f t="shared" si="1"/>
        <v>70.195977413558737</v>
      </c>
      <c r="G10" s="22">
        <f t="shared" si="1"/>
        <v>70.205313541542864</v>
      </c>
      <c r="H10" s="22">
        <f>H8/H7*100</f>
        <v>79.500808854415311</v>
      </c>
      <c r="I10" s="22">
        <f t="shared" ref="I10:Q10" si="2">I8/I7*100</f>
        <v>79.74073053113348</v>
      </c>
      <c r="J10" s="22">
        <f t="shared" si="2"/>
        <v>76.058378701327996</v>
      </c>
      <c r="K10" s="22">
        <f t="shared" si="2"/>
        <v>76.422632980630468</v>
      </c>
      <c r="L10" s="22">
        <f t="shared" si="2"/>
        <v>76.131811180378776</v>
      </c>
      <c r="M10" s="22">
        <f t="shared" si="2"/>
        <v>77.830410887284003</v>
      </c>
      <c r="N10" s="22">
        <f t="shared" si="2"/>
        <v>77.099291694031635</v>
      </c>
      <c r="O10" s="22">
        <f t="shared" si="2"/>
        <v>77.271152143050188</v>
      </c>
      <c r="P10" s="22">
        <f t="shared" si="2"/>
        <v>80.212975491877174</v>
      </c>
      <c r="Q10" s="22">
        <f t="shared" si="2"/>
        <v>80.534483739126756</v>
      </c>
    </row>
    <row r="11" spans="1:17" ht="20">
      <c r="A11" s="21" t="s">
        <v>36</v>
      </c>
      <c r="B11" s="22">
        <f t="shared" ref="B11:G11" si="3">B7/B3*100</f>
        <v>69.431486553895937</v>
      </c>
      <c r="C11" s="22">
        <f t="shared" si="3"/>
        <v>67.494065291681068</v>
      </c>
      <c r="D11" s="22">
        <f t="shared" si="3"/>
        <v>46.063827542030658</v>
      </c>
      <c r="E11" s="22">
        <f t="shared" si="3"/>
        <v>45.105026970184817</v>
      </c>
      <c r="F11" s="22">
        <f t="shared" si="3"/>
        <v>56.645456776592681</v>
      </c>
      <c r="G11" s="22">
        <f t="shared" si="3"/>
        <v>56.418315963139918</v>
      </c>
      <c r="H11" s="22">
        <f>H7/H3*100</f>
        <v>51.779381723439002</v>
      </c>
      <c r="I11" s="22">
        <f t="shared" ref="I11:Q11" si="4">I7/I3*100</f>
        <v>56.01640402102781</v>
      </c>
      <c r="J11" s="22">
        <f t="shared" si="4"/>
        <v>38.782360732808485</v>
      </c>
      <c r="K11" s="22">
        <f t="shared" si="4"/>
        <v>40.053918542612493</v>
      </c>
      <c r="L11" s="22">
        <f t="shared" si="4"/>
        <v>40.319589995194022</v>
      </c>
      <c r="M11" s="22">
        <f t="shared" si="4"/>
        <v>38.870251618920534</v>
      </c>
      <c r="N11" s="22">
        <f t="shared" si="4"/>
        <v>68.480394867332535</v>
      </c>
      <c r="O11" s="22">
        <f t="shared" si="4"/>
        <v>66.95813291833143</v>
      </c>
      <c r="P11" s="22">
        <f t="shared" si="4"/>
        <v>68.516356533910042</v>
      </c>
      <c r="Q11" s="22">
        <f t="shared" si="4"/>
        <v>68.20312324136485</v>
      </c>
    </row>
    <row r="12" spans="1:17" ht="21" thickBot="1">
      <c r="A12" s="23" t="s">
        <v>37</v>
      </c>
      <c r="B12" s="24">
        <f t="shared" ref="B12:G12" si="5">B6/B3*100</f>
        <v>76.665554729857746</v>
      </c>
      <c r="C12" s="24">
        <f t="shared" si="5"/>
        <v>75.683767727610103</v>
      </c>
      <c r="D12" s="24">
        <f t="shared" si="5"/>
        <v>48.066289899972929</v>
      </c>
      <c r="E12" s="24">
        <f t="shared" si="5"/>
        <v>47.336798105802771</v>
      </c>
      <c r="F12" s="24">
        <f t="shared" si="5"/>
        <v>60.076196343614271</v>
      </c>
      <c r="G12" s="24">
        <f t="shared" si="5"/>
        <v>60.131562934817886</v>
      </c>
      <c r="H12" s="24">
        <f>H6/H3*100</f>
        <v>71.907824753399225</v>
      </c>
      <c r="I12" s="24">
        <f t="shared" ref="I12:Q12" si="6">I6/I3*100</f>
        <v>70.515121086607678</v>
      </c>
      <c r="J12" s="24">
        <f t="shared" si="6"/>
        <v>73.948181515642545</v>
      </c>
      <c r="K12" s="24">
        <f t="shared" si="6"/>
        <v>73.5758099104671</v>
      </c>
      <c r="L12" s="24">
        <f t="shared" si="6"/>
        <v>72.036286040577949</v>
      </c>
      <c r="M12" s="24">
        <f t="shared" si="6"/>
        <v>73.510509238504923</v>
      </c>
      <c r="N12" s="24">
        <f t="shared" si="6"/>
        <v>73.557514774123987</v>
      </c>
      <c r="O12" s="24">
        <f t="shared" si="6"/>
        <v>73.382614016951663</v>
      </c>
      <c r="P12" s="24">
        <f t="shared" si="6"/>
        <v>73.101365575509533</v>
      </c>
      <c r="Q12" s="24">
        <f t="shared" si="6"/>
        <v>72.861754361116951</v>
      </c>
    </row>
    <row r="14" spans="1:17">
      <c r="H14" s="3"/>
      <c r="I14" s="3"/>
      <c r="J14" s="3"/>
      <c r="K14" s="3"/>
      <c r="L14" s="3"/>
      <c r="M14" s="3"/>
      <c r="N14" s="3"/>
      <c r="O14" s="3"/>
      <c r="P14" s="3"/>
      <c r="Q14" s="3"/>
    </row>
    <row r="30" spans="8:17"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8:17">
      <c r="H31" s="25"/>
      <c r="I31" s="25"/>
      <c r="J31" s="25"/>
      <c r="K31" s="25"/>
      <c r="L31" s="25"/>
      <c r="M31" s="25"/>
      <c r="N31" s="25"/>
      <c r="O31" s="25"/>
      <c r="P31" s="25"/>
      <c r="Q31" s="2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Micro-C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Linhua Sun</dc:creator>
  <cp:lastModifiedBy>Linhua Sun</cp:lastModifiedBy>
  <dcterms:created xsi:type="dcterms:W3CDTF">2022-09-27T03:08:37Z</dcterms:created>
  <dcterms:modified xsi:type="dcterms:W3CDTF">2023-08-31T09:59:19Z</dcterms:modified>
</cp:coreProperties>
</file>