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w94\OneDrive\바탕 화면\"/>
    </mc:Choice>
  </mc:AlternateContent>
  <xr:revisionPtr revIDLastSave="0" documentId="8_{D224ABDB-710A-45C4-80D9-C670F515392E}" xr6:coauthVersionLast="47" xr6:coauthVersionMax="47" xr10:uidLastSave="{00000000-0000-0000-0000-000000000000}"/>
  <bookViews>
    <workbookView xWindow="-120" yWindow="-120" windowWidth="29040" windowHeight="15840" xr2:uid="{FD4484E1-F28B-41BF-B7D8-6DC4F8F61E8D}"/>
  </bookViews>
  <sheets>
    <sheet name="Supplementary Data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" i="2" l="1"/>
  <c r="J39" i="2"/>
  <c r="J38" i="2"/>
  <c r="J37" i="2"/>
  <c r="J36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</calcChain>
</file>

<file path=xl/sharedStrings.xml><?xml version="1.0" encoding="utf-8"?>
<sst xmlns="http://schemas.openxmlformats.org/spreadsheetml/2006/main" count="82" uniqueCount="39">
  <si>
    <t>Some duplicate results were omitted.</t>
    <phoneticPr fontId="3" type="noConversion"/>
  </si>
  <si>
    <r>
      <t>1. CPP-P2 (KKKWCRKKK</t>
    </r>
    <r>
      <rPr>
        <u/>
        <sz val="12"/>
        <color theme="1"/>
        <rFont val="Arial"/>
        <family val="2"/>
      </rPr>
      <t>MPELQKLQQLKDE</t>
    </r>
    <r>
      <rPr>
        <sz val="12"/>
        <color theme="1"/>
        <rFont val="Arial"/>
        <family val="2"/>
      </rPr>
      <t>)</t>
    </r>
    <phoneticPr fontId="3" type="noConversion"/>
  </si>
  <si>
    <t>Description</t>
  </si>
  <si>
    <t>Scientific Name</t>
  </si>
  <si>
    <t>Max Score</t>
  </si>
  <si>
    <t>Total Score</t>
  </si>
  <si>
    <t>Query Cover</t>
  </si>
  <si>
    <t>E value</t>
  </si>
  <si>
    <t>Per. ident</t>
  </si>
  <si>
    <t>Acc. Len</t>
  </si>
  <si>
    <t xml:space="preserve">Accession  </t>
  </si>
  <si>
    <t>Upf1 helicase - RNA complex [Homo sapiens]</t>
  </si>
  <si>
    <t>Homo sapiens</t>
  </si>
  <si>
    <t>Structural and functional insights into the human Upf1 helicase core [Homo sapiens]</t>
  </si>
  <si>
    <t>A conserved structural element in the RNA helicase UPF1 regulates its catalytic activity in an isoform-specific manner [Homo sapiens]</t>
  </si>
  <si>
    <t>Crystal structure of the complex between human nonsense mediated decay factors UPF1 and UPF2 [Homo sapiens]</t>
  </si>
  <si>
    <t>regulator of nonsense transcript stability [Homo sapiens]</t>
  </si>
  <si>
    <t>Chain B, Nuclear factor erythroid 2-related factor 2 [Homo sapiens]</t>
  </si>
  <si>
    <t>nuclear factor, erythroid 2 like 2 [Homo sapiens]</t>
  </si>
  <si>
    <t>Nrf2 [Homo sapiens]</t>
  </si>
  <si>
    <t>chromosome 10 open reading frame 80, isoform CRA_a [Homo sapiens]</t>
  </si>
  <si>
    <t>cilia and flagella associated protein 58 [Homo sapiens]</t>
  </si>
  <si>
    <t>hypothetical protein BC015395, isoform CRA_a [Homo sapiens]</t>
  </si>
  <si>
    <t>CCDC148 protein [Homo sapiens]</t>
  </si>
  <si>
    <t>PHD finger protein 17, isoform CRA_e [Homo sapiens]</t>
  </si>
  <si>
    <t>protein Jade-1 isoform 2 [Homo sapiens]</t>
  </si>
  <si>
    <t>KIAA1807 protein [Homo sapiens]</t>
  </si>
  <si>
    <t>PHD finger protein 17, isoform CRA_a [Homo sapiens]</t>
  </si>
  <si>
    <t>hypothetical protein [Homo sapiens]</t>
  </si>
  <si>
    <t>cytochrome c oxidase subunit 7A2 like [Homo sapiens]</t>
  </si>
  <si>
    <t>N-acetyltransferase 10 [Homo sapiens]</t>
  </si>
  <si>
    <t>sodium voltage-gated channel alpha subunit 11 [Homo sapiens]</t>
  </si>
  <si>
    <t>RNA cytidine acetyltransferase isoform a [Homo sapiens]</t>
  </si>
  <si>
    <t>voltage-gated sodium channel [Homo sapiens]</t>
  </si>
  <si>
    <t>ArfGAP with SH3 domain, ankyrin repeat and PH domain 3 [Homo sapiens]</t>
  </si>
  <si>
    <t>development and differentiation enhancing factor-like 1, isoform CRA_b [Homo sapiens]</t>
  </si>
  <si>
    <t>histone deacetylase 4 [Homo sapiens]</t>
  </si>
  <si>
    <r>
      <t>2. CPP-P8 (KKKWCRKKK</t>
    </r>
    <r>
      <rPr>
        <u/>
        <sz val="12"/>
        <color theme="1"/>
        <rFont val="Arial"/>
        <family val="2"/>
      </rPr>
      <t>SSADEKRYRALKRTAERELLMNA</t>
    </r>
    <r>
      <rPr>
        <sz val="12"/>
        <color theme="1"/>
        <rFont val="Arial"/>
        <family val="2"/>
      </rPr>
      <t>)</t>
    </r>
    <phoneticPr fontId="3" type="noConversion"/>
  </si>
  <si>
    <r>
      <rPr>
        <b/>
        <sz val="12"/>
        <color theme="1"/>
        <rFont val="Arial"/>
        <family val="2"/>
      </rPr>
      <t>Supplementary Data 1</t>
    </r>
    <r>
      <rPr>
        <sz val="12"/>
        <color theme="1"/>
        <rFont val="Arial"/>
        <family val="2"/>
      </rPr>
      <t>. BLASTp results for CPP conjugated P2 and P8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</si>
</sst>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맑은 고딕"/>
      <family val="2"/>
      <charset val="129"/>
      <scheme val="minor"/>
    </font>
    <font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6012C-47B2-41A4-AF2B-520ABE0F4B20}">
  <sheetPr codeName="Sheet1"/>
  <dimension ref="A1:J40"/>
  <sheetViews>
    <sheetView showGridLines="0" tabSelected="1" zoomScale="85" zoomScaleNormal="85" workbookViewId="0">
      <selection sqref="A1:B1"/>
    </sheetView>
  </sheetViews>
  <sheetFormatPr defaultRowHeight="15" x14ac:dyDescent="0.3"/>
  <cols>
    <col min="1" max="1" width="9" style="3"/>
    <col min="2" max="2" width="123.25" style="3" customWidth="1"/>
    <col min="3" max="3" width="18.625" style="2" customWidth="1"/>
    <col min="4" max="4" width="11.375" style="2" customWidth="1"/>
    <col min="5" max="5" width="12.25" style="2" customWidth="1"/>
    <col min="6" max="6" width="13.75" style="2" customWidth="1"/>
    <col min="7" max="7" width="10.125" style="2" customWidth="1"/>
    <col min="8" max="8" width="11.375" style="2" customWidth="1"/>
    <col min="9" max="9" width="10.875" style="2" customWidth="1"/>
    <col min="10" max="10" width="19.75" style="2" customWidth="1"/>
    <col min="11" max="16384" width="9" style="3"/>
  </cols>
  <sheetData>
    <row r="1" spans="1:10" ht="17.100000000000001" customHeight="1" x14ac:dyDescent="0.3">
      <c r="A1" s="1" t="s">
        <v>38</v>
      </c>
      <c r="B1" s="1"/>
    </row>
    <row r="2" spans="1:10" ht="17.100000000000001" customHeight="1" x14ac:dyDescent="0.3">
      <c r="A2" s="4"/>
      <c r="B2" s="4"/>
    </row>
    <row r="3" spans="1:10" ht="17.100000000000001" customHeight="1" x14ac:dyDescent="0.3">
      <c r="A3" s="1" t="s">
        <v>0</v>
      </c>
      <c r="B3" s="1"/>
    </row>
    <row r="4" spans="1:10" ht="17.100000000000001" customHeight="1" x14ac:dyDescent="0.3"/>
    <row r="5" spans="1:10" ht="17.100000000000001" customHeight="1" x14ac:dyDescent="0.3">
      <c r="A5" s="1" t="s">
        <v>1</v>
      </c>
      <c r="B5" s="1"/>
    </row>
    <row r="6" spans="1:10" ht="17.100000000000001" customHeight="1" x14ac:dyDescent="0.3">
      <c r="A6" s="5"/>
      <c r="B6" s="5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</row>
    <row r="7" spans="1:10" ht="17.100000000000001" customHeight="1" x14ac:dyDescent="0.3">
      <c r="A7" s="7">
        <v>1</v>
      </c>
      <c r="B7" s="8" t="s">
        <v>11</v>
      </c>
      <c r="C7" s="7" t="s">
        <v>12</v>
      </c>
      <c r="D7" s="7">
        <v>46.4</v>
      </c>
      <c r="E7" s="9">
        <v>46.4</v>
      </c>
      <c r="F7" s="10">
        <v>0.59</v>
      </c>
      <c r="G7" s="11">
        <v>8.9999999999999996E-7</v>
      </c>
      <c r="H7" s="9">
        <v>100</v>
      </c>
      <c r="I7" s="7">
        <v>623</v>
      </c>
      <c r="J7" s="7" t="str">
        <f>HYPERLINK("https://www.ncbi.nlm.nih.gov/protein/2XZO_A?report=genbank&amp;log$=prottop&amp;blast_rank=1&amp;RID=TK3S5CWF016","2XZO_A")</f>
        <v>2XZO_A</v>
      </c>
    </row>
    <row r="8" spans="1:10" ht="17.100000000000001" customHeight="1" x14ac:dyDescent="0.3">
      <c r="A8" s="7">
        <v>2</v>
      </c>
      <c r="B8" s="8" t="s">
        <v>13</v>
      </c>
      <c r="C8" s="7" t="s">
        <v>12</v>
      </c>
      <c r="D8" s="7">
        <v>46.4</v>
      </c>
      <c r="E8" s="9">
        <v>46.4</v>
      </c>
      <c r="F8" s="10">
        <v>0.59</v>
      </c>
      <c r="G8" s="11">
        <v>8.9999999999999996E-7</v>
      </c>
      <c r="H8" s="9">
        <v>100</v>
      </c>
      <c r="I8" s="7">
        <v>624</v>
      </c>
      <c r="J8" s="7" t="str">
        <f>HYPERLINK("https://www.ncbi.nlm.nih.gov/protein/2GJK_A?report=genbank&amp;log$=prottop&amp;blast_rank=2&amp;RID=TK3S5CWF016","2GJK_A")</f>
        <v>2GJK_A</v>
      </c>
    </row>
    <row r="9" spans="1:10" ht="17.100000000000001" customHeight="1" x14ac:dyDescent="0.3">
      <c r="A9" s="7">
        <v>3</v>
      </c>
      <c r="B9" s="8" t="s">
        <v>14</v>
      </c>
      <c r="C9" s="7" t="s">
        <v>12</v>
      </c>
      <c r="D9" s="7">
        <v>46.4</v>
      </c>
      <c r="E9" s="9">
        <v>46.4</v>
      </c>
      <c r="F9" s="10">
        <v>0.59</v>
      </c>
      <c r="G9" s="11">
        <v>8.9999999999999996E-7</v>
      </c>
      <c r="H9" s="9">
        <v>100</v>
      </c>
      <c r="I9" s="7">
        <v>637</v>
      </c>
      <c r="J9" s="7" t="str">
        <f>HYPERLINK("https://www.ncbi.nlm.nih.gov/protein/6EJ5_A?report=genbank&amp;log$=prottop&amp;blast_rank=3&amp;RID=TK3S5CWF016","6EJ5_A")</f>
        <v>6EJ5_A</v>
      </c>
    </row>
    <row r="10" spans="1:10" ht="17.100000000000001" customHeight="1" x14ac:dyDescent="0.3">
      <c r="A10" s="7">
        <v>4</v>
      </c>
      <c r="B10" s="8" t="s">
        <v>15</v>
      </c>
      <c r="C10" s="7" t="s">
        <v>12</v>
      </c>
      <c r="D10" s="7">
        <v>46.4</v>
      </c>
      <c r="E10" s="9">
        <v>46.4</v>
      </c>
      <c r="F10" s="10">
        <v>0.59</v>
      </c>
      <c r="G10" s="11">
        <v>8.9999999999999996E-7</v>
      </c>
      <c r="H10" s="9">
        <v>100</v>
      </c>
      <c r="I10" s="7">
        <v>800</v>
      </c>
      <c r="J10" s="7" t="str">
        <f>HYPERLINK("https://www.ncbi.nlm.nih.gov/protein/2WJV_A?report=genbank&amp;log$=prottop&amp;blast_rank=4&amp;RID=TK3S5CWF016","2WJV_A")</f>
        <v>2WJV_A</v>
      </c>
    </row>
    <row r="11" spans="1:10" ht="17.100000000000001" customHeight="1" x14ac:dyDescent="0.3">
      <c r="A11" s="7">
        <v>5</v>
      </c>
      <c r="B11" s="8" t="s">
        <v>16</v>
      </c>
      <c r="C11" s="7" t="s">
        <v>12</v>
      </c>
      <c r="D11" s="7">
        <v>46.4</v>
      </c>
      <c r="E11" s="9">
        <v>46.4</v>
      </c>
      <c r="F11" s="10">
        <v>0.59</v>
      </c>
      <c r="G11" s="11">
        <v>8.9999999999999996E-7</v>
      </c>
      <c r="H11" s="9">
        <v>100</v>
      </c>
      <c r="I11" s="7">
        <v>1118</v>
      </c>
      <c r="J11" s="7" t="str">
        <f>HYPERLINK("https://www.ncbi.nlm.nih.gov/protein/AAC50771.1?report=genbank&amp;log$=prottop&amp;blast_rank=8&amp;RID=TK3S5CWF016","AAC50771.1")</f>
        <v>AAC50771.1</v>
      </c>
    </row>
    <row r="12" spans="1:10" ht="17.100000000000001" customHeight="1" x14ac:dyDescent="0.3">
      <c r="A12" s="7">
        <v>6</v>
      </c>
      <c r="B12" s="8" t="s">
        <v>17</v>
      </c>
      <c r="C12" s="7" t="s">
        <v>12</v>
      </c>
      <c r="D12" s="7">
        <v>29.1</v>
      </c>
      <c r="E12" s="9">
        <v>29.1</v>
      </c>
      <c r="F12" s="10">
        <v>0.81</v>
      </c>
      <c r="G12" s="9">
        <v>1.1000000000000001</v>
      </c>
      <c r="H12" s="9">
        <v>54.55</v>
      </c>
      <c r="I12" s="7">
        <v>113</v>
      </c>
      <c r="J12" s="7" t="str">
        <f>HYPERLINK("https://www.ncbi.nlm.nih.gov/protein/7X5E_B?report=genbank&amp;log$=prottop&amp;blast_rank=13&amp;RID=TK3S5CWF016","7X5E_B")</f>
        <v>7X5E_B</v>
      </c>
    </row>
    <row r="13" spans="1:10" ht="17.100000000000001" customHeight="1" x14ac:dyDescent="0.3">
      <c r="A13" s="7">
        <v>7</v>
      </c>
      <c r="B13" s="8" t="s">
        <v>18</v>
      </c>
      <c r="C13" s="7" t="s">
        <v>12</v>
      </c>
      <c r="D13" s="7">
        <v>29.1</v>
      </c>
      <c r="E13" s="9">
        <v>29.1</v>
      </c>
      <c r="F13" s="10">
        <v>0.81</v>
      </c>
      <c r="G13" s="9">
        <v>1.1000000000000001</v>
      </c>
      <c r="H13" s="9">
        <v>54.55</v>
      </c>
      <c r="I13" s="7">
        <v>265</v>
      </c>
      <c r="J13" s="7" t="str">
        <f>HYPERLINK("https://www.ncbi.nlm.nih.gov/protein/KAI2525932.1?report=genbank&amp;log$=prottop&amp;blast_rank=15&amp;RID=TK3S5CWF016","KAI2525932.1")</f>
        <v>KAI2525932.1</v>
      </c>
    </row>
    <row r="14" spans="1:10" ht="17.100000000000001" customHeight="1" x14ac:dyDescent="0.3">
      <c r="A14" s="7">
        <v>8</v>
      </c>
      <c r="B14" s="8" t="s">
        <v>19</v>
      </c>
      <c r="C14" s="7" t="s">
        <v>12</v>
      </c>
      <c r="D14" s="7">
        <v>29.1</v>
      </c>
      <c r="E14" s="9">
        <v>45.4</v>
      </c>
      <c r="F14" s="10">
        <v>0.81</v>
      </c>
      <c r="G14" s="9">
        <v>1.2</v>
      </c>
      <c r="H14" s="9">
        <v>54.55</v>
      </c>
      <c r="I14" s="7">
        <v>589</v>
      </c>
      <c r="J14" s="7" t="str">
        <f>HYPERLINK("https://www.ncbi.nlm.nih.gov/protein/AAB32188.1?report=genbank&amp;log$=prottop&amp;blast_rank=23&amp;RID=TK3S5CWF016","AAB32188.1")</f>
        <v>AAB32188.1</v>
      </c>
    </row>
    <row r="15" spans="1:10" ht="17.100000000000001" customHeight="1" x14ac:dyDescent="0.3">
      <c r="A15" s="7">
        <v>9</v>
      </c>
      <c r="B15" s="8" t="s">
        <v>20</v>
      </c>
      <c r="C15" s="7" t="s">
        <v>12</v>
      </c>
      <c r="D15" s="7">
        <v>28.6</v>
      </c>
      <c r="E15" s="9">
        <v>44.5</v>
      </c>
      <c r="F15" s="10">
        <v>0.5</v>
      </c>
      <c r="G15" s="9">
        <v>1.6</v>
      </c>
      <c r="H15" s="9">
        <v>75</v>
      </c>
      <c r="I15" s="7">
        <v>470</v>
      </c>
      <c r="J15" s="7" t="str">
        <f>HYPERLINK("https://www.ncbi.nlm.nih.gov/protein/EAW49593.1?report=genbank&amp;log$=prottop&amp;blast_rank=28&amp;RID=TK3S5CWF016","EAW49593.1")</f>
        <v>EAW49593.1</v>
      </c>
    </row>
    <row r="16" spans="1:10" ht="17.100000000000001" customHeight="1" x14ac:dyDescent="0.3">
      <c r="A16" s="7">
        <v>10</v>
      </c>
      <c r="B16" s="8" t="s">
        <v>21</v>
      </c>
      <c r="C16" s="7" t="s">
        <v>12</v>
      </c>
      <c r="D16" s="7">
        <v>28.6</v>
      </c>
      <c r="E16" s="9">
        <v>96.5</v>
      </c>
      <c r="F16" s="10">
        <v>0.5</v>
      </c>
      <c r="G16" s="9">
        <v>1.6</v>
      </c>
      <c r="H16" s="9">
        <v>75</v>
      </c>
      <c r="I16" s="7">
        <v>872</v>
      </c>
      <c r="J16" s="7" t="str">
        <f>HYPERLINK("https://www.ncbi.nlm.nih.gov/protein/KAI2557199.1?report=genbank&amp;log$=prottop&amp;blast_rank=33&amp;RID=TK3S5CWF016","KAI2557199.1")</f>
        <v>KAI2557199.1</v>
      </c>
    </row>
    <row r="17" spans="1:10" ht="17.100000000000001" customHeight="1" x14ac:dyDescent="0.3">
      <c r="A17" s="7">
        <v>11</v>
      </c>
      <c r="B17" s="8" t="s">
        <v>22</v>
      </c>
      <c r="C17" s="7" t="s">
        <v>12</v>
      </c>
      <c r="D17" s="7">
        <v>28.2</v>
      </c>
      <c r="E17" s="9">
        <v>43.7</v>
      </c>
      <c r="F17" s="10">
        <v>0.9</v>
      </c>
      <c r="G17" s="9">
        <v>2.2999999999999998</v>
      </c>
      <c r="H17" s="9">
        <v>43.33</v>
      </c>
      <c r="I17" s="7">
        <v>304</v>
      </c>
      <c r="J17" s="7" t="str">
        <f>HYPERLINK("https://www.ncbi.nlm.nih.gov/protein/EAX11434.1?report=genbank&amp;log$=prottop&amp;blast_rank=35&amp;RID=TK3S5CWF016","EAX11434.1")</f>
        <v>EAX11434.1</v>
      </c>
    </row>
    <row r="18" spans="1:10" ht="17.100000000000001" customHeight="1" x14ac:dyDescent="0.3">
      <c r="A18" s="7">
        <v>12</v>
      </c>
      <c r="B18" s="8" t="s">
        <v>23</v>
      </c>
      <c r="C18" s="7" t="s">
        <v>12</v>
      </c>
      <c r="D18" s="7">
        <v>28.2</v>
      </c>
      <c r="E18" s="9">
        <v>43.7</v>
      </c>
      <c r="F18" s="10">
        <v>0.9</v>
      </c>
      <c r="G18" s="9">
        <v>2.2999999999999998</v>
      </c>
      <c r="H18" s="9">
        <v>43.33</v>
      </c>
      <c r="I18" s="7">
        <v>439</v>
      </c>
      <c r="J18" s="7" t="str">
        <f>HYPERLINK("https://www.ncbi.nlm.nih.gov/protein/AAI07597.1?report=genbank&amp;log$=prottop&amp;blast_rank=36&amp;RID=TK3S5CWF016","AAI07597.1")</f>
        <v>AAI07597.1</v>
      </c>
    </row>
    <row r="19" spans="1:10" ht="17.100000000000001" customHeight="1" x14ac:dyDescent="0.3">
      <c r="A19" s="7">
        <v>13</v>
      </c>
      <c r="B19" s="8" t="s">
        <v>24</v>
      </c>
      <c r="C19" s="7" t="s">
        <v>12</v>
      </c>
      <c r="D19" s="7">
        <v>27.4</v>
      </c>
      <c r="E19" s="9">
        <v>45</v>
      </c>
      <c r="F19" s="10">
        <v>0.59</v>
      </c>
      <c r="G19" s="9">
        <v>4.5</v>
      </c>
      <c r="H19" s="9">
        <v>88.89</v>
      </c>
      <c r="I19" s="7">
        <v>495</v>
      </c>
      <c r="J19" s="7" t="str">
        <f>HYPERLINK("https://www.ncbi.nlm.nih.gov/protein/EAX05174.1?report=genbank&amp;log$=prottop&amp;blast_rank=43&amp;RID=TK3S5CWF016","EAX05174.1")</f>
        <v>EAX05174.1</v>
      </c>
    </row>
    <row r="20" spans="1:10" ht="17.100000000000001" customHeight="1" x14ac:dyDescent="0.3">
      <c r="A20" s="7">
        <v>14</v>
      </c>
      <c r="B20" s="8" t="s">
        <v>25</v>
      </c>
      <c r="C20" s="7" t="s">
        <v>12</v>
      </c>
      <c r="D20" s="7">
        <v>27.4</v>
      </c>
      <c r="E20" s="9">
        <v>45</v>
      </c>
      <c r="F20" s="10">
        <v>0.59</v>
      </c>
      <c r="G20" s="9">
        <v>4.5</v>
      </c>
      <c r="H20" s="9">
        <v>88.89</v>
      </c>
      <c r="I20" s="7">
        <v>509</v>
      </c>
      <c r="J20" s="7" t="str">
        <f>HYPERLINK("https://www.ncbi.nlm.nih.gov/protein/NP_001274370.1?report=genbank&amp;log$=prottop&amp;blast_rank=44&amp;RID=TK3S5CWF016","NP_001274370.1")</f>
        <v>NP_001274370.1</v>
      </c>
    </row>
    <row r="21" spans="1:10" ht="17.100000000000001" customHeight="1" x14ac:dyDescent="0.3">
      <c r="A21" s="7">
        <v>15</v>
      </c>
      <c r="B21" s="8" t="s">
        <v>26</v>
      </c>
      <c r="C21" s="7" t="s">
        <v>12</v>
      </c>
      <c r="D21" s="7">
        <v>27.4</v>
      </c>
      <c r="E21" s="9">
        <v>45</v>
      </c>
      <c r="F21" s="10">
        <v>0.59</v>
      </c>
      <c r="G21" s="9">
        <v>4.5999999999999996</v>
      </c>
      <c r="H21" s="9">
        <v>88.89</v>
      </c>
      <c r="I21" s="7">
        <v>702</v>
      </c>
      <c r="J21" s="7" t="str">
        <f>HYPERLINK("https://www.ncbi.nlm.nih.gov/protein/BAB47436.1?report=genbank&amp;log$=prottop&amp;blast_rank=46&amp;RID=TK3S5CWF016","BAB47436.1")</f>
        <v>BAB47436.1</v>
      </c>
    </row>
    <row r="22" spans="1:10" ht="17.100000000000001" customHeight="1" x14ac:dyDescent="0.3">
      <c r="A22" s="7">
        <v>16</v>
      </c>
      <c r="B22" s="8" t="s">
        <v>27</v>
      </c>
      <c r="C22" s="7" t="s">
        <v>12</v>
      </c>
      <c r="D22" s="7">
        <v>27.4</v>
      </c>
      <c r="E22" s="9">
        <v>45</v>
      </c>
      <c r="F22" s="10">
        <v>0.59</v>
      </c>
      <c r="G22" s="9">
        <v>4.5999999999999996</v>
      </c>
      <c r="H22" s="9">
        <v>88.89</v>
      </c>
      <c r="I22" s="7">
        <v>787</v>
      </c>
      <c r="J22" s="7" t="str">
        <f>HYPERLINK("https://www.ncbi.nlm.nih.gov/protein/EAX05170.1?report=genbank&amp;log$=prottop&amp;blast_rank=49&amp;RID=TK3S5CWF016","EAX05170.1")</f>
        <v>EAX05170.1</v>
      </c>
    </row>
    <row r="23" spans="1:10" ht="17.100000000000001" customHeight="1" x14ac:dyDescent="0.3">
      <c r="A23" s="7">
        <v>17</v>
      </c>
      <c r="B23" s="8" t="s">
        <v>28</v>
      </c>
      <c r="C23" s="7" t="s">
        <v>12</v>
      </c>
      <c r="D23" s="7">
        <v>27.4</v>
      </c>
      <c r="E23" s="9">
        <v>78.900000000000006</v>
      </c>
      <c r="F23" s="10">
        <v>0.77</v>
      </c>
      <c r="G23" s="9">
        <v>4.5999999999999996</v>
      </c>
      <c r="H23" s="9">
        <v>75</v>
      </c>
      <c r="I23" s="7">
        <v>1509</v>
      </c>
      <c r="J23" s="7" t="str">
        <f>HYPERLINK("https://www.ncbi.nlm.nih.gov/protein/CAD91152.1?report=genbank&amp;log$=prottop&amp;blast_rank=55&amp;RID=TK3S5CWF016","CAD91152.1")</f>
        <v>CAD91152.1</v>
      </c>
    </row>
    <row r="24" spans="1:10" ht="17.100000000000001" customHeight="1" x14ac:dyDescent="0.3">
      <c r="A24" s="7">
        <v>18</v>
      </c>
      <c r="B24" s="8" t="s">
        <v>29</v>
      </c>
      <c r="C24" s="7" t="s">
        <v>12</v>
      </c>
      <c r="D24" s="7">
        <v>26.9</v>
      </c>
      <c r="E24" s="9">
        <v>26.9</v>
      </c>
      <c r="F24" s="10">
        <v>0.54</v>
      </c>
      <c r="G24" s="9">
        <v>6</v>
      </c>
      <c r="H24" s="9">
        <v>50</v>
      </c>
      <c r="I24" s="7">
        <v>79</v>
      </c>
      <c r="J24" s="7" t="str">
        <f>HYPERLINK("https://www.ncbi.nlm.nih.gov/protein/KAI2523167.1?report=genbank&amp;log$=prottop&amp;blast_rank=56&amp;RID=TK3S5CWF016","KAI2523167.1")</f>
        <v>KAI2523167.1</v>
      </c>
    </row>
    <row r="25" spans="1:10" ht="17.100000000000001" customHeight="1" x14ac:dyDescent="0.3">
      <c r="A25" s="7">
        <v>19</v>
      </c>
      <c r="B25" s="8" t="s">
        <v>30</v>
      </c>
      <c r="C25" s="7" t="s">
        <v>12</v>
      </c>
      <c r="D25" s="7">
        <v>26.9</v>
      </c>
      <c r="E25" s="9">
        <v>26.9</v>
      </c>
      <c r="F25" s="10">
        <v>0.54</v>
      </c>
      <c r="G25" s="9">
        <v>6.2</v>
      </c>
      <c r="H25" s="9">
        <v>40.909999999999997</v>
      </c>
      <c r="I25" s="7">
        <v>146</v>
      </c>
      <c r="J25" s="7" t="str">
        <f>HYPERLINK("https://www.ncbi.nlm.nih.gov/protein/KAI2559361.1?report=genbank&amp;log$=prottop&amp;blast_rank=57&amp;RID=TK3S5CWF016","KAI2559361.1")</f>
        <v>KAI2559361.1</v>
      </c>
    </row>
    <row r="26" spans="1:10" ht="17.100000000000001" customHeight="1" x14ac:dyDescent="0.3">
      <c r="A26" s="7">
        <v>20</v>
      </c>
      <c r="B26" s="8" t="s">
        <v>31</v>
      </c>
      <c r="C26" s="7" t="s">
        <v>12</v>
      </c>
      <c r="D26" s="7">
        <v>26.9</v>
      </c>
      <c r="E26" s="9">
        <v>26.9</v>
      </c>
      <c r="F26" s="10">
        <v>0.59</v>
      </c>
      <c r="G26" s="9">
        <v>6.4</v>
      </c>
      <c r="H26" s="9">
        <v>61.54</v>
      </c>
      <c r="I26" s="7">
        <v>960</v>
      </c>
      <c r="J26" s="7" t="str">
        <f>HYPERLINK("https://www.ncbi.nlm.nih.gov/protein/KAI4028973.1?report=genbank&amp;log$=prottop&amp;blast_rank=60&amp;RID=TK3S5CWF016","KAI4028973.1")</f>
        <v>KAI4028973.1</v>
      </c>
    </row>
    <row r="27" spans="1:10" ht="17.100000000000001" customHeight="1" x14ac:dyDescent="0.3">
      <c r="A27" s="7">
        <v>21</v>
      </c>
      <c r="B27" s="8" t="s">
        <v>32</v>
      </c>
      <c r="C27" s="7" t="s">
        <v>12</v>
      </c>
      <c r="D27" s="7">
        <v>26.9</v>
      </c>
      <c r="E27" s="9">
        <v>26.9</v>
      </c>
      <c r="F27" s="10">
        <v>0.54</v>
      </c>
      <c r="G27" s="9">
        <v>6.4</v>
      </c>
      <c r="H27" s="9">
        <v>40.909999999999997</v>
      </c>
      <c r="I27" s="7">
        <v>1025</v>
      </c>
      <c r="J27" s="7" t="str">
        <f>HYPERLINK("https://www.ncbi.nlm.nih.gov/protein/NP_078938.3?report=genbank&amp;log$=prottop&amp;blast_rank=64&amp;RID=TK3S5CWF016","NP_078938.3")</f>
        <v>NP_078938.3</v>
      </c>
    </row>
    <row r="28" spans="1:10" ht="17.100000000000001" customHeight="1" x14ac:dyDescent="0.3">
      <c r="A28" s="7">
        <v>22</v>
      </c>
      <c r="B28" s="8" t="s">
        <v>33</v>
      </c>
      <c r="C28" s="7" t="s">
        <v>12</v>
      </c>
      <c r="D28" s="7">
        <v>26.9</v>
      </c>
      <c r="E28" s="9">
        <v>41.1</v>
      </c>
      <c r="F28" s="10">
        <v>0.59</v>
      </c>
      <c r="G28" s="9">
        <v>6.5</v>
      </c>
      <c r="H28" s="9">
        <v>61.54</v>
      </c>
      <c r="I28" s="7">
        <v>1791</v>
      </c>
      <c r="J28" s="7" t="str">
        <f>HYPERLINK("https://www.ncbi.nlm.nih.gov/protein/CAD10507.1?report=genbank&amp;log$=prottop&amp;blast_rank=84&amp;RID=TK3S5CWF016","CAD10507.1")</f>
        <v>CAD10507.1</v>
      </c>
    </row>
    <row r="29" spans="1:10" ht="17.100000000000001" customHeight="1" x14ac:dyDescent="0.3">
      <c r="A29" s="7">
        <v>23</v>
      </c>
      <c r="B29" s="8" t="s">
        <v>34</v>
      </c>
      <c r="C29" s="7" t="s">
        <v>12</v>
      </c>
      <c r="D29" s="7">
        <v>26.5</v>
      </c>
      <c r="E29" s="9">
        <v>41.1</v>
      </c>
      <c r="F29" s="10">
        <v>0.5</v>
      </c>
      <c r="G29" s="9">
        <v>9.1</v>
      </c>
      <c r="H29" s="9">
        <v>80</v>
      </c>
      <c r="I29" s="7">
        <v>903</v>
      </c>
      <c r="J29" s="7" t="str">
        <f>HYPERLINK("https://www.ncbi.nlm.nih.gov/protein/AAH60786.1?report=genbank&amp;log$=prottop&amp;blast_rank=94&amp;RID=TK3S5CWF016","AAH60786.1")</f>
        <v>AAH60786.1</v>
      </c>
    </row>
    <row r="30" spans="1:10" ht="17.100000000000001" customHeight="1" x14ac:dyDescent="0.3">
      <c r="A30" s="7">
        <v>24</v>
      </c>
      <c r="B30" s="8" t="s">
        <v>35</v>
      </c>
      <c r="C30" s="7" t="s">
        <v>12</v>
      </c>
      <c r="D30" s="7">
        <v>26.5</v>
      </c>
      <c r="E30" s="9">
        <v>41.1</v>
      </c>
      <c r="F30" s="10">
        <v>0.5</v>
      </c>
      <c r="G30" s="9">
        <v>9.1</v>
      </c>
      <c r="H30" s="9">
        <v>80</v>
      </c>
      <c r="I30" s="7">
        <v>949</v>
      </c>
      <c r="J30" s="7" t="str">
        <f>HYPERLINK("https://www.ncbi.nlm.nih.gov/protein/EAW95052.1?report=genbank&amp;log$=prottop&amp;blast_rank=99&amp;RID=TK3S5CWF016","EAW95052.1")</f>
        <v>EAW95052.1</v>
      </c>
    </row>
    <row r="31" spans="1:10" ht="17.100000000000001" customHeight="1" x14ac:dyDescent="0.3">
      <c r="A31" s="7">
        <v>25</v>
      </c>
      <c r="B31" s="8" t="s">
        <v>36</v>
      </c>
      <c r="C31" s="7" t="s">
        <v>12</v>
      </c>
      <c r="D31" s="7">
        <v>26.1</v>
      </c>
      <c r="E31" s="9">
        <v>26.1</v>
      </c>
      <c r="F31" s="10">
        <v>0.36</v>
      </c>
      <c r="G31" s="9">
        <v>12</v>
      </c>
      <c r="H31" s="9">
        <v>87.5</v>
      </c>
      <c r="I31" s="7">
        <v>162</v>
      </c>
      <c r="J31" s="7" t="str">
        <f>HYPERLINK("https://www.ncbi.nlm.nih.gov/protein/KAI2527696.1?report=genbank&amp;log$=prottop&amp;blast_rank=100&amp;RID=TK3S5CWF016","KAI2527696.1")</f>
        <v>KAI2527696.1</v>
      </c>
    </row>
    <row r="32" spans="1:10" ht="17.100000000000001" customHeight="1" x14ac:dyDescent="0.3"/>
    <row r="33" spans="1:10" ht="17.100000000000001" customHeight="1" x14ac:dyDescent="0.3"/>
    <row r="34" spans="1:10" ht="17.100000000000001" customHeight="1" x14ac:dyDescent="0.3">
      <c r="A34" s="1" t="s">
        <v>37</v>
      </c>
      <c r="B34" s="1"/>
    </row>
    <row r="35" spans="1:10" ht="17.100000000000001" customHeight="1" x14ac:dyDescent="0.3">
      <c r="A35" s="5"/>
      <c r="B35" s="5" t="s">
        <v>2</v>
      </c>
      <c r="C35" s="6" t="s">
        <v>3</v>
      </c>
      <c r="D35" s="6" t="s">
        <v>4</v>
      </c>
      <c r="E35" s="6" t="s">
        <v>5</v>
      </c>
      <c r="F35" s="6" t="s">
        <v>6</v>
      </c>
      <c r="G35" s="6" t="s">
        <v>7</v>
      </c>
      <c r="H35" s="6" t="s">
        <v>8</v>
      </c>
      <c r="I35" s="6" t="s">
        <v>9</v>
      </c>
      <c r="J35" s="6" t="s">
        <v>10</v>
      </c>
    </row>
    <row r="36" spans="1:10" ht="17.100000000000001" customHeight="1" x14ac:dyDescent="0.3">
      <c r="A36" s="7">
        <v>1</v>
      </c>
      <c r="B36" s="8" t="s">
        <v>16</v>
      </c>
      <c r="C36" s="7" t="s">
        <v>12</v>
      </c>
      <c r="D36" s="7">
        <v>49.3</v>
      </c>
      <c r="E36" s="7">
        <v>49.3</v>
      </c>
      <c r="F36" s="10">
        <v>0.71</v>
      </c>
      <c r="G36" s="11">
        <v>2.9999999999999997E-8</v>
      </c>
      <c r="H36" s="7">
        <v>100</v>
      </c>
      <c r="I36" s="7">
        <v>1118</v>
      </c>
      <c r="J36" s="7" t="str">
        <f>HYPERLINK("https://www.ncbi.nlm.nih.gov/protein/AAC50771.1?report=genbank&amp;log$=prottop&amp;blast_rank=6&amp;RID=TK3SV7XT016","AAC50771.1")</f>
        <v>AAC50771.1</v>
      </c>
    </row>
    <row r="37" spans="1:10" ht="17.100000000000001" customHeight="1" x14ac:dyDescent="0.3">
      <c r="A37" s="7">
        <v>2</v>
      </c>
      <c r="B37" s="8" t="s">
        <v>14</v>
      </c>
      <c r="C37" s="7" t="s">
        <v>12</v>
      </c>
      <c r="D37" s="7">
        <v>48.1</v>
      </c>
      <c r="E37" s="7">
        <v>48.1</v>
      </c>
      <c r="F37" s="10">
        <v>0.71</v>
      </c>
      <c r="G37" s="11">
        <v>8.0000000000000002E-8</v>
      </c>
      <c r="H37" s="7">
        <v>100</v>
      </c>
      <c r="I37" s="7">
        <v>637</v>
      </c>
      <c r="J37" s="7" t="str">
        <f>HYPERLINK("https://www.ncbi.nlm.nih.gov/protein/6EJ5_A?report=genbank&amp;log$=prottop&amp;blast_rank=9&amp;RID=TK3SV7XT016","6EJ5_A")</f>
        <v>6EJ5_A</v>
      </c>
    </row>
    <row r="38" spans="1:10" ht="17.100000000000001" customHeight="1" x14ac:dyDescent="0.3">
      <c r="A38" s="7">
        <v>3</v>
      </c>
      <c r="B38" s="8" t="s">
        <v>13</v>
      </c>
      <c r="C38" s="7" t="s">
        <v>12</v>
      </c>
      <c r="D38" s="7">
        <v>48.1</v>
      </c>
      <c r="E38" s="7">
        <v>48.1</v>
      </c>
      <c r="F38" s="10">
        <v>0.71</v>
      </c>
      <c r="G38" s="11">
        <v>8.0000000000000002E-8</v>
      </c>
      <c r="H38" s="7">
        <v>100</v>
      </c>
      <c r="I38" s="7">
        <v>624</v>
      </c>
      <c r="J38" s="7" t="str">
        <f>HYPERLINK("https://www.ncbi.nlm.nih.gov/protein/2GJK_A?report=genbank&amp;log$=prottop&amp;blast_rank=10&amp;RID=TK3SV7XT016","2GJK_A")</f>
        <v>2GJK_A</v>
      </c>
    </row>
    <row r="39" spans="1:10" ht="17.100000000000001" customHeight="1" x14ac:dyDescent="0.3">
      <c r="A39" s="7">
        <v>4</v>
      </c>
      <c r="B39" s="8" t="s">
        <v>11</v>
      </c>
      <c r="C39" s="7" t="s">
        <v>12</v>
      </c>
      <c r="D39" s="7">
        <v>48.1</v>
      </c>
      <c r="E39" s="7">
        <v>48.1</v>
      </c>
      <c r="F39" s="10">
        <v>0.71</v>
      </c>
      <c r="G39" s="11">
        <v>8.0000000000000002E-8</v>
      </c>
      <c r="H39" s="7">
        <v>100</v>
      </c>
      <c r="I39" s="7">
        <v>623</v>
      </c>
      <c r="J39" s="7" t="str">
        <f>HYPERLINK("https://www.ncbi.nlm.nih.gov/protein/2XZO_A?report=genbank&amp;log$=prottop&amp;blast_rank=11&amp;RID=TK3SV7XT016","2XZO_A")</f>
        <v>2XZO_A</v>
      </c>
    </row>
    <row r="40" spans="1:10" ht="17.100000000000001" customHeight="1" x14ac:dyDescent="0.3">
      <c r="A40" s="7">
        <v>5</v>
      </c>
      <c r="B40" s="8" t="s">
        <v>15</v>
      </c>
      <c r="C40" s="7" t="s">
        <v>12</v>
      </c>
      <c r="D40" s="7">
        <v>47.8</v>
      </c>
      <c r="E40" s="7">
        <v>47.8</v>
      </c>
      <c r="F40" s="10">
        <v>0.71</v>
      </c>
      <c r="G40" s="11">
        <v>9.9999999999999995E-8</v>
      </c>
      <c r="H40" s="7">
        <v>100</v>
      </c>
      <c r="I40" s="7">
        <v>800</v>
      </c>
      <c r="J40" s="7" t="str">
        <f>HYPERLINK("https://www.ncbi.nlm.nih.gov/protein/2WJV_A?report=genbank&amp;log$=prottop&amp;blast_rank=12&amp;RID=TK3SV7XT016","2WJV_A")</f>
        <v>2WJV_A</v>
      </c>
    </row>
  </sheetData>
  <mergeCells count="4">
    <mergeCell ref="A1:B1"/>
    <mergeCell ref="A3:B3"/>
    <mergeCell ref="A5:B5"/>
    <mergeCell ref="A34:B3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승원 정</dc:creator>
  <cp:lastModifiedBy>승원 정</cp:lastModifiedBy>
  <dcterms:created xsi:type="dcterms:W3CDTF">2023-12-21T00:13:05Z</dcterms:created>
  <dcterms:modified xsi:type="dcterms:W3CDTF">2023-12-21T00:15:08Z</dcterms:modified>
</cp:coreProperties>
</file>