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E:\road to the truth\post-doc program\manuscripts\GMY paper\Guo et al., NC revision\Guo et al., NC revision\cc revised fig\final format\submission\"/>
    </mc:Choice>
  </mc:AlternateContent>
  <xr:revisionPtr revIDLastSave="0" documentId="13_ncr:1_{98FBD20E-0DF7-49CE-A918-4DA0909B1A41}" xr6:coauthVersionLast="47" xr6:coauthVersionMax="47" xr10:uidLastSave="{00000000-0000-0000-0000-000000000000}"/>
  <bookViews>
    <workbookView xWindow="-90" yWindow="-90" windowWidth="19380" windowHeight="11580" firstSheet="6" activeTab="11" xr2:uid="{00000000-000D-0000-FFFF-FFFF00000000}"/>
  </bookViews>
  <sheets>
    <sheet name="Figure 1e" sheetId="1" r:id="rId1"/>
    <sheet name="Figure 1f" sheetId="31" r:id="rId2"/>
    <sheet name="Figure 1k" sheetId="2" r:id="rId3"/>
    <sheet name="Figure 1m" sheetId="3" r:id="rId4"/>
    <sheet name="Figure 1n" sheetId="4" r:id="rId5"/>
    <sheet name="Figure 2b" sheetId="5" r:id="rId6"/>
    <sheet name="Figure 2c" sheetId="7" r:id="rId7"/>
    <sheet name="Figure 2d" sheetId="6" r:id="rId8"/>
    <sheet name="Figure 2g" sheetId="8" r:id="rId9"/>
    <sheet name="Figure 2h" sheetId="9" r:id="rId10"/>
    <sheet name="Figure 2i" sheetId="10" r:id="rId11"/>
    <sheet name="Figure 4b" sheetId="12" r:id="rId12"/>
    <sheet name="Figure 4f" sheetId="14" r:id="rId13"/>
    <sheet name="Figure 6e" sheetId="15" r:id="rId14"/>
    <sheet name="Figure 6i" sheetId="16" r:id="rId15"/>
    <sheet name="Figure 6j" sheetId="17" r:id="rId16"/>
    <sheet name="Figure 7c" sheetId="18" r:id="rId17"/>
    <sheet name="Supplementary Figure 1b" sheetId="19" r:id="rId18"/>
    <sheet name="Supplementary Figure 2a" sheetId="20" r:id="rId19"/>
    <sheet name="Supplementary Figure 2b" sheetId="21" r:id="rId20"/>
    <sheet name="Supplementary Figure 2f" sheetId="22" r:id="rId21"/>
    <sheet name="Supplementary Figure 2g" sheetId="23" r:id="rId22"/>
    <sheet name="Supplementary Figure 2h" sheetId="24" r:id="rId23"/>
    <sheet name="Supplementary Figure 2n" sheetId="25" r:id="rId24"/>
    <sheet name="Supplementary Figure 3c" sheetId="26" r:id="rId25"/>
    <sheet name="Supplementary Figure 5h" sheetId="28" r:id="rId26"/>
    <sheet name="Supplementary Figure 5i" sheetId="29" r:id="rId27"/>
    <sheet name="Supplementary Figure 7c" sheetId="30" r:id="rId2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9" i="18" l="1"/>
  <c r="D9" i="18"/>
  <c r="C9" i="18"/>
  <c r="B9" i="18"/>
  <c r="D30" i="8"/>
  <c r="D29" i="8"/>
  <c r="D28" i="8"/>
  <c r="D27" i="8"/>
  <c r="D21" i="8"/>
  <c r="D22" i="8"/>
  <c r="D23" i="8"/>
  <c r="D20" i="8"/>
  <c r="G14" i="8"/>
  <c r="F14" i="8"/>
  <c r="G13" i="8"/>
  <c r="F13" i="8"/>
  <c r="G12" i="8"/>
  <c r="F12" i="8"/>
  <c r="G11" i="8"/>
  <c r="F11" i="8"/>
  <c r="G7" i="8"/>
  <c r="F7" i="8"/>
  <c r="G6" i="8"/>
  <c r="F6" i="8"/>
  <c r="G5" i="8"/>
  <c r="F5" i="8"/>
  <c r="G4" i="8"/>
  <c r="F4" i="8"/>
</calcChain>
</file>

<file path=xl/sharedStrings.xml><?xml version="1.0" encoding="utf-8"?>
<sst xmlns="http://schemas.openxmlformats.org/spreadsheetml/2006/main" count="298" uniqueCount="193">
  <si>
    <t>Figure 2b</t>
  </si>
  <si>
    <t>Suspension plate</t>
  </si>
  <si>
    <t>AggreWell</t>
  </si>
  <si>
    <t>Figure 1e: size  of blastoids (μm)</t>
    <phoneticPr fontId="2" type="noConversion"/>
  </si>
  <si>
    <t>cell number</t>
    <phoneticPr fontId="2" type="noConversion"/>
  </si>
  <si>
    <t>efficiency (%)</t>
    <phoneticPr fontId="2" type="noConversion"/>
  </si>
  <si>
    <r>
      <t>2×10</t>
    </r>
    <r>
      <rPr>
        <vertAlign val="superscript"/>
        <sz val="10"/>
        <rFont val="Times New Roman"/>
        <family val="1"/>
      </rPr>
      <t>4</t>
    </r>
  </si>
  <si>
    <r>
      <t>3.5×10</t>
    </r>
    <r>
      <rPr>
        <vertAlign val="superscript"/>
        <sz val="10"/>
        <rFont val="Times New Roman"/>
        <family val="1"/>
      </rPr>
      <t>4</t>
    </r>
  </si>
  <si>
    <r>
      <t>5×10</t>
    </r>
    <r>
      <rPr>
        <vertAlign val="superscript"/>
        <sz val="10"/>
        <rFont val="Times New Roman"/>
        <family val="1"/>
      </rPr>
      <t>4</t>
    </r>
  </si>
  <si>
    <r>
      <t>8×10</t>
    </r>
    <r>
      <rPr>
        <vertAlign val="superscript"/>
        <sz val="10"/>
        <rFont val="Times New Roman"/>
        <family val="1"/>
      </rPr>
      <t>4</t>
    </r>
  </si>
  <si>
    <r>
      <t>10</t>
    </r>
    <r>
      <rPr>
        <vertAlign val="superscript"/>
        <sz val="10"/>
        <rFont val="Times New Roman"/>
        <family val="1"/>
      </rPr>
      <t>5</t>
    </r>
  </si>
  <si>
    <r>
      <t>1.2×10</t>
    </r>
    <r>
      <rPr>
        <vertAlign val="superscript"/>
        <sz val="10"/>
        <rFont val="Times New Roman"/>
        <family val="1"/>
      </rPr>
      <t>5</t>
    </r>
  </si>
  <si>
    <t>Figure 1f: blastoid formation efficiency</t>
    <phoneticPr fontId="2" type="noConversion"/>
  </si>
  <si>
    <t>SOX2+</t>
  </si>
  <si>
    <t>GATA3+</t>
  </si>
  <si>
    <t>Figure 1k: number of cells in blastoids</t>
    <phoneticPr fontId="2" type="noConversion"/>
  </si>
  <si>
    <t>5iLAF</t>
  </si>
  <si>
    <t>5iLAF</t>
    <phoneticPr fontId="2" type="noConversion"/>
  </si>
  <si>
    <t>minus LIF</t>
    <phoneticPr fontId="2" type="noConversion"/>
  </si>
  <si>
    <t>minus SRCi</t>
    <phoneticPr fontId="2" type="noConversion"/>
  </si>
  <si>
    <t>minus FGF2</t>
    <phoneticPr fontId="2" type="noConversion"/>
  </si>
  <si>
    <t>minus BRAFi</t>
    <phoneticPr fontId="2" type="noConversion"/>
  </si>
  <si>
    <t>minus GSK3i</t>
    <phoneticPr fontId="2" type="noConversion"/>
  </si>
  <si>
    <t>minus ActivinA</t>
    <phoneticPr fontId="2" type="noConversion"/>
  </si>
  <si>
    <t>minus MEKi</t>
    <phoneticPr fontId="2" type="noConversion"/>
  </si>
  <si>
    <t>minus ROCKi</t>
    <phoneticPr fontId="2" type="noConversion"/>
  </si>
  <si>
    <t>blastoids number</t>
    <phoneticPr fontId="2" type="noConversion"/>
  </si>
  <si>
    <t>conditions</t>
    <phoneticPr fontId="2" type="noConversion"/>
  </si>
  <si>
    <t>Figure 1m</t>
    <phoneticPr fontId="2" type="noConversion"/>
  </si>
  <si>
    <t>day0</t>
    <phoneticPr fontId="2" type="noConversion"/>
  </si>
  <si>
    <t>day2</t>
  </si>
  <si>
    <t>day2</t>
    <phoneticPr fontId="2" type="noConversion"/>
  </si>
  <si>
    <t>day4</t>
    <phoneticPr fontId="2" type="noConversion"/>
  </si>
  <si>
    <t>day6</t>
    <phoneticPr fontId="2" type="noConversion"/>
  </si>
  <si>
    <t>minus IM12 (GSK3i)</t>
    <phoneticPr fontId="2" type="noConversion"/>
  </si>
  <si>
    <t>Figure 1n</t>
  </si>
  <si>
    <t>minus ActA</t>
    <phoneticPr fontId="2" type="noConversion"/>
  </si>
  <si>
    <t>plus OXPHOSi</t>
    <phoneticPr fontId="2" type="noConversion"/>
  </si>
  <si>
    <t>plus DMSO</t>
    <phoneticPr fontId="2" type="noConversion"/>
  </si>
  <si>
    <t>5iLAF-I</t>
  </si>
  <si>
    <t>5iLAF-C</t>
  </si>
  <si>
    <t>Figure 2c</t>
  </si>
  <si>
    <t>UCLA-nESCs</t>
  </si>
  <si>
    <t>TJ1#-nESCs</t>
  </si>
  <si>
    <t>TJ1#-pESCs</t>
  </si>
  <si>
    <t>UCLA-pESCs</t>
  </si>
  <si>
    <t>NANOG</t>
  </si>
  <si>
    <t>SOX2</t>
  </si>
  <si>
    <t>DPPA3</t>
  </si>
  <si>
    <t>TFCP2L1</t>
  </si>
  <si>
    <t>KLF4</t>
  </si>
  <si>
    <t>KLF5</t>
  </si>
  <si>
    <t>KLF17</t>
  </si>
  <si>
    <t>ALPG</t>
  </si>
  <si>
    <t>SUSD2</t>
  </si>
  <si>
    <t>ZIC2</t>
  </si>
  <si>
    <t>CI-nESC(this study)</t>
    <phoneticPr fontId="2" type="noConversion"/>
  </si>
  <si>
    <t>C-nESC (this study)</t>
    <phoneticPr fontId="2" type="noConversion"/>
  </si>
  <si>
    <t>Figure 2d</t>
  </si>
  <si>
    <t>CI-hnESCs</t>
    <phoneticPr fontId="2" type="noConversion"/>
  </si>
  <si>
    <t>C-hnESCs</t>
    <phoneticPr fontId="2" type="noConversion"/>
  </si>
  <si>
    <t>5iLAF-I</t>
    <phoneticPr fontId="2" type="noConversion"/>
  </si>
  <si>
    <t>5iLAF-C</t>
    <phoneticPr fontId="2" type="noConversion"/>
  </si>
  <si>
    <t>5iLAF+OXPHOSi</t>
  </si>
  <si>
    <t>5iLAF+DMSO</t>
    <phoneticPr fontId="2" type="noConversion"/>
  </si>
  <si>
    <t>Figure 2g</t>
    <phoneticPr fontId="2" type="noConversion"/>
  </si>
  <si>
    <t>Figure 2h</t>
    <phoneticPr fontId="2" type="noConversion"/>
  </si>
  <si>
    <t>Figure 2i</t>
    <phoneticPr fontId="2" type="noConversion"/>
  </si>
  <si>
    <t>up</t>
    <phoneticPr fontId="2" type="noConversion"/>
  </si>
  <si>
    <t>Category</t>
    <phoneticPr fontId="2" type="noConversion"/>
  </si>
  <si>
    <t>Term</t>
  </si>
  <si>
    <t>Count</t>
  </si>
  <si>
    <t>%</t>
  </si>
  <si>
    <t>PValue</t>
  </si>
  <si>
    <t>Genes</t>
  </si>
  <si>
    <t>List Total</t>
  </si>
  <si>
    <t>Pop Hits</t>
  </si>
  <si>
    <t>Pop Total</t>
  </si>
  <si>
    <t>Fold Enrichment</t>
  </si>
  <si>
    <t>Bonferroni</t>
  </si>
  <si>
    <t>Benjamini</t>
  </si>
  <si>
    <t>FDR</t>
  </si>
  <si>
    <t>KEGG_PATHWAY</t>
  </si>
  <si>
    <t>ENSG00000198938, ENSG00000147614, ENSG00000250565, ENSG00000198695, ENSG00000198763, ENSG00000198786, ENSG00000198712, ENSG00000198888, ENSG00000198899, ENSG00000105929, ENSG00000198804, ENSG00000198727</t>
  </si>
  <si>
    <t>hsa01100:Metabolic pathways</t>
  </si>
  <si>
    <t>ENSG00000176153, ENSG00000152463, ENSG00000198695, ENSG00000137869, ENSG00000198763, ENSG00000074410, ENSG00000071073, ENSG00000198786, ENSG00000198712, ENSG00000198888, ENSG00000198899, ENSG00000150540, ENSG00000105929, ENSG00000198804, ENSG00000198727, ENSG00000198938, ENSG00000147614, ENSG00000250565, ENSG00000130649, ENSG00000100596, ENSG00000203857, ENSG00000111817</t>
  </si>
  <si>
    <t>UP_KW_BIOLOGICAL_PROCESS</t>
  </si>
  <si>
    <t>KW-0130~Cell adhesion</t>
  </si>
  <si>
    <t>ENSG00000253305, ENSG00000164176, ENSG00000253159, ENSG00000169851, ENSG00000173482, ENSG00000081853, ENSG00000165194, ENSG00000185008, ENSG00000021645, ENSG00000196878</t>
  </si>
  <si>
    <t>UP_KW_CELLULAR_COMPONENT</t>
  </si>
  <si>
    <t>KW-0272~Extracellular matrix</t>
  </si>
  <si>
    <t>ENSG00000168542, ENSG00000100985, ENSG00000145681, ENSG00000142449, ENSG00000173157, ENSG00000196878</t>
  </si>
  <si>
    <t>down</t>
    <phoneticPr fontId="2" type="noConversion"/>
  </si>
  <si>
    <t>Category</t>
  </si>
  <si>
    <t>GOTERM_BP_FAT</t>
  </si>
  <si>
    <t>GO:0001944~vasculature development</t>
  </si>
  <si>
    <t>ENSG00000157404, ENSG00000148926, ENSG00000071246, ENSG00000113196, ENSG00000006327, ENSG00000261371, ENSG00000165556, ENSG00000118257, ENSG00000164458</t>
  </si>
  <si>
    <t>GO:0001892~embryonic placenta development</t>
  </si>
  <si>
    <t>ENSG00000148926, ENSG00000071246, ENSG00000113196, ENSG00000165556</t>
  </si>
  <si>
    <t>GO:0000003~reproduction</t>
  </si>
  <si>
    <t>ENSG00000157404, ENSG00000148926, ENSG00000071246, ENSG00000111371, ENSG00000113196, ENSG00000099998, ENSG00000182583, ENSG00000165556, ENSG00000139874, ENSG00000163577, ENSG00000164458</t>
  </si>
  <si>
    <t>GO:0048863~stem cell differentiation</t>
  </si>
  <si>
    <t>ENSG00000157404, ENSG00000165556, ENSG00000118257, ENSG00000164458</t>
  </si>
  <si>
    <t>-log10(P)</t>
    <phoneticPr fontId="2" type="noConversion"/>
  </si>
  <si>
    <t xml:space="preserve">hsa00190:Oxidative phosphorylation </t>
    <phoneticPr fontId="2" type="noConversion"/>
  </si>
  <si>
    <t>UP</t>
    <phoneticPr fontId="2" type="noConversion"/>
  </si>
  <si>
    <t>DOWN</t>
    <phoneticPr fontId="2" type="noConversion"/>
  </si>
  <si>
    <t>CI-hniPSCs</t>
    <phoneticPr fontId="2" type="noConversion"/>
  </si>
  <si>
    <t>C-hniPSCs</t>
    <phoneticPr fontId="2" type="noConversion"/>
  </si>
  <si>
    <t>Figure 6e</t>
    <phoneticPr fontId="2" type="noConversion"/>
  </si>
  <si>
    <t>day3</t>
  </si>
  <si>
    <t xml:space="preserve">Supplementary Figure 1b </t>
    <phoneticPr fontId="2" type="noConversion"/>
  </si>
  <si>
    <t>(μm)</t>
    <phoneticPr fontId="2" type="noConversion"/>
  </si>
  <si>
    <t>PALLY
(kagawa.et al, 2022)</t>
  </si>
  <si>
    <t>PD+A83+Y
(Yanagida.et al, 2021)</t>
  </si>
  <si>
    <t>Supplementary Figure 2a</t>
  </si>
  <si>
    <t>Supplementary Figure 2b</t>
    <phoneticPr fontId="2" type="noConversion"/>
  </si>
  <si>
    <t>PXGL</t>
  </si>
  <si>
    <t>PXGL hnESCs</t>
    <phoneticPr fontId="2" type="noConversion"/>
  </si>
  <si>
    <t>5iLAF hnESCs</t>
    <phoneticPr fontId="2" type="noConversion"/>
  </si>
  <si>
    <t>Supplementary Figure 2n</t>
    <phoneticPr fontId="2" type="noConversion"/>
  </si>
  <si>
    <t>blastoid-nPSCs P4</t>
  </si>
  <si>
    <t>hnESC P52</t>
    <phoneticPr fontId="2" type="noConversion"/>
  </si>
  <si>
    <t>eHT+DMSO</t>
  </si>
  <si>
    <t>eHT+OXPHOSi</t>
  </si>
  <si>
    <t>Supplementary Figure 3c</t>
    <phoneticPr fontId="2" type="noConversion"/>
  </si>
  <si>
    <t>C1</t>
  </si>
  <si>
    <t>C2</t>
  </si>
  <si>
    <t>C3</t>
  </si>
  <si>
    <t>Supplementary Figure 5h</t>
  </si>
  <si>
    <t>Supplementary Figure 5i</t>
  </si>
  <si>
    <t>Supplementary Figure 7c</t>
  </si>
  <si>
    <t>A</t>
  </si>
  <si>
    <t>B</t>
  </si>
  <si>
    <t>C</t>
  </si>
  <si>
    <t>Number of blastoids</t>
    <phoneticPr fontId="2" type="noConversion"/>
  </si>
  <si>
    <t>REACTOME_PATHWAY</t>
  </si>
  <si>
    <t>Figure 4f</t>
    <phoneticPr fontId="2" type="noConversion"/>
  </si>
  <si>
    <t>%</t>
    <phoneticPr fontId="7" type="noConversion"/>
  </si>
  <si>
    <t>List.Total</t>
  </si>
  <si>
    <t>Pop.Hits</t>
  </si>
  <si>
    <t>Pop.Total</t>
  </si>
  <si>
    <t>Fold.Enrichment</t>
  </si>
  <si>
    <t>R-HSA-5683057~MAPK family signaling cascades</t>
  </si>
  <si>
    <t>DUSP4, PDGFRA, CAMK2D, IGF2BP1, FN1, PPP2R5A, IL6R, CALM2, DUSP6, ACTG1</t>
  </si>
  <si>
    <t>R-HSA-5684996~MAPK1/MAPK3 signaling</t>
  </si>
  <si>
    <t>DUSP4, PDGFRA, CAMK2D, FN1, PPP2R5A, IL6R, CALM2, DUSP6, ACTG1</t>
  </si>
  <si>
    <t>R-HSA-9656223~Signaling by RAF1 mutants</t>
  </si>
  <si>
    <t>CAMK2D, FN1, CALM2, ACTG1</t>
    <phoneticPr fontId="7" type="noConversion"/>
  </si>
  <si>
    <t>R-HSA-6802957~Oncogenic MAPK signaling</t>
  </si>
  <si>
    <t>CAMK2D, FN1, CALM2, DUSP6, ACTG1</t>
  </si>
  <si>
    <t>R-HSA-6802946~Signaling by moderate kinase activity BRAF mutants</t>
  </si>
  <si>
    <t>CAMK2D, FN1, CALM2, ACTG1</t>
  </si>
  <si>
    <t>R-HSA-6802949~Signaling by RAS mutants</t>
  </si>
  <si>
    <t>R-HSA-6802955~Paradoxical activation of RAF signaling by kinase inactive BRAF</t>
  </si>
  <si>
    <t>R-HSA-9649948~Signaling downstream of RAS mutants</t>
  </si>
  <si>
    <t>R-HSA-5673001~RAF/MAP kinase cascade</t>
  </si>
  <si>
    <t>DUSP4, PDGFRA, CAMK2D, FN1, PPP2R5A, CALM2, DUSP6, ACTG1</t>
  </si>
  <si>
    <t>R-HSA-9006934~Signaling by Receptor Tyrosine Kinases</t>
  </si>
  <si>
    <t>DUSP4, PDGFRA, SPARC, COL4A2, COL4A1, LAMA1, FN1, LAMB1, CALM2, DUSP6, ACTG1</t>
  </si>
  <si>
    <t>R-HSA-6802952~Signaling by BRAF and RAF1 fusions</t>
  </si>
  <si>
    <t>R-HSA-5673000~RAF activation</t>
  </si>
  <si>
    <t>CAMK2D, PPP2R5A, CALM2</t>
  </si>
  <si>
    <t>David Functional Annotation Chart</t>
    <phoneticPr fontId="2" type="noConversion"/>
  </si>
  <si>
    <t>Figure 4f Data Transformation and Visualization</t>
    <phoneticPr fontId="2" type="noConversion"/>
  </si>
  <si>
    <t>Figure 7c</t>
    <phoneticPr fontId="2" type="noConversion"/>
  </si>
  <si>
    <t>Cluster</t>
    <phoneticPr fontId="2" type="noConversion"/>
  </si>
  <si>
    <t>Day 0</t>
    <phoneticPr fontId="2" type="noConversion"/>
  </si>
  <si>
    <t>Day 2</t>
    <phoneticPr fontId="2" type="noConversion"/>
  </si>
  <si>
    <t>Day 3</t>
    <phoneticPr fontId="2" type="noConversion"/>
  </si>
  <si>
    <t>Day 6</t>
    <phoneticPr fontId="2" type="noConversion"/>
  </si>
  <si>
    <t>Total</t>
    <phoneticPr fontId="2" type="noConversion"/>
  </si>
  <si>
    <t>*For visialization purpose, cells from each time were randomly sampled to no more than 2000 before integration</t>
    <phoneticPr fontId="2" type="noConversion"/>
  </si>
  <si>
    <t>Blastoid time-course cell percentage (%) shown in Figure 7c</t>
    <phoneticPr fontId="2" type="noConversion"/>
  </si>
  <si>
    <t>Blastoid time-course cell number in Figure 7c</t>
    <phoneticPr fontId="2" type="noConversion"/>
  </si>
  <si>
    <t>TJ1# hnES</t>
    <phoneticPr fontId="2" type="noConversion"/>
  </si>
  <si>
    <t>STiPS O-XX1 hniPS</t>
    <phoneticPr fontId="2" type="noConversion"/>
  </si>
  <si>
    <t>Figure 6i</t>
    <phoneticPr fontId="2" type="noConversion"/>
  </si>
  <si>
    <t>Figure 6j</t>
    <phoneticPr fontId="2" type="noConversion"/>
  </si>
  <si>
    <t>5iLAF+3iLAF</t>
    <phoneticPr fontId="2" type="noConversion"/>
  </si>
  <si>
    <t>Supplementary Figure 2f</t>
    <phoneticPr fontId="2" type="noConversion"/>
  </si>
  <si>
    <t>WT</t>
    <phoneticPr fontId="2" type="noConversion"/>
  </si>
  <si>
    <t>KRT7</t>
    <phoneticPr fontId="2" type="noConversion"/>
  </si>
  <si>
    <t>TFAP2C</t>
    <phoneticPr fontId="2" type="noConversion"/>
  </si>
  <si>
    <t>TS</t>
    <phoneticPr fontId="2" type="noConversion"/>
  </si>
  <si>
    <t>TS P0</t>
    <phoneticPr fontId="2" type="noConversion"/>
  </si>
  <si>
    <t>Supplementary Figure 2g</t>
    <phoneticPr fontId="2" type="noConversion"/>
  </si>
  <si>
    <t>EVT</t>
    <phoneticPr fontId="2" type="noConversion"/>
  </si>
  <si>
    <t>MMP2</t>
    <phoneticPr fontId="2" type="noConversion"/>
  </si>
  <si>
    <t>Supplementary Figure 2h</t>
    <phoneticPr fontId="2" type="noConversion"/>
  </si>
  <si>
    <t>ST</t>
    <phoneticPr fontId="2" type="noConversion"/>
  </si>
  <si>
    <t>SDC1</t>
    <phoneticPr fontId="2" type="noConversion"/>
  </si>
  <si>
    <t>Figure 4b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</si>
</sst>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2"/>
      <scheme val="minor"/>
    </font>
    <font>
      <sz val="11"/>
      <color theme="1"/>
      <name val="Times New Roman"/>
      <family val="1"/>
    </font>
    <font>
      <sz val="9"/>
      <name val="等线"/>
      <family val="3"/>
      <charset val="134"/>
      <scheme val="minor"/>
    </font>
    <font>
      <sz val="10"/>
      <name val="Arial"/>
      <family val="2"/>
    </font>
    <font>
      <sz val="10"/>
      <name val="Times New Roman"/>
      <family val="1"/>
    </font>
    <font>
      <vertAlign val="superscript"/>
      <sz val="10"/>
      <name val="Times New Roman"/>
      <family val="1"/>
    </font>
    <font>
      <sz val="12"/>
      <name val="Arial"/>
      <family val="2"/>
    </font>
    <font>
      <sz val="9"/>
      <name val="等线"/>
      <family val="2"/>
      <charset val="134"/>
      <scheme val="minor"/>
    </font>
    <font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49" fontId="0" fillId="0" borderId="0" xfId="0" applyNumberFormat="1"/>
    <xf numFmtId="49" fontId="1" fillId="0" borderId="0" xfId="0" applyNumberFormat="1" applyFont="1"/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1" fontId="1" fillId="0" borderId="0" xfId="0" applyNumberFormat="1" applyFont="1"/>
    <xf numFmtId="0" fontId="1" fillId="0" borderId="0" xfId="0" quotePrefix="1" applyFont="1"/>
    <xf numFmtId="0" fontId="1" fillId="0" borderId="1" xfId="0" applyFont="1" applyBorder="1" applyAlignment="1">
      <alignment wrapText="1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1" xfId="0" applyFont="1" applyBorder="1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1" fillId="2" borderId="1" xfId="0" applyFont="1" applyFill="1" applyBorder="1"/>
    <xf numFmtId="0" fontId="0" fillId="0" borderId="1" xfId="0" applyBorder="1"/>
    <xf numFmtId="0" fontId="3" fillId="0" borderId="1" xfId="0" applyFont="1" applyBorder="1"/>
    <xf numFmtId="0" fontId="8" fillId="0" borderId="1" xfId="0" applyFont="1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9"/>
  <sheetViews>
    <sheetView zoomScale="63" zoomScaleNormal="63" workbookViewId="0">
      <selection activeCell="C9" sqref="C9"/>
    </sheetView>
  </sheetViews>
  <sheetFormatPr defaultColWidth="8.6484375" defaultRowHeight="14.5" x14ac:dyDescent="0.7"/>
  <cols>
    <col min="1" max="1" width="17.0859375" style="1" customWidth="1"/>
    <col min="2" max="16384" width="8.6484375" style="1"/>
  </cols>
  <sheetData>
    <row r="1" spans="1:2" x14ac:dyDescent="0.7">
      <c r="A1" s="1" t="s">
        <v>3</v>
      </c>
    </row>
    <row r="2" spans="1:2" x14ac:dyDescent="0.7">
      <c r="A2" s="3" t="s">
        <v>1</v>
      </c>
      <c r="B2" s="3" t="s">
        <v>2</v>
      </c>
    </row>
    <row r="3" spans="1:2" x14ac:dyDescent="0.7">
      <c r="A3" s="2">
        <v>231.524</v>
      </c>
      <c r="B3" s="2">
        <v>270.19499999999999</v>
      </c>
    </row>
    <row r="4" spans="1:2" x14ac:dyDescent="0.7">
      <c r="A4" s="2">
        <v>113.848</v>
      </c>
      <c r="B4" s="2">
        <v>356.88400000000001</v>
      </c>
    </row>
    <row r="5" spans="1:2" x14ac:dyDescent="0.7">
      <c r="A5" s="2">
        <v>163.83199999999999</v>
      </c>
      <c r="B5" s="2">
        <v>355.47300000000001</v>
      </c>
    </row>
    <row r="6" spans="1:2" x14ac:dyDescent="0.7">
      <c r="A6" s="2">
        <v>200.16</v>
      </c>
      <c r="B6" s="2">
        <v>166.66300000000001</v>
      </c>
    </row>
    <row r="7" spans="1:2" x14ac:dyDescent="0.7">
      <c r="A7" s="2">
        <v>193.3</v>
      </c>
      <c r="B7" s="2">
        <v>249.315</v>
      </c>
    </row>
    <row r="8" spans="1:2" x14ac:dyDescent="0.7">
      <c r="A8" s="2">
        <v>219.536</v>
      </c>
      <c r="B8" s="2">
        <v>166.40199999999999</v>
      </c>
    </row>
    <row r="9" spans="1:2" x14ac:dyDescent="0.7">
      <c r="A9" s="2">
        <v>173.81200000000001</v>
      </c>
      <c r="B9" s="2">
        <v>237.583</v>
      </c>
    </row>
    <row r="10" spans="1:2" x14ac:dyDescent="0.7">
      <c r="A10" s="2">
        <v>153.876</v>
      </c>
      <c r="B10" s="2">
        <v>232.93</v>
      </c>
    </row>
    <row r="11" spans="1:2" x14ac:dyDescent="0.7">
      <c r="A11" s="2">
        <v>180.196</v>
      </c>
      <c r="B11" s="2">
        <v>221.47499999999999</v>
      </c>
    </row>
    <row r="12" spans="1:2" x14ac:dyDescent="0.7">
      <c r="A12" s="2">
        <v>182.512</v>
      </c>
      <c r="B12" s="2">
        <v>223.023</v>
      </c>
    </row>
    <row r="13" spans="1:2" x14ac:dyDescent="0.7">
      <c r="A13" s="2">
        <v>130.892</v>
      </c>
      <c r="B13" s="2">
        <v>211.035</v>
      </c>
    </row>
    <row r="14" spans="1:2" x14ac:dyDescent="0.7">
      <c r="A14" s="2">
        <v>104.48399999999999</v>
      </c>
      <c r="B14" s="2">
        <v>204.93700000000001</v>
      </c>
    </row>
    <row r="15" spans="1:2" x14ac:dyDescent="0.7">
      <c r="A15" s="2">
        <v>206.852</v>
      </c>
      <c r="B15" s="2">
        <v>282.21600000000001</v>
      </c>
    </row>
    <row r="16" spans="1:2" x14ac:dyDescent="0.7">
      <c r="A16" s="2">
        <v>160.30000000000001</v>
      </c>
      <c r="B16" s="2">
        <v>232.31100000000001</v>
      </c>
    </row>
    <row r="17" spans="1:2" x14ac:dyDescent="0.7">
      <c r="A17" s="2">
        <v>174.08799999999999</v>
      </c>
      <c r="B17" s="2">
        <v>174.97399999999999</v>
      </c>
    </row>
    <row r="18" spans="1:2" x14ac:dyDescent="0.7">
      <c r="A18" s="2">
        <v>221.87200000000001</v>
      </c>
      <c r="B18" s="2">
        <v>244.62700000000001</v>
      </c>
    </row>
    <row r="19" spans="1:2" x14ac:dyDescent="0.7">
      <c r="A19" s="2">
        <v>210.93600000000001</v>
      </c>
      <c r="B19" s="2">
        <v>273.90600000000001</v>
      </c>
    </row>
    <row r="20" spans="1:2" x14ac:dyDescent="0.7">
      <c r="A20" s="2">
        <v>161.22800000000001</v>
      </c>
      <c r="B20" s="2">
        <v>226.39</v>
      </c>
    </row>
    <row r="21" spans="1:2" x14ac:dyDescent="0.7">
      <c r="A21" s="2">
        <v>200.184</v>
      </c>
      <c r="B21" s="2">
        <v>205.59399999999999</v>
      </c>
    </row>
    <row r="22" spans="1:2" x14ac:dyDescent="0.7">
      <c r="A22" s="2">
        <v>159.96799999999999</v>
      </c>
      <c r="B22" s="2">
        <v>190.86</v>
      </c>
    </row>
    <row r="23" spans="1:2" x14ac:dyDescent="0.7">
      <c r="A23" s="2">
        <v>136.49199999999999</v>
      </c>
      <c r="B23" s="2">
        <v>168.5</v>
      </c>
    </row>
    <row r="24" spans="1:2" x14ac:dyDescent="0.7">
      <c r="A24" s="2">
        <v>171.01599999999999</v>
      </c>
      <c r="B24" s="2">
        <v>241.47499999999999</v>
      </c>
    </row>
    <row r="25" spans="1:2" x14ac:dyDescent="0.7">
      <c r="A25" s="2">
        <v>167.072</v>
      </c>
      <c r="B25" s="2">
        <v>193.84399999999999</v>
      </c>
    </row>
    <row r="26" spans="1:2" x14ac:dyDescent="0.7">
      <c r="A26" s="2">
        <v>258.50799999999998</v>
      </c>
      <c r="B26" s="2">
        <v>205.27699999999999</v>
      </c>
    </row>
    <row r="27" spans="1:2" x14ac:dyDescent="0.7">
      <c r="A27" s="2">
        <v>245.572</v>
      </c>
      <c r="B27" s="2">
        <v>245.02799999999999</v>
      </c>
    </row>
    <row r="28" spans="1:2" x14ac:dyDescent="0.7">
      <c r="A28" s="2">
        <v>215.51599999999999</v>
      </c>
      <c r="B28" s="2">
        <v>163.31100000000001</v>
      </c>
    </row>
    <row r="29" spans="1:2" x14ac:dyDescent="0.7">
      <c r="A29" s="2">
        <v>262.86</v>
      </c>
      <c r="B29" s="2">
        <v>142.285</v>
      </c>
    </row>
    <row r="30" spans="1:2" x14ac:dyDescent="0.7">
      <c r="A30" s="2">
        <v>212.684</v>
      </c>
      <c r="B30" s="2">
        <v>218.517</v>
      </c>
    </row>
    <row r="31" spans="1:2" x14ac:dyDescent="0.7">
      <c r="A31" s="2">
        <v>275.596</v>
      </c>
      <c r="B31" s="2">
        <v>148.19399999999999</v>
      </c>
    </row>
    <row r="32" spans="1:2" x14ac:dyDescent="0.7">
      <c r="A32" s="2">
        <v>233.2</v>
      </c>
      <c r="B32" s="2">
        <v>180.887</v>
      </c>
    </row>
    <row r="33" spans="1:2" x14ac:dyDescent="0.7">
      <c r="A33" s="2">
        <v>155.38800000000001</v>
      </c>
      <c r="B33" s="2">
        <v>182.20599999999999</v>
      </c>
    </row>
    <row r="34" spans="1:2" x14ac:dyDescent="0.7">
      <c r="A34" s="2">
        <v>178.804</v>
      </c>
      <c r="B34" s="2">
        <v>202.67</v>
      </c>
    </row>
    <row r="35" spans="1:2" x14ac:dyDescent="0.7">
      <c r="A35" s="2">
        <v>121.012</v>
      </c>
      <c r="B35" s="2">
        <v>206.256</v>
      </c>
    </row>
    <row r="36" spans="1:2" x14ac:dyDescent="0.7">
      <c r="A36" s="2">
        <v>192.99199999999999</v>
      </c>
      <c r="B36" s="2">
        <v>165.98599999999999</v>
      </c>
    </row>
    <row r="37" spans="1:2" x14ac:dyDescent="0.7">
      <c r="A37" s="2">
        <v>242.36</v>
      </c>
      <c r="B37" s="2">
        <v>183.233</v>
      </c>
    </row>
    <row r="38" spans="1:2" x14ac:dyDescent="0.7">
      <c r="A38" s="2">
        <v>100.512</v>
      </c>
      <c r="B38" s="2">
        <v>240.25</v>
      </c>
    </row>
    <row r="39" spans="1:2" x14ac:dyDescent="0.7">
      <c r="A39" s="2">
        <v>185.68</v>
      </c>
      <c r="B39" s="2">
        <v>150.636</v>
      </c>
    </row>
    <row r="40" spans="1:2" x14ac:dyDescent="0.7">
      <c r="A40" s="2">
        <v>144.29599999999999</v>
      </c>
      <c r="B40" s="2">
        <v>214.578</v>
      </c>
    </row>
    <row r="41" spans="1:2" x14ac:dyDescent="0.7">
      <c r="A41" s="2">
        <v>96.656000000000006</v>
      </c>
      <c r="B41" s="2">
        <v>166.02199999999999</v>
      </c>
    </row>
    <row r="42" spans="1:2" x14ac:dyDescent="0.7">
      <c r="A42" s="2">
        <v>146.43199999999999</v>
      </c>
      <c r="B42" s="2">
        <v>193.61699999999999</v>
      </c>
    </row>
    <row r="43" spans="1:2" x14ac:dyDescent="0.7">
      <c r="A43" s="2">
        <v>127.672</v>
      </c>
      <c r="B43" s="2">
        <v>215.79</v>
      </c>
    </row>
    <row r="44" spans="1:2" x14ac:dyDescent="0.7">
      <c r="A44" s="2">
        <v>164.86</v>
      </c>
      <c r="B44" s="2">
        <v>237.35</v>
      </c>
    </row>
    <row r="45" spans="1:2" x14ac:dyDescent="0.7">
      <c r="A45" s="2">
        <v>96.86</v>
      </c>
      <c r="B45" s="2">
        <v>214.42099999999999</v>
      </c>
    </row>
    <row r="46" spans="1:2" x14ac:dyDescent="0.7">
      <c r="A46" s="2"/>
      <c r="B46" s="2">
        <v>288.15800000000002</v>
      </c>
    </row>
    <row r="47" spans="1:2" x14ac:dyDescent="0.7">
      <c r="A47" s="2"/>
      <c r="B47" s="2">
        <v>226.66399999999999</v>
      </c>
    </row>
    <row r="48" spans="1:2" x14ac:dyDescent="0.7">
      <c r="A48" s="2"/>
      <c r="B48" s="2">
        <v>229.09399999999999</v>
      </c>
    </row>
    <row r="49" spans="1:2" x14ac:dyDescent="0.7">
      <c r="A49" s="2"/>
      <c r="B49" s="2">
        <v>210.536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8FB3C1-86B9-401C-8792-35B29DCFE368}">
  <dimension ref="A1:G4"/>
  <sheetViews>
    <sheetView workbookViewId="0">
      <selection activeCell="C10" sqref="C10"/>
    </sheetView>
  </sheetViews>
  <sheetFormatPr defaultColWidth="8.6484375" defaultRowHeight="14.5" x14ac:dyDescent="0.7"/>
  <cols>
    <col min="1" max="1" width="12.78125" style="1" customWidth="1"/>
    <col min="2" max="16384" width="8.6484375" style="1"/>
  </cols>
  <sheetData>
    <row r="1" spans="1:7" x14ac:dyDescent="0.7">
      <c r="A1" s="1" t="s">
        <v>12</v>
      </c>
    </row>
    <row r="2" spans="1:7" ht="15.5" x14ac:dyDescent="0.7">
      <c r="A2" s="1" t="s">
        <v>4</v>
      </c>
      <c r="B2" s="4" t="s">
        <v>6</v>
      </c>
      <c r="C2" s="4" t="s">
        <v>7</v>
      </c>
      <c r="D2" s="4" t="s">
        <v>8</v>
      </c>
      <c r="E2" s="4" t="s">
        <v>9</v>
      </c>
      <c r="F2" s="4" t="s">
        <v>10</v>
      </c>
      <c r="G2" s="4" t="s">
        <v>11</v>
      </c>
    </row>
    <row r="3" spans="1:7" x14ac:dyDescent="0.7">
      <c r="A3" s="27" t="s">
        <v>5</v>
      </c>
      <c r="B3" s="5">
        <v>31.9</v>
      </c>
      <c r="C3" s="5">
        <v>52</v>
      </c>
      <c r="D3" s="5">
        <v>47.9</v>
      </c>
      <c r="E3" s="5">
        <v>48.4</v>
      </c>
      <c r="F3" s="5">
        <v>46.4</v>
      </c>
      <c r="G3" s="5">
        <v>43.5</v>
      </c>
    </row>
    <row r="4" spans="1:7" x14ac:dyDescent="0.7">
      <c r="A4" s="27"/>
      <c r="B4" s="5">
        <v>27.9</v>
      </c>
      <c r="C4" s="5">
        <v>54.5</v>
      </c>
      <c r="D4" s="5">
        <v>49.8</v>
      </c>
      <c r="E4" s="5">
        <v>46</v>
      </c>
      <c r="F4" s="5">
        <v>43.8</v>
      </c>
      <c r="G4" s="5">
        <v>47.1</v>
      </c>
    </row>
  </sheetData>
  <mergeCells count="1">
    <mergeCell ref="A3:A4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487065-01AF-460E-A5FC-D9E9E86FB129}">
  <dimension ref="A1:B13"/>
  <sheetViews>
    <sheetView workbookViewId="0">
      <selection activeCell="E6" sqref="E6"/>
    </sheetView>
  </sheetViews>
  <sheetFormatPr defaultColWidth="8.78125" defaultRowHeight="14.25" x14ac:dyDescent="0.65"/>
  <sheetData>
    <row r="1" spans="1:2" ht="14.5" x14ac:dyDescent="0.7">
      <c r="A1" s="1" t="s">
        <v>15</v>
      </c>
    </row>
    <row r="2" spans="1:2" x14ac:dyDescent="0.65">
      <c r="A2" s="3" t="s">
        <v>13</v>
      </c>
      <c r="B2" s="3" t="s">
        <v>14</v>
      </c>
    </row>
    <row r="3" spans="1:2" x14ac:dyDescent="0.65">
      <c r="A3" s="2">
        <v>59</v>
      </c>
      <c r="B3" s="2">
        <v>90</v>
      </c>
    </row>
    <row r="4" spans="1:2" x14ac:dyDescent="0.65">
      <c r="A4" s="2">
        <v>52</v>
      </c>
      <c r="B4" s="2">
        <v>103</v>
      </c>
    </row>
    <row r="5" spans="1:2" x14ac:dyDescent="0.65">
      <c r="A5" s="2">
        <v>54</v>
      </c>
      <c r="B5" s="2">
        <v>72</v>
      </c>
    </row>
    <row r="6" spans="1:2" x14ac:dyDescent="0.65">
      <c r="A6" s="2">
        <v>55</v>
      </c>
      <c r="B6" s="2">
        <v>77</v>
      </c>
    </row>
    <row r="7" spans="1:2" x14ac:dyDescent="0.65">
      <c r="A7" s="2">
        <v>56</v>
      </c>
      <c r="B7" s="2">
        <v>159</v>
      </c>
    </row>
    <row r="8" spans="1:2" x14ac:dyDescent="0.65">
      <c r="A8" s="2">
        <v>50</v>
      </c>
      <c r="B8" s="2">
        <v>91</v>
      </c>
    </row>
    <row r="9" spans="1:2" x14ac:dyDescent="0.65">
      <c r="A9" s="2">
        <v>69</v>
      </c>
      <c r="B9" s="2">
        <v>170</v>
      </c>
    </row>
    <row r="10" spans="1:2" x14ac:dyDescent="0.65">
      <c r="A10" s="2">
        <v>46</v>
      </c>
      <c r="B10" s="2">
        <v>60</v>
      </c>
    </row>
    <row r="11" spans="1:2" x14ac:dyDescent="0.65">
      <c r="A11" s="2">
        <v>58</v>
      </c>
      <c r="B11" s="2">
        <v>115</v>
      </c>
    </row>
    <row r="12" spans="1:2" x14ac:dyDescent="0.65">
      <c r="A12" s="2">
        <v>47</v>
      </c>
      <c r="B12" s="2">
        <v>90</v>
      </c>
    </row>
    <row r="13" spans="1:2" x14ac:dyDescent="0.65">
      <c r="A13" s="2">
        <v>68</v>
      </c>
      <c r="B13" s="2">
        <v>167</v>
      </c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53BAC2-CFE7-4FFF-8FF1-FB4C3A6E91BD}">
  <dimension ref="A1:E12"/>
  <sheetViews>
    <sheetView workbookViewId="0">
      <selection activeCell="F9" sqref="F9"/>
    </sheetView>
  </sheetViews>
  <sheetFormatPr defaultColWidth="8.78125" defaultRowHeight="14.25" x14ac:dyDescent="0.65"/>
  <cols>
    <col min="1" max="1" width="12.34765625" style="6" customWidth="1"/>
  </cols>
  <sheetData>
    <row r="1" spans="1:5" ht="14.5" x14ac:dyDescent="0.7">
      <c r="A1" s="7" t="s">
        <v>28</v>
      </c>
      <c r="B1" s="1"/>
      <c r="C1" s="1"/>
      <c r="D1" s="1"/>
      <c r="E1" s="1"/>
    </row>
    <row r="2" spans="1:5" ht="14.5" x14ac:dyDescent="0.7">
      <c r="A2" s="7" t="s">
        <v>27</v>
      </c>
      <c r="B2" s="1" t="s">
        <v>26</v>
      </c>
      <c r="C2" s="1"/>
      <c r="D2" s="1"/>
      <c r="E2" s="1"/>
    </row>
    <row r="3" spans="1:5" ht="14.5" x14ac:dyDescent="0.7">
      <c r="A3" s="7" t="s">
        <v>17</v>
      </c>
      <c r="B3" s="1">
        <v>238</v>
      </c>
      <c r="C3" s="1">
        <v>259</v>
      </c>
      <c r="E3" s="1"/>
    </row>
    <row r="4" spans="1:5" ht="14.5" x14ac:dyDescent="0.7">
      <c r="A4" s="7" t="s">
        <v>19</v>
      </c>
      <c r="B4" s="1">
        <v>187</v>
      </c>
      <c r="C4" s="1">
        <v>197</v>
      </c>
      <c r="D4" s="1"/>
      <c r="E4" s="1"/>
    </row>
    <row r="5" spans="1:5" ht="14.5" x14ac:dyDescent="0.7">
      <c r="A5" s="7" t="s">
        <v>18</v>
      </c>
      <c r="B5" s="1">
        <v>92</v>
      </c>
      <c r="C5" s="1">
        <v>73</v>
      </c>
      <c r="D5" s="1"/>
      <c r="E5" s="1"/>
    </row>
    <row r="6" spans="1:5" ht="14.5" x14ac:dyDescent="0.7">
      <c r="A6" s="7" t="s">
        <v>20</v>
      </c>
      <c r="B6" s="1">
        <v>49</v>
      </c>
      <c r="C6" s="1">
        <v>41</v>
      </c>
      <c r="D6" s="1"/>
      <c r="E6" s="1"/>
    </row>
    <row r="7" spans="1:5" ht="14.5" x14ac:dyDescent="0.7">
      <c r="A7" s="7" t="s">
        <v>21</v>
      </c>
      <c r="B7" s="1">
        <v>28</v>
      </c>
      <c r="C7" s="1">
        <v>31</v>
      </c>
      <c r="D7" s="1"/>
      <c r="E7" s="1"/>
    </row>
    <row r="8" spans="1:5" ht="14.5" x14ac:dyDescent="0.7">
      <c r="A8" s="7" t="s">
        <v>22</v>
      </c>
      <c r="B8" s="1">
        <v>19</v>
      </c>
      <c r="C8" s="1">
        <v>16</v>
      </c>
      <c r="D8" s="1"/>
      <c r="E8" s="1"/>
    </row>
    <row r="9" spans="1:5" ht="14.5" x14ac:dyDescent="0.7">
      <c r="A9" s="7" t="s">
        <v>23</v>
      </c>
      <c r="B9" s="1">
        <v>8</v>
      </c>
      <c r="C9" s="1">
        <v>7</v>
      </c>
      <c r="D9" s="1"/>
      <c r="E9" s="1"/>
    </row>
    <row r="10" spans="1:5" ht="14.5" x14ac:dyDescent="0.7">
      <c r="A10" s="7" t="s">
        <v>24</v>
      </c>
      <c r="B10" s="1">
        <v>0</v>
      </c>
      <c r="C10" s="1">
        <v>0</v>
      </c>
      <c r="D10" s="1"/>
      <c r="E10" s="1"/>
    </row>
    <row r="11" spans="1:5" ht="14.5" x14ac:dyDescent="0.7">
      <c r="A11" s="7" t="s">
        <v>25</v>
      </c>
      <c r="B11" s="1">
        <v>0</v>
      </c>
      <c r="C11" s="1">
        <v>0</v>
      </c>
      <c r="D11" s="1"/>
      <c r="E11" s="1"/>
    </row>
    <row r="12" spans="1:5" ht="14.5" x14ac:dyDescent="0.7">
      <c r="A12" s="7"/>
      <c r="B12" s="1"/>
      <c r="C12" s="1"/>
      <c r="D12" s="1"/>
      <c r="E12" s="1"/>
    </row>
  </sheetData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0F1E88-8825-46FA-9685-0EC3E8820A30}">
  <dimension ref="A1:P16"/>
  <sheetViews>
    <sheetView workbookViewId="0">
      <selection activeCell="K16" sqref="K16:K17"/>
    </sheetView>
  </sheetViews>
  <sheetFormatPr defaultColWidth="8.78125" defaultRowHeight="14.25" x14ac:dyDescent="0.65"/>
  <sheetData>
    <row r="1" spans="1:16" ht="14.5" x14ac:dyDescent="0.7">
      <c r="A1" s="1" t="s">
        <v>35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4.5" x14ac:dyDescent="0.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14.5" x14ac:dyDescent="0.7">
      <c r="A3" s="8"/>
      <c r="B3" s="28" t="s">
        <v>16</v>
      </c>
      <c r="C3" s="28"/>
      <c r="D3" s="28"/>
      <c r="E3" s="28" t="s">
        <v>25</v>
      </c>
      <c r="F3" s="28"/>
      <c r="G3" s="28"/>
      <c r="H3" s="28" t="s">
        <v>34</v>
      </c>
      <c r="I3" s="28"/>
      <c r="J3" s="28"/>
      <c r="K3" s="28" t="s">
        <v>24</v>
      </c>
      <c r="L3" s="28"/>
      <c r="M3" s="28"/>
      <c r="N3" s="28" t="s">
        <v>21</v>
      </c>
      <c r="O3" s="28"/>
      <c r="P3" s="28"/>
    </row>
    <row r="4" spans="1:16" ht="14.5" x14ac:dyDescent="0.7">
      <c r="A4" s="8" t="s">
        <v>29</v>
      </c>
      <c r="B4" s="8">
        <v>20000</v>
      </c>
      <c r="C4" s="8">
        <v>20000</v>
      </c>
      <c r="D4" s="8">
        <v>20000</v>
      </c>
      <c r="E4" s="8">
        <v>20000</v>
      </c>
      <c r="F4" s="8">
        <v>20000</v>
      </c>
      <c r="G4" s="8">
        <v>20000</v>
      </c>
      <c r="H4" s="8">
        <v>20000</v>
      </c>
      <c r="I4" s="8">
        <v>20000</v>
      </c>
      <c r="J4" s="8">
        <v>20000</v>
      </c>
      <c r="K4" s="8">
        <v>20000</v>
      </c>
      <c r="L4" s="8">
        <v>20000</v>
      </c>
      <c r="M4" s="8">
        <v>20000</v>
      </c>
      <c r="N4" s="8">
        <v>20000</v>
      </c>
      <c r="O4" s="8">
        <v>20000</v>
      </c>
      <c r="P4" s="8">
        <v>20000</v>
      </c>
    </row>
    <row r="5" spans="1:16" ht="14.5" x14ac:dyDescent="0.7">
      <c r="A5" s="8" t="s">
        <v>31</v>
      </c>
      <c r="B5" s="8">
        <v>15200</v>
      </c>
      <c r="C5" s="8">
        <v>35400</v>
      </c>
      <c r="D5" s="8">
        <v>32000</v>
      </c>
      <c r="E5" s="8">
        <v>21900</v>
      </c>
      <c r="F5" s="8">
        <v>20200</v>
      </c>
      <c r="G5" s="8">
        <v>33700</v>
      </c>
      <c r="H5" s="8">
        <v>50500</v>
      </c>
      <c r="I5" s="8">
        <v>35400</v>
      </c>
      <c r="J5" s="8">
        <v>59000</v>
      </c>
      <c r="K5" s="8">
        <v>72500</v>
      </c>
      <c r="L5" s="8">
        <v>57000</v>
      </c>
      <c r="N5" s="8">
        <v>54000</v>
      </c>
      <c r="O5" s="8">
        <v>52000</v>
      </c>
    </row>
    <row r="6" spans="1:16" ht="14.5" x14ac:dyDescent="0.7">
      <c r="A6" s="8" t="s">
        <v>32</v>
      </c>
      <c r="B6" s="8">
        <v>189000</v>
      </c>
      <c r="C6" s="8">
        <v>120000</v>
      </c>
      <c r="D6" s="8">
        <v>120000</v>
      </c>
      <c r="E6" s="8">
        <v>42100</v>
      </c>
      <c r="F6" s="8">
        <v>25300</v>
      </c>
      <c r="G6" s="8">
        <v>47100</v>
      </c>
      <c r="H6" s="8">
        <v>200000</v>
      </c>
      <c r="I6" s="8">
        <v>236000</v>
      </c>
      <c r="J6" s="8">
        <v>234000</v>
      </c>
      <c r="K6" s="8">
        <v>407000</v>
      </c>
      <c r="L6" s="8">
        <v>434000</v>
      </c>
      <c r="M6" s="8">
        <v>428000</v>
      </c>
      <c r="N6" s="8">
        <v>143000</v>
      </c>
      <c r="O6" s="8">
        <v>157000</v>
      </c>
      <c r="P6" s="8">
        <v>212000</v>
      </c>
    </row>
    <row r="7" spans="1:16" ht="14.5" x14ac:dyDescent="0.7">
      <c r="A7" s="8" t="s">
        <v>33</v>
      </c>
      <c r="B7" s="8">
        <v>720000</v>
      </c>
      <c r="C7" s="8">
        <v>730000</v>
      </c>
      <c r="D7" s="8">
        <v>770000</v>
      </c>
      <c r="E7" s="8">
        <v>20200</v>
      </c>
      <c r="F7" s="8">
        <v>21900</v>
      </c>
      <c r="G7" s="8">
        <v>32000</v>
      </c>
      <c r="H7" s="8">
        <v>840000</v>
      </c>
      <c r="I7" s="8">
        <v>970000</v>
      </c>
      <c r="J7" s="8">
        <v>920000</v>
      </c>
      <c r="K7" s="8">
        <v>880000</v>
      </c>
      <c r="L7" s="8">
        <v>830000</v>
      </c>
      <c r="M7" s="8">
        <v>940000</v>
      </c>
      <c r="N7" s="8">
        <v>760000</v>
      </c>
      <c r="O7" s="8">
        <v>800000</v>
      </c>
      <c r="P7" s="8">
        <v>905000</v>
      </c>
    </row>
    <row r="8" spans="1:16" ht="14.5" x14ac:dyDescent="0.7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 ht="14.5" x14ac:dyDescent="0.7">
      <c r="A9" s="8"/>
      <c r="B9" s="28" t="s">
        <v>16</v>
      </c>
      <c r="C9" s="28"/>
      <c r="D9" s="28"/>
      <c r="E9" s="28" t="s">
        <v>19</v>
      </c>
      <c r="F9" s="28"/>
      <c r="G9" s="28"/>
      <c r="H9" s="28" t="s">
        <v>36</v>
      </c>
      <c r="I9" s="28"/>
      <c r="J9" s="28"/>
      <c r="K9" s="28" t="s">
        <v>18</v>
      </c>
      <c r="L9" s="28"/>
      <c r="M9" s="28"/>
      <c r="N9" s="28" t="s">
        <v>20</v>
      </c>
      <c r="O9" s="28"/>
      <c r="P9" s="28"/>
    </row>
    <row r="10" spans="1:16" ht="14.5" x14ac:dyDescent="0.7">
      <c r="A10" s="8" t="s">
        <v>29</v>
      </c>
      <c r="B10" s="8">
        <v>20000</v>
      </c>
      <c r="C10" s="8">
        <v>20000</v>
      </c>
      <c r="D10" s="8">
        <v>20000</v>
      </c>
      <c r="E10" s="8">
        <v>20000</v>
      </c>
      <c r="F10" s="8">
        <v>20000</v>
      </c>
      <c r="G10" s="8">
        <v>20000</v>
      </c>
      <c r="H10" s="8">
        <v>20000</v>
      </c>
      <c r="I10" s="8">
        <v>20000</v>
      </c>
      <c r="J10" s="8">
        <v>20000</v>
      </c>
      <c r="K10" s="8">
        <v>20000</v>
      </c>
      <c r="L10" s="8">
        <v>20000</v>
      </c>
      <c r="M10" s="8">
        <v>20000</v>
      </c>
      <c r="N10" s="8">
        <v>20000</v>
      </c>
      <c r="O10" s="8">
        <v>20000</v>
      </c>
      <c r="P10" s="8">
        <v>20000</v>
      </c>
    </row>
    <row r="11" spans="1:16" ht="14.5" x14ac:dyDescent="0.7">
      <c r="A11" s="8" t="s">
        <v>31</v>
      </c>
      <c r="B11" s="8">
        <v>45400</v>
      </c>
      <c r="C11" s="8">
        <v>70500</v>
      </c>
      <c r="D11" s="8">
        <v>65500</v>
      </c>
      <c r="E11" s="8">
        <v>47100</v>
      </c>
      <c r="F11" s="8">
        <v>84000</v>
      </c>
      <c r="G11" s="8">
        <v>64000</v>
      </c>
      <c r="H11" s="8">
        <v>47100</v>
      </c>
      <c r="I11" s="8">
        <v>96000</v>
      </c>
      <c r="J11" s="8">
        <v>75500</v>
      </c>
      <c r="K11" s="8">
        <v>74000</v>
      </c>
      <c r="L11" s="8">
        <v>40400</v>
      </c>
      <c r="M11" s="8">
        <v>40400</v>
      </c>
      <c r="N11" s="8">
        <v>21900</v>
      </c>
      <c r="O11" s="8">
        <v>23600</v>
      </c>
      <c r="P11" s="8">
        <v>45400</v>
      </c>
    </row>
    <row r="12" spans="1:16" ht="14.5" x14ac:dyDescent="0.7">
      <c r="A12" s="8" t="s">
        <v>32</v>
      </c>
      <c r="B12" s="8">
        <v>187000</v>
      </c>
      <c r="C12" s="8">
        <v>190000</v>
      </c>
      <c r="D12" s="8">
        <v>126000</v>
      </c>
      <c r="E12" s="8">
        <v>170000</v>
      </c>
      <c r="F12" s="8">
        <v>163000</v>
      </c>
      <c r="G12" s="8">
        <v>237000</v>
      </c>
      <c r="H12" s="8">
        <v>175000</v>
      </c>
      <c r="I12" s="8">
        <v>199000</v>
      </c>
      <c r="J12" s="8">
        <v>226000</v>
      </c>
      <c r="K12" s="8">
        <v>200000</v>
      </c>
      <c r="L12" s="8">
        <v>190000</v>
      </c>
      <c r="M12" s="8">
        <v>200000</v>
      </c>
      <c r="N12" s="8">
        <v>194000</v>
      </c>
      <c r="O12" s="8">
        <v>241000</v>
      </c>
      <c r="P12" s="8">
        <v>221000</v>
      </c>
    </row>
    <row r="13" spans="1:16" ht="14.5" x14ac:dyDescent="0.7">
      <c r="A13" s="8" t="s">
        <v>33</v>
      </c>
      <c r="B13" s="8">
        <v>525000</v>
      </c>
      <c r="C13" s="8">
        <v>417000</v>
      </c>
      <c r="D13" s="8">
        <v>545000</v>
      </c>
      <c r="E13" s="8">
        <v>386000</v>
      </c>
      <c r="F13" s="8">
        <v>315000</v>
      </c>
      <c r="G13" s="8">
        <v>465000</v>
      </c>
      <c r="H13" s="8">
        <v>453000</v>
      </c>
      <c r="I13" s="8">
        <v>605000</v>
      </c>
      <c r="J13" s="8">
        <v>570000</v>
      </c>
      <c r="K13" s="8">
        <v>565000</v>
      </c>
      <c r="L13" s="8">
        <v>575000</v>
      </c>
      <c r="M13" s="8">
        <v>590000</v>
      </c>
      <c r="N13" s="8">
        <v>645000</v>
      </c>
      <c r="O13" s="8">
        <v>610000</v>
      </c>
      <c r="P13" s="8">
        <v>530000</v>
      </c>
    </row>
    <row r="14" spans="1:16" ht="14.5" x14ac:dyDescent="0.7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ht="14.5" x14ac:dyDescent="0.7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 ht="14.5" x14ac:dyDescent="0.7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</sheetData>
  <mergeCells count="10">
    <mergeCell ref="B3:D3"/>
    <mergeCell ref="E3:G3"/>
    <mergeCell ref="H3:J3"/>
    <mergeCell ref="K3:M3"/>
    <mergeCell ref="N3:P3"/>
    <mergeCell ref="B9:D9"/>
    <mergeCell ref="E9:G9"/>
    <mergeCell ref="H9:J9"/>
    <mergeCell ref="K9:M9"/>
    <mergeCell ref="N9:P9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83AD13-B6B9-4E59-BEFA-57F8651FBA71}">
  <dimension ref="A1:G6"/>
  <sheetViews>
    <sheetView workbookViewId="0">
      <selection activeCell="G10" sqref="G10"/>
    </sheetView>
  </sheetViews>
  <sheetFormatPr defaultColWidth="8.78125" defaultRowHeight="14.25" x14ac:dyDescent="0.65"/>
  <sheetData>
    <row r="1" spans="1:7" ht="14.5" x14ac:dyDescent="0.7">
      <c r="A1" s="1" t="s">
        <v>0</v>
      </c>
      <c r="B1" s="1"/>
      <c r="C1" s="1"/>
      <c r="D1" s="1"/>
      <c r="E1" s="1"/>
      <c r="F1" s="1"/>
      <c r="G1" s="1"/>
    </row>
    <row r="2" spans="1:7" ht="14.5" x14ac:dyDescent="0.7">
      <c r="A2" s="8"/>
      <c r="B2" s="28" t="s">
        <v>39</v>
      </c>
      <c r="C2" s="28"/>
      <c r="D2" s="28"/>
      <c r="E2" s="28" t="s">
        <v>40</v>
      </c>
      <c r="F2" s="28"/>
      <c r="G2" s="28"/>
    </row>
    <row r="3" spans="1:7" ht="14.5" x14ac:dyDescent="0.7">
      <c r="A3" s="8" t="s">
        <v>29</v>
      </c>
      <c r="B3" s="8">
        <v>0.8</v>
      </c>
      <c r="C3" s="8">
        <v>0.8</v>
      </c>
      <c r="D3" s="8">
        <v>0.8</v>
      </c>
      <c r="E3" s="8">
        <v>0.8</v>
      </c>
      <c r="F3" s="8">
        <v>0.8</v>
      </c>
      <c r="G3" s="8">
        <v>0.8</v>
      </c>
    </row>
    <row r="4" spans="1:7" ht="14.5" x14ac:dyDescent="0.7">
      <c r="A4" s="8" t="s">
        <v>31</v>
      </c>
      <c r="B4" s="8">
        <v>2</v>
      </c>
      <c r="C4" s="8">
        <v>1.88</v>
      </c>
      <c r="D4" s="8">
        <v>1.85</v>
      </c>
      <c r="E4" s="8">
        <v>2.17</v>
      </c>
      <c r="F4" s="8">
        <v>2.17</v>
      </c>
      <c r="G4" s="8">
        <v>2.1800000000000002</v>
      </c>
    </row>
    <row r="5" spans="1:7" ht="14.5" x14ac:dyDescent="0.7">
      <c r="A5" s="8" t="s">
        <v>32</v>
      </c>
      <c r="B5" s="8">
        <v>4.29</v>
      </c>
      <c r="C5" s="8">
        <v>4.9800000000000004</v>
      </c>
      <c r="D5" s="8">
        <v>4.5250000000000004</v>
      </c>
      <c r="E5" s="8">
        <v>7.5</v>
      </c>
      <c r="F5" s="8">
        <v>6.3</v>
      </c>
      <c r="G5" s="8">
        <v>6.35</v>
      </c>
    </row>
    <row r="6" spans="1:7" ht="14.5" x14ac:dyDescent="0.7">
      <c r="A6" s="8" t="s">
        <v>33</v>
      </c>
      <c r="B6" s="8">
        <v>10.4</v>
      </c>
      <c r="C6" s="8">
        <v>11.1</v>
      </c>
      <c r="D6" s="8">
        <v>11.8</v>
      </c>
      <c r="E6" s="8">
        <v>26.1</v>
      </c>
      <c r="F6" s="8">
        <v>25.65</v>
      </c>
      <c r="G6" s="8">
        <v>26.05</v>
      </c>
    </row>
  </sheetData>
  <mergeCells count="2">
    <mergeCell ref="B2:D2"/>
    <mergeCell ref="E2:G2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753BEC-D28C-4B2D-94B1-E88AA03698B8}">
  <dimension ref="A1:O12"/>
  <sheetViews>
    <sheetView workbookViewId="0">
      <selection activeCell="H16" sqref="H16"/>
    </sheetView>
  </sheetViews>
  <sheetFormatPr defaultColWidth="8.78125" defaultRowHeight="14.25" x14ac:dyDescent="0.65"/>
  <sheetData>
    <row r="1" spans="1:15" ht="14.5" x14ac:dyDescent="0.7">
      <c r="A1" s="1" t="s">
        <v>41</v>
      </c>
    </row>
    <row r="2" spans="1:15" ht="14.5" x14ac:dyDescent="0.7">
      <c r="A2" s="8"/>
      <c r="B2" s="28" t="s">
        <v>56</v>
      </c>
      <c r="C2" s="28"/>
      <c r="D2" s="28" t="s">
        <v>57</v>
      </c>
      <c r="E2" s="28"/>
      <c r="F2" s="28" t="s">
        <v>42</v>
      </c>
      <c r="G2" s="28"/>
      <c r="H2" s="28" t="s">
        <v>43</v>
      </c>
      <c r="I2" s="28"/>
      <c r="J2" s="28" t="s">
        <v>44</v>
      </c>
      <c r="K2" s="28"/>
      <c r="L2" s="28" t="s">
        <v>45</v>
      </c>
      <c r="M2" s="28"/>
      <c r="N2" s="28"/>
      <c r="O2" s="28"/>
    </row>
    <row r="3" spans="1:15" ht="14.5" x14ac:dyDescent="0.7">
      <c r="A3" s="8" t="s">
        <v>46</v>
      </c>
      <c r="B3" s="8">
        <v>278.99439999999998</v>
      </c>
      <c r="C3" s="8">
        <v>281.517</v>
      </c>
      <c r="D3" s="8">
        <v>361.07420000000002</v>
      </c>
      <c r="E3" s="8">
        <v>322.4855</v>
      </c>
      <c r="F3" s="8">
        <v>129.75800000000001</v>
      </c>
      <c r="G3" s="8">
        <v>96.185329999999993</v>
      </c>
      <c r="H3" s="8">
        <v>125.1058</v>
      </c>
      <c r="I3" s="8">
        <v>98.110240000000005</v>
      </c>
      <c r="J3" s="8">
        <v>72.222639999999998</v>
      </c>
      <c r="K3" s="8">
        <v>69.290199999999999</v>
      </c>
      <c r="L3" s="8">
        <v>194.8433</v>
      </c>
      <c r="M3" s="8">
        <v>117.91240000000001</v>
      </c>
      <c r="N3" s="8">
        <v>76.006259999999997</v>
      </c>
      <c r="O3" s="8">
        <v>98.027879999999996</v>
      </c>
    </row>
    <row r="4" spans="1:15" ht="14.5" x14ac:dyDescent="0.7">
      <c r="A4" s="8" t="s">
        <v>47</v>
      </c>
      <c r="B4" s="8">
        <v>245.1086</v>
      </c>
      <c r="C4" s="8">
        <v>260.85550000000001</v>
      </c>
      <c r="D4" s="8">
        <v>263.94670000000002</v>
      </c>
      <c r="E4" s="8">
        <v>253.2491</v>
      </c>
      <c r="F4" s="8">
        <v>134.46039999999999</v>
      </c>
      <c r="G4" s="8">
        <v>95.859470000000002</v>
      </c>
      <c r="H4" s="8">
        <v>195.0292</v>
      </c>
      <c r="I4" s="8">
        <v>185.8235</v>
      </c>
      <c r="J4" s="8">
        <v>648.13720000000001</v>
      </c>
      <c r="K4" s="8">
        <v>652.27980000000002</v>
      </c>
      <c r="L4" s="8">
        <v>230.5616</v>
      </c>
      <c r="M4" s="8">
        <v>179.6354</v>
      </c>
      <c r="N4" s="8">
        <v>75.436639999999997</v>
      </c>
      <c r="O4" s="8">
        <v>69.231219999999993</v>
      </c>
    </row>
    <row r="5" spans="1:15" ht="14.5" x14ac:dyDescent="0.7">
      <c r="A5" s="8" t="s">
        <v>48</v>
      </c>
      <c r="B5" s="8">
        <v>2404.357</v>
      </c>
      <c r="C5" s="8">
        <v>2101.3420000000001</v>
      </c>
      <c r="D5" s="8">
        <v>2372.933</v>
      </c>
      <c r="E5" s="8">
        <v>2486.8139999999999</v>
      </c>
      <c r="F5" s="8">
        <v>1235.653</v>
      </c>
      <c r="G5" s="8">
        <v>864.56010000000003</v>
      </c>
      <c r="H5" s="8">
        <v>1091.3050000000001</v>
      </c>
      <c r="I5" s="8">
        <v>893.82150000000001</v>
      </c>
      <c r="J5" s="8">
        <v>16.535170000000001</v>
      </c>
      <c r="K5" s="8">
        <v>19.117909999999998</v>
      </c>
      <c r="L5" s="8">
        <v>12.09571</v>
      </c>
      <c r="M5" s="8">
        <v>13.929779999999999</v>
      </c>
      <c r="N5" s="8">
        <v>5.8249930000000001</v>
      </c>
      <c r="O5" s="8">
        <v>6.5058920000000002</v>
      </c>
    </row>
    <row r="6" spans="1:15" ht="14.5" x14ac:dyDescent="0.7">
      <c r="A6" s="8" t="s">
        <v>49</v>
      </c>
      <c r="B6" s="8">
        <v>95.114270000000005</v>
      </c>
      <c r="C6" s="8">
        <v>106.9863</v>
      </c>
      <c r="D6" s="8">
        <v>96.914199999999994</v>
      </c>
      <c r="E6" s="8">
        <v>95.247739999999993</v>
      </c>
      <c r="F6" s="8">
        <v>103.3098</v>
      </c>
      <c r="G6" s="8">
        <v>80.583079999999995</v>
      </c>
      <c r="H6" s="8">
        <v>76.237499999999997</v>
      </c>
      <c r="I6" s="8">
        <v>58.143349999999998</v>
      </c>
      <c r="J6" s="8">
        <v>2.7882020000000001</v>
      </c>
      <c r="K6" s="8">
        <v>2.2450839999999999</v>
      </c>
      <c r="L6" s="8">
        <v>5.8210249999999997</v>
      </c>
      <c r="M6" s="8">
        <v>5.4290380000000003</v>
      </c>
      <c r="N6" s="8">
        <v>2.3569230000000001</v>
      </c>
      <c r="O6" s="8">
        <v>2.684177</v>
      </c>
    </row>
    <row r="7" spans="1:15" ht="14.5" x14ac:dyDescent="0.7">
      <c r="A7" s="8" t="s">
        <v>50</v>
      </c>
      <c r="B7" s="8">
        <v>258.59140000000002</v>
      </c>
      <c r="C7" s="8">
        <v>295.73930000000001</v>
      </c>
      <c r="D7" s="8">
        <v>366.9991</v>
      </c>
      <c r="E7" s="8">
        <v>329.38619999999997</v>
      </c>
      <c r="F7" s="8">
        <v>89.909760000000006</v>
      </c>
      <c r="G7" s="8">
        <v>74.835250000000002</v>
      </c>
      <c r="H7" s="8">
        <v>171.71350000000001</v>
      </c>
      <c r="I7" s="8">
        <v>131.2517</v>
      </c>
      <c r="J7" s="8">
        <v>12.99028</v>
      </c>
      <c r="K7" s="8">
        <v>13.68469</v>
      </c>
      <c r="L7" s="8">
        <v>4.9869310000000002</v>
      </c>
      <c r="M7" s="8">
        <v>2.789507</v>
      </c>
      <c r="N7" s="8">
        <v>1.4378930000000001</v>
      </c>
      <c r="O7" s="8">
        <v>1.0549519999999999</v>
      </c>
    </row>
    <row r="8" spans="1:15" ht="14.5" x14ac:dyDescent="0.7">
      <c r="A8" s="8" t="s">
        <v>51</v>
      </c>
      <c r="B8" s="8">
        <v>312.34539999999998</v>
      </c>
      <c r="C8" s="8">
        <v>287.34629999999999</v>
      </c>
      <c r="D8" s="8">
        <v>296.1918</v>
      </c>
      <c r="E8" s="8">
        <v>296.7561</v>
      </c>
      <c r="F8" s="8">
        <v>180.43520000000001</v>
      </c>
      <c r="G8" s="8">
        <v>130.59139999999999</v>
      </c>
      <c r="H8" s="8">
        <v>204.32230000000001</v>
      </c>
      <c r="I8" s="8">
        <v>201.37710000000001</v>
      </c>
      <c r="J8" s="8">
        <v>18.76155</v>
      </c>
      <c r="K8" s="8">
        <v>17.634920000000001</v>
      </c>
      <c r="L8" s="8">
        <v>8.2967840000000006</v>
      </c>
      <c r="M8" s="8">
        <v>5.4928720000000002</v>
      </c>
      <c r="N8" s="8">
        <v>3.1039119999999998</v>
      </c>
      <c r="O8" s="8">
        <v>4.6650960000000001</v>
      </c>
    </row>
    <row r="9" spans="1:15" ht="14.5" x14ac:dyDescent="0.7">
      <c r="A9" s="8" t="s">
        <v>52</v>
      </c>
      <c r="B9" s="8">
        <v>70.645330000000001</v>
      </c>
      <c r="C9" s="8">
        <v>83.040549999999996</v>
      </c>
      <c r="D9" s="8">
        <v>68.614019999999996</v>
      </c>
      <c r="E9" s="8">
        <v>68.289879999999997</v>
      </c>
      <c r="F9" s="8">
        <v>47.268540000000002</v>
      </c>
      <c r="G9" s="8">
        <v>33.387300000000003</v>
      </c>
      <c r="H9" s="8">
        <v>29.890180000000001</v>
      </c>
      <c r="I9" s="8">
        <v>22.081959999999999</v>
      </c>
      <c r="J9" s="8">
        <v>0.147588</v>
      </c>
      <c r="K9" s="8">
        <v>0.141595</v>
      </c>
      <c r="L9" s="8">
        <v>0.57791599999999999</v>
      </c>
      <c r="M9" s="8">
        <v>0.14055000000000001</v>
      </c>
      <c r="N9" s="8">
        <v>0.160609</v>
      </c>
      <c r="O9" s="8">
        <v>8.0167000000000002E-2</v>
      </c>
    </row>
    <row r="10" spans="1:15" ht="14.5" x14ac:dyDescent="0.7">
      <c r="A10" s="8" t="s">
        <v>53</v>
      </c>
      <c r="B10" s="8">
        <v>1178.0139999999999</v>
      </c>
      <c r="C10" s="8">
        <v>1486.5060000000001</v>
      </c>
      <c r="D10" s="8">
        <v>1514.2049999999999</v>
      </c>
      <c r="E10" s="8">
        <v>1432.83</v>
      </c>
      <c r="F10" s="8">
        <v>435.16460000000001</v>
      </c>
      <c r="G10" s="8">
        <v>295.43450000000001</v>
      </c>
      <c r="H10" s="8">
        <v>563.29100000000005</v>
      </c>
      <c r="I10" s="8">
        <v>443.2681</v>
      </c>
      <c r="J10" s="8">
        <v>7.4859809999999998</v>
      </c>
      <c r="K10" s="8">
        <v>8.4388850000000009</v>
      </c>
      <c r="L10" s="8">
        <v>0</v>
      </c>
      <c r="M10" s="8">
        <v>0</v>
      </c>
      <c r="N10" s="8">
        <v>0</v>
      </c>
      <c r="O10" s="8">
        <v>0</v>
      </c>
    </row>
    <row r="11" spans="1:15" ht="14.5" x14ac:dyDescent="0.7">
      <c r="A11" s="8" t="s">
        <v>54</v>
      </c>
      <c r="B11" s="8">
        <v>326.44749999999999</v>
      </c>
      <c r="C11" s="8">
        <v>394.80059999999997</v>
      </c>
      <c r="D11" s="8">
        <v>402.86290000000002</v>
      </c>
      <c r="E11" s="8">
        <v>369.80110000000002</v>
      </c>
      <c r="F11" s="8">
        <v>196.6591</v>
      </c>
      <c r="G11" s="8">
        <v>141.76419999999999</v>
      </c>
      <c r="H11" s="8">
        <v>296.97399999999999</v>
      </c>
      <c r="I11" s="8">
        <v>257.00080000000003</v>
      </c>
      <c r="J11" s="8">
        <v>2.4949810000000001</v>
      </c>
      <c r="K11" s="8">
        <v>1.3298209999999999</v>
      </c>
      <c r="L11" s="8">
        <v>3.3082660000000002</v>
      </c>
      <c r="M11" s="8">
        <v>1.9800089999999999</v>
      </c>
      <c r="N11" s="8">
        <v>1.621523</v>
      </c>
      <c r="O11" s="8">
        <v>1.882258</v>
      </c>
    </row>
    <row r="12" spans="1:15" ht="14.5" x14ac:dyDescent="0.7">
      <c r="A12" s="8" t="s">
        <v>55</v>
      </c>
      <c r="B12" s="8">
        <v>0.43890000000000001</v>
      </c>
      <c r="C12" s="8">
        <v>0.73089899999999997</v>
      </c>
      <c r="D12" s="8">
        <v>1.868379</v>
      </c>
      <c r="E12" s="8">
        <v>0.568712</v>
      </c>
      <c r="F12" s="8">
        <v>1.024483</v>
      </c>
      <c r="G12" s="8">
        <v>0.650366</v>
      </c>
      <c r="H12" s="8">
        <v>2.284808</v>
      </c>
      <c r="I12" s="8">
        <v>1.837639</v>
      </c>
      <c r="J12" s="8">
        <v>191.37029999999999</v>
      </c>
      <c r="K12" s="8">
        <v>174.7602</v>
      </c>
      <c r="L12" s="8">
        <v>70.733090000000004</v>
      </c>
      <c r="M12" s="8">
        <v>51.163609999999998</v>
      </c>
      <c r="N12" s="8">
        <v>23.582909999999998</v>
      </c>
      <c r="O12" s="8">
        <v>23.02271</v>
      </c>
    </row>
  </sheetData>
  <mergeCells count="6">
    <mergeCell ref="L2:O2"/>
    <mergeCell ref="B2:C2"/>
    <mergeCell ref="D2:E2"/>
    <mergeCell ref="F2:G2"/>
    <mergeCell ref="H2:I2"/>
    <mergeCell ref="J2:K2"/>
  </mergeCells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6CD130-B3E1-4FC4-AF38-50270B568C9B}">
  <dimension ref="A1:F4"/>
  <sheetViews>
    <sheetView topLeftCell="B1" workbookViewId="0">
      <selection activeCell="B3" sqref="B3:B4"/>
    </sheetView>
  </sheetViews>
  <sheetFormatPr defaultColWidth="8.78125" defaultRowHeight="14.25" x14ac:dyDescent="0.65"/>
  <sheetData>
    <row r="1" spans="1:6" ht="14.5" x14ac:dyDescent="0.7">
      <c r="A1" t="s">
        <v>0</v>
      </c>
      <c r="B1" s="1" t="s">
        <v>58</v>
      </c>
      <c r="C1" s="1"/>
      <c r="D1" s="1"/>
      <c r="E1" s="1"/>
      <c r="F1" s="1"/>
    </row>
    <row r="2" spans="1:6" ht="14.5" x14ac:dyDescent="0.7">
      <c r="B2" s="1"/>
      <c r="C2" s="27" t="s">
        <v>59</v>
      </c>
      <c r="D2" s="27"/>
      <c r="E2" s="27" t="s">
        <v>60</v>
      </c>
      <c r="F2" s="27"/>
    </row>
    <row r="3" spans="1:6" ht="14.5" x14ac:dyDescent="0.7">
      <c r="B3" s="1" t="s">
        <v>61</v>
      </c>
      <c r="C3" s="1">
        <v>304</v>
      </c>
      <c r="D3" s="1">
        <v>259</v>
      </c>
      <c r="E3" s="1">
        <v>30</v>
      </c>
      <c r="F3" s="1">
        <v>27</v>
      </c>
    </row>
    <row r="4" spans="1:6" ht="14.5" x14ac:dyDescent="0.7">
      <c r="B4" s="1" t="s">
        <v>62</v>
      </c>
      <c r="C4" s="1">
        <v>8</v>
      </c>
      <c r="D4" s="1">
        <v>8</v>
      </c>
      <c r="E4" s="1">
        <v>0</v>
      </c>
      <c r="F4" s="1">
        <v>0</v>
      </c>
    </row>
  </sheetData>
  <mergeCells count="2">
    <mergeCell ref="C2:D2"/>
    <mergeCell ref="E2:F2"/>
  </mergeCells>
  <phoneticPr fontId="2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0D6445-5ADE-4D9C-A9CF-E1AFCD7674DE}">
  <dimension ref="A1:O30"/>
  <sheetViews>
    <sheetView zoomScaleNormal="100" workbookViewId="0">
      <selection sqref="A1:XFD30"/>
    </sheetView>
  </sheetViews>
  <sheetFormatPr defaultColWidth="8.6484375" defaultRowHeight="14.5" x14ac:dyDescent="0.7"/>
  <cols>
    <col min="1" max="1" width="25.78125" style="1" customWidth="1"/>
    <col min="2" max="2" width="33.6484375" style="1" customWidth="1"/>
    <col min="3" max="16384" width="8.6484375" style="1"/>
  </cols>
  <sheetData>
    <row r="1" spans="1:15" x14ac:dyDescent="0.7">
      <c r="A1" s="1" t="s">
        <v>65</v>
      </c>
    </row>
    <row r="2" spans="1:15" x14ac:dyDescent="0.7">
      <c r="A2" s="1" t="s">
        <v>68</v>
      </c>
    </row>
    <row r="3" spans="1:15" x14ac:dyDescent="0.7">
      <c r="A3" s="1" t="s">
        <v>69</v>
      </c>
      <c r="B3" s="1" t="s">
        <v>70</v>
      </c>
      <c r="C3" s="1" t="s">
        <v>71</v>
      </c>
      <c r="D3" s="1" t="s">
        <v>72</v>
      </c>
      <c r="E3" s="1" t="s">
        <v>73</v>
      </c>
      <c r="H3" s="1" t="s">
        <v>74</v>
      </c>
      <c r="I3" s="1" t="s">
        <v>75</v>
      </c>
      <c r="J3" s="1" t="s">
        <v>76</v>
      </c>
      <c r="K3" s="1" t="s">
        <v>77</v>
      </c>
      <c r="L3" s="1" t="s">
        <v>78</v>
      </c>
      <c r="M3" s="1" t="s">
        <v>79</v>
      </c>
      <c r="N3" s="1" t="s">
        <v>80</v>
      </c>
      <c r="O3" s="1" t="s">
        <v>81</v>
      </c>
    </row>
    <row r="4" spans="1:15" x14ac:dyDescent="0.7">
      <c r="A4" s="1" t="s">
        <v>82</v>
      </c>
      <c r="B4" s="1" t="s">
        <v>104</v>
      </c>
      <c r="C4" s="1">
        <v>12</v>
      </c>
      <c r="D4" s="1">
        <v>8.4507042253521103</v>
      </c>
      <c r="E4" s="11">
        <v>2.6910576390962099E-9</v>
      </c>
      <c r="F4" s="1">
        <f t="shared" ref="F4:F7" si="0">LOG10(E4)</f>
        <v>-8.5700770000908193</v>
      </c>
      <c r="G4" s="11">
        <f>-F4</f>
        <v>8.5700770000908193</v>
      </c>
      <c r="H4" s="1" t="s">
        <v>83</v>
      </c>
      <c r="I4" s="1">
        <v>61</v>
      </c>
      <c r="J4" s="1">
        <v>134</v>
      </c>
      <c r="K4" s="1">
        <v>8156</v>
      </c>
      <c r="L4" s="1">
        <v>11.973574749204699</v>
      </c>
      <c r="M4" s="11">
        <v>4.22495954333079E-7</v>
      </c>
      <c r="N4" s="11">
        <v>4.22496049338105E-7</v>
      </c>
      <c r="O4" s="11">
        <v>3.9558547294714202E-7</v>
      </c>
    </row>
    <row r="5" spans="1:15" x14ac:dyDescent="0.7">
      <c r="A5" s="1" t="s">
        <v>82</v>
      </c>
      <c r="B5" s="1" t="s">
        <v>84</v>
      </c>
      <c r="C5" s="1">
        <v>22</v>
      </c>
      <c r="D5" s="1">
        <v>15.492957746478799</v>
      </c>
      <c r="E5" s="1">
        <v>2.2603321111540299E-3</v>
      </c>
      <c r="F5" s="1">
        <f t="shared" si="0"/>
        <v>-2.6458277451690226</v>
      </c>
      <c r="G5" s="11">
        <f t="shared" ref="G5:G7" si="1">-F5</f>
        <v>2.6458277451690226</v>
      </c>
      <c r="H5" s="1" t="s">
        <v>85</v>
      </c>
      <c r="I5" s="1">
        <v>61</v>
      </c>
      <c r="J5" s="1">
        <v>1539</v>
      </c>
      <c r="K5" s="1">
        <v>8156</v>
      </c>
      <c r="L5" s="1">
        <v>1.9113113688897401</v>
      </c>
      <c r="M5" s="1">
        <v>0.299018519711023</v>
      </c>
      <c r="N5" s="1">
        <v>2.95726784542652E-2</v>
      </c>
      <c r="O5" s="1">
        <v>2.7689068361636801E-2</v>
      </c>
    </row>
    <row r="6" spans="1:15" x14ac:dyDescent="0.7">
      <c r="A6" s="1" t="s">
        <v>86</v>
      </c>
      <c r="B6" s="1" t="s">
        <v>87</v>
      </c>
      <c r="C6" s="1">
        <v>10</v>
      </c>
      <c r="D6" s="1">
        <v>7.0422535211267601</v>
      </c>
      <c r="E6" s="1">
        <v>4.7800706012970399E-3</v>
      </c>
      <c r="F6" s="1">
        <f t="shared" si="0"/>
        <v>-2.3205656888424246</v>
      </c>
      <c r="G6" s="11">
        <f t="shared" si="1"/>
        <v>2.3205656888424246</v>
      </c>
      <c r="H6" s="1" t="s">
        <v>88</v>
      </c>
      <c r="I6" s="1">
        <v>75</v>
      </c>
      <c r="J6" s="1">
        <v>489</v>
      </c>
      <c r="K6" s="1">
        <v>11187</v>
      </c>
      <c r="L6" s="1">
        <v>3.0503067484662498</v>
      </c>
      <c r="M6" s="1">
        <v>0.227978369472882</v>
      </c>
      <c r="N6" s="1">
        <v>8.6041270823346797E-2</v>
      </c>
      <c r="O6" s="1">
        <v>8.4447913956247803E-2</v>
      </c>
    </row>
    <row r="7" spans="1:15" x14ac:dyDescent="0.7">
      <c r="A7" s="1" t="s">
        <v>89</v>
      </c>
      <c r="B7" s="1" t="s">
        <v>90</v>
      </c>
      <c r="C7" s="1">
        <v>6</v>
      </c>
      <c r="D7" s="1">
        <v>4.2253521126760498</v>
      </c>
      <c r="E7" s="1">
        <v>4.0134001268225701E-2</v>
      </c>
      <c r="F7" s="1">
        <f t="shared" si="0"/>
        <v>-1.3964875399401118</v>
      </c>
      <c r="G7" s="11">
        <f t="shared" si="1"/>
        <v>1.3964875399401118</v>
      </c>
      <c r="H7" s="1" t="s">
        <v>91</v>
      </c>
      <c r="I7" s="1">
        <v>121</v>
      </c>
      <c r="J7" s="1">
        <v>274</v>
      </c>
      <c r="K7" s="1">
        <v>17543</v>
      </c>
      <c r="L7" s="1">
        <v>3.1748205344754701</v>
      </c>
      <c r="M7" s="1">
        <v>0.61019807173019602</v>
      </c>
      <c r="N7" s="1">
        <v>0.28327105830910099</v>
      </c>
      <c r="O7" s="1">
        <v>0.27095492533914001</v>
      </c>
    </row>
    <row r="8" spans="1:15" x14ac:dyDescent="0.7">
      <c r="G8" s="11"/>
    </row>
    <row r="9" spans="1:15" x14ac:dyDescent="0.7">
      <c r="A9" s="1" t="s">
        <v>92</v>
      </c>
    </row>
    <row r="10" spans="1:15" x14ac:dyDescent="0.7">
      <c r="A10" s="1" t="s">
        <v>93</v>
      </c>
      <c r="B10" s="1" t="s">
        <v>70</v>
      </c>
      <c r="C10" s="1" t="s">
        <v>71</v>
      </c>
      <c r="D10" s="1" t="s">
        <v>72</v>
      </c>
      <c r="E10" s="1" t="s">
        <v>73</v>
      </c>
      <c r="H10" s="1" t="s">
        <v>74</v>
      </c>
      <c r="I10" s="1" t="s">
        <v>75</v>
      </c>
      <c r="J10" s="1" t="s">
        <v>76</v>
      </c>
      <c r="K10" s="1" t="s">
        <v>77</v>
      </c>
      <c r="L10" s="1" t="s">
        <v>78</v>
      </c>
      <c r="M10" s="1" t="s">
        <v>79</v>
      </c>
      <c r="N10" s="1" t="s">
        <v>80</v>
      </c>
      <c r="O10" s="1" t="s">
        <v>81</v>
      </c>
    </row>
    <row r="11" spans="1:15" x14ac:dyDescent="0.7">
      <c r="A11" s="1" t="s">
        <v>94</v>
      </c>
      <c r="B11" s="1" t="s">
        <v>95</v>
      </c>
      <c r="C11" s="1">
        <v>9</v>
      </c>
      <c r="D11" s="1">
        <v>16.363636363636299</v>
      </c>
      <c r="E11" s="11">
        <v>2.3880155109013099E-4</v>
      </c>
      <c r="F11" s="1">
        <f t="shared" ref="F11:F14" si="2">LOG10(E11)</f>
        <v>-3.6219628566561646</v>
      </c>
      <c r="G11" s="11">
        <f>-F11</f>
        <v>3.6219628566561646</v>
      </c>
      <c r="H11" s="1" t="s">
        <v>96</v>
      </c>
      <c r="I11" s="1">
        <v>40</v>
      </c>
      <c r="J11" s="1">
        <v>839</v>
      </c>
      <c r="K11" s="1">
        <v>19176</v>
      </c>
      <c r="L11" s="1">
        <v>5.1425506555423102</v>
      </c>
      <c r="M11" s="1">
        <v>0.32035740944982599</v>
      </c>
      <c r="N11" s="1">
        <v>0.192951653280826</v>
      </c>
      <c r="O11" s="1">
        <v>0.19235464940310101</v>
      </c>
    </row>
    <row r="12" spans="1:15" x14ac:dyDescent="0.7">
      <c r="A12" s="1" t="s">
        <v>94</v>
      </c>
      <c r="B12" s="1" t="s">
        <v>97</v>
      </c>
      <c r="C12" s="1">
        <v>4</v>
      </c>
      <c r="D12" s="1">
        <v>7.2727272727272698</v>
      </c>
      <c r="E12" s="11">
        <v>7.8265601161032605E-4</v>
      </c>
      <c r="F12" s="1">
        <f t="shared" si="2"/>
        <v>-3.1064290745763747</v>
      </c>
      <c r="G12" s="11">
        <f t="shared" ref="G12:G14" si="3">-F12</f>
        <v>3.1064290745763747</v>
      </c>
      <c r="H12" s="1" t="s">
        <v>98</v>
      </c>
      <c r="I12" s="1">
        <v>40</v>
      </c>
      <c r="J12" s="1">
        <v>89</v>
      </c>
      <c r="K12" s="1">
        <v>19176</v>
      </c>
      <c r="L12" s="1">
        <v>21.546067415730299</v>
      </c>
      <c r="M12" s="1">
        <v>0.71805697750702902</v>
      </c>
      <c r="N12" s="1">
        <v>0.23164296238388099</v>
      </c>
      <c r="O12" s="1">
        <v>0.23092624529729699</v>
      </c>
    </row>
    <row r="13" spans="1:15" x14ac:dyDescent="0.7">
      <c r="A13" s="1" t="s">
        <v>94</v>
      </c>
      <c r="B13" s="1" t="s">
        <v>99</v>
      </c>
      <c r="C13" s="1">
        <v>11</v>
      </c>
      <c r="D13" s="1">
        <v>20</v>
      </c>
      <c r="E13" s="1">
        <v>1.14674733853406E-3</v>
      </c>
      <c r="F13" s="1">
        <f t="shared" si="2"/>
        <v>-2.9405322591413148</v>
      </c>
      <c r="G13" s="11">
        <f t="shared" si="3"/>
        <v>2.9405322591413148</v>
      </c>
      <c r="H13" s="1" t="s">
        <v>100</v>
      </c>
      <c r="I13" s="1">
        <v>40</v>
      </c>
      <c r="J13" s="1">
        <v>1615</v>
      </c>
      <c r="K13" s="1">
        <v>19176</v>
      </c>
      <c r="L13" s="1">
        <v>3.2652631578947302</v>
      </c>
      <c r="M13" s="1">
        <v>0.843602504001977</v>
      </c>
      <c r="N13" s="1">
        <v>0.23164296238388099</v>
      </c>
      <c r="O13" s="1">
        <v>0.23092624529729699</v>
      </c>
    </row>
    <row r="14" spans="1:15" x14ac:dyDescent="0.7">
      <c r="A14" s="1" t="s">
        <v>94</v>
      </c>
      <c r="B14" s="1" t="s">
        <v>101</v>
      </c>
      <c r="C14" s="1">
        <v>4</v>
      </c>
      <c r="D14" s="1">
        <v>7.2727272727272698</v>
      </c>
      <c r="E14" s="1">
        <v>1.29849042541409E-2</v>
      </c>
      <c r="F14" s="1">
        <f t="shared" si="2"/>
        <v>-1.8865612483490086</v>
      </c>
      <c r="G14" s="11">
        <f t="shared" si="3"/>
        <v>1.8865612483490086</v>
      </c>
      <c r="H14" s="1" t="s">
        <v>102</v>
      </c>
      <c r="I14" s="1">
        <v>40</v>
      </c>
      <c r="J14" s="1">
        <v>242</v>
      </c>
      <c r="K14" s="1">
        <v>19176</v>
      </c>
      <c r="L14" s="1">
        <v>7.92396694214876</v>
      </c>
      <c r="M14" s="1">
        <v>0.99999999933690298</v>
      </c>
      <c r="N14" s="1">
        <v>1</v>
      </c>
      <c r="O14" s="1">
        <v>0.99752321981424097</v>
      </c>
    </row>
    <row r="19" spans="1:4" x14ac:dyDescent="0.7">
      <c r="B19" s="1" t="s">
        <v>70</v>
      </c>
      <c r="C19" s="1" t="s">
        <v>73</v>
      </c>
      <c r="D19" s="12" t="s">
        <v>103</v>
      </c>
    </row>
    <row r="20" spans="1:4" x14ac:dyDescent="0.7">
      <c r="A20" s="1" t="s">
        <v>105</v>
      </c>
      <c r="B20" s="1" t="s">
        <v>104</v>
      </c>
      <c r="C20" s="11">
        <v>2.6910576390962099E-9</v>
      </c>
      <c r="D20" s="1">
        <f>-LOG10(C20)</f>
        <v>8.5700770000908193</v>
      </c>
    </row>
    <row r="21" spans="1:4" x14ac:dyDescent="0.7">
      <c r="B21" s="1" t="s">
        <v>84</v>
      </c>
      <c r="C21" s="1">
        <v>2.2603321111540299E-3</v>
      </c>
      <c r="D21" s="1">
        <f t="shared" ref="D21:D23" si="4">-LOG10(C21)</f>
        <v>2.6458277451690226</v>
      </c>
    </row>
    <row r="22" spans="1:4" x14ac:dyDescent="0.7">
      <c r="B22" s="1" t="s">
        <v>87</v>
      </c>
      <c r="C22" s="1">
        <v>4.7800706012970399E-3</v>
      </c>
      <c r="D22" s="1">
        <f t="shared" si="4"/>
        <v>2.3205656888424246</v>
      </c>
    </row>
    <row r="23" spans="1:4" x14ac:dyDescent="0.7">
      <c r="B23" s="1" t="s">
        <v>90</v>
      </c>
      <c r="C23" s="1">
        <v>4.0134001268225701E-2</v>
      </c>
      <c r="D23" s="1">
        <f t="shared" si="4"/>
        <v>1.3964875399401118</v>
      </c>
    </row>
    <row r="26" spans="1:4" x14ac:dyDescent="0.7">
      <c r="B26" s="1" t="s">
        <v>70</v>
      </c>
      <c r="C26" s="1" t="s">
        <v>73</v>
      </c>
    </row>
    <row r="27" spans="1:4" x14ac:dyDescent="0.7">
      <c r="A27" s="1" t="s">
        <v>106</v>
      </c>
      <c r="B27" s="1" t="s">
        <v>95</v>
      </c>
      <c r="C27" s="11">
        <v>2.3880155109013099E-4</v>
      </c>
      <c r="D27" s="1">
        <f>-LOG10(C27)</f>
        <v>3.6219628566561646</v>
      </c>
    </row>
    <row r="28" spans="1:4" x14ac:dyDescent="0.7">
      <c r="B28" s="1" t="s">
        <v>97</v>
      </c>
      <c r="C28" s="11">
        <v>7.8265601161032605E-4</v>
      </c>
      <c r="D28" s="1">
        <f t="shared" ref="D28:D30" si="5">-LOG10(C28)</f>
        <v>3.1064290745763747</v>
      </c>
    </row>
    <row r="29" spans="1:4" x14ac:dyDescent="0.7">
      <c r="B29" s="1" t="s">
        <v>99</v>
      </c>
      <c r="C29" s="1">
        <v>1.14674733853406E-3</v>
      </c>
      <c r="D29" s="1">
        <f t="shared" si="5"/>
        <v>2.9405322591413148</v>
      </c>
    </row>
    <row r="30" spans="1:4" x14ac:dyDescent="0.7">
      <c r="B30" s="1" t="s">
        <v>101</v>
      </c>
      <c r="C30" s="1">
        <v>1.29849042541409E-2</v>
      </c>
      <c r="D30" s="1">
        <f t="shared" si="5"/>
        <v>1.8865612483490086</v>
      </c>
    </row>
  </sheetData>
  <phoneticPr fontId="2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979146-5DA6-4DE5-80C1-0842AB554CB0}">
  <dimension ref="A1:B5"/>
  <sheetViews>
    <sheetView workbookViewId="0">
      <selection activeCell="H33" sqref="H33"/>
    </sheetView>
  </sheetViews>
  <sheetFormatPr defaultColWidth="8.78125" defaultRowHeight="14.25" x14ac:dyDescent="0.65"/>
  <cols>
    <col min="1" max="2" width="20" customWidth="1"/>
  </cols>
  <sheetData>
    <row r="1" spans="1:2" ht="14.5" x14ac:dyDescent="0.7">
      <c r="A1" s="1" t="s">
        <v>66</v>
      </c>
      <c r="B1" s="1"/>
    </row>
    <row r="2" spans="1:2" ht="14.5" x14ac:dyDescent="0.65">
      <c r="A2" s="10" t="s">
        <v>64</v>
      </c>
      <c r="B2" s="10" t="s">
        <v>63</v>
      </c>
    </row>
    <row r="3" spans="1:2" ht="14.5" x14ac:dyDescent="0.65">
      <c r="A3" s="10">
        <v>286</v>
      </c>
      <c r="B3" s="10">
        <v>5</v>
      </c>
    </row>
    <row r="4" spans="1:2" ht="14.5" x14ac:dyDescent="0.65">
      <c r="A4" s="10">
        <v>238</v>
      </c>
      <c r="B4" s="10">
        <v>2</v>
      </c>
    </row>
    <row r="5" spans="1:2" ht="14.5" x14ac:dyDescent="0.65">
      <c r="A5" s="10">
        <v>279</v>
      </c>
      <c r="B5" s="10">
        <v>2</v>
      </c>
    </row>
  </sheetData>
  <phoneticPr fontId="2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7B071F-9965-42C5-822D-574F6A4F55B9}">
  <dimension ref="A1:G5"/>
  <sheetViews>
    <sheetView workbookViewId="0">
      <selection activeCell="F11" sqref="F11"/>
    </sheetView>
  </sheetViews>
  <sheetFormatPr defaultColWidth="8.78125" defaultRowHeight="14.25" x14ac:dyDescent="0.65"/>
  <sheetData>
    <row r="1" spans="1:7" ht="14.5" x14ac:dyDescent="0.7">
      <c r="A1" s="1" t="s">
        <v>67</v>
      </c>
      <c r="B1" s="1"/>
      <c r="C1" s="1"/>
      <c r="D1" s="1"/>
      <c r="E1" s="1"/>
      <c r="F1" s="1"/>
      <c r="G1" s="1"/>
    </row>
    <row r="2" spans="1:7" ht="14.5" x14ac:dyDescent="0.65">
      <c r="A2" s="9"/>
      <c r="B2" s="29" t="s">
        <v>38</v>
      </c>
      <c r="C2" s="29"/>
      <c r="D2" s="29"/>
      <c r="E2" s="29" t="s">
        <v>37</v>
      </c>
      <c r="F2" s="29"/>
      <c r="G2" s="29"/>
    </row>
    <row r="3" spans="1:7" ht="14.5" x14ac:dyDescent="0.65">
      <c r="A3" s="9" t="s">
        <v>29</v>
      </c>
      <c r="B3" s="9">
        <v>20000</v>
      </c>
      <c r="C3" s="9">
        <v>20000</v>
      </c>
      <c r="D3" s="9">
        <v>20000</v>
      </c>
      <c r="E3" s="9">
        <v>20000</v>
      </c>
      <c r="F3" s="9">
        <v>20000</v>
      </c>
      <c r="G3" s="9">
        <v>20000</v>
      </c>
    </row>
    <row r="4" spans="1:7" ht="14.5" x14ac:dyDescent="0.65">
      <c r="A4" s="9" t="s">
        <v>31</v>
      </c>
      <c r="B4" s="9">
        <v>45400</v>
      </c>
      <c r="C4" s="9">
        <v>70500</v>
      </c>
      <c r="D4" s="9">
        <v>65500</v>
      </c>
      <c r="E4" s="9">
        <v>43800</v>
      </c>
      <c r="F4" s="9">
        <v>48800</v>
      </c>
      <c r="G4" s="9"/>
    </row>
    <row r="5" spans="1:7" ht="14.5" x14ac:dyDescent="0.65">
      <c r="A5" s="9" t="s">
        <v>32</v>
      </c>
      <c r="B5" s="9">
        <v>187000</v>
      </c>
      <c r="C5" s="9">
        <v>190000</v>
      </c>
      <c r="D5" s="9">
        <v>126000</v>
      </c>
      <c r="E5" s="9">
        <v>131000</v>
      </c>
      <c r="F5" s="9">
        <v>160000</v>
      </c>
      <c r="G5" s="9">
        <v>162000</v>
      </c>
    </row>
  </sheetData>
  <mergeCells count="2">
    <mergeCell ref="B2:D2"/>
    <mergeCell ref="E2:G2"/>
  </mergeCells>
  <phoneticPr fontId="2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1F6E95-713D-4A8A-8E43-E24DA73C5A0B}">
  <dimension ref="A1:H5"/>
  <sheetViews>
    <sheetView tabSelected="1" workbookViewId="0">
      <selection activeCell="E6" sqref="E6"/>
    </sheetView>
  </sheetViews>
  <sheetFormatPr defaultColWidth="8.78125" defaultRowHeight="14.25" x14ac:dyDescent="0.65"/>
  <cols>
    <col min="1" max="1" width="19.0859375" customWidth="1"/>
  </cols>
  <sheetData>
    <row r="1" spans="1:8" ht="15.25" x14ac:dyDescent="0.65">
      <c r="A1" s="20" t="s">
        <v>192</v>
      </c>
      <c r="B1" s="20"/>
      <c r="C1" s="20"/>
    </row>
    <row r="2" spans="1:8" ht="15.25" x14ac:dyDescent="0.65">
      <c r="A2" s="21"/>
      <c r="B2" s="22" t="s">
        <v>132</v>
      </c>
      <c r="C2" s="22" t="s">
        <v>133</v>
      </c>
      <c r="D2" s="22" t="s">
        <v>134</v>
      </c>
      <c r="F2" s="20"/>
      <c r="G2" s="20"/>
      <c r="H2" s="20"/>
    </row>
    <row r="3" spans="1:8" ht="15.25" x14ac:dyDescent="0.65">
      <c r="A3" s="21" t="s">
        <v>135</v>
      </c>
      <c r="B3" s="21">
        <v>391</v>
      </c>
      <c r="C3" s="21">
        <v>207</v>
      </c>
      <c r="D3" s="21">
        <v>20</v>
      </c>
      <c r="F3" s="19"/>
      <c r="G3" s="19"/>
      <c r="H3" s="19"/>
    </row>
    <row r="4" spans="1:8" ht="15.25" x14ac:dyDescent="0.65">
      <c r="A4" s="21" t="s">
        <v>135</v>
      </c>
      <c r="B4" s="21">
        <v>274</v>
      </c>
      <c r="C4" s="21">
        <v>437</v>
      </c>
      <c r="D4" s="21">
        <v>19</v>
      </c>
      <c r="F4" s="19"/>
      <c r="G4" s="19"/>
      <c r="H4" s="19"/>
    </row>
    <row r="5" spans="1:8" ht="15.25" x14ac:dyDescent="0.65">
      <c r="A5" s="21" t="s">
        <v>135</v>
      </c>
      <c r="B5" s="21">
        <v>162.5</v>
      </c>
      <c r="C5" s="21">
        <v>187</v>
      </c>
      <c r="D5" s="21">
        <v>26</v>
      </c>
      <c r="F5" s="19"/>
      <c r="G5" s="19"/>
      <c r="H5" s="19"/>
    </row>
  </sheetData>
  <phoneticPr fontId="2" type="noConversion"/>
  <pageMargins left="0.7" right="0.7" top="0.75" bottom="0.75" header="0.3" footer="0.3"/>
  <pageSetup paperSize="9" orientation="portrait" horizontalDpi="0" verticalDpi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A7308B-FAB6-4ACE-98D7-950162263ED4}">
  <dimension ref="A1:N32"/>
  <sheetViews>
    <sheetView workbookViewId="0">
      <selection activeCell="H35" sqref="H35"/>
    </sheetView>
  </sheetViews>
  <sheetFormatPr defaultColWidth="8.78125" defaultRowHeight="14.25" x14ac:dyDescent="0.65"/>
  <cols>
    <col min="2" max="2" width="43.6484375" customWidth="1"/>
    <col min="4" max="4" width="9.21484375" bestFit="1" customWidth="1"/>
  </cols>
  <sheetData>
    <row r="1" spans="1:14" s="1" customFormat="1" ht="14.5" x14ac:dyDescent="0.7">
      <c r="A1" s="1" t="s">
        <v>137</v>
      </c>
    </row>
    <row r="2" spans="1:14" s="1" customFormat="1" ht="14.5" x14ac:dyDescent="0.7"/>
    <row r="3" spans="1:14" s="1" customFormat="1" ht="14.5" x14ac:dyDescent="0.7">
      <c r="A3" s="27" t="s">
        <v>163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</row>
    <row r="4" spans="1:14" s="1" customFormat="1" ht="14.5" x14ac:dyDescent="0.7">
      <c r="A4" s="1" t="s">
        <v>93</v>
      </c>
      <c r="B4" s="1" t="s">
        <v>70</v>
      </c>
      <c r="C4" s="1" t="s">
        <v>71</v>
      </c>
      <c r="D4" s="1" t="s">
        <v>138</v>
      </c>
      <c r="E4" s="1" t="s">
        <v>73</v>
      </c>
      <c r="F4" s="1" t="s">
        <v>74</v>
      </c>
      <c r="G4" s="1" t="s">
        <v>139</v>
      </c>
      <c r="H4" s="1" t="s">
        <v>140</v>
      </c>
      <c r="I4" s="1" t="s">
        <v>141</v>
      </c>
      <c r="J4" s="1" t="s">
        <v>142</v>
      </c>
      <c r="K4" s="1" t="s">
        <v>80</v>
      </c>
      <c r="L4" s="1" t="s">
        <v>81</v>
      </c>
      <c r="M4" s="11"/>
      <c r="N4" s="11"/>
    </row>
    <row r="5" spans="1:14" s="1" customFormat="1" ht="14.5" x14ac:dyDescent="0.7">
      <c r="A5" s="1" t="s">
        <v>136</v>
      </c>
      <c r="B5" s="1" t="s">
        <v>143</v>
      </c>
      <c r="C5" s="1">
        <v>10</v>
      </c>
      <c r="D5" s="1">
        <v>7.8740157480314998</v>
      </c>
      <c r="E5" s="1">
        <v>2.5637699114912801E-3</v>
      </c>
      <c r="F5" s="1" t="s">
        <v>144</v>
      </c>
      <c r="G5" s="1">
        <v>100</v>
      </c>
      <c r="H5" s="1">
        <v>325</v>
      </c>
      <c r="I5" s="1">
        <v>11009</v>
      </c>
      <c r="J5" s="1">
        <v>3.3873846153846201</v>
      </c>
      <c r="K5" s="1">
        <v>0.22659211950245001</v>
      </c>
      <c r="L5" s="1">
        <v>0.22405834180833301</v>
      </c>
    </row>
    <row r="6" spans="1:14" s="1" customFormat="1" ht="14.5" x14ac:dyDescent="0.7">
      <c r="A6" s="1" t="s">
        <v>136</v>
      </c>
      <c r="B6" s="1" t="s">
        <v>145</v>
      </c>
      <c r="C6" s="1">
        <v>9</v>
      </c>
      <c r="D6" s="1">
        <v>7.0866141732283499</v>
      </c>
      <c r="E6" s="1">
        <v>4.1759711201809898E-3</v>
      </c>
      <c r="F6" s="1" t="s">
        <v>146</v>
      </c>
      <c r="G6" s="1">
        <v>100</v>
      </c>
      <c r="H6" s="1">
        <v>286</v>
      </c>
      <c r="I6" s="1">
        <v>11009</v>
      </c>
      <c r="J6" s="1">
        <v>3.46437062937063</v>
      </c>
      <c r="K6" s="1">
        <v>0.24614297287331699</v>
      </c>
      <c r="L6" s="1">
        <v>0.24339057541307199</v>
      </c>
    </row>
    <row r="7" spans="1:14" s="1" customFormat="1" ht="14.5" x14ac:dyDescent="0.7">
      <c r="A7" s="1" t="s">
        <v>136</v>
      </c>
      <c r="B7" s="1" t="s">
        <v>147</v>
      </c>
      <c r="C7" s="1">
        <v>4</v>
      </c>
      <c r="D7" s="1">
        <v>3.1496062992125999</v>
      </c>
      <c r="E7" s="1">
        <v>6.7093490037900601E-3</v>
      </c>
      <c r="F7" s="1" t="s">
        <v>148</v>
      </c>
      <c r="G7" s="1">
        <v>100</v>
      </c>
      <c r="H7" s="1">
        <v>43</v>
      </c>
      <c r="I7" s="1">
        <v>11009</v>
      </c>
      <c r="J7" s="1">
        <v>10.2409302325581</v>
      </c>
      <c r="K7" s="1">
        <v>0.26888784856504899</v>
      </c>
      <c r="L7" s="1">
        <v>0.26588111543413001</v>
      </c>
    </row>
    <row r="8" spans="1:14" s="1" customFormat="1" ht="14.5" x14ac:dyDescent="0.7">
      <c r="A8" s="1" t="s">
        <v>136</v>
      </c>
      <c r="B8" s="1" t="s">
        <v>149</v>
      </c>
      <c r="C8" s="1">
        <v>5</v>
      </c>
      <c r="D8" s="1">
        <v>3.9370078740157499</v>
      </c>
      <c r="E8" s="1">
        <v>6.8549426197154796E-3</v>
      </c>
      <c r="F8" s="1" t="s">
        <v>150</v>
      </c>
      <c r="G8" s="1">
        <v>100</v>
      </c>
      <c r="H8" s="1">
        <v>84</v>
      </c>
      <c r="I8" s="1">
        <v>11009</v>
      </c>
      <c r="J8" s="1">
        <v>6.5529761904761896</v>
      </c>
      <c r="K8" s="1">
        <v>0.26888784856504899</v>
      </c>
      <c r="L8" s="1">
        <v>0.26588111543413001</v>
      </c>
    </row>
    <row r="9" spans="1:14" s="1" customFormat="1" ht="14.5" x14ac:dyDescent="0.7">
      <c r="A9" s="1" t="s">
        <v>136</v>
      </c>
      <c r="B9" s="1" t="s">
        <v>151</v>
      </c>
      <c r="C9" s="1">
        <v>4</v>
      </c>
      <c r="D9" s="1">
        <v>3.1496062992125999</v>
      </c>
      <c r="E9" s="1">
        <v>8.5906660883402295E-3</v>
      </c>
      <c r="F9" s="1" t="s">
        <v>152</v>
      </c>
      <c r="G9" s="1">
        <v>100</v>
      </c>
      <c r="H9" s="1">
        <v>47</v>
      </c>
      <c r="I9" s="1">
        <v>11009</v>
      </c>
      <c r="J9" s="1">
        <v>9.3693617021276605</v>
      </c>
      <c r="K9" s="1">
        <v>0.26888784856504899</v>
      </c>
      <c r="L9" s="1">
        <v>0.26588111543413001</v>
      </c>
    </row>
    <row r="10" spans="1:14" s="1" customFormat="1" ht="14.5" x14ac:dyDescent="0.7">
      <c r="A10" s="1" t="s">
        <v>136</v>
      </c>
      <c r="B10" s="1" t="s">
        <v>153</v>
      </c>
      <c r="C10" s="1">
        <v>4</v>
      </c>
      <c r="D10" s="1">
        <v>3.1496062992125999</v>
      </c>
      <c r="E10" s="1">
        <v>8.5906660883402295E-3</v>
      </c>
      <c r="F10" s="1" t="s">
        <v>152</v>
      </c>
      <c r="G10" s="1">
        <v>100</v>
      </c>
      <c r="H10" s="1">
        <v>47</v>
      </c>
      <c r="I10" s="1">
        <v>11009</v>
      </c>
      <c r="J10" s="1">
        <v>9.3693617021276605</v>
      </c>
      <c r="K10" s="1">
        <v>0.26888784856504899</v>
      </c>
      <c r="L10" s="1">
        <v>0.26588111543413001</v>
      </c>
    </row>
    <row r="11" spans="1:14" s="1" customFormat="1" ht="14.5" x14ac:dyDescent="0.7">
      <c r="A11" s="1" t="s">
        <v>136</v>
      </c>
      <c r="B11" s="1" t="s">
        <v>154</v>
      </c>
      <c r="C11" s="1">
        <v>4</v>
      </c>
      <c r="D11" s="1">
        <v>3.1496062992125999</v>
      </c>
      <c r="E11" s="1">
        <v>8.5906660883402295E-3</v>
      </c>
      <c r="F11" s="1" t="s">
        <v>152</v>
      </c>
      <c r="G11" s="1">
        <v>100</v>
      </c>
      <c r="H11" s="1">
        <v>47</v>
      </c>
      <c r="I11" s="1">
        <v>11009</v>
      </c>
      <c r="J11" s="1">
        <v>9.3693617021276605</v>
      </c>
      <c r="K11" s="1">
        <v>0.26888784856504899</v>
      </c>
      <c r="L11" s="1">
        <v>0.26588111543413001</v>
      </c>
    </row>
    <row r="12" spans="1:14" s="1" customFormat="1" ht="14.5" x14ac:dyDescent="0.7">
      <c r="A12" s="1" t="s">
        <v>136</v>
      </c>
      <c r="B12" s="1" t="s">
        <v>155</v>
      </c>
      <c r="C12" s="1">
        <v>4</v>
      </c>
      <c r="D12" s="1">
        <v>3.1496062992125999</v>
      </c>
      <c r="E12" s="1">
        <v>8.5906660883402295E-3</v>
      </c>
      <c r="F12" s="1" t="s">
        <v>152</v>
      </c>
      <c r="G12" s="1">
        <v>100</v>
      </c>
      <c r="H12" s="1">
        <v>47</v>
      </c>
      <c r="I12" s="1">
        <v>11009</v>
      </c>
      <c r="J12" s="1">
        <v>9.3693617021276605</v>
      </c>
      <c r="K12" s="1">
        <v>0.26888784856504899</v>
      </c>
      <c r="L12" s="1">
        <v>0.26588111543413001</v>
      </c>
    </row>
    <row r="13" spans="1:14" s="1" customFormat="1" ht="14.5" x14ac:dyDescent="0.7">
      <c r="A13" s="1" t="s">
        <v>136</v>
      </c>
      <c r="B13" s="1" t="s">
        <v>156</v>
      </c>
      <c r="C13" s="1">
        <v>8</v>
      </c>
      <c r="D13" s="1">
        <v>6.2992125984251999</v>
      </c>
      <c r="E13" s="1">
        <v>1.3018252881889901E-2</v>
      </c>
      <c r="F13" s="1" t="s">
        <v>157</v>
      </c>
      <c r="G13" s="1">
        <v>100</v>
      </c>
      <c r="H13" s="1">
        <v>280</v>
      </c>
      <c r="I13" s="1">
        <v>11009</v>
      </c>
      <c r="J13" s="1">
        <v>3.1454285714285701</v>
      </c>
      <c r="K13" s="1">
        <v>0.35432288278535101</v>
      </c>
      <c r="L13" s="1">
        <v>0.35036080582129803</v>
      </c>
    </row>
    <row r="14" spans="1:14" s="1" customFormat="1" ht="14.5" x14ac:dyDescent="0.7">
      <c r="A14" s="1" t="s">
        <v>136</v>
      </c>
      <c r="B14" s="1" t="s">
        <v>158</v>
      </c>
      <c r="C14" s="1">
        <v>11</v>
      </c>
      <c r="D14" s="1">
        <v>8.6614173228346498</v>
      </c>
      <c r="E14" s="1">
        <v>1.9627375406794201E-2</v>
      </c>
      <c r="F14" s="1" t="s">
        <v>159</v>
      </c>
      <c r="G14" s="1">
        <v>100</v>
      </c>
      <c r="H14" s="1">
        <v>526</v>
      </c>
      <c r="I14" s="1">
        <v>11009</v>
      </c>
      <c r="J14" s="1">
        <v>2.3022623574144498</v>
      </c>
      <c r="K14" s="1">
        <v>0.43881203588047002</v>
      </c>
      <c r="L14" s="1">
        <v>0.43390519202877098</v>
      </c>
    </row>
    <row r="15" spans="1:14" s="1" customFormat="1" ht="14.5" x14ac:dyDescent="0.7">
      <c r="A15" s="1" t="s">
        <v>136</v>
      </c>
      <c r="B15" s="1" t="s">
        <v>160</v>
      </c>
      <c r="C15" s="1">
        <v>4</v>
      </c>
      <c r="D15" s="1">
        <v>3.1496062992125999</v>
      </c>
      <c r="E15" s="1">
        <v>2.2318654252117001E-2</v>
      </c>
      <c r="F15" s="1" t="s">
        <v>152</v>
      </c>
      <c r="G15" s="1">
        <v>100</v>
      </c>
      <c r="H15" s="1">
        <v>67</v>
      </c>
      <c r="I15" s="1">
        <v>11009</v>
      </c>
      <c r="J15" s="1">
        <v>6.5725373134328402</v>
      </c>
      <c r="K15" s="1">
        <v>0.465715918727509</v>
      </c>
      <c r="L15" s="1">
        <v>0.46050823273534802</v>
      </c>
    </row>
    <row r="16" spans="1:14" s="1" customFormat="1" ht="14.5" x14ac:dyDescent="0.7">
      <c r="A16" s="1" t="s">
        <v>136</v>
      </c>
      <c r="B16" s="1" t="s">
        <v>161</v>
      </c>
      <c r="C16" s="1">
        <v>3</v>
      </c>
      <c r="D16" s="1">
        <v>2.36220472440945</v>
      </c>
      <c r="E16" s="1">
        <v>4.1373389313017303E-2</v>
      </c>
      <c r="F16" s="1" t="s">
        <v>162</v>
      </c>
      <c r="G16" s="1">
        <v>100</v>
      </c>
      <c r="H16" s="1">
        <v>36</v>
      </c>
      <c r="I16" s="1">
        <v>11009</v>
      </c>
      <c r="J16" s="1">
        <v>9.1741666666666699</v>
      </c>
      <c r="K16" s="1">
        <v>0.63170101731582495</v>
      </c>
      <c r="L16" s="1">
        <v>0.62463726792092</v>
      </c>
    </row>
    <row r="17" spans="1:4" s="1" customFormat="1" ht="14.5" x14ac:dyDescent="0.7"/>
    <row r="18" spans="1:4" s="1" customFormat="1" ht="14.5" x14ac:dyDescent="0.7">
      <c r="B18" s="27" t="s">
        <v>164</v>
      </c>
      <c r="C18" s="27"/>
      <c r="D18" s="27"/>
    </row>
    <row r="19" spans="1:4" s="1" customFormat="1" ht="14.5" x14ac:dyDescent="0.7">
      <c r="B19" s="1" t="s">
        <v>70</v>
      </c>
      <c r="C19" s="1" t="s">
        <v>73</v>
      </c>
      <c r="D19" s="1" t="s">
        <v>103</v>
      </c>
    </row>
    <row r="20" spans="1:4" s="1" customFormat="1" ht="14.5" x14ac:dyDescent="0.7">
      <c r="B20" s="1" t="s">
        <v>143</v>
      </c>
      <c r="C20" s="1">
        <v>2.5637699114912801E-3</v>
      </c>
      <c r="D20" s="1">
        <v>2.5911209536670841</v>
      </c>
    </row>
    <row r="21" spans="1:4" s="1" customFormat="1" ht="14.5" x14ac:dyDescent="0.7">
      <c r="B21" s="1" t="s">
        <v>145</v>
      </c>
      <c r="C21" s="1">
        <v>4.1759711201809898E-3</v>
      </c>
      <c r="D21" s="1">
        <v>2.3792425134515329</v>
      </c>
    </row>
    <row r="22" spans="1:4" s="1" customFormat="1" ht="14.5" x14ac:dyDescent="0.7">
      <c r="B22" s="1" t="s">
        <v>147</v>
      </c>
      <c r="C22" s="1">
        <v>6.7093490037900601E-3</v>
      </c>
      <c r="D22" s="1">
        <v>2.1733196166085609</v>
      </c>
    </row>
    <row r="23" spans="1:4" s="1" customFormat="1" ht="14.5" x14ac:dyDescent="0.7">
      <c r="B23" s="1" t="s">
        <v>149</v>
      </c>
      <c r="C23" s="1">
        <v>6.8549426197154796E-3</v>
      </c>
      <c r="D23" s="1">
        <v>2.1639961761837663</v>
      </c>
    </row>
    <row r="24" spans="1:4" s="1" customFormat="1" ht="14.5" x14ac:dyDescent="0.7">
      <c r="B24" s="1" t="s">
        <v>151</v>
      </c>
      <c r="C24" s="1">
        <v>8.5906660883402295E-3</v>
      </c>
      <c r="D24" s="1">
        <v>2.0659731612821988</v>
      </c>
    </row>
    <row r="25" spans="1:4" s="1" customFormat="1" ht="14.5" x14ac:dyDescent="0.7">
      <c r="B25" s="1" t="s">
        <v>153</v>
      </c>
      <c r="C25" s="1">
        <v>8.5906660883402295E-3</v>
      </c>
      <c r="D25" s="1">
        <v>2.0659731612821988</v>
      </c>
    </row>
    <row r="26" spans="1:4" s="1" customFormat="1" ht="14.5" x14ac:dyDescent="0.7">
      <c r="B26" s="1" t="s">
        <v>154</v>
      </c>
      <c r="C26" s="1">
        <v>8.5906660883402295E-3</v>
      </c>
      <c r="D26" s="1">
        <v>2.0659731612821988</v>
      </c>
    </row>
    <row r="27" spans="1:4" s="1" customFormat="1" ht="14.5" x14ac:dyDescent="0.7">
      <c r="B27" s="1" t="s">
        <v>155</v>
      </c>
      <c r="C27" s="1">
        <v>8.5906660883402295E-3</v>
      </c>
      <c r="D27" s="1">
        <v>2.0659731612821988</v>
      </c>
    </row>
    <row r="28" spans="1:4" s="1" customFormat="1" ht="14.5" x14ac:dyDescent="0.7">
      <c r="B28" s="1" t="s">
        <v>156</v>
      </c>
      <c r="C28" s="1">
        <v>1.3018252881889901E-2</v>
      </c>
      <c r="D28" s="1">
        <v>1.8854472964642337</v>
      </c>
    </row>
    <row r="29" spans="1:4" s="1" customFormat="1" ht="14.5" x14ac:dyDescent="0.7">
      <c r="B29" s="1" t="s">
        <v>158</v>
      </c>
      <c r="C29" s="1">
        <v>1.9627375406794201E-2</v>
      </c>
      <c r="D29" s="1">
        <v>1.7071377708306532</v>
      </c>
    </row>
    <row r="30" spans="1:4" s="1" customFormat="1" ht="14.5" x14ac:dyDescent="0.7">
      <c r="B30" s="1" t="s">
        <v>160</v>
      </c>
      <c r="C30" s="1">
        <v>2.2318654252117001E-2</v>
      </c>
      <c r="D30" s="1">
        <v>1.6513319955991355</v>
      </c>
    </row>
    <row r="31" spans="1:4" ht="14.5" x14ac:dyDescent="0.7">
      <c r="B31" s="1" t="s">
        <v>161</v>
      </c>
      <c r="C31" s="1">
        <v>4.1373389313017303E-2</v>
      </c>
      <c r="D31" s="1">
        <v>1.3832789001910808</v>
      </c>
    </row>
    <row r="32" spans="1:4" ht="14.5" x14ac:dyDescent="0.7">
      <c r="A32" s="1"/>
      <c r="B32" s="1"/>
      <c r="C32" s="1"/>
      <c r="D32" s="1"/>
    </row>
  </sheetData>
  <mergeCells count="2">
    <mergeCell ref="A3:L3"/>
    <mergeCell ref="B18:D18"/>
  </mergeCells>
  <phoneticPr fontId="2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4F1429-F78A-4B13-B3AE-18303EBB5AC7}">
  <dimension ref="A1:G4"/>
  <sheetViews>
    <sheetView workbookViewId="0"/>
  </sheetViews>
  <sheetFormatPr defaultColWidth="8.78125" defaultRowHeight="14.25" x14ac:dyDescent="0.65"/>
  <sheetData>
    <row r="1" spans="1:7" ht="14.5" x14ac:dyDescent="0.7">
      <c r="A1" s="1" t="s">
        <v>109</v>
      </c>
      <c r="B1" s="1"/>
      <c r="C1" s="1"/>
      <c r="D1" s="1"/>
      <c r="E1" s="1"/>
      <c r="F1" s="1"/>
      <c r="G1" s="1"/>
    </row>
    <row r="2" spans="1:7" ht="14.5" x14ac:dyDescent="0.7">
      <c r="A2" s="8"/>
      <c r="B2" s="28" t="s">
        <v>108</v>
      </c>
      <c r="C2" s="28"/>
      <c r="D2" s="28"/>
      <c r="E2" s="28" t="s">
        <v>107</v>
      </c>
      <c r="F2" s="28"/>
      <c r="G2" s="28"/>
    </row>
    <row r="3" spans="1:7" ht="14.5" x14ac:dyDescent="0.7">
      <c r="A3" s="8" t="s">
        <v>62</v>
      </c>
      <c r="B3" s="8">
        <v>0</v>
      </c>
      <c r="C3" s="8">
        <v>0</v>
      </c>
      <c r="D3" s="8">
        <v>0</v>
      </c>
      <c r="E3" s="8">
        <v>2.27</v>
      </c>
      <c r="F3" s="8">
        <v>2.08</v>
      </c>
      <c r="G3" s="8">
        <v>0</v>
      </c>
    </row>
    <row r="4" spans="1:7" ht="14.5" x14ac:dyDescent="0.7">
      <c r="A4" s="8" t="s">
        <v>61</v>
      </c>
      <c r="B4" s="8">
        <v>6.25</v>
      </c>
      <c r="C4" s="8">
        <v>7.35</v>
      </c>
      <c r="D4" s="8">
        <v>7.5</v>
      </c>
      <c r="E4" s="8">
        <v>28.95</v>
      </c>
      <c r="F4" s="8">
        <v>23.26</v>
      </c>
      <c r="G4" s="8">
        <v>17.07</v>
      </c>
    </row>
  </sheetData>
  <mergeCells count="2">
    <mergeCell ref="B2:D2"/>
    <mergeCell ref="E2:G2"/>
  </mergeCells>
  <phoneticPr fontId="2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082DD7-6FD8-403F-915E-8009E36D733D}">
  <dimension ref="A1:E4"/>
  <sheetViews>
    <sheetView workbookViewId="0">
      <selection activeCell="F7" sqref="F7"/>
    </sheetView>
  </sheetViews>
  <sheetFormatPr defaultColWidth="8.78125" defaultRowHeight="14.25" x14ac:dyDescent="0.65"/>
  <cols>
    <col min="2" max="2" width="9.6484375" customWidth="1"/>
    <col min="3" max="3" width="16.78125" customWidth="1"/>
  </cols>
  <sheetData>
    <row r="1" spans="1:5" ht="14.5" x14ac:dyDescent="0.7">
      <c r="A1" s="1" t="s">
        <v>177</v>
      </c>
      <c r="B1" s="1"/>
      <c r="C1" s="1"/>
    </row>
    <row r="2" spans="1:5" ht="14.5" x14ac:dyDescent="0.7">
      <c r="A2" s="1"/>
      <c r="B2" s="8" t="s">
        <v>175</v>
      </c>
      <c r="C2" s="8" t="s">
        <v>176</v>
      </c>
    </row>
    <row r="3" spans="1:5" ht="14.5" x14ac:dyDescent="0.7">
      <c r="A3" s="1"/>
      <c r="B3" s="8">
        <v>47.9</v>
      </c>
      <c r="C3" s="26">
        <v>37.799999999999997</v>
      </c>
      <c r="D3" s="2"/>
      <c r="E3" s="2"/>
    </row>
    <row r="4" spans="1:5" ht="14.5" x14ac:dyDescent="0.7">
      <c r="A4" s="1"/>
      <c r="B4" s="8">
        <v>49.8</v>
      </c>
      <c r="C4" s="26">
        <v>41.7</v>
      </c>
      <c r="D4" s="2"/>
    </row>
  </sheetData>
  <phoneticPr fontId="2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19D024-AA50-4847-B183-3B29BC5ECDD8}">
  <dimension ref="A1:D7"/>
  <sheetViews>
    <sheetView workbookViewId="0">
      <selection activeCell="F5" sqref="F5"/>
    </sheetView>
  </sheetViews>
  <sheetFormatPr defaultColWidth="8.78125" defaultRowHeight="14.25" x14ac:dyDescent="0.65"/>
  <cols>
    <col min="4" max="4" width="11.8671875" customWidth="1"/>
  </cols>
  <sheetData>
    <row r="1" spans="1:4" ht="14.5" x14ac:dyDescent="0.7">
      <c r="A1" s="1" t="s">
        <v>178</v>
      </c>
      <c r="B1" s="1"/>
      <c r="C1" s="1"/>
    </row>
    <row r="2" spans="1:4" ht="14.5" x14ac:dyDescent="0.7">
      <c r="A2" s="1"/>
      <c r="B2" s="8" t="s">
        <v>175</v>
      </c>
      <c r="C2" s="30" t="s">
        <v>176</v>
      </c>
      <c r="D2" s="31"/>
    </row>
    <row r="3" spans="1:4" ht="14.5" x14ac:dyDescent="0.7">
      <c r="A3" s="1"/>
      <c r="B3" s="8" t="s">
        <v>17</v>
      </c>
      <c r="C3" s="8" t="s">
        <v>17</v>
      </c>
      <c r="D3" s="8" t="s">
        <v>179</v>
      </c>
    </row>
    <row r="4" spans="1:4" ht="14.5" x14ac:dyDescent="0.7">
      <c r="A4" s="1"/>
      <c r="B4" s="25">
        <v>459</v>
      </c>
      <c r="C4" s="25">
        <v>410</v>
      </c>
      <c r="D4" s="25">
        <v>343</v>
      </c>
    </row>
    <row r="5" spans="1:4" ht="14.5" x14ac:dyDescent="0.7">
      <c r="A5" s="1"/>
      <c r="B5" s="25">
        <v>358</v>
      </c>
      <c r="C5" s="25">
        <v>338</v>
      </c>
      <c r="D5" s="25">
        <v>303</v>
      </c>
    </row>
    <row r="6" spans="1:4" x14ac:dyDescent="0.65">
      <c r="B6" s="25">
        <v>356</v>
      </c>
      <c r="C6" s="25">
        <v>388</v>
      </c>
      <c r="D6" s="25">
        <v>411</v>
      </c>
    </row>
    <row r="7" spans="1:4" x14ac:dyDescent="0.65">
      <c r="B7" s="25">
        <v>274</v>
      </c>
      <c r="C7" s="25"/>
      <c r="D7" s="25">
        <v>313</v>
      </c>
    </row>
  </sheetData>
  <mergeCells count="1">
    <mergeCell ref="C2:D2"/>
  </mergeCells>
  <phoneticPr fontId="2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9B72C7-00C3-4870-94B1-CE85547591D4}">
  <dimension ref="A1:E19"/>
  <sheetViews>
    <sheetView workbookViewId="0">
      <selection activeCell="K13" sqref="K13"/>
    </sheetView>
  </sheetViews>
  <sheetFormatPr defaultColWidth="8.78125" defaultRowHeight="14.25" x14ac:dyDescent="0.65"/>
  <cols>
    <col min="1" max="5" width="12.0859375" customWidth="1"/>
  </cols>
  <sheetData>
    <row r="1" spans="1:5" ht="14.5" x14ac:dyDescent="0.7">
      <c r="A1" s="1" t="s">
        <v>165</v>
      </c>
      <c r="B1" s="1"/>
      <c r="C1" s="1"/>
      <c r="D1" s="1"/>
      <c r="E1" s="1"/>
    </row>
    <row r="2" spans="1:5" ht="14.5" x14ac:dyDescent="0.7">
      <c r="A2" s="27" t="s">
        <v>174</v>
      </c>
      <c r="B2" s="27"/>
      <c r="C2" s="27"/>
      <c r="D2" s="27"/>
      <c r="E2" s="27"/>
    </row>
    <row r="3" spans="1:5" ht="14.5" x14ac:dyDescent="0.7">
      <c r="A3" s="8" t="s">
        <v>166</v>
      </c>
      <c r="B3" s="8" t="s">
        <v>167</v>
      </c>
      <c r="C3" s="8" t="s">
        <v>168</v>
      </c>
      <c r="D3" s="8" t="s">
        <v>169</v>
      </c>
      <c r="E3" s="8" t="s">
        <v>170</v>
      </c>
    </row>
    <row r="4" spans="1:5" ht="14.5" x14ac:dyDescent="0.7">
      <c r="A4" s="8">
        <v>1</v>
      </c>
      <c r="B4" s="8">
        <v>79</v>
      </c>
      <c r="C4" s="8">
        <v>65</v>
      </c>
      <c r="D4" s="8">
        <v>1636</v>
      </c>
      <c r="E4" s="8">
        <v>1343</v>
      </c>
    </row>
    <row r="5" spans="1:5" ht="14.5" x14ac:dyDescent="0.7">
      <c r="A5" s="8">
        <v>2</v>
      </c>
      <c r="B5" s="8">
        <v>0</v>
      </c>
      <c r="C5" s="8">
        <v>7</v>
      </c>
      <c r="D5" s="8">
        <v>263</v>
      </c>
      <c r="E5" s="8">
        <v>55</v>
      </c>
    </row>
    <row r="6" spans="1:5" ht="14.5" x14ac:dyDescent="0.7">
      <c r="A6" s="8">
        <v>3</v>
      </c>
      <c r="B6" s="8">
        <v>0</v>
      </c>
      <c r="C6" s="8">
        <v>0</v>
      </c>
      <c r="D6" s="8">
        <v>92</v>
      </c>
      <c r="E6" s="8">
        <v>602</v>
      </c>
    </row>
    <row r="7" spans="1:5" ht="14.5" x14ac:dyDescent="0.7">
      <c r="A7" s="8">
        <v>4</v>
      </c>
      <c r="B7" s="8">
        <v>0</v>
      </c>
      <c r="C7" s="8">
        <v>0</v>
      </c>
      <c r="D7" s="8">
        <v>1</v>
      </c>
      <c r="E7" s="8">
        <v>0</v>
      </c>
    </row>
    <row r="8" spans="1:5" ht="14.5" x14ac:dyDescent="0.7">
      <c r="A8" s="8">
        <v>5</v>
      </c>
      <c r="B8" s="8">
        <v>2</v>
      </c>
      <c r="C8" s="8">
        <v>1</v>
      </c>
      <c r="D8" s="8">
        <v>1</v>
      </c>
      <c r="E8" s="8">
        <v>0</v>
      </c>
    </row>
    <row r="9" spans="1:5" ht="14.5" x14ac:dyDescent="0.7">
      <c r="A9" s="8" t="s">
        <v>171</v>
      </c>
      <c r="B9" s="8">
        <f>SUM(B4:B8)</f>
        <v>81</v>
      </c>
      <c r="C9" s="8">
        <f>SUM(C4:C8)</f>
        <v>73</v>
      </c>
      <c r="D9" s="8">
        <f>SUM(D4:D8)</f>
        <v>1993</v>
      </c>
      <c r="E9" s="8">
        <f>SUM(E4:E8)</f>
        <v>2000</v>
      </c>
    </row>
    <row r="10" spans="1:5" ht="14.5" x14ac:dyDescent="0.7">
      <c r="A10" s="27" t="s">
        <v>172</v>
      </c>
      <c r="B10" s="27"/>
      <c r="C10" s="27"/>
      <c r="D10" s="27"/>
      <c r="E10" s="27"/>
    </row>
    <row r="13" spans="1:5" ht="14.5" x14ac:dyDescent="0.7">
      <c r="A13" s="27" t="s">
        <v>173</v>
      </c>
      <c r="B13" s="27"/>
      <c r="C13" s="27"/>
      <c r="D13" s="27"/>
      <c r="E13" s="27"/>
    </row>
    <row r="14" spans="1:5" ht="14.5" x14ac:dyDescent="0.7">
      <c r="A14" s="8" t="s">
        <v>166</v>
      </c>
      <c r="B14" s="8" t="s">
        <v>167</v>
      </c>
      <c r="C14" s="8" t="s">
        <v>168</v>
      </c>
      <c r="D14" s="8" t="s">
        <v>169</v>
      </c>
      <c r="E14" s="8" t="s">
        <v>170</v>
      </c>
    </row>
    <row r="15" spans="1:5" ht="14.5" x14ac:dyDescent="0.7">
      <c r="A15" s="8">
        <v>1</v>
      </c>
      <c r="B15" s="8">
        <v>97.5</v>
      </c>
      <c r="C15" s="8">
        <v>89</v>
      </c>
      <c r="D15" s="8">
        <v>82.1</v>
      </c>
      <c r="E15" s="8">
        <v>67.2</v>
      </c>
    </row>
    <row r="16" spans="1:5" ht="14.5" x14ac:dyDescent="0.7">
      <c r="A16" s="8">
        <v>2</v>
      </c>
      <c r="B16" s="23">
        <v>0</v>
      </c>
      <c r="C16" s="23">
        <v>9.6</v>
      </c>
      <c r="D16" s="23">
        <v>13.2</v>
      </c>
      <c r="E16" s="23">
        <v>2.8</v>
      </c>
    </row>
    <row r="17" spans="1:5" ht="14.5" x14ac:dyDescent="0.7">
      <c r="A17" s="8">
        <v>3</v>
      </c>
      <c r="B17" s="23">
        <v>0</v>
      </c>
      <c r="C17" s="23">
        <v>0</v>
      </c>
      <c r="D17" s="23">
        <v>4.5999999999999996</v>
      </c>
      <c r="E17" s="23">
        <v>30.1</v>
      </c>
    </row>
    <row r="18" spans="1:5" ht="14.5" x14ac:dyDescent="0.7">
      <c r="A18" s="8">
        <v>4</v>
      </c>
      <c r="B18" s="8">
        <v>0</v>
      </c>
      <c r="C18" s="8">
        <v>0</v>
      </c>
      <c r="D18" s="8">
        <v>0.1</v>
      </c>
      <c r="E18" s="8">
        <v>0</v>
      </c>
    </row>
    <row r="19" spans="1:5" ht="14.5" x14ac:dyDescent="0.7">
      <c r="A19" s="8">
        <v>5</v>
      </c>
      <c r="B19" s="8">
        <v>2.5</v>
      </c>
      <c r="C19" s="8">
        <v>1.4</v>
      </c>
      <c r="D19" s="8">
        <v>0.1</v>
      </c>
      <c r="E19" s="8">
        <v>0</v>
      </c>
    </row>
  </sheetData>
  <mergeCells count="3">
    <mergeCell ref="A2:E2"/>
    <mergeCell ref="A10:E10"/>
    <mergeCell ref="A13:E13"/>
  </mergeCells>
  <phoneticPr fontId="2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8FC7C9-2621-4E75-94E6-0A136B5360F2}">
  <dimension ref="A1:B19"/>
  <sheetViews>
    <sheetView workbookViewId="0">
      <selection activeCell="D11" sqref="D11"/>
    </sheetView>
  </sheetViews>
  <sheetFormatPr defaultColWidth="8.78125" defaultRowHeight="14.25" x14ac:dyDescent="0.65"/>
  <cols>
    <col min="2" max="2" width="8.6484375" customWidth="1"/>
  </cols>
  <sheetData>
    <row r="1" spans="1:2" ht="14.5" x14ac:dyDescent="0.7">
      <c r="A1" s="1" t="s">
        <v>111</v>
      </c>
      <c r="B1" s="1"/>
    </row>
    <row r="2" spans="1:2" ht="14.5" x14ac:dyDescent="0.7">
      <c r="A2" s="1" t="s">
        <v>112</v>
      </c>
      <c r="B2" s="1"/>
    </row>
    <row r="3" spans="1:2" ht="14.5" x14ac:dyDescent="0.7">
      <c r="A3" s="1" t="s">
        <v>30</v>
      </c>
      <c r="B3" s="1" t="s">
        <v>110</v>
      </c>
    </row>
    <row r="4" spans="1:2" ht="14.5" x14ac:dyDescent="0.7">
      <c r="A4" s="1">
        <v>44.966999999999999</v>
      </c>
      <c r="B4" s="1">
        <v>78.200999999999993</v>
      </c>
    </row>
    <row r="5" spans="1:2" ht="14.5" x14ac:dyDescent="0.7">
      <c r="A5" s="1">
        <v>45.421999999999997</v>
      </c>
      <c r="B5" s="1">
        <v>81.831000000000003</v>
      </c>
    </row>
    <row r="6" spans="1:2" ht="14.5" x14ac:dyDescent="0.7">
      <c r="A6" s="1">
        <v>38.524000000000001</v>
      </c>
      <c r="B6" s="1">
        <v>51.749000000000002</v>
      </c>
    </row>
    <row r="7" spans="1:2" ht="14.5" x14ac:dyDescent="0.7">
      <c r="A7" s="1">
        <v>38.869999999999997</v>
      </c>
      <c r="B7" s="1">
        <v>58.353999999999999</v>
      </c>
    </row>
    <row r="8" spans="1:2" ht="14.5" x14ac:dyDescent="0.7">
      <c r="A8" s="1">
        <v>46.808999999999997</v>
      </c>
      <c r="B8" s="1">
        <v>64.694000000000003</v>
      </c>
    </row>
    <row r="9" spans="1:2" ht="14.5" x14ac:dyDescent="0.7">
      <c r="A9" s="1">
        <v>43.156999999999996</v>
      </c>
      <c r="B9" s="1">
        <v>63.951000000000001</v>
      </c>
    </row>
    <row r="10" spans="1:2" ht="14.5" x14ac:dyDescent="0.7">
      <c r="A10" s="1">
        <v>44.941000000000003</v>
      </c>
      <c r="B10" s="1">
        <v>59.246000000000002</v>
      </c>
    </row>
    <row r="11" spans="1:2" ht="14.5" x14ac:dyDescent="0.7">
      <c r="A11" s="1">
        <v>46.491</v>
      </c>
      <c r="B11" s="1">
        <v>58.420999999999999</v>
      </c>
    </row>
    <row r="12" spans="1:2" ht="14.5" x14ac:dyDescent="0.7">
      <c r="A12" s="1">
        <v>30.831</v>
      </c>
      <c r="B12" s="1">
        <v>53.137</v>
      </c>
    </row>
    <row r="13" spans="1:2" ht="14.5" x14ac:dyDescent="0.7">
      <c r="A13" s="1">
        <v>31.521999999999998</v>
      </c>
      <c r="B13" s="1">
        <v>42.11</v>
      </c>
    </row>
    <row r="14" spans="1:2" ht="14.5" x14ac:dyDescent="0.7">
      <c r="A14" s="1">
        <v>43.523000000000003</v>
      </c>
      <c r="B14" s="1">
        <v>64.343000000000004</v>
      </c>
    </row>
    <row r="15" spans="1:2" ht="14.5" x14ac:dyDescent="0.7">
      <c r="A15" s="1">
        <v>45.651000000000003</v>
      </c>
      <c r="B15" s="1">
        <v>53.905000000000001</v>
      </c>
    </row>
    <row r="16" spans="1:2" ht="14.5" x14ac:dyDescent="0.7">
      <c r="A16" s="1">
        <v>29.518000000000001</v>
      </c>
      <c r="B16" s="1">
        <v>66.521000000000001</v>
      </c>
    </row>
    <row r="17" spans="1:2" ht="14.5" x14ac:dyDescent="0.7">
      <c r="A17" s="1">
        <v>26.06</v>
      </c>
      <c r="B17" s="1">
        <v>49.420999999999999</v>
      </c>
    </row>
    <row r="18" spans="1:2" ht="14.5" x14ac:dyDescent="0.7">
      <c r="A18" s="1">
        <v>35.173999999999999</v>
      </c>
      <c r="B18" s="1">
        <v>46.768000000000001</v>
      </c>
    </row>
    <row r="19" spans="1:2" ht="14.5" x14ac:dyDescent="0.7">
      <c r="A19" s="1">
        <v>34.676000000000002</v>
      </c>
      <c r="B19" s="1">
        <v>61.045000000000002</v>
      </c>
    </row>
  </sheetData>
  <phoneticPr fontId="2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F66C8F-2248-47BE-B0FE-DC8595457AC2}">
  <dimension ref="A1:F4"/>
  <sheetViews>
    <sheetView workbookViewId="0">
      <selection activeCell="E5" sqref="E5"/>
    </sheetView>
  </sheetViews>
  <sheetFormatPr defaultColWidth="8.78125" defaultRowHeight="14.25" x14ac:dyDescent="0.65"/>
  <sheetData>
    <row r="1" spans="1:6" ht="14.5" x14ac:dyDescent="0.7">
      <c r="A1" s="1" t="s">
        <v>115</v>
      </c>
      <c r="B1" s="1"/>
      <c r="C1" s="1"/>
    </row>
    <row r="2" spans="1:6" ht="72.5" x14ac:dyDescent="0.7">
      <c r="A2" s="8" t="s">
        <v>17</v>
      </c>
      <c r="B2" s="13" t="s">
        <v>113</v>
      </c>
      <c r="C2" s="13" t="s">
        <v>114</v>
      </c>
      <c r="F2" s="1"/>
    </row>
    <row r="3" spans="1:6" ht="14.5" x14ac:dyDescent="0.7">
      <c r="A3" s="8">
        <v>393</v>
      </c>
      <c r="B3" s="8">
        <v>0</v>
      </c>
      <c r="C3" s="8">
        <v>0</v>
      </c>
    </row>
    <row r="4" spans="1:6" ht="14.5" x14ac:dyDescent="0.7">
      <c r="A4" s="8">
        <v>378</v>
      </c>
      <c r="B4" s="8">
        <v>0</v>
      </c>
      <c r="C4" s="8">
        <v>0</v>
      </c>
    </row>
  </sheetData>
  <phoneticPr fontId="2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FE4B38-3684-4DAB-972A-A3B1FD904F06}">
  <dimension ref="A1:E5"/>
  <sheetViews>
    <sheetView workbookViewId="0"/>
  </sheetViews>
  <sheetFormatPr defaultColWidth="8.78125" defaultRowHeight="14.25" x14ac:dyDescent="0.65"/>
  <sheetData>
    <row r="1" spans="1:5" ht="14.5" x14ac:dyDescent="0.7">
      <c r="A1" s="1" t="s">
        <v>116</v>
      </c>
    </row>
    <row r="2" spans="1:5" ht="14.5" x14ac:dyDescent="0.7">
      <c r="A2" s="8"/>
      <c r="B2" s="32" t="s">
        <v>118</v>
      </c>
      <c r="C2" s="32"/>
      <c r="D2" s="32" t="s">
        <v>119</v>
      </c>
      <c r="E2" s="32"/>
    </row>
    <row r="3" spans="1:5" x14ac:dyDescent="0.65">
      <c r="A3" s="15" t="s">
        <v>16</v>
      </c>
      <c r="B3" s="16">
        <v>471</v>
      </c>
      <c r="C3" s="16">
        <v>462</v>
      </c>
      <c r="D3" s="16">
        <v>524</v>
      </c>
      <c r="E3" s="16">
        <v>521</v>
      </c>
    </row>
    <row r="4" spans="1:5" x14ac:dyDescent="0.65">
      <c r="A4" s="15" t="s">
        <v>117</v>
      </c>
      <c r="B4" s="16">
        <v>0</v>
      </c>
      <c r="C4" s="16">
        <v>0</v>
      </c>
      <c r="D4" s="16">
        <v>0</v>
      </c>
      <c r="E4" s="16">
        <v>0</v>
      </c>
    </row>
    <row r="5" spans="1:5" x14ac:dyDescent="0.65">
      <c r="A5" s="14"/>
    </row>
  </sheetData>
  <mergeCells count="2">
    <mergeCell ref="B2:C2"/>
    <mergeCell ref="D2:E2"/>
  </mergeCells>
  <phoneticPr fontId="2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0F63EC-8E32-4A3F-B15B-D1ECBC88D63D}">
  <dimension ref="A1:G13"/>
  <sheetViews>
    <sheetView workbookViewId="0">
      <selection activeCell="E2" sqref="E2:G4"/>
    </sheetView>
  </sheetViews>
  <sheetFormatPr defaultColWidth="8.78125" defaultRowHeight="14.25" x14ac:dyDescent="0.65"/>
  <sheetData>
    <row r="1" spans="1:7" ht="14.5" x14ac:dyDescent="0.7">
      <c r="A1" s="1" t="s">
        <v>180</v>
      </c>
    </row>
    <row r="2" spans="1:7" x14ac:dyDescent="0.65">
      <c r="A2" s="24"/>
      <c r="B2" s="33" t="s">
        <v>181</v>
      </c>
      <c r="C2" s="34"/>
      <c r="D2" s="35"/>
      <c r="E2" s="33" t="s">
        <v>185</v>
      </c>
      <c r="F2" s="34"/>
      <c r="G2" s="35"/>
    </row>
    <row r="3" spans="1:7" ht="14.5" x14ac:dyDescent="0.7">
      <c r="A3" s="8" t="s">
        <v>182</v>
      </c>
      <c r="B3" s="25">
        <v>1.0887454299999999</v>
      </c>
      <c r="C3" s="25">
        <v>0.98055241999999998</v>
      </c>
      <c r="D3" s="25">
        <v>0.93670500000000001</v>
      </c>
      <c r="E3" s="25">
        <v>207.744528</v>
      </c>
      <c r="F3" s="25">
        <v>203.61028999999999</v>
      </c>
      <c r="G3" s="25">
        <v>207.02578700000001</v>
      </c>
    </row>
    <row r="4" spans="1:7" ht="14.5" x14ac:dyDescent="0.7">
      <c r="A4" s="8" t="s">
        <v>183</v>
      </c>
      <c r="B4" s="25">
        <v>0.96392981</v>
      </c>
      <c r="C4" s="25">
        <v>1.04318859</v>
      </c>
      <c r="D4" s="25">
        <v>0.99447017000000004</v>
      </c>
      <c r="E4" s="25">
        <v>4.5832573769999998</v>
      </c>
      <c r="F4" s="25">
        <v>4.1280052520000003</v>
      </c>
      <c r="G4" s="25">
        <v>3.658229451</v>
      </c>
    </row>
    <row r="10" spans="1:7" x14ac:dyDescent="0.65">
      <c r="C10" s="2"/>
      <c r="E10" s="2"/>
    </row>
    <row r="11" spans="1:7" x14ac:dyDescent="0.65">
      <c r="C11" s="2"/>
      <c r="D11" s="2"/>
      <c r="E11" s="2"/>
    </row>
    <row r="12" spans="1:7" x14ac:dyDescent="0.65">
      <c r="C12" s="2"/>
      <c r="D12" s="2"/>
      <c r="E12" s="2"/>
    </row>
    <row r="13" spans="1:7" x14ac:dyDescent="0.65">
      <c r="D13" s="2"/>
      <c r="E13" s="2"/>
    </row>
  </sheetData>
  <mergeCells count="2">
    <mergeCell ref="B2:D2"/>
    <mergeCell ref="E2:G2"/>
  </mergeCells>
  <phoneticPr fontId="2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A5857F-E4D7-4DC9-AA12-B5914F8E121D}">
  <dimension ref="A1:G9"/>
  <sheetViews>
    <sheetView workbookViewId="0">
      <selection sqref="A1:G3"/>
    </sheetView>
  </sheetViews>
  <sheetFormatPr defaultColWidth="8.78125" defaultRowHeight="14.25" x14ac:dyDescent="0.65"/>
  <sheetData>
    <row r="1" spans="1:7" ht="14.5" x14ac:dyDescent="0.7">
      <c r="A1" s="1" t="s">
        <v>186</v>
      </c>
    </row>
    <row r="2" spans="1:7" x14ac:dyDescent="0.65">
      <c r="A2" s="24"/>
      <c r="B2" s="33" t="s">
        <v>184</v>
      </c>
      <c r="C2" s="34"/>
      <c r="D2" s="35"/>
      <c r="E2" s="33" t="s">
        <v>187</v>
      </c>
      <c r="F2" s="34"/>
      <c r="G2" s="35"/>
    </row>
    <row r="3" spans="1:7" ht="14.5" x14ac:dyDescent="0.7">
      <c r="A3" s="8" t="s">
        <v>188</v>
      </c>
      <c r="B3" s="25">
        <v>8.7920657599999998</v>
      </c>
      <c r="C3" s="25">
        <v>8.55025032</v>
      </c>
      <c r="D3" s="25">
        <v>9.3790944399999994</v>
      </c>
      <c r="E3" s="25">
        <v>38.854236299999997</v>
      </c>
      <c r="F3" s="25">
        <v>42.282829</v>
      </c>
      <c r="G3" s="25">
        <v>41.816488100000001</v>
      </c>
    </row>
    <row r="7" spans="1:7" x14ac:dyDescent="0.65">
      <c r="C7" s="2"/>
      <c r="D7" s="2"/>
    </row>
    <row r="8" spans="1:7" x14ac:dyDescent="0.65">
      <c r="C8" s="2"/>
      <c r="D8" s="2"/>
    </row>
    <row r="9" spans="1:7" x14ac:dyDescent="0.65">
      <c r="C9" s="2"/>
      <c r="D9" s="2"/>
    </row>
  </sheetData>
  <mergeCells count="2">
    <mergeCell ref="B2:D2"/>
    <mergeCell ref="E2:G2"/>
  </mergeCells>
  <phoneticPr fontId="2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DD09AB-7442-4820-A1A8-A008CB0FCC22}">
  <dimension ref="A1:G10"/>
  <sheetViews>
    <sheetView workbookViewId="0">
      <selection activeCell="H11" sqref="H11"/>
    </sheetView>
  </sheetViews>
  <sheetFormatPr defaultColWidth="8.78125" defaultRowHeight="14.25" x14ac:dyDescent="0.65"/>
  <sheetData>
    <row r="1" spans="1:7" ht="14.5" x14ac:dyDescent="0.7">
      <c r="A1" s="1" t="s">
        <v>189</v>
      </c>
    </row>
    <row r="2" spans="1:7" x14ac:dyDescent="0.65">
      <c r="A2" s="24"/>
      <c r="B2" s="33" t="s">
        <v>184</v>
      </c>
      <c r="C2" s="34"/>
      <c r="D2" s="35"/>
      <c r="E2" s="33" t="s">
        <v>190</v>
      </c>
      <c r="F2" s="34"/>
      <c r="G2" s="35"/>
    </row>
    <row r="3" spans="1:7" ht="14.5" x14ac:dyDescent="0.7">
      <c r="A3" s="8" t="s">
        <v>191</v>
      </c>
      <c r="B3" s="25">
        <v>363.79956299999998</v>
      </c>
      <c r="C3" s="25">
        <v>379.24858799999998</v>
      </c>
      <c r="D3" s="25">
        <v>357.79762499999998</v>
      </c>
      <c r="E3" s="25">
        <v>2058.6744600000002</v>
      </c>
      <c r="F3" s="25">
        <v>2077.3088299999999</v>
      </c>
      <c r="G3" s="25">
        <v>2003.7683300000001</v>
      </c>
    </row>
    <row r="8" spans="1:7" x14ac:dyDescent="0.65">
      <c r="C8" s="2"/>
      <c r="D8" s="2"/>
    </row>
    <row r="9" spans="1:7" x14ac:dyDescent="0.65">
      <c r="C9" s="2"/>
      <c r="D9" s="2"/>
    </row>
    <row r="10" spans="1:7" x14ac:dyDescent="0.65">
      <c r="C10" s="2"/>
      <c r="D10" s="2"/>
    </row>
  </sheetData>
  <mergeCells count="2">
    <mergeCell ref="B2:D2"/>
    <mergeCell ref="E2:G2"/>
  </mergeCells>
  <phoneticPr fontId="2" type="noConversion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1A1A9D-9DFB-4E2E-922A-55B35FBC23FC}">
  <dimension ref="A1:B5"/>
  <sheetViews>
    <sheetView workbookViewId="0">
      <selection activeCell="E16" sqref="E16"/>
    </sheetView>
  </sheetViews>
  <sheetFormatPr defaultColWidth="8.78125" defaultRowHeight="14.25" x14ac:dyDescent="0.65"/>
  <cols>
    <col min="1" max="1" width="16.34765625" customWidth="1"/>
    <col min="2" max="2" width="21.43359375" customWidth="1"/>
  </cols>
  <sheetData>
    <row r="1" spans="1:2" ht="14.5" x14ac:dyDescent="0.7">
      <c r="A1" s="1" t="s">
        <v>120</v>
      </c>
    </row>
    <row r="3" spans="1:2" x14ac:dyDescent="0.65">
      <c r="A3" s="17" t="s">
        <v>122</v>
      </c>
      <c r="B3" s="17" t="s">
        <v>121</v>
      </c>
    </row>
    <row r="4" spans="1:2" x14ac:dyDescent="0.65">
      <c r="A4" s="17">
        <v>179</v>
      </c>
      <c r="B4" s="17">
        <v>209</v>
      </c>
    </row>
    <row r="5" spans="1:2" x14ac:dyDescent="0.65">
      <c r="A5" s="17">
        <v>175</v>
      </c>
      <c r="B5" s="17">
        <v>236</v>
      </c>
    </row>
  </sheetData>
  <phoneticPr fontId="2" type="noConversion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429DEA-022A-4E61-AEFC-B1B52FC5132D}">
  <dimension ref="A1:B5"/>
  <sheetViews>
    <sheetView workbookViewId="0">
      <selection activeCell="E8" sqref="E8"/>
    </sheetView>
  </sheetViews>
  <sheetFormatPr defaultColWidth="8.78125" defaultRowHeight="14.25" x14ac:dyDescent="0.65"/>
  <cols>
    <col min="1" max="1" width="13.34765625" customWidth="1"/>
    <col min="2" max="2" width="15.34765625" customWidth="1"/>
  </cols>
  <sheetData>
    <row r="1" spans="1:2" x14ac:dyDescent="0.65">
      <c r="A1" t="s">
        <v>125</v>
      </c>
    </row>
    <row r="2" spans="1:2" x14ac:dyDescent="0.65">
      <c r="A2" s="17" t="s">
        <v>123</v>
      </c>
      <c r="B2" s="17" t="s">
        <v>124</v>
      </c>
    </row>
    <row r="3" spans="1:2" x14ac:dyDescent="0.65">
      <c r="A3" s="17">
        <v>57</v>
      </c>
      <c r="B3" s="17">
        <v>5</v>
      </c>
    </row>
    <row r="4" spans="1:2" x14ac:dyDescent="0.65">
      <c r="A4" s="17">
        <v>66</v>
      </c>
      <c r="B4" s="17">
        <v>7</v>
      </c>
    </row>
    <row r="5" spans="1:2" x14ac:dyDescent="0.65">
      <c r="A5" s="17">
        <v>47</v>
      </c>
      <c r="B5" s="17">
        <v>4</v>
      </c>
    </row>
  </sheetData>
  <phoneticPr fontId="2" type="noConversion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90DB3A-8128-4A25-B88E-FCA1AC3A8DD2}">
  <dimension ref="A1:C5"/>
  <sheetViews>
    <sheetView workbookViewId="0">
      <selection activeCell="G9" sqref="G9"/>
    </sheetView>
  </sheetViews>
  <sheetFormatPr defaultColWidth="8.78125" defaultRowHeight="14.25" x14ac:dyDescent="0.65"/>
  <sheetData>
    <row r="1" spans="1:3" ht="14.5" x14ac:dyDescent="0.7">
      <c r="A1" s="1" t="s">
        <v>129</v>
      </c>
      <c r="B1" s="1"/>
      <c r="C1" s="1"/>
    </row>
    <row r="2" spans="1:3" x14ac:dyDescent="0.65">
      <c r="A2" s="18" t="s">
        <v>126</v>
      </c>
      <c r="B2" s="18" t="s">
        <v>127</v>
      </c>
      <c r="C2" s="18" t="s">
        <v>128</v>
      </c>
    </row>
    <row r="3" spans="1:3" x14ac:dyDescent="0.65">
      <c r="A3" s="18">
        <v>761</v>
      </c>
      <c r="B3" s="18">
        <v>496</v>
      </c>
      <c r="C3" s="18">
        <v>138</v>
      </c>
    </row>
    <row r="4" spans="1:3" x14ac:dyDescent="0.65">
      <c r="A4" s="18">
        <v>734</v>
      </c>
      <c r="B4" s="18">
        <v>490</v>
      </c>
      <c r="C4" s="18">
        <v>110</v>
      </c>
    </row>
    <row r="5" spans="1:3" x14ac:dyDescent="0.65">
      <c r="A5" s="18">
        <v>699</v>
      </c>
      <c r="B5" s="18">
        <v>501</v>
      </c>
      <c r="C5" s="18">
        <v>113</v>
      </c>
    </row>
  </sheetData>
  <phoneticPr fontId="2" type="noConversion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18E987-66D1-4AB0-A9E1-396617D68B28}">
  <dimension ref="A1:C5"/>
  <sheetViews>
    <sheetView workbookViewId="0">
      <selection activeCell="H8" sqref="H8"/>
    </sheetView>
  </sheetViews>
  <sheetFormatPr defaultColWidth="8.78125" defaultRowHeight="14.25" x14ac:dyDescent="0.65"/>
  <sheetData>
    <row r="1" spans="1:3" ht="14.5" x14ac:dyDescent="0.7">
      <c r="A1" s="1" t="s">
        <v>130</v>
      </c>
      <c r="B1" s="1"/>
      <c r="C1" s="1"/>
    </row>
    <row r="2" spans="1:3" x14ac:dyDescent="0.65">
      <c r="A2" s="18" t="s">
        <v>126</v>
      </c>
      <c r="B2" s="18" t="s">
        <v>127</v>
      </c>
      <c r="C2" s="18" t="s">
        <v>128</v>
      </c>
    </row>
    <row r="3" spans="1:3" x14ac:dyDescent="0.65">
      <c r="A3" s="18">
        <v>0</v>
      </c>
      <c r="B3" s="18">
        <v>2</v>
      </c>
      <c r="C3" s="18">
        <v>8</v>
      </c>
    </row>
    <row r="4" spans="1:3" x14ac:dyDescent="0.65">
      <c r="A4" s="18">
        <v>0</v>
      </c>
      <c r="B4" s="18">
        <v>3</v>
      </c>
      <c r="C4" s="18">
        <v>10</v>
      </c>
    </row>
    <row r="5" spans="1:3" x14ac:dyDescent="0.65">
      <c r="A5" s="18">
        <v>0</v>
      </c>
      <c r="B5" s="18">
        <v>2</v>
      </c>
      <c r="C5" s="18">
        <v>8</v>
      </c>
    </row>
  </sheetData>
  <phoneticPr fontId="2" type="noConversion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02038F-8D48-4936-B303-3B655A95BA16}">
  <dimension ref="A1:B8"/>
  <sheetViews>
    <sheetView workbookViewId="0">
      <selection activeCell="E2" sqref="E2"/>
    </sheetView>
  </sheetViews>
  <sheetFormatPr defaultColWidth="8.78125" defaultRowHeight="14.25" x14ac:dyDescent="0.65"/>
  <sheetData>
    <row r="1" spans="1:2" ht="14.5" x14ac:dyDescent="0.7">
      <c r="A1" s="1" t="s">
        <v>131</v>
      </c>
      <c r="B1" s="1"/>
    </row>
    <row r="2" spans="1:2" x14ac:dyDescent="0.65">
      <c r="A2" s="4" t="s">
        <v>40</v>
      </c>
      <c r="B2" s="4" t="s">
        <v>39</v>
      </c>
    </row>
    <row r="3" spans="1:2" x14ac:dyDescent="0.65">
      <c r="A3" s="5">
        <v>0</v>
      </c>
      <c r="B3" s="5">
        <v>12.5</v>
      </c>
    </row>
    <row r="4" spans="1:2" x14ac:dyDescent="0.65">
      <c r="A4" s="5">
        <v>0</v>
      </c>
      <c r="B4" s="5">
        <v>10.6</v>
      </c>
    </row>
    <row r="5" spans="1:2" x14ac:dyDescent="0.65">
      <c r="A5" s="5">
        <v>0</v>
      </c>
      <c r="B5" s="5">
        <v>13.6</v>
      </c>
    </row>
    <row r="6" spans="1:2" x14ac:dyDescent="0.65">
      <c r="A6" s="5">
        <v>2.2000000000000002</v>
      </c>
      <c r="B6" s="5">
        <v>12.5</v>
      </c>
    </row>
    <row r="7" spans="1:2" x14ac:dyDescent="0.65">
      <c r="A7" s="5">
        <v>0</v>
      </c>
      <c r="B7" s="5">
        <v>12.5</v>
      </c>
    </row>
    <row r="8" spans="1:2" x14ac:dyDescent="0.65">
      <c r="A8" s="5">
        <v>0</v>
      </c>
      <c r="B8" s="5">
        <v>8.1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28</vt:i4>
      </vt:variant>
    </vt:vector>
  </HeadingPairs>
  <TitlesOfParts>
    <vt:vector size="28" baseType="lpstr">
      <vt:lpstr>Figure 1e</vt:lpstr>
      <vt:lpstr>Figure 1f</vt:lpstr>
      <vt:lpstr>Figure 1k</vt:lpstr>
      <vt:lpstr>Figure 1m</vt:lpstr>
      <vt:lpstr>Figure 1n</vt:lpstr>
      <vt:lpstr>Figure 2b</vt:lpstr>
      <vt:lpstr>Figure 2c</vt:lpstr>
      <vt:lpstr>Figure 2d</vt:lpstr>
      <vt:lpstr>Figure 2g</vt:lpstr>
      <vt:lpstr>Figure 2h</vt:lpstr>
      <vt:lpstr>Figure 2i</vt:lpstr>
      <vt:lpstr>Figure 4b</vt:lpstr>
      <vt:lpstr>Figure 4f</vt:lpstr>
      <vt:lpstr>Figure 6e</vt:lpstr>
      <vt:lpstr>Figure 6i</vt:lpstr>
      <vt:lpstr>Figure 6j</vt:lpstr>
      <vt:lpstr>Figure 7c</vt:lpstr>
      <vt:lpstr>Supplementary Figure 1b</vt:lpstr>
      <vt:lpstr>Supplementary Figure 2a</vt:lpstr>
      <vt:lpstr>Supplementary Figure 2b</vt:lpstr>
      <vt:lpstr>Supplementary Figure 2f</vt:lpstr>
      <vt:lpstr>Supplementary Figure 2g</vt:lpstr>
      <vt:lpstr>Supplementary Figure 2h</vt:lpstr>
      <vt:lpstr>Supplementary Figure 2n</vt:lpstr>
      <vt:lpstr>Supplementary Figure 3c</vt:lpstr>
      <vt:lpstr>Supplementary Figure 5h</vt:lpstr>
      <vt:lpstr>Supplementary Figure 5i</vt:lpstr>
      <vt:lpstr>Supplementary Figure 7c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mingyue guo</dc:creator>
  <cp:lastModifiedBy>Chuanxin Chen</cp:lastModifiedBy>
  <dcterms:created xsi:type="dcterms:W3CDTF">2015-06-05T18:19:34Z</dcterms:created>
  <dcterms:modified xsi:type="dcterms:W3CDTF">2023-12-27T13:21:22Z</dcterms:modified>
</cp:coreProperties>
</file>