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richard.pattison\Downloads\"/>
    </mc:Choice>
  </mc:AlternateContent>
  <xr:revisionPtr revIDLastSave="0" documentId="13_ncr:1_{EC3A9AEB-0AA8-4A08-8FFC-49B534BB00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pplementary Data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6" i="1" l="1"/>
  <c r="J116" i="1" s="1"/>
  <c r="G115" i="1"/>
  <c r="J115" i="1" s="1"/>
  <c r="G114" i="1"/>
  <c r="J114" i="1" s="1"/>
  <c r="G113" i="1"/>
  <c r="J113" i="1" s="1"/>
  <c r="G112" i="1"/>
  <c r="J112" i="1" s="1"/>
  <c r="G106" i="1"/>
  <c r="J106" i="1" s="1"/>
  <c r="G105" i="1"/>
  <c r="J105" i="1" s="1"/>
  <c r="J104" i="1"/>
  <c r="G104" i="1"/>
  <c r="G103" i="1"/>
  <c r="J103" i="1" s="1"/>
  <c r="G102" i="1"/>
  <c r="J102" i="1" s="1"/>
  <c r="G96" i="1"/>
  <c r="J96" i="1" s="1"/>
  <c r="J95" i="1"/>
  <c r="G95" i="1"/>
  <c r="G94" i="1"/>
  <c r="J94" i="1" s="1"/>
  <c r="G93" i="1"/>
  <c r="J93" i="1" s="1"/>
  <c r="G92" i="1"/>
  <c r="J92" i="1" s="1"/>
  <c r="G86" i="1"/>
  <c r="J86" i="1" s="1"/>
  <c r="G85" i="1"/>
  <c r="G84" i="1"/>
  <c r="J84" i="1" s="1"/>
  <c r="G83" i="1"/>
  <c r="J83" i="1" s="1"/>
  <c r="G82" i="1"/>
  <c r="G76" i="1"/>
  <c r="J76" i="1" s="1"/>
  <c r="G75" i="1"/>
  <c r="J75" i="1" s="1"/>
  <c r="G74" i="1"/>
  <c r="J74" i="1" s="1"/>
  <c r="G73" i="1"/>
  <c r="J73" i="1" s="1"/>
  <c r="G72" i="1"/>
  <c r="J72" i="1" s="1"/>
  <c r="G66" i="1"/>
  <c r="J66" i="1" s="1"/>
  <c r="G65" i="1"/>
  <c r="J65" i="1" s="1"/>
  <c r="G64" i="1"/>
  <c r="J64" i="1" s="1"/>
  <c r="G63" i="1"/>
  <c r="J63" i="1" s="1"/>
  <c r="G62" i="1"/>
  <c r="J62" i="1" s="1"/>
  <c r="G52" i="1"/>
  <c r="G53" i="1" s="1"/>
  <c r="G46" i="1"/>
  <c r="J46" i="1" s="1"/>
  <c r="G45" i="1"/>
  <c r="J45" i="1" s="1"/>
  <c r="G44" i="1"/>
  <c r="J44" i="1" s="1"/>
  <c r="G43" i="1"/>
  <c r="J43" i="1" s="1"/>
  <c r="G42" i="1"/>
  <c r="J42" i="1" s="1"/>
  <c r="G36" i="1"/>
  <c r="J36" i="1" s="1"/>
  <c r="G35" i="1"/>
  <c r="J35" i="1" s="1"/>
  <c r="G34" i="1"/>
  <c r="J34" i="1" s="1"/>
  <c r="G33" i="1"/>
  <c r="J33" i="1" s="1"/>
  <c r="G32" i="1"/>
  <c r="J32" i="1" s="1"/>
  <c r="G26" i="1"/>
  <c r="J26" i="1" s="1"/>
  <c r="G25" i="1"/>
  <c r="J25" i="1" s="1"/>
  <c r="L24" i="1"/>
  <c r="L23" i="1"/>
  <c r="L22" i="1"/>
  <c r="L20" i="1"/>
  <c r="G19" i="1"/>
  <c r="G18" i="1"/>
  <c r="J18" i="1" s="1"/>
  <c r="G17" i="1"/>
  <c r="J17" i="1" s="1"/>
  <c r="G16" i="1"/>
  <c r="J16" i="1" s="1"/>
  <c r="G15" i="1"/>
  <c r="J15" i="1" s="1"/>
  <c r="L14" i="1"/>
  <c r="L13" i="1"/>
  <c r="L12" i="1"/>
  <c r="L11" i="1"/>
  <c r="L10" i="1"/>
  <c r="G9" i="1"/>
  <c r="J9" i="1" s="1"/>
  <c r="G8" i="1"/>
  <c r="J8" i="1" s="1"/>
  <c r="G7" i="1"/>
  <c r="J7" i="1" s="1"/>
  <c r="G6" i="1"/>
  <c r="J6" i="1" s="1"/>
  <c r="G5" i="1"/>
  <c r="J5" i="1" s="1"/>
  <c r="J53" i="1" l="1"/>
  <c r="G54" i="1"/>
  <c r="J52" i="1"/>
  <c r="G55" i="1" l="1"/>
  <c r="J54" i="1"/>
  <c r="J55" i="1" l="1"/>
  <c r="G56" i="1"/>
  <c r="J56" i="1" s="1"/>
</calcChain>
</file>

<file path=xl/sharedStrings.xml><?xml version="1.0" encoding="utf-8"?>
<sst xmlns="http://schemas.openxmlformats.org/spreadsheetml/2006/main" count="153" uniqueCount="36">
  <si>
    <t xml:space="preserve">Data obtained by laser-based photoacoustic spectroscopy </t>
  </si>
  <si>
    <t>Species (strain)</t>
  </si>
  <si>
    <t>Content</t>
  </si>
  <si>
    <t>Replicate</t>
  </si>
  <si>
    <t>Water/medium added (ml)</t>
  </si>
  <si>
    <t>Accumulation start</t>
  </si>
  <si>
    <t>Accumulation stop</t>
  </si>
  <si>
    <t>Accumulation time (h)</t>
  </si>
  <si>
    <t>Biomass (mg)</t>
  </si>
  <si>
    <t>Ethylene levels (nl)</t>
  </si>
  <si>
    <t>Ethylene levels (pl/h)</t>
  </si>
  <si>
    <t>Ethylene levels blank corrected (pl/h/mg FW)</t>
  </si>
  <si>
    <t>Ethylene (pmol/h/gFW)</t>
  </si>
  <si>
    <r>
      <t xml:space="preserve">Klebsormidium nitens </t>
    </r>
    <r>
      <rPr>
        <sz val="11"/>
        <color theme="1"/>
        <rFont val="Calibri"/>
        <family val="2"/>
        <scheme val="minor"/>
      </rPr>
      <t>(NIES-2285)</t>
    </r>
  </si>
  <si>
    <t>blank (C medium)</t>
  </si>
  <si>
    <t>sample</t>
  </si>
  <si>
    <r>
      <t xml:space="preserve">Spirogyra sp. </t>
    </r>
    <r>
      <rPr>
        <sz val="11"/>
        <color theme="1"/>
        <rFont val="Calibri"/>
        <family val="2"/>
        <scheme val="minor"/>
      </rPr>
      <t>(SAG 170.80)</t>
    </r>
  </si>
  <si>
    <t>blank (BBM medium)</t>
  </si>
  <si>
    <t>NA</t>
  </si>
  <si>
    <t>Physcomitrium patens (Gransden, gametophores)</t>
  </si>
  <si>
    <t>blank (BCDAT medium, agar)</t>
  </si>
  <si>
    <t>Selaginella uncinata (shoots and rhizophores)</t>
  </si>
  <si>
    <t>blank (1/2 Gamborg, agar)</t>
  </si>
  <si>
    <t>Physcomitrium patens (Grandsen, protonema)</t>
  </si>
  <si>
    <t>blank (sterile tap water)</t>
  </si>
  <si>
    <t>Chara braunii (NIES-1604)</t>
  </si>
  <si>
    <t>blank (modified SWCN-4 medium)</t>
  </si>
  <si>
    <t>Chorella sorokiniana (UTEX 1602)</t>
  </si>
  <si>
    <t>Mesostigma viride (CCAC 1140)</t>
  </si>
  <si>
    <t>blank (C medium + SE)</t>
  </si>
  <si>
    <t>Mesotaenium endlicheranium (SAG 12.97)</t>
  </si>
  <si>
    <t>blank (3NBBM medium)</t>
  </si>
  <si>
    <r>
      <rPr>
        <i/>
        <sz val="11"/>
        <color theme="1"/>
        <rFont val="Calibri"/>
        <family val="2"/>
        <scheme val="minor"/>
      </rPr>
      <t>Chlorokybus melkonianii</t>
    </r>
    <r>
      <rPr>
        <sz val="11"/>
        <color theme="1"/>
        <rFont val="Calibri"/>
        <family val="2"/>
        <scheme val="minor"/>
      </rPr>
      <t xml:space="preserve"> (CCAC 0220)</t>
    </r>
  </si>
  <si>
    <t>Coleochaete scutata (CCAC 0493)</t>
  </si>
  <si>
    <t>Marchantia polymorpha (Tak-1)</t>
  </si>
  <si>
    <t>Supplementary Data 4: Rates of ethylene emanation measured in biomass and control media (blank)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</si>
</sst>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0" fillId="0" borderId="0" xfId="0" applyNumberFormat="1"/>
    <xf numFmtId="2" fontId="0" fillId="0" borderId="0" xfId="0" applyNumberFormat="1"/>
    <xf numFmtId="0" fontId="3" fillId="0" borderId="0" xfId="0" applyFont="1"/>
    <xf numFmtId="164" fontId="3" fillId="0" borderId="0" xfId="0" applyNumberFormat="1" applyFont="1"/>
    <xf numFmtId="2" fontId="3" fillId="0" borderId="0" xfId="0" applyNumberFormat="1" applyFont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abSelected="1" workbookViewId="0">
      <selection activeCell="A2" sqref="A2"/>
    </sheetView>
  </sheetViews>
  <sheetFormatPr defaultRowHeight="14.5" x14ac:dyDescent="0.35"/>
  <cols>
    <col min="1" max="1" width="24" customWidth="1"/>
    <col min="2" max="2" width="19" customWidth="1"/>
    <col min="4" max="4" width="15.453125" customWidth="1"/>
    <col min="5" max="5" width="12.453125" customWidth="1"/>
    <col min="6" max="6" width="12.7265625" customWidth="1"/>
    <col min="7" max="7" width="13.1796875" customWidth="1"/>
    <col min="11" max="11" width="15.7265625" customWidth="1"/>
    <col min="12" max="12" width="15" customWidth="1"/>
  </cols>
  <sheetData>
    <row r="1" spans="1:12" x14ac:dyDescent="0.3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5">
      <c r="A2" t="s">
        <v>0</v>
      </c>
    </row>
    <row r="4" spans="1:12" ht="43" customHeight="1" thickBot="1" x14ac:dyDescent="0.4">
      <c r="A4" s="7" t="s">
        <v>1</v>
      </c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10" t="s">
        <v>12</v>
      </c>
    </row>
    <row r="5" spans="1:12" x14ac:dyDescent="0.35">
      <c r="A5" s="13" t="s">
        <v>13</v>
      </c>
      <c r="B5" t="s">
        <v>14</v>
      </c>
      <c r="C5">
        <v>1</v>
      </c>
      <c r="D5">
        <v>1</v>
      </c>
      <c r="E5" s="2">
        <v>0.38194444444444442</v>
      </c>
      <c r="F5" s="2">
        <v>0.63472222222222197</v>
      </c>
      <c r="G5" s="3">
        <f>(F5-E5)*24</f>
        <v>6.0666666666666611</v>
      </c>
      <c r="I5">
        <v>1.0999999999999999E-2</v>
      </c>
      <c r="J5">
        <f>I5/G5*1000</f>
        <v>1.8131868131868147</v>
      </c>
    </row>
    <row r="6" spans="1:12" x14ac:dyDescent="0.35">
      <c r="A6" s="11"/>
      <c r="B6" t="s">
        <v>14</v>
      </c>
      <c r="C6">
        <v>2</v>
      </c>
      <c r="D6">
        <v>1</v>
      </c>
      <c r="E6" s="2">
        <v>0.40138888888888885</v>
      </c>
      <c r="F6" s="2">
        <v>0.65416666666666701</v>
      </c>
      <c r="G6" s="3">
        <f>(F6-E6)*24</f>
        <v>6.0666666666666753</v>
      </c>
      <c r="I6">
        <v>1.2999999999999999E-2</v>
      </c>
      <c r="J6">
        <f>I6/G6*1000</f>
        <v>2.1428571428571397</v>
      </c>
    </row>
    <row r="7" spans="1:12" x14ac:dyDescent="0.35">
      <c r="A7" s="11"/>
      <c r="B7" t="s">
        <v>14</v>
      </c>
      <c r="C7">
        <v>3</v>
      </c>
      <c r="D7">
        <v>1</v>
      </c>
      <c r="E7" s="2">
        <v>0.42083333333333334</v>
      </c>
      <c r="F7" s="2">
        <v>0.67361111111111105</v>
      </c>
      <c r="G7" s="3">
        <f>(F7-E7)*24</f>
        <v>6.0666666666666647</v>
      </c>
      <c r="I7">
        <v>1.7999999999999999E-2</v>
      </c>
      <c r="J7">
        <f>I7/G7*1000</f>
        <v>2.9670329670329676</v>
      </c>
    </row>
    <row r="8" spans="1:12" x14ac:dyDescent="0.35">
      <c r="A8" s="11"/>
      <c r="B8" t="s">
        <v>14</v>
      </c>
      <c r="C8">
        <v>4</v>
      </c>
      <c r="D8">
        <v>1</v>
      </c>
      <c r="E8" s="2">
        <v>0.44027777777777777</v>
      </c>
      <c r="F8" s="2">
        <v>0.69305555555555498</v>
      </c>
      <c r="G8" s="3">
        <f>(F8-E8)*24</f>
        <v>6.0666666666666531</v>
      </c>
      <c r="I8">
        <v>1.7999999999999999E-2</v>
      </c>
      <c r="J8">
        <f>I8/G8*1000</f>
        <v>2.9670329670329734</v>
      </c>
    </row>
    <row r="9" spans="1:12" x14ac:dyDescent="0.35">
      <c r="A9" s="11"/>
      <c r="B9" t="s">
        <v>14</v>
      </c>
      <c r="C9">
        <v>5</v>
      </c>
      <c r="D9">
        <v>1</v>
      </c>
      <c r="E9" s="2">
        <v>0.4597222222222222</v>
      </c>
      <c r="F9" s="2">
        <v>0.71250000000000002</v>
      </c>
      <c r="G9" s="3">
        <f>(F9-E9)*24</f>
        <v>6.0666666666666682</v>
      </c>
      <c r="I9">
        <v>1.7999999999999999E-2</v>
      </c>
      <c r="J9">
        <f>I9/G9*1000</f>
        <v>2.9670329670329658</v>
      </c>
    </row>
    <row r="10" spans="1:12" x14ac:dyDescent="0.35">
      <c r="A10" s="11"/>
      <c r="B10" t="s">
        <v>15</v>
      </c>
      <c r="C10">
        <v>1</v>
      </c>
      <c r="D10">
        <v>1</v>
      </c>
      <c r="E10" s="2">
        <v>0.38194444444444442</v>
      </c>
      <c r="F10" s="2">
        <v>0.63958333333333295</v>
      </c>
      <c r="G10" s="3">
        <v>6.1833333333333247</v>
      </c>
      <c r="H10">
        <v>140</v>
      </c>
      <c r="I10">
        <v>2.3E-2</v>
      </c>
      <c r="J10">
        <v>3.7196765498652344</v>
      </c>
      <c r="K10">
        <v>8.2017712745475879E-3</v>
      </c>
      <c r="L10">
        <f t="shared" ref="L10:L14" si="0">((1*K10)/(0.08206*293))*1000</f>
        <v>0.34112105079807531</v>
      </c>
    </row>
    <row r="11" spans="1:12" x14ac:dyDescent="0.35">
      <c r="A11" s="11"/>
      <c r="B11" t="s">
        <v>15</v>
      </c>
      <c r="C11">
        <v>2</v>
      </c>
      <c r="D11">
        <v>1</v>
      </c>
      <c r="E11" s="2">
        <v>0.40138888888888885</v>
      </c>
      <c r="F11" s="2">
        <v>0.65902777777777799</v>
      </c>
      <c r="G11" s="3">
        <v>6.1833333333333389</v>
      </c>
      <c r="H11">
        <v>174</v>
      </c>
      <c r="I11">
        <v>1.9E-2</v>
      </c>
      <c r="J11">
        <v>3.0727762803234473</v>
      </c>
      <c r="K11">
        <v>2.8813086718096279E-3</v>
      </c>
      <c r="L11">
        <f t="shared" si="0"/>
        <v>0.11983692411070349</v>
      </c>
    </row>
    <row r="12" spans="1:12" x14ac:dyDescent="0.35">
      <c r="A12" s="11"/>
      <c r="B12" t="s">
        <v>15</v>
      </c>
      <c r="C12">
        <v>3</v>
      </c>
      <c r="D12">
        <v>1</v>
      </c>
      <c r="E12" s="2">
        <v>0.42083333333333334</v>
      </c>
      <c r="F12" s="2">
        <v>0.67847222222222203</v>
      </c>
      <c r="G12" s="3">
        <v>6.1833333333333282</v>
      </c>
      <c r="H12">
        <v>144</v>
      </c>
      <c r="I12">
        <v>0.03</v>
      </c>
      <c r="J12">
        <v>4.8517520215633461</v>
      </c>
      <c r="K12">
        <v>1.5835579514824821E-2</v>
      </c>
      <c r="L12">
        <f t="shared" si="0"/>
        <v>0.65861986920520244</v>
      </c>
    </row>
    <row r="13" spans="1:12" x14ac:dyDescent="0.35">
      <c r="A13" s="11"/>
      <c r="B13" t="s">
        <v>15</v>
      </c>
      <c r="C13">
        <v>4</v>
      </c>
      <c r="D13">
        <v>1</v>
      </c>
      <c r="E13" s="2">
        <v>0.44027777777777777</v>
      </c>
      <c r="F13" s="2">
        <v>0.69791666666666596</v>
      </c>
      <c r="G13" s="3">
        <v>6.1833333333333167</v>
      </c>
      <c r="H13">
        <v>290</v>
      </c>
      <c r="I13">
        <v>3.5999999999999997E-2</v>
      </c>
      <c r="J13">
        <v>5.8221024258760261</v>
      </c>
      <c r="K13">
        <v>1.1209220187749842E-2</v>
      </c>
      <c r="L13">
        <f t="shared" si="0"/>
        <v>0.46620429186293566</v>
      </c>
    </row>
    <row r="14" spans="1:12" x14ac:dyDescent="0.35">
      <c r="A14" s="11"/>
      <c r="B14" t="s">
        <v>15</v>
      </c>
      <c r="C14">
        <v>5</v>
      </c>
      <c r="D14">
        <v>1</v>
      </c>
      <c r="E14" s="2">
        <v>0.4597222222222222</v>
      </c>
      <c r="F14" s="2">
        <v>0.71736111111111101</v>
      </c>
      <c r="G14" s="3">
        <v>6.1833333333333318</v>
      </c>
      <c r="H14">
        <v>172</v>
      </c>
      <c r="I14">
        <v>2.9000000000000001E-2</v>
      </c>
      <c r="J14">
        <v>4.6900269541778989</v>
      </c>
      <c r="K14">
        <v>1.2317432457844923E-2</v>
      </c>
      <c r="L14">
        <f t="shared" si="0"/>
        <v>0.51229610806065162</v>
      </c>
    </row>
    <row r="15" spans="1:12" x14ac:dyDescent="0.35">
      <c r="A15" s="11" t="s">
        <v>16</v>
      </c>
      <c r="B15" t="s">
        <v>17</v>
      </c>
      <c r="C15">
        <v>1</v>
      </c>
      <c r="D15">
        <v>1</v>
      </c>
      <c r="E15" s="2">
        <v>0.38194444444444442</v>
      </c>
      <c r="F15" s="2">
        <v>0.625</v>
      </c>
      <c r="G15" s="3">
        <f>(F15-E15)*24</f>
        <v>5.8333333333333339</v>
      </c>
      <c r="I15">
        <v>1.7000000000000001E-2</v>
      </c>
      <c r="J15">
        <f>I15/G15*1000</f>
        <v>2.9142857142857141</v>
      </c>
    </row>
    <row r="16" spans="1:12" x14ac:dyDescent="0.35">
      <c r="A16" s="11"/>
      <c r="B16" t="s">
        <v>17</v>
      </c>
      <c r="C16">
        <v>2</v>
      </c>
      <c r="D16">
        <v>1</v>
      </c>
      <c r="E16" s="2">
        <v>0.40138888888888885</v>
      </c>
      <c r="F16" s="2">
        <v>0.64444444444444404</v>
      </c>
      <c r="G16" s="3">
        <f>(F16-E16)*24</f>
        <v>5.833333333333325</v>
      </c>
      <c r="I16">
        <v>1.7999999999999999E-2</v>
      </c>
      <c r="J16">
        <f>I16/G16*1000</f>
        <v>3.0857142857142899</v>
      </c>
    </row>
    <row r="17" spans="1:12" x14ac:dyDescent="0.35">
      <c r="A17" s="11"/>
      <c r="B17" t="s">
        <v>17</v>
      </c>
      <c r="C17">
        <v>3</v>
      </c>
      <c r="D17">
        <v>1</v>
      </c>
      <c r="E17" s="2">
        <v>0.42083333333333334</v>
      </c>
      <c r="F17" s="2">
        <v>0.66388888888888897</v>
      </c>
      <c r="G17" s="3">
        <f>(F17-E17)*24</f>
        <v>5.8333333333333357</v>
      </c>
      <c r="I17">
        <v>1.2999999999999999E-2</v>
      </c>
      <c r="J17">
        <f>I17/G17*1000</f>
        <v>2.2285714285714273</v>
      </c>
    </row>
    <row r="18" spans="1:12" x14ac:dyDescent="0.35">
      <c r="A18" s="11"/>
      <c r="B18" t="s">
        <v>17</v>
      </c>
      <c r="C18">
        <v>4</v>
      </c>
      <c r="D18">
        <v>1</v>
      </c>
      <c r="E18" s="2">
        <v>0.44027777777777777</v>
      </c>
      <c r="F18" s="2">
        <v>0.68333333333333302</v>
      </c>
      <c r="G18" s="3">
        <f>(F18-E18)*24</f>
        <v>5.8333333333333259</v>
      </c>
      <c r="I18">
        <v>2.1999999999999999E-2</v>
      </c>
      <c r="J18">
        <f>I18/G18*1000</f>
        <v>3.7714285714285762</v>
      </c>
    </row>
    <row r="19" spans="1:12" x14ac:dyDescent="0.35">
      <c r="A19" s="11"/>
      <c r="B19" t="s">
        <v>17</v>
      </c>
      <c r="C19">
        <v>5</v>
      </c>
      <c r="D19">
        <v>1</v>
      </c>
      <c r="E19" s="2">
        <v>0.4597222222222222</v>
      </c>
      <c r="F19" s="2">
        <v>0.70277777777777795</v>
      </c>
      <c r="G19" s="3">
        <f>(F19-E19)*24</f>
        <v>5.8333333333333375</v>
      </c>
      <c r="I19">
        <v>3.1E-2</v>
      </c>
      <c r="J19" t="s">
        <v>18</v>
      </c>
    </row>
    <row r="20" spans="1:12" x14ac:dyDescent="0.35">
      <c r="A20" s="11"/>
      <c r="B20" t="s">
        <v>15</v>
      </c>
      <c r="C20">
        <v>1</v>
      </c>
      <c r="D20">
        <v>1</v>
      </c>
      <c r="E20" s="2">
        <v>0.38194444444444442</v>
      </c>
      <c r="F20" s="2">
        <v>0.62986111111111109</v>
      </c>
      <c r="G20" s="3">
        <v>5.95</v>
      </c>
      <c r="H20">
        <v>210</v>
      </c>
      <c r="I20">
        <v>2.8000000000000001E-2</v>
      </c>
      <c r="J20">
        <v>4.7058823529411757</v>
      </c>
      <c r="K20">
        <v>8.1232492997198764E-3</v>
      </c>
      <c r="L20">
        <f>((1*K20)/(0.08206*293))*1000</f>
        <v>0.3378552320295013</v>
      </c>
    </row>
    <row r="21" spans="1:12" x14ac:dyDescent="0.35">
      <c r="A21" s="11"/>
      <c r="B21" t="s">
        <v>15</v>
      </c>
      <c r="C21">
        <v>2</v>
      </c>
      <c r="D21">
        <v>1</v>
      </c>
      <c r="E21" s="2">
        <v>0.40138888888888885</v>
      </c>
      <c r="F21" s="2">
        <v>0.64930555555555503</v>
      </c>
      <c r="G21" s="3">
        <v>5.9499999999999886</v>
      </c>
      <c r="H21">
        <v>218</v>
      </c>
      <c r="I21" t="s">
        <v>18</v>
      </c>
      <c r="J21" t="s">
        <v>18</v>
      </c>
      <c r="K21" t="s">
        <v>18</v>
      </c>
      <c r="L21" t="s">
        <v>18</v>
      </c>
    </row>
    <row r="22" spans="1:12" x14ac:dyDescent="0.35">
      <c r="A22" s="11"/>
      <c r="B22" t="s">
        <v>15</v>
      </c>
      <c r="C22">
        <v>3</v>
      </c>
      <c r="D22">
        <v>1</v>
      </c>
      <c r="E22" s="2">
        <v>0.42083333333333334</v>
      </c>
      <c r="F22" s="2">
        <v>0.66874999999999996</v>
      </c>
      <c r="G22" s="3">
        <v>5.9499999999999993</v>
      </c>
      <c r="H22">
        <v>226</v>
      </c>
      <c r="I22">
        <v>2.5999999999999999E-2</v>
      </c>
      <c r="J22">
        <v>4.3697478991596643</v>
      </c>
      <c r="K22">
        <v>6.0608314122108965E-3</v>
      </c>
      <c r="L22">
        <f>((1*K22)/(0.08206*293))*1000</f>
        <v>0.25207691251514525</v>
      </c>
    </row>
    <row r="23" spans="1:12" x14ac:dyDescent="0.35">
      <c r="A23" s="11"/>
      <c r="B23" t="s">
        <v>15</v>
      </c>
      <c r="C23">
        <v>4</v>
      </c>
      <c r="D23">
        <v>1</v>
      </c>
      <c r="E23" s="2">
        <v>0.44027777777777777</v>
      </c>
      <c r="F23" s="2">
        <v>0.688194444444444</v>
      </c>
      <c r="G23" s="3">
        <v>5.9499999999999895</v>
      </c>
      <c r="H23">
        <v>225</v>
      </c>
      <c r="I23">
        <v>0.03</v>
      </c>
      <c r="J23">
        <v>5.0420168067226978</v>
      </c>
      <c r="K23">
        <v>9.0756302521008709E-3</v>
      </c>
      <c r="L23">
        <f>((1*K23)/(0.08206*293))*1000</f>
        <v>0.37746584543985845</v>
      </c>
    </row>
    <row r="24" spans="1:12" x14ac:dyDescent="0.35">
      <c r="A24" s="11"/>
      <c r="B24" t="s">
        <v>15</v>
      </c>
      <c r="C24">
        <v>5</v>
      </c>
      <c r="D24">
        <v>1</v>
      </c>
      <c r="E24" s="2">
        <v>0.4597222222222222</v>
      </c>
      <c r="F24" s="2">
        <v>0.70763888888888904</v>
      </c>
      <c r="G24" s="3">
        <v>5.9500000000000046</v>
      </c>
      <c r="H24">
        <v>220</v>
      </c>
      <c r="I24">
        <v>0.02</v>
      </c>
      <c r="J24">
        <v>3.3613445378151234</v>
      </c>
      <c r="K24">
        <v>1.6424751718869166E-3</v>
      </c>
      <c r="L24">
        <f>((1*K24)/(0.08206*293))*1000</f>
        <v>6.8312421523205644E-2</v>
      </c>
    </row>
    <row r="25" spans="1:12" x14ac:dyDescent="0.35">
      <c r="A25" s="11" t="s">
        <v>19</v>
      </c>
      <c r="B25" t="s">
        <v>20</v>
      </c>
      <c r="C25">
        <v>1</v>
      </c>
      <c r="D25">
        <v>5.5</v>
      </c>
      <c r="E25" s="2">
        <v>0.3354166666666667</v>
      </c>
      <c r="F25" s="2">
        <v>0.58333333333333337</v>
      </c>
      <c r="G25" s="3">
        <f>6+3/60</f>
        <v>6.05</v>
      </c>
      <c r="I25">
        <v>7.0000000000000007E-2</v>
      </c>
      <c r="J25">
        <f>(I25*1000)/G25</f>
        <v>11.570247933884298</v>
      </c>
    </row>
    <row r="26" spans="1:12" x14ac:dyDescent="0.35">
      <c r="A26" s="11"/>
      <c r="B26" t="s">
        <v>20</v>
      </c>
      <c r="C26">
        <v>2</v>
      </c>
      <c r="D26">
        <v>5.5</v>
      </c>
      <c r="E26" s="2">
        <v>0.3888888888888889</v>
      </c>
      <c r="F26" s="2">
        <v>0.63194444444444398</v>
      </c>
      <c r="G26" s="3">
        <f>6-10/60</f>
        <v>5.833333333333333</v>
      </c>
      <c r="I26">
        <v>3.4000000000000002E-2</v>
      </c>
      <c r="J26">
        <f t="shared" ref="J26" si="1">(I26*1000)/G26</f>
        <v>5.8285714285714292</v>
      </c>
    </row>
    <row r="27" spans="1:12" x14ac:dyDescent="0.35">
      <c r="A27" s="11"/>
      <c r="B27" t="s">
        <v>15</v>
      </c>
      <c r="C27">
        <v>1</v>
      </c>
      <c r="D27">
        <v>5.5</v>
      </c>
      <c r="E27" s="2">
        <v>0.33819444444444446</v>
      </c>
      <c r="F27" s="2">
        <v>0.58819444444444446</v>
      </c>
      <c r="G27" s="3">
        <v>6</v>
      </c>
      <c r="H27">
        <v>88</v>
      </c>
      <c r="I27">
        <v>0.318</v>
      </c>
      <c r="J27">
        <v>53</v>
      </c>
      <c r="K27">
        <v>0.5004239562090802</v>
      </c>
      <c r="L27">
        <v>20.813204864212413</v>
      </c>
    </row>
    <row r="28" spans="1:12" x14ac:dyDescent="0.35">
      <c r="A28" s="11"/>
      <c r="B28" t="s">
        <v>15</v>
      </c>
      <c r="C28">
        <v>2</v>
      </c>
      <c r="D28">
        <v>5.5</v>
      </c>
      <c r="E28" s="2">
        <v>0.3888888888888889</v>
      </c>
      <c r="F28" s="2">
        <v>0.63680555555555496</v>
      </c>
      <c r="G28" s="3">
        <v>5.95</v>
      </c>
      <c r="H28">
        <v>89</v>
      </c>
      <c r="I28">
        <v>0.22800000000000001</v>
      </c>
      <c r="J28">
        <v>38.319327731092436</v>
      </c>
      <c r="K28">
        <v>0.32984984132012912</v>
      </c>
      <c r="L28">
        <v>13.718832275398634</v>
      </c>
    </row>
    <row r="29" spans="1:12" x14ac:dyDescent="0.35">
      <c r="A29" s="11"/>
      <c r="B29" t="s">
        <v>15</v>
      </c>
      <c r="C29">
        <v>3</v>
      </c>
      <c r="D29">
        <v>5.5</v>
      </c>
      <c r="E29" s="2">
        <v>0.43055555555555403</v>
      </c>
      <c r="F29" s="2">
        <v>0.68055555555555503</v>
      </c>
      <c r="G29" s="3">
        <v>6</v>
      </c>
      <c r="H29">
        <v>23</v>
      </c>
      <c r="I29">
        <v>0.113</v>
      </c>
      <c r="J29">
        <v>18.833333333333332</v>
      </c>
      <c r="K29">
        <v>0.42915832520575597</v>
      </c>
      <c r="L29">
        <v>17.849185737138821</v>
      </c>
    </row>
    <row r="30" spans="1:12" x14ac:dyDescent="0.35">
      <c r="A30" s="11"/>
      <c r="B30" t="s">
        <v>15</v>
      </c>
      <c r="C30">
        <v>4</v>
      </c>
      <c r="D30">
        <v>5.5</v>
      </c>
      <c r="E30" s="2">
        <v>0.454861111111109</v>
      </c>
      <c r="F30" s="2">
        <v>0.70486111111111005</v>
      </c>
      <c r="G30" s="3">
        <v>6</v>
      </c>
      <c r="H30">
        <v>43</v>
      </c>
      <c r="I30">
        <v>0.2</v>
      </c>
      <c r="J30">
        <v>33.333333333333336</v>
      </c>
      <c r="K30">
        <v>0.56675910417982311</v>
      </c>
      <c r="L30">
        <v>23.572159561089613</v>
      </c>
    </row>
    <row r="31" spans="1:12" x14ac:dyDescent="0.35">
      <c r="A31" s="11"/>
      <c r="B31" t="s">
        <v>15</v>
      </c>
      <c r="C31">
        <v>5</v>
      </c>
      <c r="D31">
        <v>5.5</v>
      </c>
      <c r="E31" s="2">
        <v>0.47916666666666402</v>
      </c>
      <c r="F31" s="2">
        <v>0.72916666666666596</v>
      </c>
      <c r="G31" s="3">
        <v>6</v>
      </c>
      <c r="H31">
        <v>62</v>
      </c>
      <c r="I31" t="s">
        <v>18</v>
      </c>
      <c r="J31" t="s">
        <v>18</v>
      </c>
      <c r="K31" t="s">
        <v>18</v>
      </c>
      <c r="L31" t="s">
        <v>18</v>
      </c>
    </row>
    <row r="32" spans="1:12" x14ac:dyDescent="0.35">
      <c r="A32" s="11" t="s">
        <v>21</v>
      </c>
      <c r="B32" t="s">
        <v>22</v>
      </c>
      <c r="C32">
        <v>1</v>
      </c>
      <c r="D32">
        <v>5.5</v>
      </c>
      <c r="E32" s="2">
        <v>0.35902777777777778</v>
      </c>
      <c r="F32" s="2">
        <v>0.60902777777777783</v>
      </c>
      <c r="G32" s="3">
        <f>(F32-E32)*24</f>
        <v>6.0000000000000018</v>
      </c>
      <c r="I32">
        <v>2.3E-2</v>
      </c>
      <c r="J32">
        <f>I32/G32*1000</f>
        <v>3.8333333333333321</v>
      </c>
    </row>
    <row r="33" spans="1:12" x14ac:dyDescent="0.35">
      <c r="A33" s="11"/>
      <c r="B33" t="s">
        <v>22</v>
      </c>
      <c r="C33">
        <v>2</v>
      </c>
      <c r="D33">
        <v>5.5</v>
      </c>
      <c r="E33" s="2">
        <v>0.35902777777777778</v>
      </c>
      <c r="F33" s="2">
        <v>0.61319444444444449</v>
      </c>
      <c r="G33" s="3">
        <f t="shared" ref="G33:G36" si="2">(F33-E33)*24</f>
        <v>6.1000000000000014</v>
      </c>
      <c r="I33">
        <v>1.2E-2</v>
      </c>
      <c r="J33">
        <f t="shared" ref="J33:J36" si="3">I33/G33*1000</f>
        <v>1.9672131147540979</v>
      </c>
    </row>
    <row r="34" spans="1:12" x14ac:dyDescent="0.35">
      <c r="A34" s="11"/>
      <c r="B34" t="s">
        <v>22</v>
      </c>
      <c r="C34">
        <v>3</v>
      </c>
      <c r="D34">
        <v>5.5</v>
      </c>
      <c r="E34" s="2">
        <v>0.35902777777777778</v>
      </c>
      <c r="F34" s="2">
        <v>0.61736111111111103</v>
      </c>
      <c r="G34" s="3">
        <f t="shared" si="2"/>
        <v>6.1999999999999975</v>
      </c>
      <c r="I34">
        <v>2.1999999999999999E-2</v>
      </c>
      <c r="J34">
        <f t="shared" si="3"/>
        <v>3.5483870967741948</v>
      </c>
    </row>
    <row r="35" spans="1:12" x14ac:dyDescent="0.35">
      <c r="A35" s="11"/>
      <c r="B35" t="s">
        <v>22</v>
      </c>
      <c r="C35">
        <v>4</v>
      </c>
      <c r="D35">
        <v>5.5</v>
      </c>
      <c r="E35" s="2">
        <v>0.35902777777777778</v>
      </c>
      <c r="F35" s="2">
        <v>0.62152777777777801</v>
      </c>
      <c r="G35" s="3">
        <f t="shared" si="2"/>
        <v>6.300000000000006</v>
      </c>
      <c r="I35">
        <v>2.5000000000000001E-2</v>
      </c>
      <c r="J35">
        <f t="shared" si="3"/>
        <v>3.9682539682539644</v>
      </c>
    </row>
    <row r="36" spans="1:12" x14ac:dyDescent="0.35">
      <c r="A36" s="11"/>
      <c r="B36" t="s">
        <v>22</v>
      </c>
      <c r="C36">
        <v>5</v>
      </c>
      <c r="D36">
        <v>5.5</v>
      </c>
      <c r="E36" s="2">
        <v>0.35902777777777778</v>
      </c>
      <c r="F36" s="2">
        <v>0.625694444444444</v>
      </c>
      <c r="G36" s="3">
        <f t="shared" si="2"/>
        <v>6.3999999999999897</v>
      </c>
      <c r="I36">
        <v>2.7E-2</v>
      </c>
      <c r="J36">
        <f t="shared" si="3"/>
        <v>4.2187500000000062</v>
      </c>
    </row>
    <row r="37" spans="1:12" x14ac:dyDescent="0.35">
      <c r="A37" s="11"/>
      <c r="B37" t="s">
        <v>15</v>
      </c>
      <c r="C37">
        <v>1</v>
      </c>
      <c r="D37">
        <v>5.5</v>
      </c>
      <c r="E37" s="2">
        <v>0.37986111111111115</v>
      </c>
      <c r="F37" s="2">
        <v>0.62986111111111098</v>
      </c>
      <c r="G37" s="3">
        <v>5.9999999999999964</v>
      </c>
      <c r="H37">
        <v>56</v>
      </c>
      <c r="I37">
        <v>1.5329999999999999</v>
      </c>
      <c r="J37">
        <v>255.50000000000011</v>
      </c>
      <c r="K37">
        <v>4.499871651738875</v>
      </c>
      <c r="L37">
        <v>187.15481021290819</v>
      </c>
    </row>
    <row r="38" spans="1:12" x14ac:dyDescent="0.35">
      <c r="A38" s="11"/>
      <c r="B38" t="s">
        <v>15</v>
      </c>
      <c r="C38">
        <v>2</v>
      </c>
      <c r="D38">
        <v>5.5</v>
      </c>
      <c r="E38" s="2">
        <v>0.37986111111111115</v>
      </c>
      <c r="F38" s="2">
        <v>0.63402777777777797</v>
      </c>
      <c r="G38" s="3">
        <v>6.1000000000000032</v>
      </c>
      <c r="H38">
        <v>38</v>
      </c>
      <c r="I38">
        <v>0.84399999999999997</v>
      </c>
      <c r="J38">
        <v>138.36065573770483</v>
      </c>
      <c r="K38">
        <v>3.5487754798705717</v>
      </c>
      <c r="L38">
        <v>147.59763229396668</v>
      </c>
    </row>
    <row r="39" spans="1:12" x14ac:dyDescent="0.35">
      <c r="A39" s="11"/>
      <c r="B39" t="s">
        <v>15</v>
      </c>
      <c r="C39">
        <v>3</v>
      </c>
      <c r="D39">
        <v>5.5</v>
      </c>
      <c r="E39" s="2">
        <v>0.37986111111111115</v>
      </c>
      <c r="F39" s="2">
        <v>0.63819444444444395</v>
      </c>
      <c r="G39" s="3">
        <v>6.1999999999999869</v>
      </c>
      <c r="H39">
        <v>90</v>
      </c>
      <c r="I39">
        <v>2.1040000000000001</v>
      </c>
      <c r="J39">
        <v>339.35483870967812</v>
      </c>
      <c r="K39">
        <v>3.7316405689672774</v>
      </c>
      <c r="L39">
        <v>155.2032005619495</v>
      </c>
    </row>
    <row r="40" spans="1:12" x14ac:dyDescent="0.35">
      <c r="A40" s="11"/>
      <c r="B40" t="s">
        <v>15</v>
      </c>
      <c r="C40">
        <v>4</v>
      </c>
      <c r="D40">
        <v>5.5</v>
      </c>
      <c r="E40" s="2">
        <v>0.37986111111111115</v>
      </c>
      <c r="F40" s="2">
        <v>0.64236111111111105</v>
      </c>
      <c r="G40" s="3">
        <v>6.2999999999999972</v>
      </c>
      <c r="H40">
        <v>80</v>
      </c>
      <c r="I40">
        <v>1.7749999999999999</v>
      </c>
      <c r="J40">
        <v>281.74603174603186</v>
      </c>
      <c r="K40">
        <v>3.4779855530426089</v>
      </c>
      <c r="L40">
        <v>144.65339824779045</v>
      </c>
    </row>
    <row r="41" spans="1:12" x14ac:dyDescent="0.35">
      <c r="A41" s="11"/>
      <c r="B41" t="s">
        <v>15</v>
      </c>
      <c r="C41">
        <v>5</v>
      </c>
      <c r="D41">
        <v>5.5</v>
      </c>
      <c r="E41" s="2">
        <v>0.37986111111111115</v>
      </c>
      <c r="F41" s="2">
        <v>0.64652777777777803</v>
      </c>
      <c r="G41" s="3">
        <v>6.4000000000000057</v>
      </c>
      <c r="H41">
        <v>76</v>
      </c>
      <c r="I41">
        <v>1.417</v>
      </c>
      <c r="J41">
        <v>221.4062499999998</v>
      </c>
      <c r="K41">
        <v>2.8670929275970618</v>
      </c>
      <c r="L41">
        <v>119.24567504494181</v>
      </c>
    </row>
    <row r="42" spans="1:12" x14ac:dyDescent="0.35">
      <c r="A42" s="11" t="s">
        <v>23</v>
      </c>
      <c r="B42" t="s">
        <v>24</v>
      </c>
      <c r="C42">
        <v>1</v>
      </c>
      <c r="D42">
        <v>1</v>
      </c>
      <c r="E42" s="2">
        <v>0.40069444444444446</v>
      </c>
      <c r="F42" s="2">
        <v>0.65069444444444402</v>
      </c>
      <c r="G42" s="3">
        <f t="shared" ref="G42:G46" si="4">(F42-E42)*24</f>
        <v>5.9999999999999893</v>
      </c>
      <c r="I42">
        <v>0.01</v>
      </c>
      <c r="J42">
        <f t="shared" ref="J42:J46" si="5">I42/G42*1000</f>
        <v>1.6666666666666696</v>
      </c>
    </row>
    <row r="43" spans="1:12" x14ac:dyDescent="0.35">
      <c r="A43" s="11"/>
      <c r="B43" t="s">
        <v>24</v>
      </c>
      <c r="C43">
        <v>2</v>
      </c>
      <c r="D43">
        <v>1</v>
      </c>
      <c r="E43" s="2">
        <v>0.40069444444444446</v>
      </c>
      <c r="F43" s="2">
        <v>0.65486111111111101</v>
      </c>
      <c r="G43" s="3">
        <f t="shared" si="4"/>
        <v>6.099999999999997</v>
      </c>
      <c r="I43">
        <v>1.0999999999999999E-2</v>
      </c>
      <c r="J43">
        <f t="shared" si="5"/>
        <v>1.8032786885245911</v>
      </c>
    </row>
    <row r="44" spans="1:12" x14ac:dyDescent="0.35">
      <c r="A44" s="11"/>
      <c r="B44" t="s">
        <v>24</v>
      </c>
      <c r="C44">
        <v>3</v>
      </c>
      <c r="D44">
        <v>1</v>
      </c>
      <c r="E44" s="2">
        <v>0.40069444444444446</v>
      </c>
      <c r="F44" s="2">
        <v>0.65902777777777799</v>
      </c>
      <c r="G44" s="3">
        <f t="shared" si="4"/>
        <v>6.2000000000000046</v>
      </c>
      <c r="I44">
        <v>0.01</v>
      </c>
      <c r="J44">
        <f t="shared" si="5"/>
        <v>1.6129032258064506</v>
      </c>
    </row>
    <row r="45" spans="1:12" x14ac:dyDescent="0.35">
      <c r="A45" s="11"/>
      <c r="B45" t="s">
        <v>24</v>
      </c>
      <c r="C45">
        <v>4</v>
      </c>
      <c r="D45">
        <v>1</v>
      </c>
      <c r="E45" s="2">
        <v>0.40069444444444446</v>
      </c>
      <c r="F45" s="2">
        <v>0.66319444444444398</v>
      </c>
      <c r="G45" s="3">
        <f t="shared" si="4"/>
        <v>6.2999999999999883</v>
      </c>
      <c r="I45">
        <v>1.0999999999999999E-2</v>
      </c>
      <c r="J45">
        <f t="shared" si="5"/>
        <v>1.7460317460317494</v>
      </c>
    </row>
    <row r="46" spans="1:12" x14ac:dyDescent="0.35">
      <c r="A46" s="11"/>
      <c r="B46" t="s">
        <v>24</v>
      </c>
      <c r="C46">
        <v>5</v>
      </c>
      <c r="D46">
        <v>1</v>
      </c>
      <c r="E46" s="2">
        <v>0.40069444444444446</v>
      </c>
      <c r="F46" s="2">
        <v>0.66736111111111096</v>
      </c>
      <c r="G46" s="3">
        <f t="shared" si="4"/>
        <v>6.3999999999999959</v>
      </c>
      <c r="I46">
        <v>8.0000000000000002E-3</v>
      </c>
      <c r="J46">
        <f t="shared" si="5"/>
        <v>1.2500000000000009</v>
      </c>
    </row>
    <row r="47" spans="1:12" x14ac:dyDescent="0.35">
      <c r="A47" s="11"/>
      <c r="B47" t="s">
        <v>15</v>
      </c>
      <c r="C47">
        <v>1</v>
      </c>
      <c r="D47">
        <v>1</v>
      </c>
      <c r="E47" s="2">
        <v>0.42152777777777778</v>
      </c>
      <c r="F47" s="2">
        <v>0.67152777777777795</v>
      </c>
      <c r="G47" s="3">
        <v>6.0000000000000036</v>
      </c>
      <c r="H47">
        <v>110</v>
      </c>
      <c r="I47">
        <v>0.39200000000000002</v>
      </c>
      <c r="J47">
        <v>65.3333333333333</v>
      </c>
      <c r="K47">
        <v>0.57925052061752191</v>
      </c>
      <c r="L47">
        <v>24.091691861924136</v>
      </c>
    </row>
    <row r="48" spans="1:12" x14ac:dyDescent="0.35">
      <c r="A48" s="11"/>
      <c r="B48" t="s">
        <v>15</v>
      </c>
      <c r="C48">
        <v>2</v>
      </c>
      <c r="D48">
        <v>1</v>
      </c>
      <c r="E48" s="2">
        <v>0.42152777777777778</v>
      </c>
      <c r="F48" s="2">
        <v>0.67569444444444404</v>
      </c>
      <c r="G48" s="3">
        <v>6.0999999999999908</v>
      </c>
      <c r="H48">
        <v>223</v>
      </c>
      <c r="I48">
        <v>0.53100000000000003</v>
      </c>
      <c r="J48">
        <v>87.049180327868982</v>
      </c>
      <c r="K48">
        <v>0.38310943615454296</v>
      </c>
      <c r="L48">
        <v>15.933959757845669</v>
      </c>
    </row>
    <row r="49" spans="1:12" x14ac:dyDescent="0.35">
      <c r="A49" s="11"/>
      <c r="B49" t="s">
        <v>15</v>
      </c>
      <c r="C49">
        <v>3</v>
      </c>
      <c r="D49">
        <v>1</v>
      </c>
      <c r="E49" s="2">
        <v>0.42152777777777778</v>
      </c>
      <c r="F49" s="2">
        <v>0.67986111111111103</v>
      </c>
      <c r="G49" s="3">
        <v>6.1999999999999975</v>
      </c>
      <c r="H49">
        <v>260</v>
      </c>
      <c r="I49">
        <v>0.59499999999999997</v>
      </c>
      <c r="J49">
        <v>95.967741935483915</v>
      </c>
      <c r="K49">
        <v>0.36289217642337701</v>
      </c>
      <c r="L49">
        <v>15.093100795446311</v>
      </c>
    </row>
    <row r="50" spans="1:12" x14ac:dyDescent="0.35">
      <c r="A50" s="11"/>
      <c r="B50" t="s">
        <v>15</v>
      </c>
      <c r="C50">
        <v>4</v>
      </c>
      <c r="D50">
        <v>1</v>
      </c>
      <c r="E50" s="2">
        <v>0.42152777777777778</v>
      </c>
      <c r="F50" s="2">
        <v>0.68402777777777801</v>
      </c>
      <c r="G50" s="3">
        <v>6.300000000000006</v>
      </c>
      <c r="H50">
        <v>263</v>
      </c>
      <c r="I50">
        <v>0.59499999999999997</v>
      </c>
      <c r="J50">
        <v>94.444444444444343</v>
      </c>
      <c r="K50">
        <v>0.35296071627010817</v>
      </c>
      <c r="L50">
        <v>14.680040005278258</v>
      </c>
    </row>
    <row r="51" spans="1:12" x14ac:dyDescent="0.35">
      <c r="A51" s="11"/>
      <c r="B51" t="s">
        <v>15</v>
      </c>
      <c r="C51">
        <v>5</v>
      </c>
      <c r="D51">
        <v>1</v>
      </c>
      <c r="E51" s="2">
        <v>0.42152777777777778</v>
      </c>
      <c r="F51" s="2">
        <v>0.688194444444444</v>
      </c>
      <c r="G51" s="3">
        <v>6.3999999999999897</v>
      </c>
      <c r="H51">
        <v>294</v>
      </c>
      <c r="I51">
        <v>0.627</v>
      </c>
      <c r="J51">
        <v>97.968750000000156</v>
      </c>
      <c r="K51">
        <v>0.32773120385916416</v>
      </c>
      <c r="L51">
        <v>13.630715719504506</v>
      </c>
    </row>
    <row r="52" spans="1:12" x14ac:dyDescent="0.35">
      <c r="A52" s="11" t="s">
        <v>25</v>
      </c>
      <c r="B52" t="s">
        <v>26</v>
      </c>
      <c r="C52">
        <v>1</v>
      </c>
      <c r="D52">
        <v>3</v>
      </c>
      <c r="E52" s="2">
        <v>0.375</v>
      </c>
      <c r="F52" s="2">
        <v>0.59236111111111112</v>
      </c>
      <c r="G52" s="3">
        <f>5+13/60</f>
        <v>5.2166666666666668</v>
      </c>
      <c r="I52">
        <v>9.8000000000000004E-2</v>
      </c>
      <c r="J52">
        <f>I52/G52*1000</f>
        <v>18.785942492012783</v>
      </c>
    </row>
    <row r="53" spans="1:12" x14ac:dyDescent="0.35">
      <c r="A53" s="11"/>
      <c r="B53" t="s">
        <v>26</v>
      </c>
      <c r="C53">
        <v>2</v>
      </c>
      <c r="D53">
        <v>3</v>
      </c>
      <c r="E53" s="2">
        <v>0.375</v>
      </c>
      <c r="F53" s="2">
        <v>0.59722222222222221</v>
      </c>
      <c r="G53" s="3">
        <f>G52+6/60</f>
        <v>5.3166666666666664</v>
      </c>
      <c r="I53">
        <v>9.6000000000000002E-2</v>
      </c>
      <c r="J53">
        <f t="shared" ref="J53:J56" si="6">I53/G53*1000</f>
        <v>18.056426332288403</v>
      </c>
    </row>
    <row r="54" spans="1:12" x14ac:dyDescent="0.35">
      <c r="A54" s="11"/>
      <c r="B54" t="s">
        <v>26</v>
      </c>
      <c r="C54">
        <v>3</v>
      </c>
      <c r="D54">
        <v>3</v>
      </c>
      <c r="E54" s="2">
        <v>0.375</v>
      </c>
      <c r="F54" s="2">
        <v>0.60208333333333297</v>
      </c>
      <c r="G54" s="3">
        <f t="shared" ref="G54:G56" si="7">G53+6/60</f>
        <v>5.4166666666666661</v>
      </c>
      <c r="I54">
        <v>8.7999999999999995E-2</v>
      </c>
      <c r="J54">
        <f t="shared" si="6"/>
        <v>16.246153846153849</v>
      </c>
    </row>
    <row r="55" spans="1:12" x14ac:dyDescent="0.35">
      <c r="A55" s="11"/>
      <c r="B55" t="s">
        <v>26</v>
      </c>
      <c r="C55">
        <v>4</v>
      </c>
      <c r="D55">
        <v>3</v>
      </c>
      <c r="E55" s="2">
        <v>0.375</v>
      </c>
      <c r="F55" s="2">
        <v>0.60694444444444395</v>
      </c>
      <c r="G55" s="3">
        <f t="shared" si="7"/>
        <v>5.5166666666666657</v>
      </c>
      <c r="I55">
        <v>0.10199999999999999</v>
      </c>
      <c r="J55">
        <f t="shared" si="6"/>
        <v>18.489425981873115</v>
      </c>
    </row>
    <row r="56" spans="1:12" x14ac:dyDescent="0.35">
      <c r="A56" s="11"/>
      <c r="B56" t="s">
        <v>26</v>
      </c>
      <c r="C56">
        <v>5</v>
      </c>
      <c r="D56">
        <v>3</v>
      </c>
      <c r="E56" s="2">
        <v>0.375</v>
      </c>
      <c r="F56" s="2">
        <v>0.61180555555555505</v>
      </c>
      <c r="G56" s="3">
        <f t="shared" si="7"/>
        <v>5.6166666666666654</v>
      </c>
      <c r="I56">
        <v>0.104</v>
      </c>
      <c r="J56">
        <f t="shared" si="6"/>
        <v>18.516320474777451</v>
      </c>
    </row>
    <row r="57" spans="1:12" x14ac:dyDescent="0.35">
      <c r="A57" s="11"/>
      <c r="B57" t="s">
        <v>15</v>
      </c>
      <c r="C57">
        <v>1</v>
      </c>
      <c r="D57">
        <v>3</v>
      </c>
      <c r="E57" s="2">
        <v>0.46319444444444446</v>
      </c>
      <c r="F57" s="2">
        <v>0.71319444444444402</v>
      </c>
      <c r="G57" s="3">
        <v>5.9999999999999893</v>
      </c>
      <c r="H57">
        <v>656</v>
      </c>
      <c r="I57">
        <v>1.181</v>
      </c>
      <c r="J57">
        <v>196.83333333333368</v>
      </c>
      <c r="K57">
        <v>0.27258304803035449</v>
      </c>
      <c r="L57">
        <v>11.337040824634039</v>
      </c>
    </row>
    <row r="58" spans="1:12" x14ac:dyDescent="0.35">
      <c r="A58" s="11"/>
      <c r="B58" t="s">
        <v>15</v>
      </c>
      <c r="C58">
        <v>2</v>
      </c>
      <c r="D58">
        <v>3</v>
      </c>
      <c r="E58" s="2">
        <v>0.46319444444444446</v>
      </c>
      <c r="F58" s="2">
        <v>0.71736111111111101</v>
      </c>
      <c r="G58" s="3">
        <v>6.099999999999997</v>
      </c>
      <c r="H58">
        <v>677</v>
      </c>
      <c r="I58">
        <v>1.294</v>
      </c>
      <c r="J58">
        <v>212.13114754098373</v>
      </c>
      <c r="K58">
        <v>0.28672421523716779</v>
      </c>
      <c r="L58">
        <v>11.925188147404329</v>
      </c>
    </row>
    <row r="59" spans="1:12" x14ac:dyDescent="0.35">
      <c r="A59" s="11"/>
      <c r="B59" t="s">
        <v>15</v>
      </c>
      <c r="C59">
        <v>3</v>
      </c>
      <c r="D59">
        <v>3</v>
      </c>
      <c r="E59" s="2">
        <v>0.46319444444444446</v>
      </c>
      <c r="F59" s="2">
        <v>0.72152777777777799</v>
      </c>
      <c r="G59" s="3">
        <v>6.2000000000000046</v>
      </c>
      <c r="H59">
        <v>698</v>
      </c>
      <c r="I59">
        <v>1.345</v>
      </c>
      <c r="J59">
        <v>216.9354838709676</v>
      </c>
      <c r="K59">
        <v>0.2849808453374591</v>
      </c>
      <c r="L59">
        <v>11.852679398719289</v>
      </c>
    </row>
    <row r="60" spans="1:12" x14ac:dyDescent="0.35">
      <c r="A60" s="11"/>
      <c r="B60" t="s">
        <v>15</v>
      </c>
      <c r="C60">
        <v>4</v>
      </c>
      <c r="D60">
        <v>3</v>
      </c>
      <c r="E60" s="2">
        <v>0.46319444444444446</v>
      </c>
      <c r="F60" s="2">
        <v>0.72569444444444398</v>
      </c>
      <c r="G60" s="3">
        <v>6.2999999999999883</v>
      </c>
      <c r="H60">
        <v>790</v>
      </c>
      <c r="I60">
        <v>1.0229999999999999</v>
      </c>
      <c r="J60">
        <v>162.38095238095269</v>
      </c>
      <c r="K60">
        <v>0.18273683361459692</v>
      </c>
      <c r="L60">
        <v>7.6002339757472441</v>
      </c>
    </row>
    <row r="61" spans="1:12" x14ac:dyDescent="0.35">
      <c r="A61" s="11"/>
      <c r="B61" t="s">
        <v>15</v>
      </c>
      <c r="C61">
        <v>5</v>
      </c>
      <c r="D61">
        <v>3</v>
      </c>
      <c r="E61" s="2">
        <v>0.46319444444444446</v>
      </c>
      <c r="F61" s="2">
        <v>0.72986111111111096</v>
      </c>
      <c r="G61" s="3">
        <v>6.3999999999999959</v>
      </c>
      <c r="H61">
        <v>784</v>
      </c>
      <c r="I61">
        <v>1.1240000000000001</v>
      </c>
      <c r="J61">
        <v>175.62500000000014</v>
      </c>
      <c r="K61">
        <v>0.20102824767165689</v>
      </c>
      <c r="L61">
        <v>8.3609948132373333</v>
      </c>
    </row>
    <row r="62" spans="1:12" x14ac:dyDescent="0.35">
      <c r="A62" s="11" t="s">
        <v>27</v>
      </c>
      <c r="B62" t="s">
        <v>14</v>
      </c>
      <c r="C62">
        <v>1</v>
      </c>
      <c r="D62">
        <v>1</v>
      </c>
      <c r="E62" s="2">
        <v>0.44236111111111115</v>
      </c>
      <c r="F62" s="2">
        <v>0.69236111111111098</v>
      </c>
      <c r="G62" s="3">
        <f t="shared" ref="G62:G66" si="8">(F62-E62)*24</f>
        <v>5.9999999999999964</v>
      </c>
      <c r="I62">
        <v>8.9999999999999993E-3</v>
      </c>
      <c r="J62">
        <f t="shared" ref="J62:J66" si="9">I62/G62*1000</f>
        <v>1.5000000000000007</v>
      </c>
    </row>
    <row r="63" spans="1:12" x14ac:dyDescent="0.35">
      <c r="A63" s="11"/>
      <c r="B63" t="s">
        <v>14</v>
      </c>
      <c r="C63">
        <v>2</v>
      </c>
      <c r="D63">
        <v>1</v>
      </c>
      <c r="E63" s="2">
        <v>0.44236111111111115</v>
      </c>
      <c r="F63" s="2">
        <v>0.69652777777777797</v>
      </c>
      <c r="G63" s="3">
        <f t="shared" si="8"/>
        <v>6.1000000000000032</v>
      </c>
      <c r="I63">
        <v>0.01</v>
      </c>
      <c r="J63">
        <f t="shared" si="9"/>
        <v>1.6393442622950811</v>
      </c>
    </row>
    <row r="64" spans="1:12" x14ac:dyDescent="0.35">
      <c r="A64" s="11"/>
      <c r="B64" t="s">
        <v>14</v>
      </c>
      <c r="C64">
        <v>3</v>
      </c>
      <c r="D64">
        <v>1</v>
      </c>
      <c r="E64" s="2">
        <v>0.44236111111111115</v>
      </c>
      <c r="F64" s="2">
        <v>0.70069444444444395</v>
      </c>
      <c r="G64" s="3">
        <f t="shared" si="8"/>
        <v>6.1999999999999869</v>
      </c>
      <c r="I64">
        <v>6.0000000000000001E-3</v>
      </c>
      <c r="J64">
        <f t="shared" si="9"/>
        <v>0.96774193548387299</v>
      </c>
    </row>
    <row r="65" spans="1:12" x14ac:dyDescent="0.35">
      <c r="A65" s="11"/>
      <c r="B65" t="s">
        <v>14</v>
      </c>
      <c r="C65">
        <v>4</v>
      </c>
      <c r="D65">
        <v>1</v>
      </c>
      <c r="E65" s="2">
        <v>0.44236111111111115</v>
      </c>
      <c r="F65" s="2">
        <v>0.70486111111111105</v>
      </c>
      <c r="G65" s="3">
        <f t="shared" si="8"/>
        <v>6.2999999999999972</v>
      </c>
      <c r="I65">
        <v>5.0000000000000001E-3</v>
      </c>
      <c r="J65">
        <f t="shared" si="9"/>
        <v>0.79365079365079394</v>
      </c>
    </row>
    <row r="66" spans="1:12" x14ac:dyDescent="0.35">
      <c r="A66" s="11"/>
      <c r="B66" t="s">
        <v>14</v>
      </c>
      <c r="C66">
        <v>5</v>
      </c>
      <c r="D66">
        <v>1</v>
      </c>
      <c r="E66" s="2">
        <v>0.44236111111111115</v>
      </c>
      <c r="F66" s="2">
        <v>0.70902777777777704</v>
      </c>
      <c r="G66" s="3">
        <f t="shared" si="8"/>
        <v>6.3999999999999808</v>
      </c>
      <c r="I66">
        <v>1.4E-2</v>
      </c>
      <c r="J66">
        <f t="shared" si="9"/>
        <v>2.1875000000000067</v>
      </c>
    </row>
    <row r="67" spans="1:12" x14ac:dyDescent="0.35">
      <c r="A67" s="11"/>
      <c r="B67" t="s">
        <v>15</v>
      </c>
      <c r="C67">
        <v>1</v>
      </c>
      <c r="D67">
        <v>1</v>
      </c>
      <c r="E67" s="2">
        <v>0.48402777777777778</v>
      </c>
      <c r="F67" s="2">
        <v>0.73402777777777795</v>
      </c>
      <c r="G67" s="3">
        <v>6.0000000000000036</v>
      </c>
      <c r="H67">
        <v>133</v>
      </c>
      <c r="I67">
        <v>0.14899999999999999</v>
      </c>
      <c r="J67">
        <v>24.833333333333318</v>
      </c>
      <c r="K67">
        <v>0.17605778898531854</v>
      </c>
      <c r="L67">
        <v>7.3224448682483452</v>
      </c>
    </row>
    <row r="68" spans="1:12" x14ac:dyDescent="0.35">
      <c r="A68" s="11"/>
      <c r="B68" t="s">
        <v>15</v>
      </c>
      <c r="C68">
        <v>2</v>
      </c>
      <c r="D68">
        <v>1</v>
      </c>
      <c r="E68" s="2">
        <v>0.48402777777777778</v>
      </c>
      <c r="F68" s="2">
        <v>0.73819444444444404</v>
      </c>
      <c r="G68" s="3">
        <v>6.0999999999999908</v>
      </c>
      <c r="H68">
        <v>189</v>
      </c>
      <c r="I68">
        <v>0.16</v>
      </c>
      <c r="J68">
        <v>26.229508196721355</v>
      </c>
      <c r="K68">
        <v>0.13127968676420848</v>
      </c>
      <c r="L68">
        <v>5.4600723671020903</v>
      </c>
    </row>
    <row r="69" spans="1:12" x14ac:dyDescent="0.35">
      <c r="A69" s="11"/>
      <c r="B69" t="s">
        <v>15</v>
      </c>
      <c r="C69">
        <v>3</v>
      </c>
      <c r="D69">
        <v>1</v>
      </c>
      <c r="E69" s="2">
        <v>0.48402777777777778</v>
      </c>
      <c r="F69" s="2">
        <v>0.74236111111111103</v>
      </c>
      <c r="G69" s="3">
        <v>6.1999999999999975</v>
      </c>
      <c r="H69">
        <v>155</v>
      </c>
      <c r="I69">
        <v>0.13100000000000001</v>
      </c>
      <c r="J69">
        <v>21.129032258064527</v>
      </c>
      <c r="K69">
        <v>0.12717022490179727</v>
      </c>
      <c r="L69">
        <v>5.2891551466876923</v>
      </c>
    </row>
    <row r="70" spans="1:12" x14ac:dyDescent="0.35">
      <c r="A70" s="11"/>
      <c r="B70" t="s">
        <v>15</v>
      </c>
      <c r="C70">
        <v>4</v>
      </c>
      <c r="D70">
        <v>1</v>
      </c>
      <c r="E70" s="2">
        <v>0.48402777777777778</v>
      </c>
      <c r="F70" s="2">
        <v>0.74652777777777801</v>
      </c>
      <c r="G70" s="3">
        <v>6.300000000000006</v>
      </c>
      <c r="H70">
        <v>204</v>
      </c>
      <c r="I70">
        <v>0.13700000000000001</v>
      </c>
      <c r="J70">
        <v>21.746031746031729</v>
      </c>
      <c r="K70">
        <v>9.9648942881106761E-2</v>
      </c>
      <c r="L70">
        <v>4.1445135408748097</v>
      </c>
    </row>
    <row r="71" spans="1:12" x14ac:dyDescent="0.35">
      <c r="A71" s="11"/>
      <c r="B71" t="s">
        <v>15</v>
      </c>
      <c r="C71">
        <v>5</v>
      </c>
      <c r="D71">
        <v>1</v>
      </c>
      <c r="E71" s="2">
        <v>0.48402777777777778</v>
      </c>
      <c r="F71" s="2">
        <v>0.750694444444444</v>
      </c>
      <c r="G71" s="3">
        <v>6.3999999999999897</v>
      </c>
      <c r="H71">
        <v>136</v>
      </c>
      <c r="I71">
        <v>8.5999999999999993E-2</v>
      </c>
      <c r="J71">
        <v>13.437500000000021</v>
      </c>
      <c r="K71">
        <v>8.8381269130250517E-2</v>
      </c>
      <c r="L71">
        <v>3.6758780984466757</v>
      </c>
    </row>
    <row r="72" spans="1:12" x14ac:dyDescent="0.35">
      <c r="A72" s="11" t="s">
        <v>28</v>
      </c>
      <c r="B72" t="s">
        <v>29</v>
      </c>
      <c r="C72">
        <v>1</v>
      </c>
      <c r="D72">
        <v>1</v>
      </c>
      <c r="E72" s="2">
        <v>0.40069444444444446</v>
      </c>
      <c r="F72" s="2">
        <v>0.65069444444444402</v>
      </c>
      <c r="G72" s="3">
        <f t="shared" ref="G72:G76" si="10">(F72-E72)*24</f>
        <v>5.9999999999999893</v>
      </c>
      <c r="I72">
        <v>1.2E-2</v>
      </c>
      <c r="J72">
        <f t="shared" ref="J72:J76" si="11">I72/G72*1000</f>
        <v>2.0000000000000036</v>
      </c>
    </row>
    <row r="73" spans="1:12" x14ac:dyDescent="0.35">
      <c r="A73" s="11"/>
      <c r="B73" t="s">
        <v>29</v>
      </c>
      <c r="C73">
        <v>2</v>
      </c>
      <c r="D73">
        <v>1</v>
      </c>
      <c r="E73" s="2">
        <v>0.40069444444444446</v>
      </c>
      <c r="F73" s="2">
        <v>0.65486111111111101</v>
      </c>
      <c r="G73" s="3">
        <f t="shared" si="10"/>
        <v>6.099999999999997</v>
      </c>
      <c r="I73">
        <v>1.4E-2</v>
      </c>
      <c r="J73">
        <f t="shared" si="11"/>
        <v>2.295081967213116</v>
      </c>
    </row>
    <row r="74" spans="1:12" x14ac:dyDescent="0.35">
      <c r="A74" s="11"/>
      <c r="B74" t="s">
        <v>29</v>
      </c>
      <c r="C74">
        <v>3</v>
      </c>
      <c r="D74">
        <v>1</v>
      </c>
      <c r="E74" s="2">
        <v>0.40069444444444446</v>
      </c>
      <c r="F74" s="2">
        <v>0.65902777777777799</v>
      </c>
      <c r="G74" s="3">
        <f t="shared" si="10"/>
        <v>6.2000000000000046</v>
      </c>
      <c r="I74">
        <v>1.2E-2</v>
      </c>
      <c r="J74">
        <f t="shared" si="11"/>
        <v>1.9354838709677407</v>
      </c>
    </row>
    <row r="75" spans="1:12" x14ac:dyDescent="0.35">
      <c r="A75" s="11"/>
      <c r="B75" t="s">
        <v>29</v>
      </c>
      <c r="C75">
        <v>4</v>
      </c>
      <c r="D75">
        <v>1</v>
      </c>
      <c r="E75" s="2">
        <v>0.40069444444444446</v>
      </c>
      <c r="F75" s="2">
        <v>0.66319444444444398</v>
      </c>
      <c r="G75" s="3">
        <f t="shared" si="10"/>
        <v>6.2999999999999883</v>
      </c>
      <c r="I75">
        <v>1.0999999999999999E-2</v>
      </c>
      <c r="J75">
        <f t="shared" si="11"/>
        <v>1.7460317460317494</v>
      </c>
    </row>
    <row r="76" spans="1:12" x14ac:dyDescent="0.35">
      <c r="A76" s="11"/>
      <c r="B76" t="s">
        <v>29</v>
      </c>
      <c r="C76">
        <v>5</v>
      </c>
      <c r="D76">
        <v>1</v>
      </c>
      <c r="E76" s="2">
        <v>0.40069444444444446</v>
      </c>
      <c r="F76" s="2">
        <v>0.66736111111111096</v>
      </c>
      <c r="G76" s="3">
        <f t="shared" si="10"/>
        <v>6.3999999999999959</v>
      </c>
      <c r="I76">
        <v>8.0000000000000002E-3</v>
      </c>
      <c r="J76">
        <f t="shared" si="11"/>
        <v>1.2500000000000009</v>
      </c>
    </row>
    <row r="77" spans="1:12" x14ac:dyDescent="0.35">
      <c r="A77" s="11"/>
      <c r="B77" t="s">
        <v>15</v>
      </c>
      <c r="C77">
        <v>1</v>
      </c>
      <c r="D77">
        <v>1</v>
      </c>
      <c r="E77" s="2">
        <v>0.50486111111111109</v>
      </c>
      <c r="F77" s="2">
        <v>0.75486111111111098</v>
      </c>
      <c r="G77" s="3">
        <v>5.9999999999999973</v>
      </c>
      <c r="H77">
        <v>387</v>
      </c>
      <c r="I77">
        <v>0.27900000000000003</v>
      </c>
      <c r="J77">
        <v>46.500000000000028</v>
      </c>
      <c r="K77">
        <v>0.1153867712743088</v>
      </c>
      <c r="L77">
        <v>4.7990678290965327</v>
      </c>
    </row>
    <row r="78" spans="1:12" x14ac:dyDescent="0.35">
      <c r="A78" s="11"/>
      <c r="B78" t="s">
        <v>15</v>
      </c>
      <c r="C78">
        <v>2</v>
      </c>
      <c r="D78">
        <v>1</v>
      </c>
      <c r="E78" s="2">
        <v>0.50486111111111109</v>
      </c>
      <c r="F78" s="2">
        <v>0.75902777777777697</v>
      </c>
      <c r="G78" s="3">
        <v>6.099999999999981</v>
      </c>
      <c r="H78">
        <v>348</v>
      </c>
      <c r="I78">
        <v>0.29699999999999999</v>
      </c>
      <c r="J78">
        <v>48.688524590164079</v>
      </c>
      <c r="K78">
        <v>0.13460691113023435</v>
      </c>
      <c r="L78">
        <v>5.5984554350988649</v>
      </c>
    </row>
    <row r="79" spans="1:12" x14ac:dyDescent="0.35">
      <c r="A79" s="11"/>
      <c r="B79" t="s">
        <v>15</v>
      </c>
      <c r="C79">
        <v>3</v>
      </c>
      <c r="D79">
        <v>1</v>
      </c>
      <c r="E79" s="2">
        <v>0.50486111111111109</v>
      </c>
      <c r="F79" s="2">
        <v>0.76319444444444395</v>
      </c>
      <c r="G79" s="3">
        <v>6.1999999999999886</v>
      </c>
      <c r="H79">
        <v>417</v>
      </c>
      <c r="I79">
        <v>0.23599999999999999</v>
      </c>
      <c r="J79">
        <v>38.064516129032327</v>
      </c>
      <c r="K79">
        <v>8.6856586599975555E-2</v>
      </c>
      <c r="L79">
        <v>3.6124648076524193</v>
      </c>
    </row>
    <row r="80" spans="1:12" x14ac:dyDescent="0.35">
      <c r="A80" s="11"/>
      <c r="B80" t="s">
        <v>15</v>
      </c>
      <c r="C80">
        <v>4</v>
      </c>
      <c r="D80">
        <v>1</v>
      </c>
      <c r="E80" s="2">
        <v>0.50486111111111109</v>
      </c>
      <c r="F80" s="2">
        <v>0.76736111111111105</v>
      </c>
      <c r="G80" s="3">
        <v>6.2999999999999989</v>
      </c>
      <c r="H80">
        <v>401</v>
      </c>
      <c r="I80">
        <v>0.26300000000000001</v>
      </c>
      <c r="J80">
        <v>41.746031746031754</v>
      </c>
      <c r="K80">
        <v>9.9503023015434497E-2</v>
      </c>
      <c r="L80">
        <v>4.1384445667173733</v>
      </c>
    </row>
    <row r="81" spans="1:12" x14ac:dyDescent="0.35">
      <c r="A81" s="11"/>
      <c r="B81" t="s">
        <v>15</v>
      </c>
      <c r="C81">
        <v>5</v>
      </c>
      <c r="D81">
        <v>1</v>
      </c>
      <c r="E81" s="2">
        <v>0.50486111111111109</v>
      </c>
      <c r="F81" s="2">
        <v>0.77152777777777704</v>
      </c>
      <c r="G81" s="3">
        <v>6.3999999999999826</v>
      </c>
      <c r="H81">
        <v>427</v>
      </c>
      <c r="I81">
        <v>0.30299999999999999</v>
      </c>
      <c r="J81">
        <v>47.343750000000128</v>
      </c>
      <c r="K81">
        <v>0.10655370136570867</v>
      </c>
      <c r="L81">
        <v>4.4316903458515196</v>
      </c>
    </row>
    <row r="82" spans="1:12" x14ac:dyDescent="0.35">
      <c r="A82" s="11" t="s">
        <v>30</v>
      </c>
      <c r="B82" t="s">
        <v>31</v>
      </c>
      <c r="C82">
        <v>1</v>
      </c>
      <c r="D82" s="4">
        <v>1</v>
      </c>
      <c r="E82" s="5">
        <v>0.35902777777777778</v>
      </c>
      <c r="F82" s="5">
        <v>0.60902777777777783</v>
      </c>
      <c r="G82" s="6">
        <f>(F82-E82)*24</f>
        <v>6.0000000000000018</v>
      </c>
      <c r="H82" s="4"/>
      <c r="I82" s="4" t="s">
        <v>18</v>
      </c>
      <c r="J82" s="4"/>
    </row>
    <row r="83" spans="1:12" x14ac:dyDescent="0.35">
      <c r="A83" s="11"/>
      <c r="B83" t="s">
        <v>31</v>
      </c>
      <c r="C83">
        <v>2</v>
      </c>
      <c r="D83" s="4">
        <v>1</v>
      </c>
      <c r="E83" s="5">
        <v>0.35902777777777778</v>
      </c>
      <c r="F83" s="5">
        <v>0.61319444444444449</v>
      </c>
      <c r="G83" s="6">
        <f t="shared" ref="G83:G86" si="12">(F83-E83)*24</f>
        <v>6.1000000000000014</v>
      </c>
      <c r="H83" s="4"/>
      <c r="I83" s="4">
        <v>1.2999999999999999E-2</v>
      </c>
      <c r="J83" s="4">
        <f t="shared" ref="J83:J86" si="13">I83/G83*1000</f>
        <v>2.1311475409836058</v>
      </c>
    </row>
    <row r="84" spans="1:12" x14ac:dyDescent="0.35">
      <c r="A84" s="11"/>
      <c r="B84" t="s">
        <v>31</v>
      </c>
      <c r="C84">
        <v>3</v>
      </c>
      <c r="D84" s="4">
        <v>1</v>
      </c>
      <c r="E84" s="5">
        <v>0.35902777777777778</v>
      </c>
      <c r="F84" s="5">
        <v>0.61736111111111103</v>
      </c>
      <c r="G84" s="6">
        <f t="shared" si="12"/>
        <v>6.1999999999999975</v>
      </c>
      <c r="H84" s="4"/>
      <c r="I84" s="4">
        <v>1.7999999999999999E-2</v>
      </c>
      <c r="J84" s="4">
        <f t="shared" si="13"/>
        <v>2.9032258064516139</v>
      </c>
    </row>
    <row r="85" spans="1:12" x14ac:dyDescent="0.35">
      <c r="A85" s="11"/>
      <c r="B85" t="s">
        <v>31</v>
      </c>
      <c r="C85">
        <v>4</v>
      </c>
      <c r="D85" s="4">
        <v>1</v>
      </c>
      <c r="E85" s="5">
        <v>0.35902777777777778</v>
      </c>
      <c r="F85" s="5">
        <v>0.62152777777777801</v>
      </c>
      <c r="G85" s="6">
        <f t="shared" si="12"/>
        <v>6.300000000000006</v>
      </c>
      <c r="H85" s="4"/>
      <c r="I85" s="4">
        <v>4.0000000000000001E-3</v>
      </c>
      <c r="J85" s="4"/>
    </row>
    <row r="86" spans="1:12" x14ac:dyDescent="0.35">
      <c r="A86" s="11"/>
      <c r="B86" t="s">
        <v>31</v>
      </c>
      <c r="C86">
        <v>5</v>
      </c>
      <c r="D86" s="4">
        <v>1</v>
      </c>
      <c r="E86" s="5">
        <v>0.35902777777777778</v>
      </c>
      <c r="F86" s="5">
        <v>0.625694444444444</v>
      </c>
      <c r="G86" s="6">
        <f t="shared" si="12"/>
        <v>6.3999999999999897</v>
      </c>
      <c r="H86" s="4"/>
      <c r="I86" s="4">
        <v>1.2999999999999999E-2</v>
      </c>
      <c r="J86" s="4">
        <f t="shared" si="13"/>
        <v>2.0312500000000031</v>
      </c>
    </row>
    <row r="87" spans="1:12" x14ac:dyDescent="0.35">
      <c r="A87" s="11"/>
      <c r="B87" t="s">
        <v>15</v>
      </c>
      <c r="C87">
        <v>1</v>
      </c>
      <c r="D87" s="4">
        <v>1</v>
      </c>
      <c r="E87" s="2">
        <v>0.37986111111111115</v>
      </c>
      <c r="F87" s="2">
        <v>0.62986111111111098</v>
      </c>
      <c r="G87" s="3">
        <v>5.9999999999999964</v>
      </c>
      <c r="H87">
        <v>76</v>
      </c>
      <c r="I87">
        <v>1.6E-2</v>
      </c>
      <c r="J87">
        <v>2.6666666666666683</v>
      </c>
      <c r="K87">
        <v>4.0981432130034259E-3</v>
      </c>
      <c r="L87">
        <v>0.17044646483607789</v>
      </c>
    </row>
    <row r="88" spans="1:12" x14ac:dyDescent="0.35">
      <c r="A88" s="11"/>
      <c r="B88" t="s">
        <v>15</v>
      </c>
      <c r="C88">
        <v>2</v>
      </c>
      <c r="D88" s="4">
        <v>1</v>
      </c>
      <c r="E88" s="2">
        <v>0.37986111111111115</v>
      </c>
      <c r="F88" s="2">
        <v>0.63402777777777797</v>
      </c>
      <c r="G88" s="3">
        <v>6.1000000000000032</v>
      </c>
      <c r="H88">
        <v>94</v>
      </c>
      <c r="I88">
        <v>1.6E-2</v>
      </c>
      <c r="J88">
        <v>2.6229508196721301</v>
      </c>
      <c r="K88">
        <v>2.8483301829119378E-3</v>
      </c>
      <c r="L88">
        <v>0.11846531102739018</v>
      </c>
    </row>
    <row r="89" spans="1:12" x14ac:dyDescent="0.35">
      <c r="A89" s="11"/>
      <c r="B89" t="s">
        <v>15</v>
      </c>
      <c r="C89">
        <v>3</v>
      </c>
      <c r="D89" s="4">
        <v>1</v>
      </c>
      <c r="E89" s="2">
        <v>0.37986111111111115</v>
      </c>
      <c r="F89" s="2">
        <v>0.63819444444444395</v>
      </c>
      <c r="G89" s="3">
        <v>6.1999999999999869</v>
      </c>
      <c r="H89">
        <v>142</v>
      </c>
      <c r="I89">
        <v>0.02</v>
      </c>
      <c r="J89">
        <v>3.2258064516129101</v>
      </c>
      <c r="K89">
        <v>6.1309765432007203E-3</v>
      </c>
      <c r="L89">
        <v>0.25499432876471478</v>
      </c>
    </row>
    <row r="90" spans="1:12" x14ac:dyDescent="0.35">
      <c r="A90" s="11"/>
      <c r="B90" t="s">
        <v>15</v>
      </c>
      <c r="C90">
        <v>4</v>
      </c>
      <c r="D90" s="4">
        <v>1</v>
      </c>
      <c r="E90" s="2">
        <v>0.37986111111111115</v>
      </c>
      <c r="F90" s="2">
        <v>0.64236111111111105</v>
      </c>
      <c r="G90" s="3">
        <v>6.2999999999999972</v>
      </c>
      <c r="H90">
        <v>87</v>
      </c>
      <c r="I90">
        <v>2.5000000000000001E-2</v>
      </c>
      <c r="J90">
        <v>3.9682539682539706</v>
      </c>
      <c r="K90">
        <v>1.8540760756040952E-2</v>
      </c>
      <c r="L90">
        <v>0.77113145197349775</v>
      </c>
    </row>
    <row r="91" spans="1:12" x14ac:dyDescent="0.35">
      <c r="A91" s="11"/>
      <c r="B91" t="s">
        <v>15</v>
      </c>
      <c r="C91">
        <v>5</v>
      </c>
      <c r="D91" s="4">
        <v>1</v>
      </c>
      <c r="E91" s="2">
        <v>0.37986111111111115</v>
      </c>
      <c r="F91" s="2">
        <v>0.64652777777777803</v>
      </c>
      <c r="G91" s="3">
        <v>6.4000000000000057</v>
      </c>
      <c r="H91">
        <v>108</v>
      </c>
      <c r="I91">
        <v>1.7999999999999999E-2</v>
      </c>
      <c r="J91">
        <v>2.8124999999999973</v>
      </c>
      <c r="K91">
        <v>4.2341871992739762E-3</v>
      </c>
      <c r="L91">
        <v>0.17610468987039271</v>
      </c>
    </row>
    <row r="92" spans="1:12" ht="15" customHeight="1" x14ac:dyDescent="0.35">
      <c r="A92" s="12" t="s">
        <v>32</v>
      </c>
      <c r="B92" t="s">
        <v>29</v>
      </c>
      <c r="C92">
        <v>1</v>
      </c>
      <c r="D92">
        <v>1</v>
      </c>
      <c r="E92" s="2">
        <v>0.40069444444444446</v>
      </c>
      <c r="F92" s="2">
        <v>0.65069444444444402</v>
      </c>
      <c r="G92" s="3">
        <f t="shared" ref="G92:G96" si="14">(F92-E92)*24</f>
        <v>5.9999999999999893</v>
      </c>
      <c r="I92">
        <v>1.2E-2</v>
      </c>
      <c r="J92">
        <f t="shared" ref="J92:J96" si="15">I92/G92*1000</f>
        <v>2.0000000000000036</v>
      </c>
    </row>
    <row r="93" spans="1:12" x14ac:dyDescent="0.35">
      <c r="A93" s="12"/>
      <c r="B93" t="s">
        <v>29</v>
      </c>
      <c r="C93">
        <v>2</v>
      </c>
      <c r="D93">
        <v>1</v>
      </c>
      <c r="E93" s="2">
        <v>0.40069444444444446</v>
      </c>
      <c r="F93" s="2">
        <v>0.65486111111111101</v>
      </c>
      <c r="G93" s="3">
        <f t="shared" si="14"/>
        <v>6.099999999999997</v>
      </c>
      <c r="I93">
        <v>1.4E-2</v>
      </c>
      <c r="J93">
        <f t="shared" si="15"/>
        <v>2.295081967213116</v>
      </c>
    </row>
    <row r="94" spans="1:12" x14ac:dyDescent="0.35">
      <c r="A94" s="12"/>
      <c r="B94" t="s">
        <v>29</v>
      </c>
      <c r="C94">
        <v>3</v>
      </c>
      <c r="D94">
        <v>1</v>
      </c>
      <c r="E94" s="2">
        <v>0.40069444444444446</v>
      </c>
      <c r="F94" s="2">
        <v>0.65902777777777799</v>
      </c>
      <c r="G94" s="3">
        <f t="shared" si="14"/>
        <v>6.2000000000000046</v>
      </c>
      <c r="I94">
        <v>1.2E-2</v>
      </c>
      <c r="J94">
        <f t="shared" si="15"/>
        <v>1.9354838709677407</v>
      </c>
    </row>
    <row r="95" spans="1:12" x14ac:dyDescent="0.35">
      <c r="A95" s="12"/>
      <c r="B95" t="s">
        <v>29</v>
      </c>
      <c r="C95">
        <v>4</v>
      </c>
      <c r="D95">
        <v>1</v>
      </c>
      <c r="E95" s="2">
        <v>0.40069444444444446</v>
      </c>
      <c r="F95" s="2">
        <v>0.66319444444444398</v>
      </c>
      <c r="G95" s="3">
        <f t="shared" si="14"/>
        <v>6.2999999999999883</v>
      </c>
      <c r="I95">
        <v>1.0999999999999999E-2</v>
      </c>
      <c r="J95">
        <f t="shared" si="15"/>
        <v>1.7460317460317494</v>
      </c>
    </row>
    <row r="96" spans="1:12" x14ac:dyDescent="0.35">
      <c r="A96" s="12"/>
      <c r="B96" t="s">
        <v>29</v>
      </c>
      <c r="C96">
        <v>5</v>
      </c>
      <c r="D96">
        <v>1</v>
      </c>
      <c r="E96" s="2">
        <v>0.40069444444444446</v>
      </c>
      <c r="F96" s="2">
        <v>0.66736111111111096</v>
      </c>
      <c r="G96" s="3">
        <f t="shared" si="14"/>
        <v>6.3999999999999959</v>
      </c>
      <c r="I96">
        <v>8.0000000000000002E-3</v>
      </c>
      <c r="J96">
        <f t="shared" si="15"/>
        <v>1.2500000000000009</v>
      </c>
    </row>
    <row r="97" spans="1:12" ht="15" customHeight="1" x14ac:dyDescent="0.35">
      <c r="A97" s="12"/>
      <c r="B97" t="s">
        <v>15</v>
      </c>
      <c r="C97">
        <v>1</v>
      </c>
      <c r="D97">
        <v>1</v>
      </c>
      <c r="E97" s="2">
        <v>0.42152777777777778</v>
      </c>
      <c r="F97" s="2">
        <v>0.67152777777777795</v>
      </c>
      <c r="G97" s="3">
        <v>6.0000000000000036</v>
      </c>
      <c r="H97">
        <v>280</v>
      </c>
      <c r="I97">
        <v>1.6E-2</v>
      </c>
      <c r="J97">
        <v>2.6666666666666652</v>
      </c>
      <c r="K97">
        <v>2.9333826779433685E-3</v>
      </c>
      <c r="L97">
        <v>0.12200274160268015</v>
      </c>
    </row>
    <row r="98" spans="1:12" x14ac:dyDescent="0.35">
      <c r="A98" s="12"/>
      <c r="B98" t="s">
        <v>15</v>
      </c>
      <c r="C98">
        <v>2</v>
      </c>
      <c r="D98">
        <v>1</v>
      </c>
      <c r="E98" s="2">
        <v>0.42152777777777778</v>
      </c>
      <c r="F98" s="2">
        <v>0.67569444444444404</v>
      </c>
      <c r="G98" s="3">
        <v>6.0999999999999908</v>
      </c>
      <c r="H98">
        <v>205</v>
      </c>
      <c r="I98">
        <v>0.02</v>
      </c>
      <c r="J98">
        <v>3.2786885245901694</v>
      </c>
      <c r="K98">
        <v>6.9920439402324256E-3</v>
      </c>
      <c r="L98">
        <v>0.29080710693800288</v>
      </c>
    </row>
    <row r="99" spans="1:12" x14ac:dyDescent="0.35">
      <c r="A99" s="12"/>
      <c r="B99" t="s">
        <v>15</v>
      </c>
      <c r="C99">
        <v>3</v>
      </c>
      <c r="D99">
        <v>1</v>
      </c>
      <c r="E99" s="2">
        <v>0.42152777777777778</v>
      </c>
      <c r="F99" s="2">
        <v>0.67986111111111103</v>
      </c>
      <c r="G99" s="3">
        <v>6.1999999999999975</v>
      </c>
      <c r="H99">
        <v>212</v>
      </c>
      <c r="I99">
        <v>1.2999999999999999E-2</v>
      </c>
      <c r="J99">
        <v>2.0967741935483879</v>
      </c>
      <c r="K99">
        <v>1.1861069655937069E-3</v>
      </c>
      <c r="L99">
        <v>4.9331545701335119E-2</v>
      </c>
    </row>
    <row r="100" spans="1:12" x14ac:dyDescent="0.35">
      <c r="A100" s="12"/>
      <c r="B100" t="s">
        <v>15</v>
      </c>
      <c r="C100">
        <v>4</v>
      </c>
      <c r="D100">
        <v>1</v>
      </c>
      <c r="E100" s="2">
        <v>0.42152777777777778</v>
      </c>
      <c r="F100" s="2">
        <v>0.68402777777777801</v>
      </c>
      <c r="G100" s="3">
        <v>6.300000000000006</v>
      </c>
      <c r="H100">
        <v>351</v>
      </c>
      <c r="I100">
        <v>2.5000000000000001E-2</v>
      </c>
      <c r="J100">
        <v>3.9682539682539644</v>
      </c>
      <c r="K100">
        <v>6.0482463003174993E-3</v>
      </c>
      <c r="L100">
        <v>0.25155348331311311</v>
      </c>
    </row>
    <row r="101" spans="1:12" x14ac:dyDescent="0.35">
      <c r="A101" s="12"/>
      <c r="B101" t="s">
        <v>15</v>
      </c>
      <c r="C101">
        <v>5</v>
      </c>
      <c r="D101">
        <v>1</v>
      </c>
      <c r="E101" s="2">
        <v>0.42152777777777778</v>
      </c>
      <c r="F101" s="2">
        <v>0.688194444444444</v>
      </c>
      <c r="G101" s="3">
        <v>6.3999999999999897</v>
      </c>
      <c r="H101">
        <v>333</v>
      </c>
      <c r="I101">
        <v>0.02</v>
      </c>
      <c r="J101">
        <v>3.1250000000000049</v>
      </c>
      <c r="K101">
        <v>3.8428843338062547E-3</v>
      </c>
      <c r="L101">
        <v>0.15982995601346617</v>
      </c>
    </row>
    <row r="102" spans="1:12" x14ac:dyDescent="0.35">
      <c r="A102" s="11" t="s">
        <v>33</v>
      </c>
      <c r="B102" t="s">
        <v>29</v>
      </c>
      <c r="C102">
        <v>1</v>
      </c>
      <c r="D102">
        <v>1</v>
      </c>
      <c r="E102" s="2">
        <v>0.40069444444444446</v>
      </c>
      <c r="F102" s="2">
        <v>0.65069444444444402</v>
      </c>
      <c r="G102" s="3">
        <f t="shared" ref="G102:G106" si="16">(F102-E102)*24</f>
        <v>5.9999999999999893</v>
      </c>
      <c r="I102">
        <v>1.2E-2</v>
      </c>
      <c r="J102">
        <f t="shared" ref="J102:J106" si="17">I102/G102*1000</f>
        <v>2.0000000000000036</v>
      </c>
    </row>
    <row r="103" spans="1:12" x14ac:dyDescent="0.35">
      <c r="A103" s="11"/>
      <c r="B103" t="s">
        <v>29</v>
      </c>
      <c r="C103">
        <v>2</v>
      </c>
      <c r="D103">
        <v>1</v>
      </c>
      <c r="E103" s="2">
        <v>0.40069444444444446</v>
      </c>
      <c r="F103" s="2">
        <v>0.65486111111111101</v>
      </c>
      <c r="G103" s="3">
        <f t="shared" si="16"/>
        <v>6.099999999999997</v>
      </c>
      <c r="I103">
        <v>1.4E-2</v>
      </c>
      <c r="J103">
        <f t="shared" si="17"/>
        <v>2.295081967213116</v>
      </c>
    </row>
    <row r="104" spans="1:12" x14ac:dyDescent="0.35">
      <c r="A104" s="11"/>
      <c r="B104" t="s">
        <v>29</v>
      </c>
      <c r="C104">
        <v>3</v>
      </c>
      <c r="D104">
        <v>1</v>
      </c>
      <c r="E104" s="2">
        <v>0.40069444444444446</v>
      </c>
      <c r="F104" s="2">
        <v>0.65902777777777799</v>
      </c>
      <c r="G104" s="3">
        <f t="shared" si="16"/>
        <v>6.2000000000000046</v>
      </c>
      <c r="I104">
        <v>1.2E-2</v>
      </c>
      <c r="J104">
        <f t="shared" si="17"/>
        <v>1.9354838709677407</v>
      </c>
    </row>
    <row r="105" spans="1:12" x14ac:dyDescent="0.35">
      <c r="A105" s="11"/>
      <c r="B105" t="s">
        <v>29</v>
      </c>
      <c r="C105">
        <v>4</v>
      </c>
      <c r="D105">
        <v>1</v>
      </c>
      <c r="E105" s="2">
        <v>0.40069444444444446</v>
      </c>
      <c r="F105" s="2">
        <v>0.66319444444444398</v>
      </c>
      <c r="G105" s="3">
        <f t="shared" si="16"/>
        <v>6.2999999999999883</v>
      </c>
      <c r="I105">
        <v>1.0999999999999999E-2</v>
      </c>
      <c r="J105">
        <f t="shared" si="17"/>
        <v>1.7460317460317494</v>
      </c>
    </row>
    <row r="106" spans="1:12" x14ac:dyDescent="0.35">
      <c r="A106" s="11"/>
      <c r="B106" t="s">
        <v>29</v>
      </c>
      <c r="C106">
        <v>5</v>
      </c>
      <c r="D106">
        <v>1</v>
      </c>
      <c r="E106" s="2">
        <v>0.40069444444444446</v>
      </c>
      <c r="F106" s="2">
        <v>0.66736111111111096</v>
      </c>
      <c r="G106" s="3">
        <f t="shared" si="16"/>
        <v>6.3999999999999959</v>
      </c>
      <c r="I106">
        <v>8.0000000000000002E-3</v>
      </c>
      <c r="J106">
        <f t="shared" si="17"/>
        <v>1.2500000000000009</v>
      </c>
    </row>
    <row r="107" spans="1:12" x14ac:dyDescent="0.35">
      <c r="A107" s="11"/>
      <c r="B107" t="s">
        <v>15</v>
      </c>
      <c r="C107">
        <v>1</v>
      </c>
      <c r="D107">
        <v>1</v>
      </c>
      <c r="E107" s="2">
        <v>0.46319444444444446</v>
      </c>
      <c r="F107" s="2">
        <v>0.71319444444444402</v>
      </c>
      <c r="G107" s="3">
        <v>5.9999999999999893</v>
      </c>
      <c r="H107">
        <v>212</v>
      </c>
      <c r="I107">
        <v>3.5999999999999997E-2</v>
      </c>
      <c r="J107">
        <v>6.0000000000000107</v>
      </c>
      <c r="K107">
        <v>1.9597549448856076E-2</v>
      </c>
      <c r="L107">
        <v>0.81508450275940925</v>
      </c>
    </row>
    <row r="108" spans="1:12" x14ac:dyDescent="0.35">
      <c r="A108" s="11"/>
      <c r="B108" t="s">
        <v>15</v>
      </c>
      <c r="C108">
        <v>2</v>
      </c>
      <c r="D108">
        <v>1</v>
      </c>
      <c r="E108" s="2">
        <v>0.46319444444444446</v>
      </c>
      <c r="F108" s="2">
        <v>0.71736111111111101</v>
      </c>
      <c r="G108" s="3">
        <v>6.099999999999997</v>
      </c>
      <c r="H108">
        <v>258</v>
      </c>
      <c r="I108">
        <v>3.9E-2</v>
      </c>
      <c r="J108">
        <v>6.3934426229508228</v>
      </c>
      <c r="K108">
        <v>1.7628384132202718E-2</v>
      </c>
      <c r="L108">
        <v>0.73318466435542129</v>
      </c>
    </row>
    <row r="109" spans="1:12" x14ac:dyDescent="0.35">
      <c r="A109" s="11"/>
      <c r="B109" t="s">
        <v>15</v>
      </c>
      <c r="C109">
        <v>3</v>
      </c>
      <c r="D109">
        <v>1</v>
      </c>
      <c r="E109" s="2">
        <v>0.46319444444444446</v>
      </c>
      <c r="F109" s="2">
        <v>0.72152777777777799</v>
      </c>
      <c r="G109" s="3">
        <v>6.2000000000000046</v>
      </c>
      <c r="H109">
        <v>260</v>
      </c>
      <c r="I109">
        <v>3.2000000000000001E-2</v>
      </c>
      <c r="J109">
        <v>5.1612903225806415</v>
      </c>
      <c r="K109">
        <v>1.2753733868223536E-2</v>
      </c>
      <c r="L109">
        <v>0.53044238288239676</v>
      </c>
    </row>
    <row r="110" spans="1:12" x14ac:dyDescent="0.35">
      <c r="A110" s="11"/>
      <c r="B110" t="s">
        <v>15</v>
      </c>
      <c r="C110">
        <v>4</v>
      </c>
      <c r="D110">
        <v>1</v>
      </c>
      <c r="E110" s="2">
        <v>0.46319444444444446</v>
      </c>
      <c r="F110" s="2">
        <v>0.72569444444444398</v>
      </c>
      <c r="G110" s="3">
        <v>6.2999999999999883</v>
      </c>
      <c r="H110">
        <v>141</v>
      </c>
      <c r="I110">
        <v>2.5999999999999999E-2</v>
      </c>
      <c r="J110">
        <v>4.1269841269841345</v>
      </c>
      <c r="K110">
        <v>1.6182018511642641E-2</v>
      </c>
      <c r="L110">
        <v>0.67302866343708556</v>
      </c>
    </row>
    <row r="111" spans="1:12" x14ac:dyDescent="0.35">
      <c r="A111" s="11"/>
      <c r="B111" t="s">
        <v>15</v>
      </c>
      <c r="C111">
        <v>5</v>
      </c>
      <c r="D111">
        <v>1</v>
      </c>
      <c r="E111" s="2">
        <v>0.46319444444444446</v>
      </c>
      <c r="F111" s="2">
        <v>0.72986111111111096</v>
      </c>
      <c r="G111" s="3">
        <v>6.3999999999999959</v>
      </c>
      <c r="H111">
        <v>95</v>
      </c>
      <c r="I111">
        <v>2.4E-2</v>
      </c>
      <c r="J111">
        <v>3.7500000000000027</v>
      </c>
      <c r="K111">
        <v>2.0049268243762953E-2</v>
      </c>
      <c r="L111">
        <v>0.83387200424241958</v>
      </c>
    </row>
    <row r="112" spans="1:12" x14ac:dyDescent="0.35">
      <c r="A112" s="11" t="s">
        <v>34</v>
      </c>
      <c r="B112" t="s">
        <v>22</v>
      </c>
      <c r="C112">
        <v>1</v>
      </c>
      <c r="D112">
        <v>5.5</v>
      </c>
      <c r="E112" s="2">
        <v>0.35902777777777778</v>
      </c>
      <c r="F112" s="2">
        <v>0.60902777777777783</v>
      </c>
      <c r="G112" s="3">
        <f>(F112-E112)*24</f>
        <v>6.0000000000000018</v>
      </c>
      <c r="I112">
        <v>2.3E-2</v>
      </c>
      <c r="J112">
        <f>I112/G112*1000</f>
        <v>3.8333333333333321</v>
      </c>
    </row>
    <row r="113" spans="1:12" x14ac:dyDescent="0.35">
      <c r="A113" s="11"/>
      <c r="B113" t="s">
        <v>22</v>
      </c>
      <c r="C113">
        <v>2</v>
      </c>
      <c r="D113">
        <v>5.5</v>
      </c>
      <c r="E113" s="2">
        <v>0.35902777777777778</v>
      </c>
      <c r="F113" s="2">
        <v>0.61319444444444449</v>
      </c>
      <c r="G113" s="3">
        <f t="shared" ref="G113:G116" si="18">(F113-E113)*24</f>
        <v>6.1000000000000014</v>
      </c>
      <c r="I113">
        <v>1.2E-2</v>
      </c>
      <c r="J113">
        <f t="shared" ref="J113:J116" si="19">I113/G113*1000</f>
        <v>1.9672131147540979</v>
      </c>
    </row>
    <row r="114" spans="1:12" x14ac:dyDescent="0.35">
      <c r="A114" s="11"/>
      <c r="B114" t="s">
        <v>22</v>
      </c>
      <c r="C114">
        <v>3</v>
      </c>
      <c r="D114">
        <v>5.5</v>
      </c>
      <c r="E114" s="2">
        <v>0.35902777777777778</v>
      </c>
      <c r="F114" s="2">
        <v>0.61736111111111103</v>
      </c>
      <c r="G114" s="3">
        <f t="shared" si="18"/>
        <v>6.1999999999999975</v>
      </c>
      <c r="I114">
        <v>2.1999999999999999E-2</v>
      </c>
      <c r="J114">
        <f t="shared" si="19"/>
        <v>3.5483870967741948</v>
      </c>
    </row>
    <row r="115" spans="1:12" x14ac:dyDescent="0.35">
      <c r="A115" s="11"/>
      <c r="B115" t="s">
        <v>22</v>
      </c>
      <c r="C115">
        <v>4</v>
      </c>
      <c r="D115">
        <v>5.5</v>
      </c>
      <c r="E115" s="2">
        <v>0.35902777777777778</v>
      </c>
      <c r="F115" s="2">
        <v>0.62152777777777801</v>
      </c>
      <c r="G115" s="3">
        <f t="shared" si="18"/>
        <v>6.300000000000006</v>
      </c>
      <c r="I115">
        <v>2.5000000000000001E-2</v>
      </c>
      <c r="J115">
        <f t="shared" si="19"/>
        <v>3.9682539682539644</v>
      </c>
    </row>
    <row r="116" spans="1:12" x14ac:dyDescent="0.35">
      <c r="A116" s="11"/>
      <c r="B116" t="s">
        <v>22</v>
      </c>
      <c r="C116">
        <v>5</v>
      </c>
      <c r="D116">
        <v>5.5</v>
      </c>
      <c r="E116" s="2">
        <v>0.35902777777777778</v>
      </c>
      <c r="F116" s="2">
        <v>0.625694444444444</v>
      </c>
      <c r="G116" s="3">
        <f t="shared" si="18"/>
        <v>6.3999999999999897</v>
      </c>
      <c r="I116">
        <v>2.7E-2</v>
      </c>
      <c r="J116">
        <f t="shared" si="19"/>
        <v>4.2187500000000062</v>
      </c>
    </row>
    <row r="117" spans="1:12" x14ac:dyDescent="0.35">
      <c r="A117" s="11"/>
      <c r="B117" t="s">
        <v>15</v>
      </c>
      <c r="C117">
        <v>1</v>
      </c>
      <c r="D117">
        <v>5.5</v>
      </c>
      <c r="E117" s="2">
        <v>0.48402777777777778</v>
      </c>
      <c r="F117" s="2">
        <v>0.73402777777777795</v>
      </c>
      <c r="G117" s="3">
        <v>6.0000000000000036</v>
      </c>
      <c r="H117">
        <v>137</v>
      </c>
      <c r="I117">
        <v>0.27</v>
      </c>
      <c r="J117">
        <v>44.999999999999979</v>
      </c>
      <c r="K117">
        <v>0.30286724450640046</v>
      </c>
      <c r="L117">
        <v>12.596595203642739</v>
      </c>
    </row>
    <row r="118" spans="1:12" x14ac:dyDescent="0.35">
      <c r="A118" s="11"/>
      <c r="B118" t="s">
        <v>15</v>
      </c>
      <c r="C118">
        <v>2</v>
      </c>
      <c r="D118">
        <v>5.5</v>
      </c>
      <c r="E118" s="2">
        <v>0.48402777777777778</v>
      </c>
      <c r="F118" s="2">
        <v>0.73819444444444404</v>
      </c>
      <c r="G118" s="3">
        <v>6.0999999999999908</v>
      </c>
      <c r="H118">
        <v>162</v>
      </c>
      <c r="I118">
        <v>0.36399999999999999</v>
      </c>
      <c r="J118">
        <v>59.672131147541073</v>
      </c>
      <c r="K118">
        <v>0.3466971829933207</v>
      </c>
      <c r="L118">
        <v>14.419532490308045</v>
      </c>
    </row>
    <row r="119" spans="1:12" x14ac:dyDescent="0.35">
      <c r="A119" s="11"/>
      <c r="B119" t="s">
        <v>15</v>
      </c>
      <c r="C119">
        <v>3</v>
      </c>
      <c r="D119">
        <v>5.5</v>
      </c>
      <c r="E119" s="2">
        <v>0.48402777777777778</v>
      </c>
      <c r="F119" s="2">
        <v>0.74236111111111103</v>
      </c>
      <c r="G119" s="3">
        <v>6.1999999999999975</v>
      </c>
      <c r="H119">
        <v>232</v>
      </c>
      <c r="I119">
        <v>0.47299999999999998</v>
      </c>
      <c r="J119">
        <v>76.290322580645196</v>
      </c>
      <c r="K119">
        <v>0.31372040981906063</v>
      </c>
      <c r="L119">
        <v>13.047990765895122</v>
      </c>
    </row>
    <row r="120" spans="1:12" x14ac:dyDescent="0.35">
      <c r="A120" s="11"/>
      <c r="B120" t="s">
        <v>15</v>
      </c>
      <c r="C120">
        <v>4</v>
      </c>
      <c r="D120">
        <v>5.5</v>
      </c>
      <c r="E120" s="2">
        <v>0.48402777777777778</v>
      </c>
      <c r="F120" s="2">
        <v>0.74652777777777801</v>
      </c>
      <c r="G120" s="3">
        <v>6.300000000000006</v>
      </c>
      <c r="H120">
        <v>205</v>
      </c>
      <c r="I120">
        <v>0.432</v>
      </c>
      <c r="J120">
        <v>68.571428571428498</v>
      </c>
      <c r="K120">
        <v>0.31738654179905063</v>
      </c>
      <c r="L120">
        <v>13.200469389294383</v>
      </c>
    </row>
    <row r="121" spans="1:12" x14ac:dyDescent="0.35">
      <c r="A121" s="11"/>
      <c r="B121" t="s">
        <v>15</v>
      </c>
      <c r="C121">
        <v>5</v>
      </c>
      <c r="D121">
        <v>5.5</v>
      </c>
      <c r="E121" s="2">
        <v>0.48402777777777778</v>
      </c>
      <c r="F121" s="2">
        <v>0.750694444444444</v>
      </c>
      <c r="G121" s="3">
        <v>6.3999999999999897</v>
      </c>
      <c r="H121">
        <v>217</v>
      </c>
      <c r="I121">
        <v>0.45600000000000002</v>
      </c>
      <c r="J121">
        <v>71.250000000000114</v>
      </c>
      <c r="K121">
        <v>0.31217885943491702</v>
      </c>
      <c r="L121">
        <v>12.98387592176028</v>
      </c>
    </row>
  </sheetData>
  <mergeCells count="12">
    <mergeCell ref="A112:A121"/>
    <mergeCell ref="A5:A14"/>
    <mergeCell ref="A15:A24"/>
    <mergeCell ref="A25:A31"/>
    <mergeCell ref="A32:A41"/>
    <mergeCell ref="A42:A51"/>
    <mergeCell ref="A52:A61"/>
    <mergeCell ref="A62:A71"/>
    <mergeCell ref="A72:A81"/>
    <mergeCell ref="A82:A91"/>
    <mergeCell ref="A92:A101"/>
    <mergeCell ref="A102:A1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Vojtěch Schmidt</dc:creator>
  <cp:lastModifiedBy>Richard Pattison</cp:lastModifiedBy>
  <dcterms:created xsi:type="dcterms:W3CDTF">2015-06-05T18:19:34Z</dcterms:created>
  <dcterms:modified xsi:type="dcterms:W3CDTF">2024-04-09T18:43:32Z</dcterms:modified>
</cp:coreProperties>
</file>