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hanr7/Documents/"/>
    </mc:Choice>
  </mc:AlternateContent>
  <xr:revisionPtr revIDLastSave="0" documentId="13_ncr:1_{F671A718-B388-8541-BF50-B90ACCA4E8E3}" xr6:coauthVersionLast="47" xr6:coauthVersionMax="47" xr10:uidLastSave="{00000000-0000-0000-0000-000000000000}"/>
  <bookViews>
    <workbookView xWindow="0" yWindow="760" windowWidth="34560" windowHeight="20180" activeTab="8" xr2:uid="{905239A9-63D1-BE4E-B76D-BB3FB2EBF156}"/>
  </bookViews>
  <sheets>
    <sheet name="Figure 1D &amp; S1" sheetId="5" r:id="rId1"/>
    <sheet name="Figure 2B" sheetId="12" r:id="rId2"/>
    <sheet name="FDT blocking Fig3" sheetId="15" r:id="rId3"/>
    <sheet name="FDT signal Fig3" sheetId="17" r:id="rId4"/>
    <sheet name="FDT Drug treatment Fig5" sheetId="19" r:id="rId5"/>
    <sheet name="FDT Cyno Macque Fig6" sheetId="18" r:id="rId6"/>
    <sheet name="FDT dosemetry Fig7" sheetId="16" r:id="rId7"/>
    <sheet name="Figure S3C &amp; D" sheetId="14" r:id="rId8"/>
    <sheet name="Figure S5" sheetId="20" r:id="rId9"/>
    <sheet name="Figure S9E" sheetId="21" r:id="rId10"/>
    <sheet name="Figure S14 C&amp;D" sheetId="13" r:id="rId11"/>
    <sheet name="Figure S35D&amp;E" sheetId="22" r:id="rId12"/>
    <sheet name="Figure S37A&amp;B" sheetId="10" r:id="rId13"/>
    <sheet name="Figure S38A&amp;B" sheetId="11" r:id="rId14"/>
    <sheet name="Figure S39 E&amp;F" sheetId="23" r:id="rId15"/>
  </sheets>
  <definedNames>
    <definedName name="_xlchart.v2.0" hidden="1">'Figure S5'!$A$2:$A$5</definedName>
    <definedName name="_xlchart.v2.1" hidden="1">'Figure S5'!$B$2:$B$5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9" i="11" l="1"/>
  <c r="E18" i="11"/>
  <c r="C18" i="11"/>
  <c r="E17" i="11"/>
  <c r="C17" i="11"/>
  <c r="E16" i="11"/>
  <c r="C16" i="11"/>
  <c r="E15" i="11"/>
  <c r="C15" i="11"/>
  <c r="E10" i="11"/>
  <c r="C10" i="11"/>
  <c r="E9" i="11"/>
  <c r="C9" i="11"/>
  <c r="E8" i="11"/>
  <c r="C8" i="11"/>
  <c r="E7" i="11"/>
  <c r="C7" i="11"/>
  <c r="E6" i="11"/>
  <c r="C6" i="11"/>
  <c r="E5" i="11"/>
  <c r="C5" i="11"/>
  <c r="L21" i="10" l="1"/>
  <c r="K21" i="10"/>
  <c r="L20" i="10"/>
  <c r="K20" i="10"/>
  <c r="L19" i="10"/>
  <c r="K19" i="10"/>
  <c r="L18" i="10"/>
  <c r="K18" i="10"/>
  <c r="L17" i="10"/>
  <c r="K17" i="10"/>
  <c r="L16" i="10"/>
  <c r="K16" i="10"/>
  <c r="F22" i="10"/>
  <c r="E22" i="10"/>
  <c r="F21" i="10"/>
  <c r="E21" i="10"/>
  <c r="F20" i="10"/>
  <c r="E20" i="10"/>
  <c r="F19" i="10"/>
  <c r="E19" i="10"/>
  <c r="F18" i="10"/>
  <c r="E18" i="10"/>
  <c r="F17" i="10"/>
  <c r="E17" i="10"/>
</calcChain>
</file>

<file path=xl/sharedStrings.xml><?xml version="1.0" encoding="utf-8"?>
<sst xmlns="http://schemas.openxmlformats.org/spreadsheetml/2006/main" count="250" uniqueCount="179">
  <si>
    <t>[T6P], mM</t>
  </si>
  <si>
    <t>v, mM/s</t>
  </si>
  <si>
    <t>[Glc], mM</t>
  </si>
  <si>
    <t>[UDPG], mM</t>
  </si>
  <si>
    <t>[UDP-Glc], mM</t>
  </si>
  <si>
    <t>Time (min)</t>
  </si>
  <si>
    <t>M1 (uM)</t>
  </si>
  <si>
    <t>M2 (uM)</t>
  </si>
  <si>
    <t>M3 (uM)</t>
  </si>
  <si>
    <t>Concen (uM)</t>
  </si>
  <si>
    <t>AUC</t>
  </si>
  <si>
    <t>AVERAGE</t>
  </si>
  <si>
    <t>STDEV</t>
  </si>
  <si>
    <t>FDT Standard Curve Used for M2 and M3</t>
  </si>
  <si>
    <t>FDT (uM)</t>
  </si>
  <si>
    <t>AUC (std)</t>
  </si>
  <si>
    <t>average</t>
  </si>
  <si>
    <t>FDT Standard Curve for M1</t>
  </si>
  <si>
    <t>%Remaining</t>
  </si>
  <si>
    <t>FDT Microsomal Satbility Data</t>
  </si>
  <si>
    <t>remaining (%)</t>
  </si>
  <si>
    <t>% remaining</t>
  </si>
  <si>
    <t>Verapmil Microsomal Stability Data</t>
  </si>
  <si>
    <t>Time(min)</t>
  </si>
  <si>
    <t>Integrals</t>
  </si>
  <si>
    <t>mM</t>
  </si>
  <si>
    <t>X10</t>
  </si>
  <si>
    <t>%CONVERSION</t>
  </si>
  <si>
    <t>12.5 mg rReaction</t>
  </si>
  <si>
    <t>integrals</t>
  </si>
  <si>
    <t>25 mg Reaction</t>
  </si>
  <si>
    <t>%Conversion</t>
  </si>
  <si>
    <t>50 mg Reaction</t>
  </si>
  <si>
    <t>x10</t>
  </si>
  <si>
    <t>OtsA (uM)</t>
  </si>
  <si>
    <t>FDT Conversion (%)</t>
  </si>
  <si>
    <t>OtsB (uM)</t>
  </si>
  <si>
    <t>FDT Conversion (uM)</t>
  </si>
  <si>
    <t>Average % 6FDG</t>
  </si>
  <si>
    <t>Average % 6-FDT</t>
  </si>
  <si>
    <t>epi-4-FDG (%)</t>
  </si>
  <si>
    <t>Epi-4-FDG (%)</t>
  </si>
  <si>
    <t>epi-4-Ftre (%)</t>
  </si>
  <si>
    <t>6-Ftre Metabolism</t>
  </si>
  <si>
    <t>Infected Rabbits</t>
  </si>
  <si>
    <t>Control Rabbits</t>
  </si>
  <si>
    <t>Figure 3 i</t>
  </si>
  <si>
    <t>SUVmax</t>
  </si>
  <si>
    <t>blocked FDT</t>
  </si>
  <si>
    <t>FDT</t>
  </si>
  <si>
    <t>Bi10 1</t>
  </si>
  <si>
    <t>Bi10 2</t>
  </si>
  <si>
    <t>BI45 1</t>
  </si>
  <si>
    <t>BI45 2</t>
  </si>
  <si>
    <t>3</t>
  </si>
  <si>
    <t>SUVmean/CMR</t>
  </si>
  <si>
    <t>Figure 3 J</t>
  </si>
  <si>
    <t>animal lesion</t>
  </si>
  <si>
    <t>U bladder wall</t>
  </si>
  <si>
    <t>Gall bladder</t>
  </si>
  <si>
    <t>Cecum</t>
  </si>
  <si>
    <t>Heart</t>
  </si>
  <si>
    <t>Muscle</t>
  </si>
  <si>
    <t>Bone</t>
  </si>
  <si>
    <t>Brain</t>
  </si>
  <si>
    <t>Blood</t>
  </si>
  <si>
    <t>Spleen</t>
  </si>
  <si>
    <t>Kidney</t>
  </si>
  <si>
    <t>Liver</t>
  </si>
  <si>
    <t>Lung</t>
  </si>
  <si>
    <t>Marm 1</t>
  </si>
  <si>
    <t>Marm 2</t>
  </si>
  <si>
    <t>Marm 2 (second tissue)</t>
  </si>
  <si>
    <t>tissue</t>
  </si>
  <si>
    <t>% injected dose /gram at injection</t>
  </si>
  <si>
    <t>Breast</t>
  </si>
  <si>
    <t>Colon</t>
  </si>
  <si>
    <t>Esophagus</t>
  </si>
  <si>
    <t>Eyes</t>
  </si>
  <si>
    <t>Small intestine</t>
  </si>
  <si>
    <t>Stomach wall</t>
  </si>
  <si>
    <t>Kidneys</t>
  </si>
  <si>
    <t>Lungs</t>
  </si>
  <si>
    <t>Pancreas</t>
  </si>
  <si>
    <t>Red Marrow</t>
  </si>
  <si>
    <t>Osteogenic Cells</t>
  </si>
  <si>
    <t>Salivary Glands</t>
  </si>
  <si>
    <t>Skin</t>
  </si>
  <si>
    <t>Testes</t>
  </si>
  <si>
    <t>Thymus</t>
  </si>
  <si>
    <t>Thyroid</t>
  </si>
  <si>
    <t>U Bladder Wall</t>
  </si>
  <si>
    <t>Jerry pet measure 1</t>
  </si>
  <si>
    <t xml:space="preserve"> pet measure 2</t>
  </si>
  <si>
    <t>Refective dose in rem</t>
  </si>
  <si>
    <t>Fig 7 B</t>
  </si>
  <si>
    <t>SUV/CRM</t>
  </si>
  <si>
    <t>uninfected lung ROI</t>
  </si>
  <si>
    <t>BK08</t>
  </si>
  <si>
    <t xml:space="preserve">BK09 </t>
  </si>
  <si>
    <t>Marmoset</t>
  </si>
  <si>
    <t>BKD44</t>
  </si>
  <si>
    <t xml:space="preserve">Figure 3K </t>
  </si>
  <si>
    <t>infected lung ROI</t>
  </si>
  <si>
    <t>Log CFU</t>
  </si>
  <si>
    <t>Total SUVbw in ROI</t>
  </si>
  <si>
    <t>BK29 1</t>
  </si>
  <si>
    <t>BI03 1</t>
  </si>
  <si>
    <t>Marmoset &amp; lesion</t>
  </si>
  <si>
    <t>Fig 3l</t>
  </si>
  <si>
    <t>infected marmosets</t>
  </si>
  <si>
    <t>CFU (+)</t>
  </si>
  <si>
    <t>60 min</t>
  </si>
  <si>
    <t xml:space="preserve">120 min </t>
  </si>
  <si>
    <t>SUV/CMR</t>
  </si>
  <si>
    <t>RUL 02</t>
  </si>
  <si>
    <t>RLL 05</t>
  </si>
  <si>
    <t>RLL 06</t>
  </si>
  <si>
    <t>RLL 09</t>
  </si>
  <si>
    <t>RLL 10</t>
  </si>
  <si>
    <t>RLL 19</t>
  </si>
  <si>
    <t xml:space="preserve">RLL 11  </t>
  </si>
  <si>
    <t>RLL 14</t>
  </si>
  <si>
    <t>RLL 20</t>
  </si>
  <si>
    <t>RLL 22</t>
  </si>
  <si>
    <t>RLL 25</t>
  </si>
  <si>
    <t>RLL 26</t>
  </si>
  <si>
    <t>RLL 40</t>
  </si>
  <si>
    <t>LUL 03</t>
  </si>
  <si>
    <t>CFU (-)</t>
  </si>
  <si>
    <t>LUL 1</t>
  </si>
  <si>
    <t>LML B</t>
  </si>
  <si>
    <t>LLL 02</t>
  </si>
  <si>
    <t>LLL 04</t>
  </si>
  <si>
    <t>RLL 01</t>
  </si>
  <si>
    <t>RLL H</t>
  </si>
  <si>
    <t>RLL K</t>
  </si>
  <si>
    <t>LLL 01</t>
  </si>
  <si>
    <t>Cyno PITT DATA</t>
  </si>
  <si>
    <t>Rhesus Macque</t>
  </si>
  <si>
    <t>Fig 7 C Marmosets</t>
  </si>
  <si>
    <t>FDG</t>
  </si>
  <si>
    <t>Probe</t>
  </si>
  <si>
    <t>time point</t>
  </si>
  <si>
    <t>measure</t>
  </si>
  <si>
    <t>Pre-Rx</t>
  </si>
  <si>
    <t>4 wks</t>
  </si>
  <si>
    <t>lesion 1</t>
  </si>
  <si>
    <t>TGA/CMR</t>
  </si>
  <si>
    <t>[Glc6P], mM</t>
  </si>
  <si>
    <t>Figure 1D &amp; S1A</t>
  </si>
  <si>
    <t>Figure S1B</t>
  </si>
  <si>
    <t>Figure S1C</t>
  </si>
  <si>
    <t>Figure S1D</t>
  </si>
  <si>
    <t>Figure 1D &amp; S1E</t>
  </si>
  <si>
    <t>Figure S1F</t>
  </si>
  <si>
    <t>Figure S1G</t>
  </si>
  <si>
    <t>Figure S1H</t>
  </si>
  <si>
    <t>Figure S1I</t>
  </si>
  <si>
    <t>Figure S35D</t>
  </si>
  <si>
    <t>Peak area counts</t>
  </si>
  <si>
    <t>Figure S35e</t>
  </si>
  <si>
    <t>Figure S39F</t>
  </si>
  <si>
    <t>A</t>
  </si>
  <si>
    <t>B</t>
  </si>
  <si>
    <t>C</t>
  </si>
  <si>
    <t>D</t>
  </si>
  <si>
    <t>Calibration samples</t>
  </si>
  <si>
    <t>Tube no.</t>
  </si>
  <si>
    <t>Total vol (ul)</t>
  </si>
  <si>
    <t>NaCl conc. (mM)</t>
  </si>
  <si>
    <t>NMR Integral</t>
  </si>
  <si>
    <t>Figure S39E</t>
  </si>
  <si>
    <t>% FDT T. tenax</t>
  </si>
  <si>
    <t>% FDT P. horikoshii</t>
  </si>
  <si>
    <t>trehalose</t>
  </si>
  <si>
    <t>2F-Tre</t>
  </si>
  <si>
    <t>4F-Tre (epi)</t>
  </si>
  <si>
    <t>6F-Tre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</si>
</sst>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sz val="12"/>
      <color theme="1"/>
      <name val="Calibri"/>
      <family val="2"/>
    </font>
    <font>
      <sz val="14"/>
      <name val="Calibri"/>
      <family val="2"/>
    </font>
    <font>
      <sz val="13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MS Shell Dlg 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ck">
        <color rgb="FF5B9BD5"/>
      </top>
      <bottom/>
      <diagonal/>
    </border>
    <border>
      <left/>
      <right/>
      <top/>
      <bottom style="thick">
        <color rgb="FF5B9BD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 readingOrder="1"/>
    </xf>
    <xf numFmtId="0" fontId="5" fillId="0" borderId="0" xfId="0" applyFont="1" applyAlignment="1">
      <alignment horizontal="center" wrapText="1" readingOrder="1"/>
    </xf>
    <xf numFmtId="0" fontId="5" fillId="0" borderId="2" xfId="0" applyFont="1" applyBorder="1" applyAlignment="1">
      <alignment horizontal="center" wrapText="1" readingOrder="1"/>
    </xf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9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9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CF969-DEE7-6646-8CFE-4EFDBE43DA52}">
  <dimension ref="A2:J50"/>
  <sheetViews>
    <sheetView workbookViewId="0">
      <selection activeCell="L35" sqref="L35"/>
    </sheetView>
  </sheetViews>
  <sheetFormatPr baseColWidth="10" defaultRowHeight="16"/>
  <cols>
    <col min="1" max="1" width="15" customWidth="1"/>
  </cols>
  <sheetData>
    <row r="2" spans="1:10">
      <c r="A2" t="s">
        <v>150</v>
      </c>
      <c r="G2" t="s">
        <v>155</v>
      </c>
    </row>
    <row r="3" spans="1:10">
      <c r="A3" t="s">
        <v>3</v>
      </c>
      <c r="B3" s="11" t="s">
        <v>1</v>
      </c>
      <c r="C3" s="11"/>
      <c r="D3" s="11"/>
      <c r="G3" s="2" t="s">
        <v>2</v>
      </c>
      <c r="H3" s="29" t="s">
        <v>1</v>
      </c>
      <c r="I3" s="29"/>
      <c r="J3" s="29"/>
    </row>
    <row r="4" spans="1:10">
      <c r="A4">
        <v>0.5</v>
      </c>
      <c r="B4">
        <v>1.4E-3</v>
      </c>
      <c r="C4">
        <v>8.9999999999999998E-4</v>
      </c>
      <c r="D4">
        <v>1.1999999999999999E-3</v>
      </c>
      <c r="G4">
        <v>0.5</v>
      </c>
      <c r="H4">
        <v>5.0000000000000001E-4</v>
      </c>
      <c r="I4">
        <v>4.0000000000000002E-4</v>
      </c>
      <c r="J4">
        <v>4.0000000000000002E-4</v>
      </c>
    </row>
    <row r="5" spans="1:10">
      <c r="A5">
        <v>1</v>
      </c>
      <c r="B5">
        <v>2.3E-3</v>
      </c>
      <c r="C5">
        <v>2.0999999999999999E-3</v>
      </c>
      <c r="D5">
        <v>2.0999999999999999E-3</v>
      </c>
      <c r="G5">
        <v>1</v>
      </c>
      <c r="H5">
        <v>1E-3</v>
      </c>
      <c r="I5">
        <v>8.0000000000000004E-4</v>
      </c>
      <c r="J5">
        <v>6.9999999999999999E-4</v>
      </c>
    </row>
    <row r="6" spans="1:10">
      <c r="A6">
        <v>2</v>
      </c>
      <c r="B6">
        <v>3.3E-3</v>
      </c>
      <c r="C6">
        <v>3.3E-3</v>
      </c>
      <c r="D6">
        <v>3.0999999999999999E-3</v>
      </c>
      <c r="G6">
        <v>2</v>
      </c>
      <c r="H6">
        <v>1.6999999999999999E-3</v>
      </c>
      <c r="I6">
        <v>1.9E-3</v>
      </c>
      <c r="J6">
        <v>1.8E-3</v>
      </c>
    </row>
    <row r="7" spans="1:10">
      <c r="A7">
        <v>4</v>
      </c>
      <c r="B7">
        <v>4.4000000000000003E-3</v>
      </c>
      <c r="C7">
        <v>3.8E-3</v>
      </c>
      <c r="D7">
        <v>4.0000000000000001E-3</v>
      </c>
      <c r="G7">
        <v>4</v>
      </c>
      <c r="H7">
        <v>3.0999999999999999E-3</v>
      </c>
      <c r="I7">
        <v>3.0000000000000001E-3</v>
      </c>
      <c r="J7">
        <v>2.7000000000000001E-3</v>
      </c>
    </row>
    <row r="8" spans="1:10">
      <c r="A8">
        <v>10</v>
      </c>
      <c r="B8">
        <v>4.5999999999999999E-3</v>
      </c>
      <c r="C8">
        <v>4.7999999999999996E-3</v>
      </c>
      <c r="D8">
        <v>4.0000000000000001E-3</v>
      </c>
      <c r="G8">
        <v>10</v>
      </c>
      <c r="H8">
        <v>3.8999999999999998E-3</v>
      </c>
      <c r="I8">
        <v>3.8E-3</v>
      </c>
      <c r="J8">
        <v>4.4000000000000003E-3</v>
      </c>
    </row>
    <row r="10" spans="1:10">
      <c r="G10" t="s">
        <v>156</v>
      </c>
    </row>
    <row r="11" spans="1:10">
      <c r="A11" t="s">
        <v>151</v>
      </c>
      <c r="G11" t="s">
        <v>4</v>
      </c>
      <c r="H11" t="s">
        <v>1</v>
      </c>
    </row>
    <row r="12" spans="1:10">
      <c r="A12" t="s">
        <v>149</v>
      </c>
      <c r="B12" s="28" t="s">
        <v>1</v>
      </c>
      <c r="C12" s="28"/>
      <c r="D12" s="28"/>
      <c r="G12">
        <v>4</v>
      </c>
      <c r="H12">
        <v>2.9199999999999999E-3</v>
      </c>
    </row>
    <row r="13" spans="1:10">
      <c r="A13">
        <v>1</v>
      </c>
      <c r="B13">
        <v>6.9999999999999999E-4</v>
      </c>
      <c r="C13">
        <v>8.0000000000000004E-4</v>
      </c>
      <c r="D13">
        <v>8.0000000000000004E-4</v>
      </c>
      <c r="G13">
        <v>8</v>
      </c>
      <c r="H13">
        <v>3.4480000000000001E-3</v>
      </c>
    </row>
    <row r="14" spans="1:10">
      <c r="A14">
        <v>2</v>
      </c>
      <c r="B14">
        <v>1.6000000000000001E-3</v>
      </c>
      <c r="C14">
        <v>1.4E-3</v>
      </c>
      <c r="D14">
        <v>1.2999999999999999E-3</v>
      </c>
      <c r="G14">
        <v>12</v>
      </c>
      <c r="H14">
        <v>3.869E-3</v>
      </c>
    </row>
    <row r="15" spans="1:10">
      <c r="A15">
        <v>4</v>
      </c>
      <c r="B15">
        <v>2.3E-3</v>
      </c>
      <c r="C15">
        <v>2.2000000000000001E-3</v>
      </c>
      <c r="D15">
        <v>1.8E-3</v>
      </c>
      <c r="G15">
        <v>16</v>
      </c>
      <c r="H15">
        <v>4.3400000000000001E-3</v>
      </c>
    </row>
    <row r="16" spans="1:10">
      <c r="A16">
        <v>8</v>
      </c>
      <c r="B16">
        <v>3.2000000000000002E-3</v>
      </c>
      <c r="C16">
        <v>3.0999999999999999E-3</v>
      </c>
      <c r="D16">
        <v>3.0000000000000001E-3</v>
      </c>
      <c r="G16">
        <v>20</v>
      </c>
      <c r="H16">
        <v>4.9890000000000004E-3</v>
      </c>
    </row>
    <row r="17" spans="1:9">
      <c r="A17">
        <v>16</v>
      </c>
      <c r="B17">
        <v>3.7000000000000002E-3</v>
      </c>
      <c r="C17">
        <v>3.5999999999999999E-3</v>
      </c>
      <c r="D17">
        <v>3.5999999999999999E-3</v>
      </c>
      <c r="G17">
        <v>24</v>
      </c>
      <c r="H17">
        <v>5.2890000000000003E-3</v>
      </c>
    </row>
    <row r="18" spans="1:9">
      <c r="G18">
        <v>28</v>
      </c>
      <c r="H18">
        <v>6.182E-3</v>
      </c>
    </row>
    <row r="19" spans="1:9">
      <c r="A19" t="s">
        <v>152</v>
      </c>
      <c r="G19">
        <v>32</v>
      </c>
      <c r="H19">
        <v>1.7799999999999999E-3</v>
      </c>
    </row>
    <row r="20" spans="1:9">
      <c r="A20" t="s">
        <v>4</v>
      </c>
      <c r="B20" s="11" t="s">
        <v>1</v>
      </c>
      <c r="C20" s="11"/>
      <c r="D20" s="11"/>
    </row>
    <row r="21" spans="1:9">
      <c r="A21">
        <v>0</v>
      </c>
      <c r="B21">
        <v>0</v>
      </c>
      <c r="C21">
        <v>0</v>
      </c>
      <c r="D21">
        <v>0</v>
      </c>
      <c r="G21" t="s">
        <v>157</v>
      </c>
    </row>
    <row r="22" spans="1:9">
      <c r="A22">
        <v>0.55000000000000004</v>
      </c>
      <c r="B22">
        <v>1.1999999999999999E-3</v>
      </c>
      <c r="C22">
        <v>1.2999999999999999E-3</v>
      </c>
      <c r="D22">
        <v>1E-3</v>
      </c>
      <c r="G22" t="s">
        <v>0</v>
      </c>
      <c r="H22" t="s">
        <v>1</v>
      </c>
      <c r="I22" t="s">
        <v>1</v>
      </c>
    </row>
    <row r="23" spans="1:9">
      <c r="A23">
        <v>1</v>
      </c>
      <c r="B23">
        <v>2.0999999999999999E-3</v>
      </c>
      <c r="C23">
        <v>2.0999999999999999E-3</v>
      </c>
      <c r="D23">
        <v>2.0999999999999999E-3</v>
      </c>
      <c r="G23" s="1">
        <v>0.5</v>
      </c>
      <c r="H23" s="1">
        <v>7.1814399999999998E-6</v>
      </c>
      <c r="I23" s="1">
        <v>7.2599999999999999E-6</v>
      </c>
    </row>
    <row r="24" spans="1:9">
      <c r="A24">
        <v>2</v>
      </c>
      <c r="B24">
        <v>2.7000000000000001E-3</v>
      </c>
      <c r="C24">
        <v>2.7000000000000001E-3</v>
      </c>
      <c r="D24">
        <v>2.7000000000000001E-3</v>
      </c>
      <c r="G24" s="1">
        <v>1</v>
      </c>
      <c r="H24" s="1">
        <v>1.13063E-5</v>
      </c>
      <c r="I24" s="1">
        <v>1.15E-5</v>
      </c>
    </row>
    <row r="25" spans="1:9">
      <c r="A25">
        <v>4</v>
      </c>
      <c r="B25">
        <v>4.5999999999999999E-3</v>
      </c>
      <c r="C25">
        <v>3.5999999999999999E-3</v>
      </c>
      <c r="D25">
        <v>5.1000000000000004E-3</v>
      </c>
      <c r="G25" s="1">
        <v>1.5</v>
      </c>
      <c r="H25" s="1">
        <v>1.41523E-5</v>
      </c>
      <c r="I25" s="1">
        <v>1.4600000000000001E-5</v>
      </c>
    </row>
    <row r="26" spans="1:9">
      <c r="A26">
        <v>10</v>
      </c>
      <c r="B26">
        <v>6.7000000000000002E-3</v>
      </c>
      <c r="C26">
        <v>7.1999999999999998E-3</v>
      </c>
      <c r="D26">
        <v>6.4000000000000003E-3</v>
      </c>
      <c r="G26" s="1">
        <v>2</v>
      </c>
      <c r="H26" s="1">
        <v>1.87213E-5</v>
      </c>
      <c r="I26" s="1">
        <v>1.8899999999999999E-5</v>
      </c>
    </row>
    <row r="27" spans="1:9">
      <c r="G27" s="1">
        <v>2.5</v>
      </c>
      <c r="H27" s="1">
        <v>2.2624800000000001E-5</v>
      </c>
      <c r="I27" s="1">
        <v>2.3E-5</v>
      </c>
    </row>
    <row r="28" spans="1:9">
      <c r="A28" t="s">
        <v>153</v>
      </c>
      <c r="G28" s="1">
        <v>3</v>
      </c>
      <c r="H28" s="1">
        <v>2.5415999999999999E-5</v>
      </c>
      <c r="I28" s="1">
        <v>2.5299999999999998E-5</v>
      </c>
    </row>
    <row r="29" spans="1:9">
      <c r="A29" t="s">
        <v>2</v>
      </c>
      <c r="B29" t="s">
        <v>1</v>
      </c>
      <c r="G29" s="1">
        <v>3.5</v>
      </c>
      <c r="H29" s="1">
        <v>2.5661699999999999E-5</v>
      </c>
      <c r="I29" s="1">
        <v>2.6100000000000001E-5</v>
      </c>
    </row>
    <row r="30" spans="1:9">
      <c r="A30">
        <v>0</v>
      </c>
      <c r="B30">
        <v>0</v>
      </c>
      <c r="C30">
        <v>0</v>
      </c>
      <c r="D30">
        <v>0</v>
      </c>
      <c r="G30" s="1">
        <v>4</v>
      </c>
      <c r="H30" s="1">
        <v>2.7350899999999999E-5</v>
      </c>
      <c r="I30" s="1">
        <v>2.7399999999999999E-5</v>
      </c>
    </row>
    <row r="31" spans="1:9">
      <c r="A31">
        <v>0.5</v>
      </c>
      <c r="B31">
        <v>2.9999999999999997E-4</v>
      </c>
      <c r="C31">
        <v>2.9999999999999997E-4</v>
      </c>
      <c r="D31">
        <v>2.9999999999999997E-4</v>
      </c>
      <c r="G31" s="1">
        <v>5</v>
      </c>
      <c r="H31" s="1">
        <v>2.7826599999999999E-5</v>
      </c>
      <c r="I31" s="1">
        <v>2.7800000000000001E-5</v>
      </c>
    </row>
    <row r="32" spans="1:9">
      <c r="A32">
        <v>1</v>
      </c>
      <c r="B32">
        <v>5.9999999999999995E-4</v>
      </c>
      <c r="C32">
        <v>6.9999999999999999E-4</v>
      </c>
      <c r="D32">
        <v>5.9999999999999995E-4</v>
      </c>
    </row>
    <row r="33" spans="1:9">
      <c r="A33">
        <v>2</v>
      </c>
      <c r="B33">
        <v>1.1000000000000001E-3</v>
      </c>
      <c r="C33">
        <v>1E-3</v>
      </c>
      <c r="D33">
        <v>1.1000000000000001E-3</v>
      </c>
      <c r="G33" t="s">
        <v>158</v>
      </c>
    </row>
    <row r="34" spans="1:9">
      <c r="A34">
        <v>4</v>
      </c>
      <c r="B34">
        <v>1.6999999999999999E-3</v>
      </c>
      <c r="C34">
        <v>1.5E-3</v>
      </c>
      <c r="D34">
        <v>1.9E-3</v>
      </c>
      <c r="G34" t="s">
        <v>0</v>
      </c>
      <c r="H34" t="s">
        <v>1</v>
      </c>
      <c r="I34" t="s">
        <v>1</v>
      </c>
    </row>
    <row r="35" spans="1:9">
      <c r="A35">
        <v>10</v>
      </c>
      <c r="B35">
        <v>2.8E-3</v>
      </c>
      <c r="C35">
        <v>2.8E-3</v>
      </c>
      <c r="D35">
        <v>2.7000000000000001E-3</v>
      </c>
      <c r="G35">
        <v>0</v>
      </c>
      <c r="H35">
        <v>0</v>
      </c>
      <c r="I35">
        <v>0</v>
      </c>
    </row>
    <row r="36" spans="1:9">
      <c r="A36">
        <v>20</v>
      </c>
      <c r="B36">
        <v>3.8E-3</v>
      </c>
      <c r="C36">
        <v>3.8E-3</v>
      </c>
      <c r="D36">
        <v>3.5999999999999999E-3</v>
      </c>
      <c r="G36">
        <v>1</v>
      </c>
      <c r="H36">
        <v>5.2900000000000004E-3</v>
      </c>
      <c r="I36">
        <v>5.6899999999999997E-3</v>
      </c>
    </row>
    <row r="37" spans="1:9">
      <c r="G37">
        <v>2</v>
      </c>
      <c r="H37">
        <v>9.4800000000000006E-3</v>
      </c>
      <c r="I37">
        <v>1.2E-2</v>
      </c>
    </row>
    <row r="38" spans="1:9">
      <c r="A38" t="s">
        <v>154</v>
      </c>
      <c r="G38">
        <v>3</v>
      </c>
      <c r="H38">
        <v>1.0999999999999999E-2</v>
      </c>
      <c r="I38">
        <v>1.21E-2</v>
      </c>
    </row>
    <row r="39" spans="1:9">
      <c r="A39" s="2" t="s">
        <v>3</v>
      </c>
      <c r="B39" s="29" t="s">
        <v>1</v>
      </c>
      <c r="C39" s="29"/>
      <c r="D39" s="29"/>
      <c r="G39">
        <v>4</v>
      </c>
      <c r="H39">
        <v>1.4800000000000001E-2</v>
      </c>
      <c r="I39">
        <v>1.6500000000000001E-2</v>
      </c>
    </row>
    <row r="40" spans="1:9">
      <c r="A40">
        <v>6.25E-2</v>
      </c>
      <c r="B40">
        <v>1.47E-5</v>
      </c>
      <c r="C40">
        <v>1.4800000000000001E-5</v>
      </c>
      <c r="D40">
        <v>1.4399999999999999E-5</v>
      </c>
      <c r="G40">
        <v>5</v>
      </c>
      <c r="H40">
        <v>1.77E-2</v>
      </c>
      <c r="I40">
        <v>1.8499999999999999E-2</v>
      </c>
    </row>
    <row r="41" spans="1:9">
      <c r="A41">
        <v>0.125</v>
      </c>
      <c r="B41">
        <v>2.5999999999999998E-5</v>
      </c>
      <c r="C41">
        <v>2.34E-5</v>
      </c>
      <c r="D41">
        <v>2.8600000000000001E-5</v>
      </c>
      <c r="G41">
        <v>6</v>
      </c>
      <c r="H41">
        <v>1.7600000000000001E-2</v>
      </c>
      <c r="I41">
        <v>1.7999999999999999E-2</v>
      </c>
    </row>
    <row r="42" spans="1:9">
      <c r="A42">
        <v>0.25</v>
      </c>
      <c r="B42">
        <v>7.8200000000000003E-5</v>
      </c>
      <c r="C42">
        <v>7.6100000000000007E-5</v>
      </c>
      <c r="D42">
        <v>7.6699999999999994E-5</v>
      </c>
      <c r="G42">
        <v>7</v>
      </c>
      <c r="H42">
        <v>1.7500000000000002E-2</v>
      </c>
      <c r="I42">
        <v>1.7899999999999999E-2</v>
      </c>
    </row>
    <row r="43" spans="1:9">
      <c r="A43">
        <v>0.5</v>
      </c>
      <c r="B43">
        <v>1.3899999999999999E-4</v>
      </c>
      <c r="C43">
        <v>1.3200000000000001E-4</v>
      </c>
      <c r="D43">
        <v>1.4100000000000001E-4</v>
      </c>
    </row>
    <row r="44" spans="1:9">
      <c r="A44">
        <v>1</v>
      </c>
      <c r="B44">
        <v>3.6600000000000001E-4</v>
      </c>
      <c r="C44">
        <v>3.6900000000000002E-4</v>
      </c>
      <c r="D44">
        <v>3.5199999999999999E-4</v>
      </c>
    </row>
    <row r="45" spans="1:9">
      <c r="A45">
        <v>2</v>
      </c>
      <c r="B45">
        <v>4.6799999999999999E-4</v>
      </c>
      <c r="C45">
        <v>4.4000000000000002E-4</v>
      </c>
      <c r="D45">
        <v>4.3899999999999999E-4</v>
      </c>
    </row>
    <row r="46" spans="1:9">
      <c r="A46">
        <v>3</v>
      </c>
      <c r="B46">
        <v>5.1699999999999999E-4</v>
      </c>
      <c r="C46">
        <v>5.2499999999999997E-4</v>
      </c>
      <c r="D46">
        <v>4.95E-4</v>
      </c>
    </row>
    <row r="47" spans="1:9">
      <c r="A47">
        <v>4</v>
      </c>
      <c r="B47">
        <v>6.0599999999999998E-4</v>
      </c>
      <c r="C47">
        <v>6.1799999999999995E-4</v>
      </c>
      <c r="D47">
        <v>6.02E-4</v>
      </c>
    </row>
    <row r="48" spans="1:9">
      <c r="A48">
        <v>5</v>
      </c>
      <c r="B48">
        <v>6.7000000000000002E-4</v>
      </c>
      <c r="C48">
        <v>6.8800000000000003E-4</v>
      </c>
      <c r="D48">
        <v>6.7500000000000004E-4</v>
      </c>
    </row>
    <row r="49" spans="1:4">
      <c r="A49">
        <v>6</v>
      </c>
      <c r="B49">
        <v>6.9999999999999999E-4</v>
      </c>
      <c r="C49">
        <v>7.1400000000000001E-4</v>
      </c>
      <c r="D49">
        <v>7.1299999999999998E-4</v>
      </c>
    </row>
    <row r="50" spans="1:4">
      <c r="A50">
        <v>7</v>
      </c>
      <c r="B50">
        <v>7.1900000000000002E-4</v>
      </c>
      <c r="C50">
        <v>7.2099999999999996E-4</v>
      </c>
      <c r="D50">
        <v>7.3999999999999999E-4</v>
      </c>
    </row>
  </sheetData>
  <mergeCells count="3">
    <mergeCell ref="B12:D12"/>
    <mergeCell ref="B39:D39"/>
    <mergeCell ref="H3:J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2D6A8-DA1A-0648-B6C3-0604A3252969}">
  <dimension ref="A2:C5"/>
  <sheetViews>
    <sheetView workbookViewId="0">
      <selection activeCell="D7" sqref="D7"/>
    </sheetView>
  </sheetViews>
  <sheetFormatPr baseColWidth="10" defaultRowHeight="16"/>
  <cols>
    <col min="2" max="2" width="16.83203125" customWidth="1"/>
    <col min="3" max="3" width="13.6640625" customWidth="1"/>
  </cols>
  <sheetData>
    <row r="2" spans="1:3">
      <c r="A2" t="s">
        <v>5</v>
      </c>
      <c r="B2" t="s">
        <v>174</v>
      </c>
      <c r="C2" t="s">
        <v>173</v>
      </c>
    </row>
    <row r="3" spans="1:3">
      <c r="A3">
        <v>30</v>
      </c>
      <c r="B3">
        <v>13</v>
      </c>
      <c r="C3">
        <v>3.3</v>
      </c>
    </row>
    <row r="4" spans="1:3">
      <c r="A4">
        <v>60</v>
      </c>
      <c r="B4">
        <v>21.8</v>
      </c>
      <c r="C4">
        <v>5.9</v>
      </c>
    </row>
    <row r="5" spans="1:3">
      <c r="A5">
        <v>120</v>
      </c>
      <c r="B5">
        <v>39.1</v>
      </c>
      <c r="C5">
        <v>8.9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D6685-615F-6047-8BD2-0D41648D8511}">
  <dimension ref="A2:D7"/>
  <sheetViews>
    <sheetView workbookViewId="0">
      <selection activeCell="J21" sqref="J21"/>
    </sheetView>
  </sheetViews>
  <sheetFormatPr baseColWidth="10" defaultRowHeight="16"/>
  <cols>
    <col min="2" max="2" width="18.1640625" customWidth="1"/>
    <col min="4" max="4" width="19.1640625" customWidth="1"/>
  </cols>
  <sheetData>
    <row r="2" spans="1:4">
      <c r="A2" t="s">
        <v>34</v>
      </c>
      <c r="B2" t="s">
        <v>35</v>
      </c>
      <c r="C2" t="s">
        <v>36</v>
      </c>
      <c r="D2" t="s">
        <v>37</v>
      </c>
    </row>
    <row r="3" spans="1:4">
      <c r="A3">
        <v>0</v>
      </c>
      <c r="B3">
        <v>0</v>
      </c>
      <c r="C3">
        <v>0</v>
      </c>
      <c r="D3">
        <v>0</v>
      </c>
    </row>
    <row r="4" spans="1:4">
      <c r="A4">
        <v>6.65</v>
      </c>
      <c r="B4">
        <v>28.9</v>
      </c>
      <c r="C4">
        <v>1.53</v>
      </c>
      <c r="D4">
        <v>28.9</v>
      </c>
    </row>
    <row r="5" spans="1:4">
      <c r="A5">
        <v>13.3</v>
      </c>
      <c r="B5">
        <v>54.6</v>
      </c>
      <c r="C5">
        <v>3.06</v>
      </c>
      <c r="D5">
        <v>54.6</v>
      </c>
    </row>
    <row r="6" spans="1:4">
      <c r="A6">
        <v>18.2</v>
      </c>
      <c r="B6">
        <v>69.265000000000001</v>
      </c>
      <c r="C6">
        <v>6.13</v>
      </c>
      <c r="D6">
        <v>69.260000000000005</v>
      </c>
    </row>
    <row r="7" spans="1:4">
      <c r="A7">
        <v>36.6</v>
      </c>
      <c r="B7">
        <v>71.55</v>
      </c>
      <c r="C7">
        <v>12.26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A2B93-F93A-504E-89DF-128918452845}">
  <dimension ref="A2:E12"/>
  <sheetViews>
    <sheetView workbookViewId="0">
      <selection activeCell="E15" sqref="E15"/>
    </sheetView>
  </sheetViews>
  <sheetFormatPr baseColWidth="10" defaultRowHeight="16"/>
  <cols>
    <col min="2" max="2" width="15.1640625" customWidth="1"/>
    <col min="5" max="5" width="15" customWidth="1"/>
  </cols>
  <sheetData>
    <row r="2" spans="1:5">
      <c r="A2" t="s">
        <v>159</v>
      </c>
      <c r="D2" t="s">
        <v>161</v>
      </c>
    </row>
    <row r="4" spans="1:5">
      <c r="A4" t="s">
        <v>14</v>
      </c>
      <c r="B4" t="s">
        <v>160</v>
      </c>
      <c r="D4" t="s">
        <v>14</v>
      </c>
      <c r="E4" t="s">
        <v>160</v>
      </c>
    </row>
    <row r="5" spans="1:5">
      <c r="A5">
        <v>10</v>
      </c>
      <c r="B5">
        <v>153</v>
      </c>
      <c r="D5">
        <v>0.39</v>
      </c>
      <c r="E5">
        <v>5.23</v>
      </c>
    </row>
    <row r="6" spans="1:5">
      <c r="A6">
        <v>20</v>
      </c>
      <c r="B6">
        <v>344</v>
      </c>
      <c r="D6">
        <v>0.78</v>
      </c>
      <c r="E6">
        <v>8.1560000000000006</v>
      </c>
    </row>
    <row r="7" spans="1:5">
      <c r="A7">
        <v>40</v>
      </c>
      <c r="B7">
        <v>857</v>
      </c>
      <c r="D7">
        <v>1.56</v>
      </c>
      <c r="E7">
        <v>31.821999999999999</v>
      </c>
    </row>
    <row r="8" spans="1:5">
      <c r="A8">
        <v>120</v>
      </c>
      <c r="B8">
        <v>3490</v>
      </c>
      <c r="D8">
        <v>6.25</v>
      </c>
      <c r="E8">
        <v>212.99700000000001</v>
      </c>
    </row>
    <row r="9" spans="1:5">
      <c r="A9">
        <v>160</v>
      </c>
      <c r="B9">
        <v>4978</v>
      </c>
      <c r="D9">
        <v>12.5</v>
      </c>
      <c r="E9">
        <v>600.81799999999998</v>
      </c>
    </row>
    <row r="10" spans="1:5">
      <c r="A10">
        <v>300</v>
      </c>
      <c r="B10">
        <v>9765</v>
      </c>
      <c r="D10">
        <v>25</v>
      </c>
      <c r="E10">
        <v>1578.2</v>
      </c>
    </row>
    <row r="11" spans="1:5">
      <c r="D11">
        <v>50</v>
      </c>
      <c r="E11">
        <v>3538.3</v>
      </c>
    </row>
    <row r="12" spans="1:5">
      <c r="D12">
        <v>100</v>
      </c>
      <c r="E12">
        <v>6138.6040000000003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C70D6-A63E-3B40-9EBE-537CCEE80AE6}">
  <dimension ref="A1:L22"/>
  <sheetViews>
    <sheetView workbookViewId="0">
      <selection activeCell="P29" sqref="P29"/>
    </sheetView>
  </sheetViews>
  <sheetFormatPr baseColWidth="10" defaultRowHeight="16"/>
  <cols>
    <col min="8" max="8" width="18.1640625" customWidth="1"/>
    <col min="9" max="9" width="13.6640625" customWidth="1"/>
  </cols>
  <sheetData>
    <row r="1" spans="1:12">
      <c r="A1" t="s">
        <v>5</v>
      </c>
      <c r="B1" s="28" t="s">
        <v>6</v>
      </c>
      <c r="C1" s="28"/>
      <c r="D1" s="28" t="s">
        <v>7</v>
      </c>
      <c r="E1" s="28"/>
      <c r="F1" s="28" t="s">
        <v>8</v>
      </c>
      <c r="G1" s="28"/>
    </row>
    <row r="2" spans="1:1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 spans="1:12">
      <c r="A3">
        <v>5</v>
      </c>
      <c r="B3">
        <v>551.1163222698093</v>
      </c>
      <c r="C3">
        <v>568.85770925328302</v>
      </c>
      <c r="D3">
        <v>485.90657809743584</v>
      </c>
      <c r="E3">
        <v>488.94754756488652</v>
      </c>
      <c r="F3">
        <v>407.45642839171865</v>
      </c>
      <c r="G3">
        <v>382.54886852660775</v>
      </c>
    </row>
    <row r="4" spans="1:12">
      <c r="A4">
        <v>30</v>
      </c>
      <c r="B4">
        <v>249.82401292807734</v>
      </c>
      <c r="C4">
        <v>259.58386918707225</v>
      </c>
      <c r="D4">
        <v>259.66617009292924</v>
      </c>
      <c r="E4">
        <v>262.79377931107456</v>
      </c>
      <c r="F4">
        <v>269.69750914860435</v>
      </c>
      <c r="G4">
        <v>244.06910928623242</v>
      </c>
    </row>
    <row r="5" spans="1:12">
      <c r="A5">
        <v>61</v>
      </c>
      <c r="B5">
        <v>172.9401272438898</v>
      </c>
      <c r="C5">
        <v>126.55740845436479</v>
      </c>
      <c r="D5">
        <v>163.22754937665047</v>
      </c>
      <c r="E5">
        <v>162.97878177564604</v>
      </c>
      <c r="F5">
        <v>160.51083560981934</v>
      </c>
      <c r="G5">
        <v>148.50633191718981</v>
      </c>
    </row>
    <row r="6" spans="1:12">
      <c r="A6">
        <v>93</v>
      </c>
      <c r="B6">
        <v>97.123268728991533</v>
      </c>
      <c r="C6">
        <v>73.857054707274486</v>
      </c>
      <c r="D6">
        <v>130.41252934622494</v>
      </c>
      <c r="E6">
        <v>133.02287351814383</v>
      </c>
      <c r="F6">
        <v>90.023822594185305</v>
      </c>
      <c r="G6">
        <v>80.689893702615677</v>
      </c>
    </row>
    <row r="7" spans="1:12">
      <c r="A7">
        <v>180</v>
      </c>
      <c r="B7">
        <v>8.7235615946892953</v>
      </c>
      <c r="C7">
        <v>6.2439270250874097</v>
      </c>
      <c r="D7">
        <v>42.31105454084976</v>
      </c>
      <c r="E7">
        <v>45.919042574727783</v>
      </c>
      <c r="F7">
        <v>51.278593168525134</v>
      </c>
      <c r="G7">
        <v>38.286537277099541</v>
      </c>
    </row>
    <row r="13" spans="1:12">
      <c r="H13" t="s">
        <v>17</v>
      </c>
    </row>
    <row r="15" spans="1:12">
      <c r="A15" t="s">
        <v>13</v>
      </c>
      <c r="H15" t="s">
        <v>14</v>
      </c>
      <c r="I15" t="s">
        <v>15</v>
      </c>
      <c r="J15" t="s">
        <v>15</v>
      </c>
      <c r="K15" t="s">
        <v>16</v>
      </c>
      <c r="L15" t="s">
        <v>12</v>
      </c>
    </row>
    <row r="16" spans="1:12">
      <c r="B16" s="4" t="s">
        <v>9</v>
      </c>
      <c r="C16" s="4" t="s">
        <v>10</v>
      </c>
      <c r="D16" s="4" t="s">
        <v>10</v>
      </c>
      <c r="E16" s="4" t="s">
        <v>11</v>
      </c>
      <c r="F16" s="4" t="s">
        <v>12</v>
      </c>
      <c r="H16" s="3">
        <v>0</v>
      </c>
      <c r="I16" s="3">
        <v>0</v>
      </c>
      <c r="J16" s="3">
        <v>0</v>
      </c>
      <c r="K16">
        <f>AVERAGE(I16:J16)</f>
        <v>0</v>
      </c>
      <c r="L16">
        <f>STDEV(I16:J16)</f>
        <v>0</v>
      </c>
    </row>
    <row r="17" spans="2:12">
      <c r="B17" s="4">
        <v>0</v>
      </c>
      <c r="C17" s="4">
        <v>0</v>
      </c>
      <c r="D17" s="4">
        <v>0</v>
      </c>
      <c r="E17" s="4">
        <f>AVERAGE(C17:D17)</f>
        <v>0</v>
      </c>
      <c r="F17" s="4">
        <f>STDEV(C17:D17)</f>
        <v>0</v>
      </c>
      <c r="H17" s="3">
        <v>37.5</v>
      </c>
      <c r="I17" s="3">
        <v>387853</v>
      </c>
      <c r="J17" s="3">
        <v>391980</v>
      </c>
      <c r="K17">
        <f t="shared" ref="K17:K21" si="0">AVERAGE(I17:J17)</f>
        <v>389916.5</v>
      </c>
      <c r="L17">
        <f t="shared" ref="L17:L21" si="1">STDEV(I17:J17)</f>
        <v>2918.2296859568814</v>
      </c>
    </row>
    <row r="18" spans="2:12">
      <c r="B18" s="4">
        <v>37.5</v>
      </c>
      <c r="C18" s="4">
        <v>147601.9</v>
      </c>
      <c r="D18" s="4">
        <v>163467</v>
      </c>
      <c r="E18" s="4">
        <f t="shared" ref="E18:E22" si="2">AVERAGE(C18:D18)</f>
        <v>155534.45000000001</v>
      </c>
      <c r="F18" s="4">
        <f t="shared" ref="F18:F22" si="3">STDEV(C18:D18)</f>
        <v>11218.3197942027</v>
      </c>
      <c r="H18" s="3">
        <v>75</v>
      </c>
      <c r="I18" s="3">
        <v>960907</v>
      </c>
      <c r="J18" s="3">
        <v>966385</v>
      </c>
      <c r="K18">
        <f t="shared" si="0"/>
        <v>963646</v>
      </c>
      <c r="L18">
        <f t="shared" si="1"/>
        <v>3873.5309473399075</v>
      </c>
    </row>
    <row r="19" spans="2:12">
      <c r="B19" s="4">
        <v>75</v>
      </c>
      <c r="C19" s="4">
        <v>350770</v>
      </c>
      <c r="D19" s="4">
        <v>386020</v>
      </c>
      <c r="E19" s="4">
        <f t="shared" si="2"/>
        <v>368395</v>
      </c>
      <c r="F19" s="4">
        <f t="shared" si="3"/>
        <v>24925.5140368258</v>
      </c>
      <c r="H19" s="3">
        <v>150</v>
      </c>
      <c r="I19" s="3">
        <v>1559148</v>
      </c>
      <c r="J19" s="3">
        <v>1443016</v>
      </c>
      <c r="K19">
        <f t="shared" si="0"/>
        <v>1501082</v>
      </c>
      <c r="L19">
        <f t="shared" si="1"/>
        <v>82117.724712756142</v>
      </c>
    </row>
    <row r="20" spans="2:12">
      <c r="B20" s="4">
        <v>150</v>
      </c>
      <c r="C20" s="4">
        <v>591255</v>
      </c>
      <c r="D20" s="4">
        <v>697081</v>
      </c>
      <c r="E20" s="4">
        <f t="shared" si="2"/>
        <v>644168</v>
      </c>
      <c r="F20" s="4">
        <f t="shared" si="3"/>
        <v>74830.282225847579</v>
      </c>
      <c r="H20" s="3">
        <v>300</v>
      </c>
      <c r="I20" s="3">
        <v>3075315</v>
      </c>
      <c r="J20" s="3">
        <v>2953248</v>
      </c>
      <c r="K20">
        <f t="shared" si="0"/>
        <v>3014281.5</v>
      </c>
      <c r="L20">
        <f t="shared" si="1"/>
        <v>86314.403459098292</v>
      </c>
    </row>
    <row r="21" spans="2:12">
      <c r="B21" s="4">
        <v>300</v>
      </c>
      <c r="C21" s="4">
        <v>1234013</v>
      </c>
      <c r="D21" s="4">
        <v>1380760</v>
      </c>
      <c r="E21" s="4">
        <f t="shared" si="2"/>
        <v>1307386.5</v>
      </c>
      <c r="F21" s="4">
        <f t="shared" si="3"/>
        <v>103765.79881878229</v>
      </c>
      <c r="H21" s="3">
        <v>600</v>
      </c>
      <c r="I21" s="3">
        <v>6021141</v>
      </c>
      <c r="J21" s="3">
        <v>5818542</v>
      </c>
      <c r="K21">
        <f t="shared" si="0"/>
        <v>5919841.5</v>
      </c>
      <c r="L21">
        <f t="shared" si="1"/>
        <v>143259.12676161336</v>
      </c>
    </row>
    <row r="22" spans="2:12">
      <c r="B22" s="4">
        <v>600</v>
      </c>
      <c r="C22" s="4">
        <v>2452780</v>
      </c>
      <c r="D22" s="4">
        <v>2726642</v>
      </c>
      <c r="E22" s="4">
        <f t="shared" si="2"/>
        <v>2589711</v>
      </c>
      <c r="F22" s="4">
        <f t="shared" si="3"/>
        <v>193649.67730931027</v>
      </c>
    </row>
  </sheetData>
  <mergeCells count="3">
    <mergeCell ref="B1:C1"/>
    <mergeCell ref="D1:E1"/>
    <mergeCell ref="F1:G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3B384-565B-5D4E-948C-C0C8E3A385A5}">
  <dimension ref="A1:E19"/>
  <sheetViews>
    <sheetView workbookViewId="0">
      <selection activeCell="U39" sqref="U39"/>
    </sheetView>
  </sheetViews>
  <sheetFormatPr baseColWidth="10" defaultRowHeight="16"/>
  <sheetData>
    <row r="1" spans="1:5">
      <c r="A1" t="s">
        <v>19</v>
      </c>
    </row>
    <row r="3" spans="1:5">
      <c r="A3" t="s">
        <v>5</v>
      </c>
      <c r="B3" t="s">
        <v>10</v>
      </c>
      <c r="C3" t="s">
        <v>18</v>
      </c>
      <c r="D3" t="s">
        <v>10</v>
      </c>
      <c r="E3" t="s">
        <v>18</v>
      </c>
    </row>
    <row r="4" spans="1:5">
      <c r="A4">
        <v>0</v>
      </c>
      <c r="B4">
        <v>88323</v>
      </c>
      <c r="C4">
        <v>100</v>
      </c>
      <c r="D4">
        <v>76022</v>
      </c>
      <c r="E4">
        <v>100</v>
      </c>
    </row>
    <row r="5" spans="1:5">
      <c r="A5">
        <v>2.5</v>
      </c>
      <c r="B5">
        <v>70715</v>
      </c>
      <c r="C5">
        <f>(100*B5)/B4</f>
        <v>80.064082968196274</v>
      </c>
      <c r="D5">
        <v>69454</v>
      </c>
      <c r="E5">
        <f>(100*D5)/D4</f>
        <v>91.3603956749362</v>
      </c>
    </row>
    <row r="6" spans="1:5">
      <c r="A6">
        <v>5</v>
      </c>
      <c r="B6">
        <v>65839</v>
      </c>
      <c r="C6">
        <f>(100*B6)/B4</f>
        <v>74.54343715679947</v>
      </c>
      <c r="D6">
        <v>60769</v>
      </c>
      <c r="E6">
        <f>(100*D6)/D4</f>
        <v>79.936071137302363</v>
      </c>
    </row>
    <row r="7" spans="1:5">
      <c r="A7">
        <v>10</v>
      </c>
      <c r="B7">
        <v>51627</v>
      </c>
      <c r="C7">
        <f>(100*B7)/B4</f>
        <v>58.452498216772526</v>
      </c>
      <c r="D7">
        <v>49925</v>
      </c>
      <c r="E7">
        <f>(100*D7)/D4</f>
        <v>65.671779221804215</v>
      </c>
    </row>
    <row r="8" spans="1:5">
      <c r="A8">
        <v>20</v>
      </c>
      <c r="B8">
        <v>48860</v>
      </c>
      <c r="C8">
        <f>(100*B8)/B4</f>
        <v>55.319678905834266</v>
      </c>
      <c r="D8">
        <v>47172</v>
      </c>
      <c r="E8">
        <f>(100*D8)/D4</f>
        <v>62.050459077635423</v>
      </c>
    </row>
    <row r="9" spans="1:5">
      <c r="A9">
        <v>40</v>
      </c>
      <c r="B9">
        <v>49997</v>
      </c>
      <c r="C9">
        <f>(100*B9)/B4</f>
        <v>56.606999309353171</v>
      </c>
      <c r="D9">
        <v>46086</v>
      </c>
      <c r="E9">
        <f>(100*D9)/D4</f>
        <v>60.621925232169637</v>
      </c>
    </row>
    <row r="10" spans="1:5">
      <c r="A10">
        <v>80</v>
      </c>
      <c r="B10">
        <v>53793</v>
      </c>
      <c r="C10">
        <f>(100*B10)/B4</f>
        <v>60.904860568594813</v>
      </c>
      <c r="D10">
        <v>55384</v>
      </c>
      <c r="E10">
        <f>(100*D10)/D4</f>
        <v>72.85259530136014</v>
      </c>
    </row>
    <row r="12" spans="1:5">
      <c r="A12" t="s">
        <v>22</v>
      </c>
    </row>
    <row r="13" spans="1:5">
      <c r="A13" t="s">
        <v>5</v>
      </c>
      <c r="C13" t="s">
        <v>20</v>
      </c>
      <c r="E13" t="s">
        <v>21</v>
      </c>
    </row>
    <row r="14" spans="1:5">
      <c r="A14">
        <v>0</v>
      </c>
      <c r="B14">
        <v>7916154</v>
      </c>
      <c r="C14">
        <v>100</v>
      </c>
      <c r="D14">
        <v>23306382</v>
      </c>
      <c r="E14">
        <v>100</v>
      </c>
    </row>
    <row r="15" spans="1:5">
      <c r="A15">
        <v>10</v>
      </c>
      <c r="B15">
        <v>6668206</v>
      </c>
      <c r="C15">
        <f>(100*B15)/B14</f>
        <v>84.23542543512923</v>
      </c>
      <c r="D15">
        <v>13081235</v>
      </c>
      <c r="E15">
        <f>(100*D15)/D14</f>
        <v>56.127265913688362</v>
      </c>
    </row>
    <row r="16" spans="1:5">
      <c r="A16">
        <v>30</v>
      </c>
      <c r="B16">
        <v>2752143</v>
      </c>
      <c r="C16">
        <f>(100*B16)/B14</f>
        <v>34.766162962468897</v>
      </c>
      <c r="D16">
        <v>4405521</v>
      </c>
      <c r="E16">
        <f>(100*D16)/D14</f>
        <v>18.902637912654139</v>
      </c>
    </row>
    <row r="17" spans="1:5">
      <c r="A17">
        <v>60</v>
      </c>
      <c r="B17">
        <v>1311834</v>
      </c>
      <c r="C17">
        <f>(100*B17)/B14</f>
        <v>16.571607879280773</v>
      </c>
      <c r="D17">
        <v>1385769</v>
      </c>
      <c r="E17">
        <f>(100*D17)/D14</f>
        <v>5.9458778286565455</v>
      </c>
    </row>
    <row r="18" spans="1:5">
      <c r="A18">
        <v>90</v>
      </c>
      <c r="B18">
        <v>1345242</v>
      </c>
      <c r="C18">
        <f>(100*B18)/B14</f>
        <v>16.993630998083159</v>
      </c>
      <c r="D18">
        <v>6454653</v>
      </c>
      <c r="E18">
        <f>(100*D18)/D14</f>
        <v>27.694787633704795</v>
      </c>
    </row>
    <row r="19" spans="1:5">
      <c r="A19">
        <v>120</v>
      </c>
      <c r="D19">
        <v>5970488</v>
      </c>
      <c r="E19">
        <f>(100*D19)/D14</f>
        <v>25.617395269673345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5CB6B-DB70-814B-80FB-78FD7F9B2E91}">
  <dimension ref="A2:J11"/>
  <sheetViews>
    <sheetView workbookViewId="0">
      <selection activeCell="B14" sqref="B14"/>
    </sheetView>
  </sheetViews>
  <sheetFormatPr baseColWidth="10" defaultRowHeight="16"/>
  <sheetData>
    <row r="2" spans="1:10">
      <c r="A2" t="s">
        <v>172</v>
      </c>
      <c r="G2" t="s">
        <v>162</v>
      </c>
    </row>
    <row r="4" spans="1:10" ht="17" thickBot="1">
      <c r="A4" s="13" t="s">
        <v>167</v>
      </c>
      <c r="G4" s="12" t="s">
        <v>163</v>
      </c>
      <c r="H4" s="12" t="s">
        <v>164</v>
      </c>
      <c r="I4" s="12" t="s">
        <v>165</v>
      </c>
      <c r="J4" s="12" t="s">
        <v>166</v>
      </c>
    </row>
    <row r="5" spans="1:10" ht="17" thickBot="1">
      <c r="A5" s="14" t="s">
        <v>168</v>
      </c>
      <c r="B5" s="15" t="s">
        <v>169</v>
      </c>
      <c r="C5" s="16" t="s">
        <v>170</v>
      </c>
      <c r="D5" s="14" t="s">
        <v>171</v>
      </c>
      <c r="G5" s="12">
        <v>10</v>
      </c>
      <c r="H5" s="12">
        <v>52</v>
      </c>
      <c r="I5" s="12">
        <v>14</v>
      </c>
      <c r="J5" s="12">
        <v>10</v>
      </c>
    </row>
    <row r="6" spans="1:10">
      <c r="A6" s="17">
        <v>1</v>
      </c>
      <c r="B6" s="18">
        <v>600</v>
      </c>
      <c r="C6" s="19">
        <v>0</v>
      </c>
      <c r="D6" s="17">
        <v>0</v>
      </c>
    </row>
    <row r="7" spans="1:10">
      <c r="A7" s="20">
        <v>2</v>
      </c>
      <c r="B7" s="21">
        <v>600</v>
      </c>
      <c r="C7" s="22">
        <v>2.2815423226100848</v>
      </c>
      <c r="D7" s="23">
        <v>6422.7</v>
      </c>
    </row>
    <row r="8" spans="1:10">
      <c r="A8" s="20">
        <v>3</v>
      </c>
      <c r="B8" s="21">
        <v>600</v>
      </c>
      <c r="C8" s="22">
        <v>11.407711613050424</v>
      </c>
      <c r="D8" s="23">
        <v>34528.99</v>
      </c>
    </row>
    <row r="9" spans="1:10">
      <c r="A9" s="20">
        <v>4</v>
      </c>
      <c r="B9" s="21">
        <v>600</v>
      </c>
      <c r="C9" s="22">
        <v>114.07711613050424</v>
      </c>
      <c r="D9" s="23">
        <v>322166.15999999997</v>
      </c>
    </row>
    <row r="10" spans="1:10">
      <c r="A10" s="20">
        <v>5</v>
      </c>
      <c r="B10" s="21">
        <v>600</v>
      </c>
      <c r="C10" s="22">
        <v>228.15423226100847</v>
      </c>
      <c r="D10" s="23">
        <v>668455.13</v>
      </c>
    </row>
    <row r="11" spans="1:10" ht="17" thickBot="1">
      <c r="A11" s="24">
        <v>6</v>
      </c>
      <c r="B11" s="25">
        <v>600</v>
      </c>
      <c r="C11" s="26">
        <v>342.23134839151271</v>
      </c>
      <c r="D11" s="27">
        <v>997356.99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A68BC-A1CE-264E-A61A-640090C6B0A6}">
  <dimension ref="A2:E41"/>
  <sheetViews>
    <sheetView topLeftCell="A16" workbookViewId="0">
      <selection activeCell="E57" sqref="E57"/>
    </sheetView>
  </sheetViews>
  <sheetFormatPr baseColWidth="10" defaultRowHeight="16"/>
  <sheetData>
    <row r="2" spans="1:5">
      <c r="A2" s="2" t="s">
        <v>23</v>
      </c>
      <c r="B2" s="2" t="s">
        <v>24</v>
      </c>
      <c r="C2" s="2" t="s">
        <v>25</v>
      </c>
      <c r="D2" s="2" t="s">
        <v>26</v>
      </c>
      <c r="E2" s="2" t="s">
        <v>27</v>
      </c>
    </row>
    <row r="3" spans="1:5">
      <c r="A3">
        <v>0</v>
      </c>
      <c r="B3">
        <v>0</v>
      </c>
      <c r="C3">
        <v>0</v>
      </c>
      <c r="D3">
        <v>0</v>
      </c>
      <c r="E3">
        <v>0</v>
      </c>
    </row>
    <row r="4" spans="1:5">
      <c r="A4" s="2">
        <v>15</v>
      </c>
      <c r="B4" s="2">
        <v>2030</v>
      </c>
      <c r="C4" s="2">
        <v>0.20933070000000001</v>
      </c>
      <c r="D4" s="2">
        <v>2.0933069899999999</v>
      </c>
      <c r="E4" s="2">
        <v>12.170389500000001</v>
      </c>
    </row>
    <row r="5" spans="1:5">
      <c r="A5" s="2">
        <v>30</v>
      </c>
      <c r="B5" s="2">
        <v>6248</v>
      </c>
      <c r="C5" s="2">
        <v>0.54017735</v>
      </c>
      <c r="D5" s="2">
        <v>5.4017734800000001</v>
      </c>
      <c r="E5" s="2">
        <v>31.405659780000001</v>
      </c>
    </row>
    <row r="6" spans="1:5">
      <c r="A6" s="2">
        <v>60</v>
      </c>
      <c r="B6" s="2">
        <v>12590</v>
      </c>
      <c r="C6" s="2">
        <v>1.03762387</v>
      </c>
      <c r="D6" s="2">
        <v>10.3762387</v>
      </c>
      <c r="E6" s="2">
        <v>60.326969429999998</v>
      </c>
    </row>
    <row r="7" spans="1:5">
      <c r="A7" s="2">
        <v>120</v>
      </c>
      <c r="B7" s="2">
        <v>19071</v>
      </c>
      <c r="C7" s="2">
        <v>1.54597312</v>
      </c>
      <c r="D7" s="2">
        <v>15.4597312</v>
      </c>
      <c r="E7" s="2">
        <v>89.8821583</v>
      </c>
    </row>
    <row r="8" spans="1:5">
      <c r="A8" s="2">
        <v>200</v>
      </c>
      <c r="B8" s="2">
        <v>21232</v>
      </c>
      <c r="C8" s="2">
        <v>1.71547516</v>
      </c>
      <c r="D8" s="2">
        <v>17.154751600000001</v>
      </c>
      <c r="E8" s="2">
        <v>99.736928120000002</v>
      </c>
    </row>
    <row r="9" spans="1:5">
      <c r="A9" s="2">
        <v>690</v>
      </c>
      <c r="B9" s="2">
        <v>21107</v>
      </c>
      <c r="C9" s="2">
        <v>1.7056705599999999</v>
      </c>
      <c r="D9" s="2">
        <v>17.056705600000001</v>
      </c>
      <c r="E9" s="2">
        <v>99.166892840000003</v>
      </c>
    </row>
    <row r="10" spans="1:5">
      <c r="A10" s="2"/>
      <c r="B10" s="2"/>
      <c r="C10" s="2"/>
      <c r="D10" s="2"/>
      <c r="E10" s="2"/>
    </row>
    <row r="11" spans="1:5">
      <c r="A11" s="2" t="s">
        <v>28</v>
      </c>
      <c r="B11" s="2"/>
      <c r="C11" s="2"/>
      <c r="D11" s="2"/>
      <c r="E11" s="2"/>
    </row>
    <row r="12" spans="1:5">
      <c r="A12" s="2" t="s">
        <v>23</v>
      </c>
      <c r="B12" s="2" t="s">
        <v>29</v>
      </c>
      <c r="C12" s="2" t="s">
        <v>25</v>
      </c>
      <c r="D12" s="2" t="s">
        <v>26</v>
      </c>
      <c r="E12" s="2" t="s">
        <v>27</v>
      </c>
    </row>
    <row r="13" spans="1:5">
      <c r="A13">
        <v>0</v>
      </c>
      <c r="B13">
        <v>0</v>
      </c>
      <c r="C13">
        <v>0</v>
      </c>
      <c r="D13">
        <v>0</v>
      </c>
      <c r="E13">
        <v>0</v>
      </c>
    </row>
    <row r="14" spans="1:5">
      <c r="A14" s="2">
        <v>15</v>
      </c>
      <c r="B14" s="2">
        <v>2813</v>
      </c>
      <c r="C14" s="2">
        <v>0.27074675999999998</v>
      </c>
      <c r="D14" s="2">
        <v>2.70746756</v>
      </c>
      <c r="E14" s="2">
        <v>7.8842969079999996</v>
      </c>
    </row>
    <row r="15" spans="1:5">
      <c r="A15" s="2">
        <v>30</v>
      </c>
      <c r="B15" s="2">
        <v>6490</v>
      </c>
      <c r="C15" s="2">
        <v>0.55915906999999998</v>
      </c>
      <c r="D15" s="2">
        <v>5.5915906700000004</v>
      </c>
      <c r="E15" s="2">
        <v>16.283024659999999</v>
      </c>
    </row>
    <row r="16" spans="1:5">
      <c r="A16" s="2">
        <v>60</v>
      </c>
      <c r="B16" s="2">
        <v>11350</v>
      </c>
      <c r="C16" s="2">
        <v>0.94036218000000005</v>
      </c>
      <c r="D16" s="2">
        <v>9.4036217600000001</v>
      </c>
      <c r="E16" s="2">
        <v>27.383872319999998</v>
      </c>
    </row>
    <row r="17" spans="1:5">
      <c r="A17" s="2">
        <v>120</v>
      </c>
      <c r="B17" s="2">
        <v>17305</v>
      </c>
      <c r="C17" s="2">
        <v>1.40745364</v>
      </c>
      <c r="D17" s="2">
        <v>14.0745364</v>
      </c>
      <c r="E17" s="2">
        <v>40.985836900000002</v>
      </c>
    </row>
    <row r="18" spans="1:5">
      <c r="A18" s="2">
        <v>200</v>
      </c>
      <c r="B18" s="2">
        <v>24342</v>
      </c>
      <c r="C18" s="2">
        <v>1.95941378</v>
      </c>
      <c r="D18" s="2">
        <v>19.594137799999999</v>
      </c>
      <c r="E18" s="2">
        <v>57.05922477</v>
      </c>
    </row>
    <row r="19" spans="1:5">
      <c r="A19" s="2">
        <v>690</v>
      </c>
      <c r="B19" s="2">
        <v>24015</v>
      </c>
      <c r="C19" s="2">
        <v>1.9337649299999999</v>
      </c>
      <c r="D19" s="2">
        <v>19.337649299999999</v>
      </c>
      <c r="E19" s="2">
        <v>56.31231588</v>
      </c>
    </row>
    <row r="20" spans="1:5">
      <c r="A20" s="2"/>
      <c r="B20" s="2"/>
      <c r="C20" s="2"/>
      <c r="D20" s="2"/>
      <c r="E20" s="2"/>
    </row>
    <row r="21" spans="1:5">
      <c r="A21" s="2" t="s">
        <v>30</v>
      </c>
      <c r="B21" s="2"/>
      <c r="C21" s="2"/>
      <c r="D21" s="2"/>
      <c r="E21" s="2"/>
    </row>
    <row r="22" spans="1:5">
      <c r="A22" s="2"/>
      <c r="B22" s="2"/>
      <c r="C22" s="2"/>
      <c r="D22" s="2"/>
      <c r="E22" s="2"/>
    </row>
    <row r="23" spans="1:5">
      <c r="A23" s="2" t="s">
        <v>23</v>
      </c>
      <c r="B23" s="2" t="s">
        <v>29</v>
      </c>
      <c r="C23" s="2" t="s">
        <v>25</v>
      </c>
      <c r="D23" s="2" t="s">
        <v>26</v>
      </c>
      <c r="E23" s="2" t="s">
        <v>31</v>
      </c>
    </row>
    <row r="24" spans="1:5">
      <c r="A24">
        <v>0</v>
      </c>
      <c r="B24">
        <v>0</v>
      </c>
      <c r="C24">
        <v>0</v>
      </c>
      <c r="D24">
        <v>0</v>
      </c>
      <c r="E24">
        <v>0</v>
      </c>
    </row>
    <row r="25" spans="1:5">
      <c r="A25" s="2">
        <v>15</v>
      </c>
      <c r="B25" s="2">
        <v>1358</v>
      </c>
      <c r="C25" s="2">
        <v>0.15662113</v>
      </c>
      <c r="D25" s="2">
        <v>1.56621134</v>
      </c>
      <c r="E25" s="2">
        <v>2.280447492</v>
      </c>
    </row>
    <row r="26" spans="1:5">
      <c r="A26" s="2">
        <v>30</v>
      </c>
      <c r="B26" s="2">
        <v>5508</v>
      </c>
      <c r="C26" s="2">
        <v>0.48213408000000002</v>
      </c>
      <c r="D26" s="2">
        <v>4.82134076</v>
      </c>
      <c r="E26" s="2">
        <v>7.0200069369999998</v>
      </c>
    </row>
    <row r="27" spans="1:5">
      <c r="A27" s="2">
        <v>60</v>
      </c>
      <c r="B27" s="2">
        <v>15514</v>
      </c>
      <c r="C27" s="2">
        <v>1.2669732300000001</v>
      </c>
      <c r="D27" s="2">
        <v>12.6697323</v>
      </c>
      <c r="E27" s="2">
        <v>18.44748448</v>
      </c>
    </row>
    <row r="28" spans="1:5">
      <c r="A28" s="2">
        <v>120</v>
      </c>
      <c r="B28" s="2">
        <v>24392</v>
      </c>
      <c r="C28" s="2">
        <v>1.9633356200000001</v>
      </c>
      <c r="D28" s="2">
        <v>19.633356200000001</v>
      </c>
      <c r="E28" s="2">
        <v>28.586715510000001</v>
      </c>
    </row>
    <row r="29" spans="1:5">
      <c r="A29" s="2">
        <v>200</v>
      </c>
      <c r="B29" s="2">
        <v>27512</v>
      </c>
      <c r="C29" s="2">
        <v>2.2080586000000002</v>
      </c>
      <c r="D29" s="2">
        <v>22.080586</v>
      </c>
      <c r="E29" s="2">
        <v>32.149950560000001</v>
      </c>
    </row>
    <row r="30" spans="1:5">
      <c r="A30" s="2">
        <v>690</v>
      </c>
      <c r="B30" s="2">
        <v>28697</v>
      </c>
      <c r="C30" s="2">
        <v>2.3010062800000002</v>
      </c>
      <c r="D30" s="2">
        <v>23.0100628</v>
      </c>
      <c r="E30" s="2">
        <v>33.503294650000001</v>
      </c>
    </row>
    <row r="31" spans="1:5">
      <c r="A31" s="2"/>
      <c r="B31" s="2"/>
      <c r="C31" s="2"/>
      <c r="D31" s="2"/>
      <c r="E31" s="2"/>
    </row>
    <row r="32" spans="1:5">
      <c r="A32" s="2" t="s">
        <v>32</v>
      </c>
      <c r="B32" s="2"/>
      <c r="C32" s="2"/>
      <c r="D32" s="2"/>
      <c r="E32" s="2"/>
    </row>
    <row r="33" spans="1:5">
      <c r="A33" s="2"/>
      <c r="B33" s="2"/>
      <c r="C33" s="2"/>
      <c r="D33" s="2"/>
      <c r="E33" s="2"/>
    </row>
    <row r="34" spans="1:5">
      <c r="A34" s="2" t="s">
        <v>23</v>
      </c>
      <c r="B34" s="2" t="s">
        <v>29</v>
      </c>
      <c r="C34" s="2" t="s">
        <v>25</v>
      </c>
      <c r="D34" s="2" t="s">
        <v>33</v>
      </c>
      <c r="E34" s="2" t="s">
        <v>31</v>
      </c>
    </row>
    <row r="35" spans="1:5">
      <c r="A35">
        <v>0</v>
      </c>
      <c r="B35">
        <v>0</v>
      </c>
      <c r="C35">
        <v>0</v>
      </c>
      <c r="D35">
        <v>0</v>
      </c>
      <c r="E35">
        <v>0</v>
      </c>
    </row>
    <row r="36" spans="1:5">
      <c r="A36" s="2">
        <v>15</v>
      </c>
      <c r="B36" s="2">
        <v>930</v>
      </c>
      <c r="C36" s="2">
        <v>0.12305016000000001</v>
      </c>
      <c r="D36" s="2">
        <v>1.2305016</v>
      </c>
      <c r="E36" s="2">
        <v>0.89582236699999995</v>
      </c>
    </row>
    <row r="37" spans="1:5">
      <c r="A37" s="2">
        <v>30</v>
      </c>
      <c r="B37" s="2">
        <v>1757</v>
      </c>
      <c r="C37" s="2">
        <v>0.18791743999999999</v>
      </c>
      <c r="D37" s="2">
        <v>1.87917438</v>
      </c>
      <c r="E37" s="2">
        <v>1.3680652179999999</v>
      </c>
    </row>
    <row r="38" spans="1:5">
      <c r="A38" s="2">
        <v>60</v>
      </c>
      <c r="B38" s="2">
        <v>8594</v>
      </c>
      <c r="C38" s="2">
        <v>0.72419020999999995</v>
      </c>
      <c r="D38" s="2">
        <v>7.2419020700000001</v>
      </c>
      <c r="E38" s="2">
        <v>5.2722059330000004</v>
      </c>
    </row>
    <row r="39" spans="1:5">
      <c r="A39" s="2">
        <v>120</v>
      </c>
      <c r="B39" s="2">
        <v>16431</v>
      </c>
      <c r="C39" s="2">
        <v>1.3388998299999999</v>
      </c>
      <c r="D39" s="2">
        <v>13.388998300000001</v>
      </c>
      <c r="E39" s="2">
        <v>9.7473779060000005</v>
      </c>
    </row>
    <row r="40" spans="1:5">
      <c r="A40" s="2">
        <v>200</v>
      </c>
      <c r="B40" s="2">
        <v>29315</v>
      </c>
      <c r="C40" s="2">
        <v>2.34948025</v>
      </c>
      <c r="D40" s="2">
        <v>23.494802499999999</v>
      </c>
      <c r="E40" s="2">
        <v>17.10454464</v>
      </c>
    </row>
    <row r="41" spans="1:5">
      <c r="A41" s="2">
        <v>690</v>
      </c>
      <c r="B41" s="2">
        <v>32960</v>
      </c>
      <c r="C41" s="2">
        <v>2.6353825799999999</v>
      </c>
      <c r="D41" s="2">
        <v>26.353825799999999</v>
      </c>
      <c r="E41" s="2">
        <v>19.18595358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B38B1-604D-8440-8F1E-64F5AE56FCF2}">
  <dimension ref="A1:G27"/>
  <sheetViews>
    <sheetView workbookViewId="0">
      <selection activeCell="I6" sqref="I6"/>
    </sheetView>
  </sheetViews>
  <sheetFormatPr baseColWidth="10" defaultRowHeight="16"/>
  <cols>
    <col min="1" max="2" width="12" customWidth="1"/>
    <col min="5" max="5" width="12.5" customWidth="1"/>
  </cols>
  <sheetData>
    <row r="1" spans="1:7">
      <c r="A1" t="s">
        <v>46</v>
      </c>
      <c r="B1" t="s">
        <v>47</v>
      </c>
      <c r="E1" t="s">
        <v>56</v>
      </c>
      <c r="F1" t="s">
        <v>55</v>
      </c>
    </row>
    <row r="2" spans="1:7">
      <c r="A2" t="s">
        <v>57</v>
      </c>
      <c r="B2" t="s">
        <v>48</v>
      </c>
      <c r="C2" t="s">
        <v>49</v>
      </c>
      <c r="E2" t="s">
        <v>57</v>
      </c>
      <c r="F2" t="s">
        <v>48</v>
      </c>
      <c r="G2" t="s">
        <v>49</v>
      </c>
    </row>
    <row r="3" spans="1:7" ht="17">
      <c r="A3" s="9" t="s">
        <v>50</v>
      </c>
      <c r="B3" s="8">
        <v>1.26</v>
      </c>
      <c r="C3" s="8">
        <v>1.75</v>
      </c>
      <c r="E3" s="9" t="s">
        <v>50</v>
      </c>
      <c r="F3" s="8">
        <v>2.8072050000000002</v>
      </c>
      <c r="G3" s="8">
        <v>3.5696979999999998</v>
      </c>
    </row>
    <row r="4" spans="1:7" ht="17">
      <c r="A4" s="9">
        <v>2</v>
      </c>
      <c r="B4" s="8">
        <v>1.92</v>
      </c>
      <c r="C4" s="8">
        <v>2.79</v>
      </c>
      <c r="E4" s="9" t="s">
        <v>51</v>
      </c>
      <c r="F4" s="8">
        <v>2.234089</v>
      </c>
      <c r="G4" s="8">
        <v>2.4434170000000002</v>
      </c>
    </row>
    <row r="5" spans="1:7" ht="17">
      <c r="A5" s="9">
        <v>3</v>
      </c>
      <c r="B5" s="8">
        <v>1.17</v>
      </c>
      <c r="C5" s="8">
        <v>1.45</v>
      </c>
      <c r="E5" s="9">
        <v>3</v>
      </c>
      <c r="F5" s="8">
        <v>2.0023499999999999</v>
      </c>
      <c r="G5" s="8">
        <v>2.078077</v>
      </c>
    </row>
    <row r="6" spans="1:7" ht="17">
      <c r="A6" s="9">
        <v>4</v>
      </c>
      <c r="B6" s="8">
        <v>2.0499999999999998</v>
      </c>
      <c r="C6" s="8">
        <v>2.5099999999999998</v>
      </c>
      <c r="E6" s="9">
        <v>4</v>
      </c>
      <c r="F6" s="8">
        <v>2.0943209999999999</v>
      </c>
      <c r="G6" s="8">
        <v>2.3764690000000002</v>
      </c>
    </row>
    <row r="7" spans="1:7" ht="17">
      <c r="A7" s="9">
        <v>5</v>
      </c>
      <c r="B7" s="8">
        <v>1.02</v>
      </c>
      <c r="C7" s="8">
        <v>2.02</v>
      </c>
      <c r="E7" s="9">
        <v>5</v>
      </c>
      <c r="F7" s="8">
        <v>2.3060200000000002</v>
      </c>
      <c r="G7" s="8">
        <v>2.3465690000000001</v>
      </c>
    </row>
    <row r="8" spans="1:7" ht="17">
      <c r="A8" s="9">
        <v>6</v>
      </c>
      <c r="B8" s="8">
        <v>1.5</v>
      </c>
      <c r="C8" s="8">
        <v>2.2799999999999998</v>
      </c>
      <c r="E8" s="9">
        <v>6</v>
      </c>
      <c r="F8" s="8">
        <v>2.14357</v>
      </c>
      <c r="G8" s="8">
        <v>2.5426359999999999</v>
      </c>
    </row>
    <row r="9" spans="1:7" ht="17">
      <c r="A9" s="9">
        <v>7</v>
      </c>
      <c r="B9" s="8">
        <v>1.83</v>
      </c>
      <c r="C9" s="8">
        <v>2.6</v>
      </c>
      <c r="E9" s="9">
        <v>7</v>
      </c>
      <c r="F9" s="8">
        <v>3.445668</v>
      </c>
      <c r="G9" s="8">
        <v>4.3659949999999998</v>
      </c>
    </row>
    <row r="10" spans="1:7" ht="17">
      <c r="A10" s="9">
        <v>8</v>
      </c>
      <c r="B10" s="8">
        <v>0.79</v>
      </c>
      <c r="C10" s="8">
        <v>1.1100000000000001</v>
      </c>
      <c r="E10" s="9">
        <v>8</v>
      </c>
      <c r="F10" s="8">
        <v>1.652399</v>
      </c>
      <c r="G10" s="8">
        <v>2.087275</v>
      </c>
    </row>
    <row r="11" spans="1:7" ht="17">
      <c r="A11" s="9">
        <v>9</v>
      </c>
      <c r="B11" s="8">
        <v>1.42</v>
      </c>
      <c r="C11" s="8">
        <v>1.88</v>
      </c>
      <c r="E11" s="9">
        <v>9</v>
      </c>
      <c r="F11" s="8">
        <v>2.4755069999999999</v>
      </c>
      <c r="G11" s="8">
        <v>2.6932580000000002</v>
      </c>
    </row>
    <row r="12" spans="1:7" ht="17">
      <c r="A12" s="9">
        <v>10</v>
      </c>
      <c r="B12" s="8">
        <v>1.4</v>
      </c>
      <c r="C12" s="8">
        <v>1.5</v>
      </c>
      <c r="E12" s="9">
        <v>10</v>
      </c>
      <c r="F12" s="8">
        <v>2.878803</v>
      </c>
      <c r="G12" s="8">
        <v>3.0357569999999998</v>
      </c>
    </row>
    <row r="13" spans="1:7" ht="17">
      <c r="A13" s="9">
        <v>11</v>
      </c>
      <c r="B13" s="8">
        <v>1.28</v>
      </c>
      <c r="C13" s="8">
        <v>2.33</v>
      </c>
      <c r="E13" s="9">
        <v>11</v>
      </c>
      <c r="F13" s="8">
        <v>2.2450809999999999</v>
      </c>
      <c r="G13" s="8">
        <v>3.2356069999999999</v>
      </c>
    </row>
    <row r="14" spans="1:7" ht="17">
      <c r="A14" s="9">
        <v>12</v>
      </c>
      <c r="B14" s="8">
        <v>2.0299999999999998</v>
      </c>
      <c r="C14" s="8">
        <v>2.96</v>
      </c>
      <c r="E14" s="9">
        <v>13</v>
      </c>
      <c r="F14" s="8">
        <v>2.8266429999999998</v>
      </c>
      <c r="G14" s="8">
        <v>3.0728650000000002</v>
      </c>
    </row>
    <row r="15" spans="1:7" ht="17">
      <c r="A15" s="9"/>
      <c r="B15" s="8"/>
      <c r="C15" s="8"/>
      <c r="E15" s="9"/>
      <c r="F15" s="8"/>
      <c r="G15" s="8"/>
    </row>
    <row r="16" spans="1:7" ht="17">
      <c r="A16" s="9" t="s">
        <v>52</v>
      </c>
      <c r="B16" s="8">
        <v>1.21</v>
      </c>
      <c r="C16" s="8">
        <v>1.79</v>
      </c>
      <c r="E16" s="9" t="s">
        <v>52</v>
      </c>
      <c r="F16" s="8">
        <v>2.8608639999999999</v>
      </c>
      <c r="G16" s="8">
        <v>3.9233790000000002</v>
      </c>
    </row>
    <row r="17" spans="1:7" ht="17">
      <c r="A17" s="9">
        <v>2</v>
      </c>
      <c r="B17" s="8">
        <v>1.07</v>
      </c>
      <c r="C17" s="8">
        <v>1.61</v>
      </c>
      <c r="E17" s="9" t="s">
        <v>53</v>
      </c>
      <c r="F17" s="8">
        <v>2.1265230000000002</v>
      </c>
      <c r="G17" s="8">
        <v>2.5516730000000001</v>
      </c>
    </row>
    <row r="18" spans="1:7" ht="17">
      <c r="A18" s="9">
        <v>3</v>
      </c>
      <c r="B18" s="8">
        <v>1.57</v>
      </c>
      <c r="C18" s="8">
        <v>2.2400000000000002</v>
      </c>
      <c r="E18" s="9" t="s">
        <v>54</v>
      </c>
      <c r="F18" s="8">
        <v>2.856109</v>
      </c>
      <c r="G18" s="8">
        <v>3.463635</v>
      </c>
    </row>
    <row r="19" spans="1:7" ht="17">
      <c r="A19" s="9">
        <v>4</v>
      </c>
      <c r="B19" s="8">
        <v>1.38</v>
      </c>
      <c r="C19" s="8">
        <v>1.95</v>
      </c>
      <c r="E19" s="9">
        <v>4</v>
      </c>
      <c r="F19" s="8">
        <v>3.083218</v>
      </c>
      <c r="G19" s="8">
        <v>3.019774</v>
      </c>
    </row>
    <row r="20" spans="1:7" ht="17">
      <c r="A20" s="9">
        <v>5</v>
      </c>
      <c r="B20" s="8">
        <v>1.57</v>
      </c>
      <c r="C20" s="8">
        <v>2.72</v>
      </c>
      <c r="E20" s="9">
        <v>5</v>
      </c>
      <c r="F20" s="8">
        <v>2.5484979999999999</v>
      </c>
      <c r="G20" s="8">
        <v>3.433125</v>
      </c>
    </row>
    <row r="21" spans="1:7" ht="17">
      <c r="A21" s="9">
        <v>6</v>
      </c>
      <c r="B21" s="8">
        <v>0.87</v>
      </c>
      <c r="C21" s="8">
        <v>1.3</v>
      </c>
      <c r="E21" s="9">
        <v>6</v>
      </c>
      <c r="F21" s="8">
        <v>1.618355</v>
      </c>
      <c r="G21" s="8">
        <v>2.0028929999999998</v>
      </c>
    </row>
    <row r="22" spans="1:7" ht="17">
      <c r="A22" s="9">
        <v>7</v>
      </c>
      <c r="B22" s="8">
        <v>0.93</v>
      </c>
      <c r="C22" s="8">
        <v>1.46</v>
      </c>
      <c r="E22" s="9">
        <v>7</v>
      </c>
      <c r="F22" s="8">
        <v>1.9221159999999999</v>
      </c>
      <c r="G22" s="8">
        <v>2.5278130000000001</v>
      </c>
    </row>
    <row r="23" spans="1:7" ht="17">
      <c r="A23" s="9">
        <v>8</v>
      </c>
      <c r="B23" s="8">
        <v>1.37</v>
      </c>
      <c r="C23" s="8">
        <v>2.46</v>
      </c>
      <c r="E23" s="9">
        <v>8</v>
      </c>
      <c r="F23" s="8">
        <v>2.7498749999999998</v>
      </c>
      <c r="G23" s="8">
        <v>3.814587</v>
      </c>
    </row>
    <row r="24" spans="1:7" ht="17">
      <c r="A24" s="9">
        <v>9</v>
      </c>
      <c r="B24" s="8">
        <v>0.89</v>
      </c>
      <c r="C24" s="8">
        <v>1.24</v>
      </c>
      <c r="E24" s="9">
        <v>9</v>
      </c>
      <c r="F24" s="8">
        <v>1.520086</v>
      </c>
      <c r="G24" s="8">
        <v>2.4209010000000002</v>
      </c>
    </row>
    <row r="25" spans="1:7" ht="17">
      <c r="A25" s="9">
        <v>10</v>
      </c>
      <c r="B25" s="8">
        <v>0.88</v>
      </c>
      <c r="C25" s="8">
        <v>1.37</v>
      </c>
      <c r="E25" s="9">
        <v>10</v>
      </c>
      <c r="F25" s="8">
        <v>1.8528519999999999</v>
      </c>
      <c r="G25" s="8">
        <v>2.1163430000000001</v>
      </c>
    </row>
    <row r="26" spans="1:7" ht="17">
      <c r="A26" s="9">
        <v>11</v>
      </c>
      <c r="B26" s="8">
        <v>1.17</v>
      </c>
      <c r="C26" s="8">
        <v>1.93</v>
      </c>
      <c r="E26" s="9">
        <v>11</v>
      </c>
      <c r="F26" s="8">
        <v>1.8160229999999999</v>
      </c>
      <c r="G26" s="8">
        <v>2.8730359999999999</v>
      </c>
    </row>
    <row r="27" spans="1:7" ht="17">
      <c r="A27" s="9">
        <v>12</v>
      </c>
      <c r="B27" s="8">
        <v>0.84</v>
      </c>
      <c r="C27" s="8">
        <v>1.46</v>
      </c>
      <c r="E27" s="9">
        <v>12</v>
      </c>
      <c r="F27" s="8">
        <v>2.5050949999999998</v>
      </c>
      <c r="G27" s="8">
        <v>2.0333809999999999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20B67-0A77-804A-BDF6-5CF3AC44F095}">
  <dimension ref="B2:I28"/>
  <sheetViews>
    <sheetView workbookViewId="0">
      <selection activeCell="H34" sqref="H34"/>
    </sheetView>
  </sheetViews>
  <sheetFormatPr baseColWidth="10" defaultRowHeight="16"/>
  <cols>
    <col min="3" max="3" width="15" customWidth="1"/>
    <col min="4" max="4" width="17" customWidth="1"/>
    <col min="7" max="7" width="18.33203125" customWidth="1"/>
    <col min="9" max="9" width="17" customWidth="1"/>
  </cols>
  <sheetData>
    <row r="2" spans="2:9">
      <c r="B2" t="s">
        <v>102</v>
      </c>
      <c r="G2" t="s">
        <v>109</v>
      </c>
    </row>
    <row r="3" spans="2:9">
      <c r="C3" t="s">
        <v>96</v>
      </c>
      <c r="G3" t="s">
        <v>110</v>
      </c>
    </row>
    <row r="4" spans="2:9">
      <c r="B4" t="s">
        <v>100</v>
      </c>
      <c r="C4" t="s">
        <v>103</v>
      </c>
      <c r="D4" t="s">
        <v>97</v>
      </c>
      <c r="G4" t="s">
        <v>108</v>
      </c>
      <c r="H4" t="s">
        <v>104</v>
      </c>
      <c r="I4" t="s">
        <v>105</v>
      </c>
    </row>
    <row r="5" spans="2:9" ht="17">
      <c r="B5" s="9" t="s">
        <v>98</v>
      </c>
      <c r="C5" s="8">
        <v>5.2488463899999998</v>
      </c>
      <c r="D5" s="8">
        <v>2.03883869</v>
      </c>
      <c r="G5" s="9" t="s">
        <v>106</v>
      </c>
      <c r="H5" s="8">
        <v>6.4364430199999996</v>
      </c>
      <c r="I5" s="8">
        <v>1746.5</v>
      </c>
    </row>
    <row r="6" spans="2:9" ht="17">
      <c r="B6" s="9"/>
      <c r="C6" s="8">
        <v>10.7376171</v>
      </c>
      <c r="D6" s="8"/>
      <c r="G6" s="9">
        <v>3</v>
      </c>
      <c r="H6" s="8">
        <v>5.0569090000000001</v>
      </c>
      <c r="I6" s="8">
        <v>473.86</v>
      </c>
    </row>
    <row r="7" spans="2:9" ht="17">
      <c r="B7" s="9"/>
      <c r="C7" s="8">
        <v>5.1061265999999996</v>
      </c>
      <c r="D7" s="8">
        <v>1.61408734</v>
      </c>
      <c r="G7" s="9">
        <v>4</v>
      </c>
      <c r="H7" s="8">
        <v>5.3290620000000004</v>
      </c>
      <c r="I7" s="8">
        <v>350.1</v>
      </c>
    </row>
    <row r="8" spans="2:9" ht="17">
      <c r="B8" s="9"/>
      <c r="C8" s="8">
        <v>5.88223042</v>
      </c>
      <c r="D8" s="8"/>
      <c r="G8" s="9">
        <v>5</v>
      </c>
      <c r="H8" s="8">
        <v>5.0644650000000002</v>
      </c>
      <c r="I8" s="8">
        <v>273.14</v>
      </c>
    </row>
    <row r="9" spans="2:9" ht="17">
      <c r="B9" s="9"/>
      <c r="C9" s="8">
        <v>9.8401927400000009</v>
      </c>
      <c r="D9" s="8">
        <v>2.1444355000000002</v>
      </c>
      <c r="G9" s="9">
        <v>6</v>
      </c>
      <c r="H9" s="8">
        <v>5.6092409999999999</v>
      </c>
      <c r="I9" s="8">
        <v>529.75</v>
      </c>
    </row>
    <row r="10" spans="2:9" ht="17">
      <c r="B10" s="9"/>
      <c r="C10" s="8">
        <v>9.5769362499999993</v>
      </c>
      <c r="D10" s="8"/>
      <c r="G10" s="9">
        <v>7</v>
      </c>
      <c r="H10" s="8">
        <v>5.1799369999999998</v>
      </c>
      <c r="I10" s="8">
        <v>721.88</v>
      </c>
    </row>
    <row r="11" spans="2:9" ht="17">
      <c r="B11" s="9"/>
      <c r="C11" s="8">
        <v>8.9882127399999998</v>
      </c>
      <c r="D11" s="8">
        <v>1.6978265299999999</v>
      </c>
      <c r="G11" s="9">
        <v>8</v>
      </c>
      <c r="H11" s="8">
        <v>5.6824469999999998</v>
      </c>
      <c r="I11" s="8">
        <v>1454.19</v>
      </c>
    </row>
    <row r="12" spans="2:9" ht="17">
      <c r="B12" s="9"/>
      <c r="C12" s="8"/>
      <c r="D12" s="8"/>
      <c r="G12" s="9">
        <v>9</v>
      </c>
      <c r="H12" s="8">
        <v>5.7047239999999997</v>
      </c>
      <c r="I12" s="8">
        <v>1092.4100000000001</v>
      </c>
    </row>
    <row r="13" spans="2:9" ht="17">
      <c r="C13" s="8"/>
      <c r="D13" s="8"/>
      <c r="G13" s="9">
        <v>11</v>
      </c>
      <c r="H13" s="8">
        <v>3.2393830000000001</v>
      </c>
      <c r="I13" s="8">
        <v>129.56</v>
      </c>
    </row>
    <row r="14" spans="2:9" ht="17">
      <c r="B14" s="9" t="s">
        <v>101</v>
      </c>
      <c r="C14" s="8">
        <v>4.2842849999999997</v>
      </c>
      <c r="D14" s="8"/>
      <c r="G14" s="9">
        <v>12</v>
      </c>
      <c r="H14" s="8">
        <v>5.5176379999999998</v>
      </c>
      <c r="I14" s="8">
        <v>156.97999999999999</v>
      </c>
    </row>
    <row r="15" spans="2:9" ht="17">
      <c r="C15" s="8">
        <v>4.5937960000000002</v>
      </c>
      <c r="G15" s="9">
        <v>13</v>
      </c>
      <c r="H15" s="8">
        <v>4.365507</v>
      </c>
      <c r="I15" s="8">
        <v>222.23</v>
      </c>
    </row>
    <row r="16" spans="2:9" ht="17">
      <c r="B16" s="9"/>
      <c r="C16" s="8">
        <v>3.968439</v>
      </c>
      <c r="G16" s="9">
        <v>14</v>
      </c>
      <c r="H16" s="8">
        <v>5.2616649999999998</v>
      </c>
      <c r="I16" s="8">
        <v>840.46</v>
      </c>
    </row>
    <row r="17" spans="2:9" ht="17">
      <c r="B17" s="9"/>
      <c r="C17" s="8">
        <v>5.5224789999999997</v>
      </c>
      <c r="G17" s="9">
        <v>16</v>
      </c>
      <c r="H17" s="8">
        <v>3.7271339999999999</v>
      </c>
      <c r="I17" s="8">
        <v>461.17</v>
      </c>
    </row>
    <row r="18" spans="2:9" ht="17">
      <c r="B18" s="9" t="s">
        <v>99</v>
      </c>
      <c r="C18" s="8">
        <v>3.3090009999999999</v>
      </c>
      <c r="D18" s="8">
        <v>1.5848108599999999</v>
      </c>
      <c r="G18" s="9"/>
      <c r="H18" s="8"/>
      <c r="I18" s="8"/>
    </row>
    <row r="19" spans="2:9" ht="17">
      <c r="B19" s="9"/>
      <c r="C19" s="8">
        <v>4.3985139999999996</v>
      </c>
      <c r="D19" s="8"/>
      <c r="G19" s="9" t="s">
        <v>107</v>
      </c>
      <c r="H19" s="8">
        <v>0.90987876999999995</v>
      </c>
      <c r="I19" s="8">
        <v>95.13</v>
      </c>
    </row>
    <row r="20" spans="2:9" ht="17">
      <c r="B20" s="9"/>
      <c r="C20" s="8">
        <v>4.67563</v>
      </c>
      <c r="D20" s="8">
        <v>1.10816991</v>
      </c>
      <c r="G20" s="9">
        <v>2</v>
      </c>
      <c r="H20" s="8">
        <v>0</v>
      </c>
      <c r="I20" s="8">
        <v>24.76</v>
      </c>
    </row>
    <row r="21" spans="2:9" ht="17">
      <c r="B21" s="9"/>
      <c r="C21" s="8">
        <v>5.298241</v>
      </c>
      <c r="D21" s="8"/>
      <c r="G21" s="9">
        <v>3</v>
      </c>
      <c r="H21" s="8">
        <v>2.2789074999999999</v>
      </c>
      <c r="I21" s="8">
        <v>365.17</v>
      </c>
    </row>
    <row r="22" spans="2:9" ht="17">
      <c r="B22" s="9"/>
      <c r="C22" s="8">
        <v>3.275531</v>
      </c>
      <c r="D22" s="8">
        <v>1.51257529</v>
      </c>
      <c r="G22" s="9">
        <v>4</v>
      </c>
      <c r="H22" s="8">
        <v>2.63211971</v>
      </c>
      <c r="I22" s="8">
        <v>225.89</v>
      </c>
    </row>
    <row r="23" spans="2:9" ht="17">
      <c r="B23" s="9"/>
      <c r="C23" s="8">
        <v>4.6689860000000003</v>
      </c>
      <c r="D23" s="8"/>
      <c r="G23" s="9">
        <v>5</v>
      </c>
      <c r="H23" s="8">
        <v>1.2174396300000001</v>
      </c>
      <c r="I23" s="8">
        <v>554.38</v>
      </c>
    </row>
    <row r="24" spans="2:9" ht="17">
      <c r="B24" s="9"/>
      <c r="C24" s="8">
        <v>4.6689860000000003</v>
      </c>
      <c r="D24" s="8">
        <v>1.2429717</v>
      </c>
      <c r="G24" s="9">
        <v>6</v>
      </c>
      <c r="H24" s="8">
        <v>2.9503255099999999</v>
      </c>
      <c r="I24" s="8">
        <v>582.33000000000004</v>
      </c>
    </row>
    <row r="25" spans="2:9" ht="17">
      <c r="B25" s="9"/>
      <c r="C25" s="8">
        <v>3.367197</v>
      </c>
      <c r="D25" s="8"/>
      <c r="G25" s="9">
        <v>7</v>
      </c>
      <c r="H25" s="8">
        <v>0</v>
      </c>
      <c r="I25" s="8">
        <v>21.25</v>
      </c>
    </row>
    <row r="26" spans="2:9" ht="17">
      <c r="B26" s="9"/>
      <c r="C26" s="8">
        <v>4.133006</v>
      </c>
      <c r="D26" s="8">
        <v>1.3443208499999999</v>
      </c>
      <c r="G26" s="9">
        <v>8</v>
      </c>
      <c r="H26" s="8">
        <v>2.72862429</v>
      </c>
      <c r="I26" s="8">
        <v>160.35</v>
      </c>
    </row>
    <row r="27" spans="2:9" ht="17">
      <c r="B27" s="9"/>
      <c r="C27" s="8">
        <v>4.7187419999999998</v>
      </c>
      <c r="D27" s="8"/>
      <c r="G27" s="9">
        <v>9</v>
      </c>
      <c r="H27" s="8">
        <v>3.13700226</v>
      </c>
      <c r="I27" s="8">
        <v>338.37</v>
      </c>
    </row>
    <row r="28" spans="2:9" ht="17">
      <c r="B28" s="9"/>
      <c r="C28" s="8">
        <v>3.7499370000000001</v>
      </c>
      <c r="D28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F80570-91A3-4842-91D9-E7BDE916C809}">
  <dimension ref="A1:L12"/>
  <sheetViews>
    <sheetView workbookViewId="0">
      <selection activeCell="G24" sqref="G24"/>
    </sheetView>
  </sheetViews>
  <sheetFormatPr baseColWidth="10" defaultRowHeight="16"/>
  <sheetData>
    <row r="1" spans="1:12">
      <c r="A1" t="s">
        <v>142</v>
      </c>
      <c r="B1" t="s">
        <v>141</v>
      </c>
      <c r="E1" t="s">
        <v>141</v>
      </c>
      <c r="H1" t="s">
        <v>49</v>
      </c>
      <c r="K1" t="s">
        <v>49</v>
      </c>
    </row>
    <row r="2" spans="1:12">
      <c r="A2" t="s">
        <v>143</v>
      </c>
      <c r="B2" t="s">
        <v>145</v>
      </c>
      <c r="C2" t="s">
        <v>146</v>
      </c>
      <c r="E2" t="s">
        <v>145</v>
      </c>
      <c r="F2" t="s">
        <v>146</v>
      </c>
      <c r="H2" t="s">
        <v>145</v>
      </c>
      <c r="I2" t="s">
        <v>146</v>
      </c>
      <c r="K2" t="s">
        <v>145</v>
      </c>
      <c r="L2" t="s">
        <v>146</v>
      </c>
    </row>
    <row r="3" spans="1:12">
      <c r="A3" t="s">
        <v>144</v>
      </c>
      <c r="B3" t="s">
        <v>114</v>
      </c>
      <c r="C3" t="s">
        <v>114</v>
      </c>
      <c r="E3" t="s">
        <v>148</v>
      </c>
      <c r="F3" t="s">
        <v>148</v>
      </c>
      <c r="H3" t="s">
        <v>114</v>
      </c>
      <c r="I3" t="s">
        <v>114</v>
      </c>
      <c r="K3" t="s">
        <v>148</v>
      </c>
      <c r="L3" t="s">
        <v>148</v>
      </c>
    </row>
    <row r="4" spans="1:12" ht="17">
      <c r="A4" t="s">
        <v>147</v>
      </c>
      <c r="B4" s="8">
        <v>3.7219475700000002</v>
      </c>
      <c r="C4" s="8">
        <v>5.6301479069999996</v>
      </c>
      <c r="E4" s="8">
        <v>4.3009171899999998</v>
      </c>
      <c r="F4" s="8">
        <v>2.7989878199999998</v>
      </c>
      <c r="H4" s="8">
        <v>5.7779450450000001</v>
      </c>
      <c r="I4" s="8">
        <v>4.9659645899999996</v>
      </c>
      <c r="K4" s="8">
        <v>7.4318818100000001</v>
      </c>
      <c r="L4" s="8">
        <v>2.6319612299999999</v>
      </c>
    </row>
    <row r="5" spans="1:12" ht="17">
      <c r="A5">
        <v>2</v>
      </c>
      <c r="B5" s="8">
        <v>2.2939895780000001</v>
      </c>
      <c r="C5" s="8">
        <v>1.2859442999999999</v>
      </c>
      <c r="E5" s="8">
        <v>0.53016648</v>
      </c>
      <c r="F5" s="8">
        <v>0.15982451</v>
      </c>
      <c r="H5" s="8">
        <v>4.3472415050000004</v>
      </c>
      <c r="I5" s="8">
        <v>2.3643820600000001</v>
      </c>
      <c r="K5" s="8">
        <v>1.3313427099999999</v>
      </c>
      <c r="L5" s="8">
        <v>0.27847166000000001</v>
      </c>
    </row>
    <row r="6" spans="1:12" ht="17">
      <c r="A6">
        <v>3</v>
      </c>
      <c r="B6" s="8">
        <v>3.1852259690000002</v>
      </c>
      <c r="C6" s="8">
        <v>5.9520114489999996</v>
      </c>
      <c r="E6" s="8">
        <v>6.07316418</v>
      </c>
      <c r="F6" s="8">
        <v>9.6167499299999992</v>
      </c>
      <c r="H6" s="8">
        <v>6.3403995660000003</v>
      </c>
      <c r="I6" s="8">
        <v>4.2956501600000001</v>
      </c>
      <c r="K6" s="8">
        <v>11.650484199999999</v>
      </c>
      <c r="L6" s="8">
        <v>6.83008375</v>
      </c>
    </row>
    <row r="7" spans="1:12" ht="17">
      <c r="A7">
        <v>4</v>
      </c>
      <c r="B7" s="8">
        <v>2.8679120980000001</v>
      </c>
      <c r="C7" s="8">
        <v>5.1534057510000002</v>
      </c>
      <c r="E7" s="8">
        <v>2.6512254099999999</v>
      </c>
      <c r="F7" s="8">
        <v>2.2417315000000002</v>
      </c>
      <c r="H7" s="8">
        <v>4.9720745150000001</v>
      </c>
      <c r="I7" s="8">
        <v>3.7124691479999998</v>
      </c>
      <c r="K7" s="8">
        <v>4.5680934600000001</v>
      </c>
      <c r="L7" s="8">
        <v>1.74898547</v>
      </c>
    </row>
    <row r="8" spans="1:12" ht="17">
      <c r="A8">
        <v>5</v>
      </c>
      <c r="B8" s="8">
        <v>3.6021008449999998</v>
      </c>
      <c r="C8" s="8">
        <v>7.3615973779999999</v>
      </c>
      <c r="E8" s="8">
        <v>5.8273986999999998</v>
      </c>
      <c r="F8" s="8">
        <v>13.7241208</v>
      </c>
      <c r="H8" s="8">
        <v>5.7086569669999996</v>
      </c>
      <c r="I8" s="8">
        <v>5.2628947899999998</v>
      </c>
      <c r="K8" s="8">
        <v>10.1400019</v>
      </c>
      <c r="L8" s="8">
        <v>9.9176328500000004</v>
      </c>
    </row>
    <row r="9" spans="1:12" ht="17">
      <c r="A9">
        <v>6</v>
      </c>
      <c r="B9" s="8">
        <v>5.877654669</v>
      </c>
      <c r="C9" s="8">
        <v>12.25437486</v>
      </c>
      <c r="E9" s="8">
        <v>7.8107499799999998</v>
      </c>
      <c r="F9" s="8">
        <v>11.422828000000001</v>
      </c>
      <c r="H9" s="8">
        <v>5.8147826589999996</v>
      </c>
      <c r="I9" s="8">
        <v>5.230745143</v>
      </c>
      <c r="K9" s="8">
        <v>8.1915750700000007</v>
      </c>
      <c r="L9" s="8">
        <v>4.9285243100000002</v>
      </c>
    </row>
    <row r="10" spans="1:12" ht="17">
      <c r="A10">
        <v>7</v>
      </c>
      <c r="B10" s="8">
        <v>2.2685212770000001</v>
      </c>
      <c r="C10" s="8">
        <v>1.845370513</v>
      </c>
      <c r="E10" s="8">
        <v>0.26214024000000002</v>
      </c>
      <c r="F10" s="8">
        <v>0.1146766</v>
      </c>
      <c r="H10" s="8">
        <v>7.0925313909999996</v>
      </c>
      <c r="I10" s="8">
        <v>1.6248773999999999</v>
      </c>
      <c r="K10" s="8">
        <v>1.73767019</v>
      </c>
      <c r="L10" s="8">
        <v>9.5687220000000003E-2</v>
      </c>
    </row>
    <row r="11" spans="1:12" ht="17">
      <c r="A11">
        <v>8</v>
      </c>
      <c r="B11" s="8">
        <v>2.7189345889999998</v>
      </c>
      <c r="C11" s="8">
        <v>5.1927141099999998</v>
      </c>
      <c r="E11" s="8">
        <v>2.6705979700000002</v>
      </c>
      <c r="F11" s="8">
        <v>1.93614055</v>
      </c>
      <c r="H11" s="8">
        <v>4.9739171999999998</v>
      </c>
      <c r="I11" s="8">
        <v>3.5046630479999998</v>
      </c>
      <c r="K11" s="8">
        <v>4.8744388599999997</v>
      </c>
      <c r="L11" s="8">
        <v>1.4446999899999999</v>
      </c>
    </row>
    <row r="12" spans="1:12" ht="17">
      <c r="A12">
        <v>9</v>
      </c>
      <c r="B12" s="8">
        <v>4.3218025539999996</v>
      </c>
      <c r="C12" s="8">
        <v>8.3677109309999995</v>
      </c>
      <c r="E12" s="8">
        <v>8.9893493099999997</v>
      </c>
      <c r="F12" s="8">
        <v>8.8398889100000009</v>
      </c>
      <c r="H12" s="8">
        <v>6.3087138280000001</v>
      </c>
      <c r="I12" s="8">
        <v>3.8150112140000001</v>
      </c>
      <c r="K12" s="8">
        <v>13.1378965</v>
      </c>
      <c r="L12" s="8">
        <v>4.4932354300000004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BD20C-B225-E544-B660-D548F786056A}">
  <dimension ref="A1:D28"/>
  <sheetViews>
    <sheetView zoomScale="150" workbookViewId="0">
      <selection activeCell="L23" sqref="L23"/>
    </sheetView>
  </sheetViews>
  <sheetFormatPr baseColWidth="10" defaultRowHeight="16"/>
  <cols>
    <col min="3" max="3" width="12" customWidth="1"/>
  </cols>
  <sheetData>
    <row r="1" spans="1:4">
      <c r="A1" t="s">
        <v>138</v>
      </c>
    </row>
    <row r="2" spans="1:4">
      <c r="B2" t="s">
        <v>111</v>
      </c>
      <c r="C2" t="s">
        <v>112</v>
      </c>
      <c r="D2" t="s">
        <v>113</v>
      </c>
    </row>
    <row r="3" spans="1:4">
      <c r="C3" t="s">
        <v>114</v>
      </c>
      <c r="D3" t="s">
        <v>114</v>
      </c>
    </row>
    <row r="4" spans="1:4">
      <c r="B4" t="s">
        <v>128</v>
      </c>
      <c r="C4">
        <v>5.1390000000000002</v>
      </c>
      <c r="D4">
        <v>4.609</v>
      </c>
    </row>
    <row r="5" spans="1:4">
      <c r="B5" t="s">
        <v>115</v>
      </c>
      <c r="C5">
        <v>11.135</v>
      </c>
      <c r="D5">
        <v>8.5559999999999992</v>
      </c>
    </row>
    <row r="6" spans="1:4">
      <c r="B6" t="s">
        <v>116</v>
      </c>
      <c r="C6">
        <v>6.6239999999999997</v>
      </c>
      <c r="D6">
        <v>9.2509999999999994</v>
      </c>
    </row>
    <row r="7" spans="1:4">
      <c r="B7" t="s">
        <v>117</v>
      </c>
      <c r="C7">
        <v>5.6429999999999998</v>
      </c>
      <c r="D7">
        <v>8.7110000000000003</v>
      </c>
    </row>
    <row r="8" spans="1:4">
      <c r="B8" t="s">
        <v>118</v>
      </c>
      <c r="C8">
        <v>4.7519999999999998</v>
      </c>
      <c r="D8">
        <v>7.4390000000000001</v>
      </c>
    </row>
    <row r="9" spans="1:4">
      <c r="B9" t="s">
        <v>119</v>
      </c>
      <c r="C9">
        <v>4.6070000000000002</v>
      </c>
      <c r="D9">
        <v>9.83</v>
      </c>
    </row>
    <row r="10" spans="1:4">
      <c r="B10" t="s">
        <v>121</v>
      </c>
      <c r="C10">
        <v>6.2450000000000001</v>
      </c>
      <c r="D10">
        <v>7.7779999999999996</v>
      </c>
    </row>
    <row r="11" spans="1:4">
      <c r="B11" t="s">
        <v>122</v>
      </c>
      <c r="C11">
        <v>7.1529999999999996</v>
      </c>
      <c r="D11">
        <v>10.478</v>
      </c>
    </row>
    <row r="12" spans="1:4">
      <c r="B12" t="s">
        <v>120</v>
      </c>
      <c r="C12">
        <v>4.2839999999999998</v>
      </c>
      <c r="D12">
        <v>10.426</v>
      </c>
    </row>
    <row r="13" spans="1:4">
      <c r="B13" t="s">
        <v>123</v>
      </c>
      <c r="C13">
        <v>8.3290000000000006</v>
      </c>
      <c r="D13">
        <v>8.2870000000000008</v>
      </c>
    </row>
    <row r="14" spans="1:4">
      <c r="B14" t="s">
        <v>124</v>
      </c>
      <c r="C14">
        <v>9.3510000000000009</v>
      </c>
      <c r="D14">
        <v>10.561</v>
      </c>
    </row>
    <row r="15" spans="1:4">
      <c r="B15" s="2" t="s">
        <v>125</v>
      </c>
      <c r="C15">
        <v>10.286</v>
      </c>
      <c r="D15">
        <v>13.233000000000001</v>
      </c>
    </row>
    <row r="16" spans="1:4">
      <c r="B16" t="s">
        <v>126</v>
      </c>
      <c r="C16">
        <v>7.242</v>
      </c>
      <c r="D16">
        <v>12.045</v>
      </c>
    </row>
    <row r="17" spans="2:4">
      <c r="B17" t="s">
        <v>127</v>
      </c>
      <c r="C17">
        <v>12.308999999999999</v>
      </c>
      <c r="D17">
        <v>13.194000000000001</v>
      </c>
    </row>
    <row r="19" spans="2:4">
      <c r="B19" t="s">
        <v>129</v>
      </c>
      <c r="C19" t="s">
        <v>112</v>
      </c>
      <c r="D19" t="s">
        <v>113</v>
      </c>
    </row>
    <row r="20" spans="2:4">
      <c r="C20" t="s">
        <v>114</v>
      </c>
      <c r="D20" t="s">
        <v>114</v>
      </c>
    </row>
    <row r="21" spans="2:4">
      <c r="B21" t="s">
        <v>130</v>
      </c>
      <c r="C21">
        <v>2.0019999999999998</v>
      </c>
      <c r="D21">
        <v>1.7729999999999999</v>
      </c>
    </row>
    <row r="22" spans="2:4">
      <c r="B22" t="s">
        <v>131</v>
      </c>
      <c r="C22">
        <v>3.5459999999999998</v>
      </c>
      <c r="D22">
        <v>4.5330000000000004</v>
      </c>
    </row>
    <row r="23" spans="2:4">
      <c r="B23" t="s">
        <v>137</v>
      </c>
      <c r="C23">
        <v>8.5890000000000004</v>
      </c>
      <c r="D23">
        <v>12.515000000000001</v>
      </c>
    </row>
    <row r="24" spans="2:4">
      <c r="B24" t="s">
        <v>132</v>
      </c>
      <c r="C24">
        <v>7.7759999999999998</v>
      </c>
      <c r="D24">
        <v>2.7959999999999998</v>
      </c>
    </row>
    <row r="25" spans="2:4">
      <c r="B25" t="s">
        <v>133</v>
      </c>
      <c r="C25">
        <v>1.633</v>
      </c>
      <c r="D25">
        <v>5.4870000000000001</v>
      </c>
    </row>
    <row r="26" spans="2:4">
      <c r="B26" t="s">
        <v>134</v>
      </c>
      <c r="C26">
        <v>6.0919999999999996</v>
      </c>
      <c r="D26">
        <v>4.3339999999999996</v>
      </c>
    </row>
    <row r="27" spans="2:4">
      <c r="B27" t="s">
        <v>135</v>
      </c>
      <c r="C27">
        <v>2.968</v>
      </c>
      <c r="D27">
        <v>2.7909999999999999</v>
      </c>
    </row>
    <row r="28" spans="2:4">
      <c r="B28" t="s">
        <v>136</v>
      </c>
      <c r="C28">
        <v>5.1619999999999999</v>
      </c>
      <c r="D28">
        <v>7.4630000000000001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1569-3B17-9841-B35A-251FB2B2BFC5}">
  <dimension ref="A1:V12"/>
  <sheetViews>
    <sheetView workbookViewId="0">
      <selection activeCell="A3" sqref="A3"/>
    </sheetView>
  </sheetViews>
  <sheetFormatPr baseColWidth="10" defaultRowHeight="16"/>
  <cols>
    <col min="1" max="1" width="21.83203125" customWidth="1"/>
    <col min="2" max="13" width="15" customWidth="1"/>
  </cols>
  <sheetData>
    <row r="1" spans="1:22">
      <c r="A1" t="s">
        <v>140</v>
      </c>
      <c r="B1" t="s">
        <v>74</v>
      </c>
    </row>
    <row r="2" spans="1:22" ht="17">
      <c r="A2" t="s">
        <v>73</v>
      </c>
      <c r="B2" s="10" t="s">
        <v>58</v>
      </c>
      <c r="C2" s="10" t="s">
        <v>59</v>
      </c>
      <c r="D2" s="10" t="s">
        <v>60</v>
      </c>
      <c r="E2" s="10" t="s">
        <v>61</v>
      </c>
      <c r="F2" s="10" t="s">
        <v>62</v>
      </c>
      <c r="G2" s="10" t="s">
        <v>63</v>
      </c>
      <c r="H2" s="10" t="s">
        <v>64</v>
      </c>
      <c r="I2" s="10" t="s">
        <v>65</v>
      </c>
      <c r="J2" s="10" t="s">
        <v>66</v>
      </c>
      <c r="K2" s="10" t="s">
        <v>67</v>
      </c>
      <c r="L2" s="10" t="s">
        <v>68</v>
      </c>
      <c r="M2" s="10" t="s">
        <v>69</v>
      </c>
    </row>
    <row r="3" spans="1:22" ht="17">
      <c r="A3" t="s">
        <v>70</v>
      </c>
      <c r="B3" s="8">
        <v>0.25377</v>
      </c>
      <c r="C3" s="8">
        <v>0.10042</v>
      </c>
      <c r="D3" s="8">
        <v>0.11940000000000001</v>
      </c>
      <c r="E3" s="8">
        <v>6.4089999999999994E-2</v>
      </c>
      <c r="F3" s="8">
        <v>6.7839999999999998E-2</v>
      </c>
      <c r="G3" s="8">
        <v>2.4490000000000001E-2</v>
      </c>
      <c r="H3" s="8">
        <v>8.6700000000000006E-3</v>
      </c>
      <c r="I3" s="8">
        <v>0.15168999999999999</v>
      </c>
      <c r="J3" s="8">
        <v>5.1369999999999999E-2</v>
      </c>
      <c r="K3" s="8">
        <v>1.48644</v>
      </c>
      <c r="L3" s="8">
        <v>4.0550000000000003E-2</v>
      </c>
      <c r="M3" s="8">
        <v>0.17385500000000001</v>
      </c>
    </row>
    <row r="4" spans="1:22" ht="17">
      <c r="A4" t="s">
        <v>71</v>
      </c>
      <c r="B4" s="8">
        <v>0.24451999999999999</v>
      </c>
      <c r="C4" s="8">
        <v>7.0743E-2</v>
      </c>
      <c r="D4" s="8">
        <v>6.1199999999999997E-2</v>
      </c>
      <c r="E4" s="8">
        <v>6.0095000000000003E-2</v>
      </c>
      <c r="F4" s="8"/>
      <c r="G4" s="8"/>
      <c r="H4" s="8">
        <v>7.11E-3</v>
      </c>
      <c r="I4" s="8">
        <v>0.115678</v>
      </c>
      <c r="J4" s="8">
        <v>0.15742200000000001</v>
      </c>
      <c r="K4" s="8">
        <v>2.1299630000000001</v>
      </c>
      <c r="L4" s="8">
        <v>5.3440000000000001E-2</v>
      </c>
      <c r="M4" s="8">
        <v>0.17927000000000001</v>
      </c>
    </row>
    <row r="5" spans="1:22" ht="17">
      <c r="A5" t="s">
        <v>72</v>
      </c>
      <c r="B5" s="8"/>
      <c r="C5" s="8"/>
      <c r="D5" s="8"/>
      <c r="E5" s="8"/>
      <c r="F5" s="8"/>
      <c r="G5" s="8"/>
      <c r="H5" s="8">
        <v>5.8199999999999997E-3</v>
      </c>
      <c r="I5" s="8"/>
      <c r="J5" s="8"/>
      <c r="K5" s="8"/>
      <c r="L5" s="8">
        <v>5.8153000000000003E-2</v>
      </c>
      <c r="M5" s="8"/>
    </row>
    <row r="8" spans="1:22">
      <c r="A8" t="s">
        <v>139</v>
      </c>
      <c r="B8" t="s">
        <v>94</v>
      </c>
    </row>
    <row r="9" spans="1:22" ht="17">
      <c r="A9" t="s">
        <v>95</v>
      </c>
      <c r="B9" s="10" t="s">
        <v>64</v>
      </c>
      <c r="C9" s="10" t="s">
        <v>75</v>
      </c>
      <c r="D9" s="10" t="s">
        <v>76</v>
      </c>
      <c r="E9" s="10" t="s">
        <v>77</v>
      </c>
      <c r="F9" s="10" t="s">
        <v>78</v>
      </c>
      <c r="G9" s="10" t="s">
        <v>79</v>
      </c>
      <c r="H9" s="10" t="s">
        <v>80</v>
      </c>
      <c r="I9" s="10" t="s">
        <v>61</v>
      </c>
      <c r="J9" s="10" t="s">
        <v>81</v>
      </c>
      <c r="K9" s="10" t="s">
        <v>68</v>
      </c>
      <c r="L9" s="10" t="s">
        <v>82</v>
      </c>
      <c r="M9" s="10" t="s">
        <v>83</v>
      </c>
      <c r="N9" s="10" t="s">
        <v>84</v>
      </c>
      <c r="O9" s="10" t="s">
        <v>85</v>
      </c>
      <c r="P9" s="10" t="s">
        <v>86</v>
      </c>
      <c r="Q9" s="10" t="s">
        <v>87</v>
      </c>
      <c r="R9" s="10" t="s">
        <v>66</v>
      </c>
      <c r="S9" s="10" t="s">
        <v>88</v>
      </c>
      <c r="T9" s="10" t="s">
        <v>89</v>
      </c>
      <c r="U9" s="10" t="s">
        <v>90</v>
      </c>
      <c r="V9" s="10" t="s">
        <v>91</v>
      </c>
    </row>
    <row r="10" spans="1:22" ht="17">
      <c r="A10" t="s">
        <v>92</v>
      </c>
      <c r="B10" s="8">
        <v>1.7099999999999999E-3</v>
      </c>
      <c r="C10" s="8">
        <v>0</v>
      </c>
      <c r="D10" s="8">
        <v>1.21E-2</v>
      </c>
      <c r="E10" s="8">
        <v>1.6999999999999999E-3</v>
      </c>
      <c r="F10" s="8">
        <v>1.95E-4</v>
      </c>
      <c r="G10" s="8">
        <v>6.1900000000000002E-3</v>
      </c>
      <c r="H10" s="8">
        <v>2.96E-3</v>
      </c>
      <c r="I10" s="8">
        <v>9.6299999999999997E-3</v>
      </c>
      <c r="J10" s="8">
        <v>0.106</v>
      </c>
      <c r="K10" s="8">
        <v>1.0800000000000001E-2</v>
      </c>
      <c r="L10" s="8">
        <v>1.8699999999999999E-3</v>
      </c>
      <c r="M10" s="8">
        <v>6.11E-3</v>
      </c>
      <c r="N10" s="8">
        <v>1.14E-3</v>
      </c>
      <c r="O10" s="8">
        <v>8.0599999999999997E-4</v>
      </c>
      <c r="P10" s="8">
        <v>2.2499999999999999E-4</v>
      </c>
      <c r="Q10" s="8">
        <v>0</v>
      </c>
      <c r="R10" s="8">
        <v>1.14E-2</v>
      </c>
      <c r="S10" s="8">
        <v>1.9799999999999999E-4</v>
      </c>
      <c r="T10" s="8">
        <v>1.09E-3</v>
      </c>
      <c r="U10" s="8">
        <v>3.4499999999999998E-4</v>
      </c>
      <c r="V10" s="8">
        <v>8.2799999999999992E-3</v>
      </c>
    </row>
    <row r="11" spans="1:22" ht="17">
      <c r="A11" t="s">
        <v>93</v>
      </c>
      <c r="B11" s="8"/>
      <c r="C11" s="8"/>
      <c r="D11" s="8">
        <v>7.4999999999999997E-3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1:22" ht="17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11CF7-58C1-AD4A-ACAD-81A4D4E4D3B7}">
  <dimension ref="A1:E31"/>
  <sheetViews>
    <sheetView workbookViewId="0">
      <selection activeCell="H28" sqref="H28"/>
    </sheetView>
  </sheetViews>
  <sheetFormatPr baseColWidth="10" defaultRowHeight="16"/>
  <cols>
    <col min="2" max="2" width="15.6640625" customWidth="1"/>
    <col min="3" max="3" width="15.5" customWidth="1"/>
    <col min="4" max="5" width="13.6640625" customWidth="1"/>
  </cols>
  <sheetData>
    <row r="1" spans="1:5">
      <c r="A1" t="s">
        <v>43</v>
      </c>
    </row>
    <row r="2" spans="1:5">
      <c r="A2" t="s">
        <v>5</v>
      </c>
      <c r="B2" t="s">
        <v>38</v>
      </c>
      <c r="C2" t="s">
        <v>39</v>
      </c>
    </row>
    <row r="3" spans="1:5">
      <c r="A3">
        <v>0</v>
      </c>
      <c r="B3">
        <v>0</v>
      </c>
      <c r="C3">
        <v>100</v>
      </c>
    </row>
    <row r="4" spans="1:5">
      <c r="A4">
        <v>15</v>
      </c>
      <c r="B4">
        <v>50</v>
      </c>
      <c r="C4">
        <v>50</v>
      </c>
    </row>
    <row r="5" spans="1:5">
      <c r="A5">
        <v>30</v>
      </c>
      <c r="B5">
        <v>55</v>
      </c>
      <c r="C5">
        <v>45</v>
      </c>
    </row>
    <row r="6" spans="1:5">
      <c r="A6">
        <v>60</v>
      </c>
      <c r="B6">
        <v>78</v>
      </c>
      <c r="C6">
        <v>22</v>
      </c>
    </row>
    <row r="7" spans="1:5">
      <c r="A7">
        <v>90</v>
      </c>
      <c r="B7">
        <v>89</v>
      </c>
      <c r="C7">
        <v>11</v>
      </c>
    </row>
    <row r="8" spans="1:5">
      <c r="A8">
        <v>120</v>
      </c>
      <c r="B8">
        <v>100</v>
      </c>
      <c r="C8">
        <v>0</v>
      </c>
    </row>
    <row r="9" spans="1:5">
      <c r="A9">
        <v>180</v>
      </c>
      <c r="B9">
        <v>100</v>
      </c>
      <c r="C9">
        <v>0</v>
      </c>
    </row>
    <row r="11" spans="1:5">
      <c r="B11" s="28" t="s">
        <v>44</v>
      </c>
      <c r="C11" s="28"/>
      <c r="D11" s="28" t="s">
        <v>45</v>
      </c>
      <c r="E11" s="28"/>
    </row>
    <row r="12" spans="1:5">
      <c r="A12" t="s">
        <v>5</v>
      </c>
      <c r="B12" t="s">
        <v>40</v>
      </c>
      <c r="C12" t="s">
        <v>42</v>
      </c>
      <c r="D12" t="s">
        <v>41</v>
      </c>
      <c r="E12" t="s">
        <v>42</v>
      </c>
    </row>
    <row r="13" spans="1:5">
      <c r="A13">
        <v>0</v>
      </c>
      <c r="B13">
        <v>0</v>
      </c>
      <c r="C13">
        <v>100</v>
      </c>
      <c r="D13">
        <v>0</v>
      </c>
      <c r="E13">
        <v>100</v>
      </c>
    </row>
    <row r="14" spans="1:5" ht="19">
      <c r="A14">
        <v>15</v>
      </c>
      <c r="B14" s="6">
        <v>11</v>
      </c>
      <c r="C14" s="6">
        <v>89</v>
      </c>
      <c r="D14" s="6">
        <v>13</v>
      </c>
      <c r="E14" s="6">
        <v>87</v>
      </c>
    </row>
    <row r="15" spans="1:5" ht="19">
      <c r="A15">
        <v>30</v>
      </c>
      <c r="B15" s="6">
        <v>13</v>
      </c>
      <c r="C15" s="6">
        <v>87</v>
      </c>
      <c r="D15" s="6">
        <v>22</v>
      </c>
      <c r="E15" s="6">
        <v>78</v>
      </c>
    </row>
    <row r="16" spans="1:5" ht="19">
      <c r="A16">
        <v>45</v>
      </c>
      <c r="B16" s="6">
        <v>16</v>
      </c>
      <c r="C16" s="6">
        <v>84</v>
      </c>
      <c r="D16" s="6">
        <v>13</v>
      </c>
      <c r="E16" s="6">
        <v>87</v>
      </c>
    </row>
    <row r="17" spans="1:5" ht="19">
      <c r="A17">
        <v>60</v>
      </c>
      <c r="B17" s="6">
        <v>19</v>
      </c>
      <c r="C17" s="6">
        <v>81</v>
      </c>
      <c r="D17" s="6">
        <v>27</v>
      </c>
      <c r="E17" s="6">
        <v>73</v>
      </c>
    </row>
    <row r="18" spans="1:5" ht="19">
      <c r="A18">
        <v>90</v>
      </c>
      <c r="B18" s="6">
        <v>24</v>
      </c>
      <c r="C18" s="6">
        <v>76</v>
      </c>
      <c r="D18" s="6">
        <v>18</v>
      </c>
      <c r="E18" s="6">
        <v>82</v>
      </c>
    </row>
    <row r="19" spans="1:5" ht="19">
      <c r="A19">
        <v>120</v>
      </c>
      <c r="B19" s="6">
        <v>9</v>
      </c>
      <c r="C19" s="6">
        <v>91</v>
      </c>
      <c r="D19" s="6">
        <v>24</v>
      </c>
      <c r="E19" s="6">
        <v>76</v>
      </c>
    </row>
    <row r="20" spans="1:5" ht="19">
      <c r="A20">
        <v>180</v>
      </c>
      <c r="B20" s="6">
        <v>10</v>
      </c>
      <c r="C20" s="6">
        <v>90</v>
      </c>
      <c r="D20" s="6">
        <v>29</v>
      </c>
      <c r="E20" s="6">
        <v>71</v>
      </c>
    </row>
    <row r="22" spans="1:5" ht="17" thickBot="1"/>
    <row r="23" spans="1:5" ht="20" thickTop="1">
      <c r="A23" s="5"/>
      <c r="B23" s="5"/>
      <c r="C23" s="5"/>
      <c r="D23" s="5"/>
      <c r="E23" s="5"/>
    </row>
    <row r="24" spans="1:5" ht="19">
      <c r="A24" s="6"/>
      <c r="B24" s="6"/>
      <c r="C24" s="6"/>
      <c r="D24" s="6"/>
      <c r="E24" s="6"/>
    </row>
    <row r="25" spans="1:5" ht="19">
      <c r="A25" s="6"/>
      <c r="B25" s="6"/>
      <c r="C25" s="6"/>
      <c r="D25" s="6"/>
      <c r="E25" s="6"/>
    </row>
    <row r="26" spans="1:5" ht="19">
      <c r="A26" s="6"/>
      <c r="B26" s="6"/>
      <c r="C26" s="6"/>
      <c r="D26" s="6"/>
      <c r="E26" s="6"/>
    </row>
    <row r="27" spans="1:5" ht="19">
      <c r="A27" s="6"/>
      <c r="B27" s="6"/>
      <c r="C27" s="6"/>
      <c r="D27" s="6"/>
      <c r="E27" s="6"/>
    </row>
    <row r="28" spans="1:5" ht="19">
      <c r="A28" s="6"/>
      <c r="B28" s="6"/>
      <c r="C28" s="6"/>
      <c r="D28" s="6"/>
      <c r="E28" s="6"/>
    </row>
    <row r="29" spans="1:5" ht="19">
      <c r="A29" s="6"/>
      <c r="B29" s="6"/>
      <c r="C29" s="6"/>
      <c r="D29" s="6"/>
      <c r="E29" s="6"/>
    </row>
    <row r="30" spans="1:5" ht="20" thickBot="1">
      <c r="A30" s="7"/>
      <c r="B30" s="7"/>
      <c r="C30" s="7"/>
      <c r="D30" s="7"/>
      <c r="E30" s="7"/>
    </row>
    <row r="31" spans="1:5" ht="17" thickTop="1"/>
  </sheetData>
  <mergeCells count="2">
    <mergeCell ref="B11:C11"/>
    <mergeCell ref="D11:E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79467-022A-1342-9800-E4F51EFD5AFA}">
  <dimension ref="A2:N25"/>
  <sheetViews>
    <sheetView tabSelected="1" workbookViewId="0">
      <selection activeCell="P13" sqref="P13"/>
    </sheetView>
  </sheetViews>
  <sheetFormatPr baseColWidth="10" defaultRowHeight="16"/>
  <sheetData>
    <row r="2" spans="1:14">
      <c r="A2" t="s">
        <v>175</v>
      </c>
      <c r="B2">
        <v>100</v>
      </c>
    </row>
    <row r="3" spans="1:14">
      <c r="A3" t="s">
        <v>176</v>
      </c>
      <c r="B3">
        <v>0</v>
      </c>
    </row>
    <row r="4" spans="1:14">
      <c r="A4" t="s">
        <v>177</v>
      </c>
      <c r="B4">
        <v>0</v>
      </c>
    </row>
    <row r="5" spans="1:14">
      <c r="A5" t="s">
        <v>178</v>
      </c>
      <c r="B5">
        <v>14</v>
      </c>
    </row>
    <row r="16" spans="1:14">
      <c r="K16" s="28"/>
      <c r="L16" s="28"/>
      <c r="M16" s="28"/>
      <c r="N16" s="28"/>
    </row>
    <row r="19" spans="11:14" ht="19">
      <c r="K19" s="6"/>
      <c r="L19" s="6"/>
      <c r="M19" s="6"/>
      <c r="N19" s="6"/>
    </row>
    <row r="20" spans="11:14" ht="19">
      <c r="K20" s="6"/>
      <c r="L20" s="6"/>
      <c r="M20" s="6"/>
      <c r="N20" s="6"/>
    </row>
    <row r="21" spans="11:14" ht="19">
      <c r="K21" s="6"/>
      <c r="L21" s="6"/>
      <c r="M21" s="6"/>
      <c r="N21" s="6"/>
    </row>
    <row r="22" spans="11:14" ht="19">
      <c r="K22" s="6"/>
      <c r="L22" s="6"/>
      <c r="M22" s="6"/>
      <c r="N22" s="6"/>
    </row>
    <row r="23" spans="11:14" ht="19">
      <c r="K23" s="6"/>
      <c r="L23" s="6"/>
      <c r="M23" s="6"/>
      <c r="N23" s="6"/>
    </row>
    <row r="24" spans="11:14" ht="19">
      <c r="K24" s="6"/>
      <c r="L24" s="6"/>
      <c r="M24" s="6"/>
      <c r="N24" s="6"/>
    </row>
    <row r="25" spans="11:14" ht="19">
      <c r="K25" s="6"/>
      <c r="L25" s="6"/>
      <c r="M25" s="6"/>
      <c r="N25" s="6"/>
    </row>
  </sheetData>
  <mergeCells count="2">
    <mergeCell ref="K16:L16"/>
    <mergeCell ref="M16:N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 1D &amp; S1</vt:lpstr>
      <vt:lpstr>Figure 2B</vt:lpstr>
      <vt:lpstr>FDT blocking Fig3</vt:lpstr>
      <vt:lpstr>FDT signal Fig3</vt:lpstr>
      <vt:lpstr>FDT Drug treatment Fig5</vt:lpstr>
      <vt:lpstr>FDT Cyno Macque Fig6</vt:lpstr>
      <vt:lpstr>FDT dosemetry Fig7</vt:lpstr>
      <vt:lpstr>Figure S3C &amp; D</vt:lpstr>
      <vt:lpstr>Figure S5</vt:lpstr>
      <vt:lpstr>Figure S9E</vt:lpstr>
      <vt:lpstr>Figure S14 C&amp;D</vt:lpstr>
      <vt:lpstr>Figure S35D&amp;E</vt:lpstr>
      <vt:lpstr>Figure S37A&amp;B</vt:lpstr>
      <vt:lpstr>Figure S38A&amp;B</vt:lpstr>
      <vt:lpstr>Figure S39 E&amp;F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Khan, Raja Muhammad (NIH/CC/PHAR) [F]</cp:lastModifiedBy>
  <dcterms:created xsi:type="dcterms:W3CDTF">2024-02-10T15:56:16Z</dcterms:created>
  <dcterms:modified xsi:type="dcterms:W3CDTF">2024-04-13T23:47:25Z</dcterms:modified>
</cp:coreProperties>
</file>