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 showInkAnnotation="0"/>
  <mc:AlternateContent xmlns:mc="http://schemas.openxmlformats.org/markup-compatibility/2006">
    <mc:Choice Requires="x15">
      <x15ac:absPath xmlns:x15ac="http://schemas.microsoft.com/office/spreadsheetml/2010/11/ac" url="/Users/hsunminghu/Documents/Reserch/2023/2023-paper-MIS 11c and MIS 12/Manuscript/20231128 Transfer to to NC/Revision/submit materials/Final revision/"/>
    </mc:Choice>
  </mc:AlternateContent>
  <xr:revisionPtr revIDLastSave="0" documentId="13_ncr:1_{5C06C808-6C26-2249-B532-DA0F2EE16CA1}" xr6:coauthVersionLast="47" xr6:coauthVersionMax="47" xr10:uidLastSave="{00000000-0000-0000-0000-000000000000}"/>
  <bookViews>
    <workbookView xWindow="3680" yWindow="760" windowWidth="25820" windowHeight="15620" tabRatio="500" xr2:uid="{00000000-000D-0000-FFFF-FFFF00000000}"/>
  </bookViews>
  <sheets>
    <sheet name="U-Th" sheetId="4" r:id="rId1"/>
  </sheet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2" i="4" l="1"/>
  <c r="N52" i="4"/>
  <c r="O39" i="4"/>
  <c r="N39" i="4"/>
  <c r="O35" i="4"/>
  <c r="N35" i="4"/>
</calcChain>
</file>

<file path=xl/sharedStrings.xml><?xml version="1.0" encoding="utf-8"?>
<sst xmlns="http://schemas.openxmlformats.org/spreadsheetml/2006/main" count="30" uniqueCount="30">
  <si>
    <r>
      <t>238</t>
    </r>
    <r>
      <rPr>
        <b/>
        <sz val="10"/>
        <rFont val="Times New Roman"/>
        <family val="1"/>
      </rPr>
      <t>U</t>
    </r>
  </si>
  <si>
    <r>
      <t>232</t>
    </r>
    <r>
      <rPr>
        <b/>
        <sz val="10"/>
        <rFont val="Times New Roman"/>
        <family val="1"/>
      </rPr>
      <t>Th</t>
    </r>
  </si>
  <si>
    <r>
      <t>d</t>
    </r>
    <r>
      <rPr>
        <b/>
        <vertAlign val="superscript"/>
        <sz val="10"/>
        <rFont val="Times New Roman"/>
        <family val="1"/>
      </rPr>
      <t>234</t>
    </r>
    <r>
      <rPr>
        <b/>
        <sz val="10"/>
        <rFont val="Times New Roman"/>
        <family val="1"/>
      </rPr>
      <t>U</t>
    </r>
  </si>
  <si>
    <r>
      <t>[</t>
    </r>
    <r>
      <rPr>
        <b/>
        <vertAlign val="superscript"/>
        <sz val="10"/>
        <rFont val="Times New Roman"/>
        <family val="1"/>
      </rPr>
      <t>230</t>
    </r>
    <r>
      <rPr>
        <b/>
        <sz val="10"/>
        <rFont val="Times New Roman"/>
        <family val="1"/>
      </rPr>
      <t>Th/</t>
    </r>
    <r>
      <rPr>
        <b/>
        <vertAlign val="superscript"/>
        <sz val="10"/>
        <rFont val="Times New Roman"/>
        <family val="1"/>
      </rPr>
      <t>238</t>
    </r>
    <r>
      <rPr>
        <b/>
        <sz val="10"/>
        <rFont val="Times New Roman"/>
        <family val="1"/>
      </rPr>
      <t>U]</t>
    </r>
  </si>
  <si>
    <r>
      <t xml:space="preserve">Those are the values for a material at secular equilibrium, with the crustal </t>
    </r>
    <r>
      <rPr>
        <vertAlign val="superscript"/>
        <sz val="10"/>
        <rFont val="Times New Roman"/>
        <family val="1"/>
      </rPr>
      <t>232</t>
    </r>
    <r>
      <rPr>
        <sz val="10"/>
        <rFont val="Times New Roman"/>
        <family val="1"/>
      </rPr>
      <t>Th/</t>
    </r>
    <r>
      <rPr>
        <vertAlign val="superscript"/>
        <sz val="10"/>
        <rFont val="Times New Roman"/>
        <family val="1"/>
      </rPr>
      <t>238</t>
    </r>
    <r>
      <rPr>
        <sz val="10"/>
        <rFont val="Times New Roman"/>
        <family val="1"/>
      </rPr>
      <t>U value of 3.8. The errors are arbitrarily assumed to be 50%.</t>
    </r>
  </si>
  <si>
    <r>
      <t>d</t>
    </r>
    <r>
      <rPr>
        <b/>
        <vertAlign val="superscript"/>
        <sz val="10"/>
        <rFont val="Times New Roman"/>
        <family val="1"/>
      </rPr>
      <t>234</t>
    </r>
    <r>
      <rPr>
        <b/>
        <sz val="10"/>
        <rFont val="Times New Roman"/>
        <family val="1"/>
      </rPr>
      <t>U</t>
    </r>
    <r>
      <rPr>
        <b/>
        <vertAlign val="subscript"/>
        <sz val="10"/>
        <rFont val="Times New Roman"/>
        <family val="1"/>
      </rPr>
      <t>initial</t>
    </r>
  </si>
  <si>
    <t>ppt</t>
  </si>
  <si>
    <r>
      <t>measured</t>
    </r>
    <r>
      <rPr>
        <i/>
        <vertAlign val="superscript"/>
        <sz val="10"/>
        <rFont val="Times New Roman"/>
        <family val="1"/>
      </rPr>
      <t>a</t>
    </r>
  </si>
  <si>
    <r>
      <t>activity</t>
    </r>
    <r>
      <rPr>
        <i/>
        <vertAlign val="superscript"/>
        <sz val="10"/>
        <rFont val="Times New Roman"/>
        <family val="1"/>
      </rPr>
      <t>c</t>
    </r>
  </si>
  <si>
    <t>uncorrected</t>
  </si>
  <si>
    <r>
      <t>corrected</t>
    </r>
    <r>
      <rPr>
        <i/>
        <vertAlign val="superscript"/>
        <sz val="10"/>
        <rFont val="Times New Roman"/>
        <family val="1"/>
      </rPr>
      <t>b</t>
    </r>
  </si>
  <si>
    <t>Subsample</t>
    <phoneticPr fontId="12" type="noConversion"/>
  </si>
  <si>
    <r>
      <rPr>
        <b/>
        <vertAlign val="superscript"/>
        <sz val="10"/>
        <rFont val="Times New Roman"/>
        <family val="1"/>
      </rPr>
      <t>230</t>
    </r>
    <r>
      <rPr>
        <b/>
        <sz val="10"/>
        <rFont val="Times New Roman"/>
        <family val="1"/>
      </rPr>
      <t>Th/</t>
    </r>
    <r>
      <rPr>
        <b/>
        <vertAlign val="superscript"/>
        <sz val="10"/>
        <rFont val="Times New Roman"/>
        <family val="1"/>
      </rPr>
      <t>232</t>
    </r>
    <r>
      <rPr>
        <b/>
        <sz val="10"/>
        <rFont val="Times New Roman"/>
        <family val="1"/>
      </rPr>
      <t>Th</t>
    </r>
  </si>
  <si>
    <r>
      <t>atomic (x 10</t>
    </r>
    <r>
      <rPr>
        <b/>
        <vertAlign val="superscript"/>
        <sz val="10"/>
        <rFont val="Times New Roman"/>
        <family val="1"/>
      </rPr>
      <t>-6</t>
    </r>
    <r>
      <rPr>
        <b/>
        <sz val="10"/>
        <rFont val="Times New Roman"/>
        <family val="1"/>
      </rPr>
      <t>)</t>
    </r>
  </si>
  <si>
    <r>
      <t xml:space="preserve">corrected </t>
    </r>
    <r>
      <rPr>
        <b/>
        <i/>
        <vertAlign val="superscript"/>
        <sz val="10"/>
        <rFont val="Times New Roman"/>
        <family val="1"/>
      </rPr>
      <t>c,d</t>
    </r>
  </si>
  <si>
    <r>
      <t>Analytical errors are 2</t>
    </r>
    <r>
      <rPr>
        <sz val="10"/>
        <rFont val="Symbol"/>
        <family val="1"/>
        <charset val="2"/>
      </rPr>
      <t>s</t>
    </r>
    <r>
      <rPr>
        <sz val="10"/>
        <rFont val="Times New Roman"/>
        <family val="1"/>
      </rPr>
      <t xml:space="preserve"> of the mean.</t>
    </r>
  </si>
  <si>
    <r>
      <t>a</t>
    </r>
    <r>
      <rPr>
        <sz val="10"/>
        <rFont val="Symbol"/>
        <family val="1"/>
        <charset val="2"/>
      </rPr>
      <t>d</t>
    </r>
    <r>
      <rPr>
        <vertAlign val="superscript"/>
        <sz val="10"/>
        <rFont val="Times New Roman"/>
        <family val="1"/>
      </rPr>
      <t>234</t>
    </r>
    <r>
      <rPr>
        <sz val="10"/>
        <rFont val="Times New Roman"/>
        <family val="1"/>
      </rPr>
      <t>U = ([</t>
    </r>
    <r>
      <rPr>
        <vertAlign val="superscript"/>
        <sz val="10"/>
        <rFont val="Times New Roman"/>
        <family val="1"/>
      </rPr>
      <t>234</t>
    </r>
    <r>
      <rPr>
        <sz val="10"/>
        <rFont val="Times New Roman"/>
        <family val="1"/>
      </rPr>
      <t>U/</t>
    </r>
    <r>
      <rPr>
        <vertAlign val="superscript"/>
        <sz val="10"/>
        <rFont val="Times New Roman"/>
        <family val="1"/>
      </rPr>
      <t>238</t>
    </r>
    <r>
      <rPr>
        <sz val="10"/>
        <rFont val="Times New Roman"/>
        <family val="1"/>
      </rPr>
      <t>U]</t>
    </r>
    <r>
      <rPr>
        <vertAlign val="subscript"/>
        <sz val="10"/>
        <rFont val="Times New Roman"/>
        <family val="1"/>
      </rPr>
      <t>activity</t>
    </r>
    <r>
      <rPr>
        <sz val="10"/>
        <rFont val="Times New Roman"/>
        <family val="1"/>
      </rPr>
      <t xml:space="preserve"> - 1) x 1000. </t>
    </r>
    <r>
      <rPr>
        <sz val="10"/>
        <rFont val="Symbol"/>
        <family val="1"/>
        <charset val="2"/>
      </rPr>
      <t/>
    </r>
    <phoneticPr fontId="29" type="noConversion"/>
  </si>
  <si>
    <r>
      <t>b</t>
    </r>
    <r>
      <rPr>
        <sz val="10"/>
        <rFont val="Symbol"/>
        <family val="1"/>
        <charset val="2"/>
      </rPr>
      <t>d</t>
    </r>
    <r>
      <rPr>
        <vertAlign val="superscript"/>
        <sz val="10"/>
        <rFont val="Times New Roman"/>
        <family val="1"/>
      </rPr>
      <t>234</t>
    </r>
    <r>
      <rPr>
        <sz val="10"/>
        <rFont val="Times New Roman"/>
        <family val="1"/>
      </rPr>
      <t>U</t>
    </r>
    <r>
      <rPr>
        <vertAlign val="subscript"/>
        <sz val="10"/>
        <rFont val="Times New Roman"/>
        <family val="1"/>
      </rPr>
      <t>initial</t>
    </r>
    <r>
      <rPr>
        <sz val="10"/>
        <rFont val="Times New Roman"/>
        <family val="1"/>
      </rPr>
      <t xml:space="preserve"> corrected was calculated based on </t>
    </r>
    <r>
      <rPr>
        <vertAlign val="superscript"/>
        <sz val="10"/>
        <rFont val="Times New Roman"/>
        <family val="1"/>
      </rPr>
      <t>230</t>
    </r>
    <r>
      <rPr>
        <sz val="10"/>
        <rFont val="Times New Roman"/>
        <family val="1"/>
      </rPr>
      <t>Th age (</t>
    </r>
    <r>
      <rPr>
        <i/>
        <sz val="10"/>
        <rFont val="Times New Roman"/>
        <family val="1"/>
      </rPr>
      <t>T</t>
    </r>
    <r>
      <rPr>
        <sz val="10"/>
        <rFont val="Times New Roman"/>
        <family val="1"/>
      </rPr>
      <t xml:space="preserve">), i.e., </t>
    </r>
    <r>
      <rPr>
        <sz val="10"/>
        <rFont val="Symbol"/>
        <family val="1"/>
        <charset val="2"/>
      </rPr>
      <t>d</t>
    </r>
    <r>
      <rPr>
        <vertAlign val="superscript"/>
        <sz val="10"/>
        <rFont val="Times New Roman"/>
        <family val="1"/>
      </rPr>
      <t>234</t>
    </r>
    <r>
      <rPr>
        <sz val="10"/>
        <rFont val="Times New Roman"/>
        <family val="1"/>
      </rPr>
      <t>U</t>
    </r>
    <r>
      <rPr>
        <vertAlign val="subscript"/>
        <sz val="10"/>
        <rFont val="Times New Roman"/>
        <family val="1"/>
      </rPr>
      <t>initial</t>
    </r>
    <r>
      <rPr>
        <sz val="10"/>
        <rFont val="Times New Roman"/>
        <family val="1"/>
      </rPr>
      <t xml:space="preserve"> = </t>
    </r>
    <r>
      <rPr>
        <sz val="10"/>
        <rFont val="Symbol"/>
        <family val="1"/>
        <charset val="2"/>
      </rPr>
      <t>d</t>
    </r>
    <r>
      <rPr>
        <vertAlign val="superscript"/>
        <sz val="10"/>
        <rFont val="Times New Roman"/>
        <family val="1"/>
      </rPr>
      <t>234</t>
    </r>
    <r>
      <rPr>
        <sz val="10"/>
        <rFont val="Times New Roman"/>
        <family val="1"/>
      </rPr>
      <t>U</t>
    </r>
    <r>
      <rPr>
        <vertAlign val="subscript"/>
        <sz val="10"/>
        <rFont val="Times New Roman"/>
        <family val="1"/>
      </rPr>
      <t>measured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X</t>
    </r>
    <r>
      <rPr>
        <sz val="10"/>
        <rFont val="Times New Roman"/>
        <family val="1"/>
      </rPr>
      <t xml:space="preserve"> e</t>
    </r>
    <r>
      <rPr>
        <vertAlign val="superscript"/>
        <sz val="11"/>
        <rFont val="Symbol"/>
        <family val="1"/>
        <charset val="2"/>
      </rPr>
      <t>l</t>
    </r>
    <r>
      <rPr>
        <vertAlign val="superscript"/>
        <sz val="10"/>
        <rFont val="Times New Roman"/>
        <family val="1"/>
      </rPr>
      <t>234*</t>
    </r>
    <r>
      <rPr>
        <i/>
        <vertAlign val="superscript"/>
        <sz val="10"/>
        <rFont val="Times New Roman"/>
        <family val="1"/>
      </rPr>
      <t>T</t>
    </r>
    <r>
      <rPr>
        <sz val="10"/>
        <rFont val="Times New Roman"/>
        <family val="1"/>
      </rPr>
      <t xml:space="preserve">, and </t>
    </r>
    <r>
      <rPr>
        <i/>
        <sz val="10"/>
        <rFont val="Times New Roman"/>
        <family val="1"/>
      </rPr>
      <t>T</t>
    </r>
    <r>
      <rPr>
        <sz val="10"/>
        <rFont val="Times New Roman"/>
        <family val="1"/>
      </rPr>
      <t xml:space="preserve"> is corrected age.</t>
    </r>
  </si>
  <si>
    <r>
      <t>c</t>
    </r>
    <r>
      <rPr>
        <sz val="10"/>
        <rFont val="Times New Roman"/>
        <family val="1"/>
      </rPr>
      <t>[</t>
    </r>
    <r>
      <rPr>
        <vertAlign val="superscript"/>
        <sz val="10"/>
        <rFont val="Times New Roman"/>
        <family val="1"/>
      </rPr>
      <t>230</t>
    </r>
    <r>
      <rPr>
        <sz val="10"/>
        <rFont val="Times New Roman"/>
        <family val="1"/>
      </rPr>
      <t>Th/</t>
    </r>
    <r>
      <rPr>
        <vertAlign val="superscript"/>
        <sz val="10"/>
        <rFont val="Times New Roman"/>
        <family val="1"/>
      </rPr>
      <t>238</t>
    </r>
    <r>
      <rPr>
        <sz val="10"/>
        <rFont val="Times New Roman"/>
        <family val="1"/>
      </rPr>
      <t>U]</t>
    </r>
    <r>
      <rPr>
        <vertAlign val="subscript"/>
        <sz val="10"/>
        <rFont val="Times New Roman"/>
        <family val="1"/>
      </rPr>
      <t>activity</t>
    </r>
    <r>
      <rPr>
        <sz val="10"/>
        <rFont val="Times New Roman"/>
        <family val="1"/>
      </rPr>
      <t xml:space="preserve"> = 1 - e</t>
    </r>
    <r>
      <rPr>
        <vertAlign val="superscript"/>
        <sz val="10"/>
        <rFont val="Times New Roman"/>
        <family val="1"/>
      </rPr>
      <t>-</t>
    </r>
    <r>
      <rPr>
        <vertAlign val="superscript"/>
        <sz val="11"/>
        <rFont val="Symbol"/>
        <family val="1"/>
        <charset val="2"/>
      </rPr>
      <t>l</t>
    </r>
    <r>
      <rPr>
        <vertAlign val="superscript"/>
        <sz val="9"/>
        <rFont val="Times New Roman"/>
        <family val="1"/>
      </rPr>
      <t>230</t>
    </r>
    <r>
      <rPr>
        <i/>
        <vertAlign val="superscript"/>
        <sz val="11"/>
        <rFont val="Times New Roman"/>
        <family val="1"/>
      </rPr>
      <t>T</t>
    </r>
    <r>
      <rPr>
        <sz val="10"/>
        <rFont val="Times New Roman"/>
        <family val="1"/>
      </rPr>
      <t xml:space="preserve"> + (</t>
    </r>
    <r>
      <rPr>
        <sz val="10"/>
        <rFont val="Symbol"/>
        <family val="1"/>
        <charset val="2"/>
      </rPr>
      <t>d</t>
    </r>
    <r>
      <rPr>
        <vertAlign val="superscript"/>
        <sz val="10"/>
        <rFont val="Times New Roman"/>
        <family val="1"/>
      </rPr>
      <t>234</t>
    </r>
    <r>
      <rPr>
        <sz val="10"/>
        <rFont val="Times New Roman"/>
        <family val="1"/>
      </rPr>
      <t>U</t>
    </r>
    <r>
      <rPr>
        <vertAlign val="subscript"/>
        <sz val="10"/>
        <rFont val="Times New Roman"/>
        <family val="1"/>
      </rPr>
      <t>measured</t>
    </r>
    <r>
      <rPr>
        <sz val="10"/>
        <rFont val="Times New Roman"/>
        <family val="1"/>
      </rPr>
      <t>/1000)[</t>
    </r>
    <r>
      <rPr>
        <sz val="10"/>
        <rFont val="Symbol"/>
        <family val="1"/>
        <charset val="2"/>
      </rPr>
      <t>l</t>
    </r>
    <r>
      <rPr>
        <vertAlign val="subscript"/>
        <sz val="10"/>
        <rFont val="Times New Roman"/>
        <family val="1"/>
      </rPr>
      <t>230</t>
    </r>
    <r>
      <rPr>
        <sz val="10"/>
        <rFont val="Times New Roman"/>
        <family val="1"/>
      </rPr>
      <t>/(</t>
    </r>
    <r>
      <rPr>
        <sz val="10"/>
        <rFont val="Symbol"/>
        <family val="1"/>
        <charset val="2"/>
      </rPr>
      <t>l</t>
    </r>
    <r>
      <rPr>
        <vertAlign val="subscript"/>
        <sz val="10"/>
        <rFont val="Times New Roman"/>
        <family val="1"/>
      </rPr>
      <t>230</t>
    </r>
    <r>
      <rPr>
        <sz val="10"/>
        <rFont val="Times New Roman"/>
        <family val="1"/>
      </rPr>
      <t xml:space="preserve"> - </t>
    </r>
    <r>
      <rPr>
        <sz val="10"/>
        <rFont val="Symbol"/>
        <family val="1"/>
        <charset val="2"/>
      </rPr>
      <t>l</t>
    </r>
    <r>
      <rPr>
        <vertAlign val="subscript"/>
        <sz val="10"/>
        <rFont val="Times New Roman"/>
        <family val="1"/>
      </rPr>
      <t>234</t>
    </r>
    <r>
      <rPr>
        <sz val="10"/>
        <rFont val="Times New Roman"/>
        <family val="1"/>
      </rPr>
      <t>)](1 - e</t>
    </r>
    <r>
      <rPr>
        <vertAlign val="superscript"/>
        <sz val="10"/>
        <rFont val="Times New Roman"/>
        <family val="1"/>
      </rPr>
      <t>-(</t>
    </r>
    <r>
      <rPr>
        <vertAlign val="superscript"/>
        <sz val="11"/>
        <rFont val="Symbol"/>
        <family val="1"/>
        <charset val="2"/>
      </rPr>
      <t>l</t>
    </r>
    <r>
      <rPr>
        <vertAlign val="superscript"/>
        <sz val="9"/>
        <rFont val="Times New Roman"/>
        <family val="1"/>
      </rPr>
      <t>230</t>
    </r>
    <r>
      <rPr>
        <vertAlign val="superscript"/>
        <sz val="10"/>
        <rFont val="Times New Roman"/>
        <family val="1"/>
      </rPr>
      <t xml:space="preserve"> - </t>
    </r>
    <r>
      <rPr>
        <vertAlign val="superscript"/>
        <sz val="11"/>
        <rFont val="Symbol"/>
        <family val="1"/>
        <charset val="2"/>
      </rPr>
      <t>l</t>
    </r>
    <r>
      <rPr>
        <vertAlign val="superscript"/>
        <sz val="9"/>
        <rFont val="Times New Roman"/>
        <family val="1"/>
      </rPr>
      <t>234</t>
    </r>
    <r>
      <rPr>
        <vertAlign val="superscript"/>
        <sz val="10"/>
        <rFont val="Times New Roman"/>
        <family val="1"/>
      </rPr>
      <t xml:space="preserve">) </t>
    </r>
    <r>
      <rPr>
        <i/>
        <vertAlign val="superscript"/>
        <sz val="11"/>
        <rFont val="Times New Roman"/>
        <family val="1"/>
      </rPr>
      <t>T</t>
    </r>
    <r>
      <rPr>
        <sz val="10"/>
        <rFont val="Times New Roman"/>
        <family val="1"/>
      </rPr>
      <t xml:space="preserve">), where </t>
    </r>
    <r>
      <rPr>
        <i/>
        <sz val="10"/>
        <rFont val="Times New Roman"/>
        <family val="1"/>
      </rPr>
      <t>T</t>
    </r>
    <r>
      <rPr>
        <sz val="10"/>
        <rFont val="Times New Roman"/>
        <family val="1"/>
      </rPr>
      <t xml:space="preserve"> is the age.</t>
    </r>
  </si>
  <si>
    <r>
      <t>d</t>
    </r>
    <r>
      <rPr>
        <sz val="10"/>
        <rFont val="Times New Roman"/>
        <family val="1"/>
      </rPr>
      <t xml:space="preserve">Age corrections were calculated using an estimated atomic </t>
    </r>
    <r>
      <rPr>
        <vertAlign val="superscript"/>
        <sz val="10"/>
        <rFont val="Times New Roman"/>
        <family val="1"/>
      </rPr>
      <t>230</t>
    </r>
    <r>
      <rPr>
        <sz val="10"/>
        <rFont val="Times New Roman"/>
        <family val="1"/>
      </rPr>
      <t>Th/</t>
    </r>
    <r>
      <rPr>
        <vertAlign val="superscript"/>
        <sz val="10"/>
        <rFont val="Times New Roman"/>
        <family val="1"/>
      </rPr>
      <t>232</t>
    </r>
    <r>
      <rPr>
        <sz val="10"/>
        <rFont val="Times New Roman"/>
        <family val="1"/>
      </rPr>
      <t>Th ratio of 4 (</t>
    </r>
    <r>
      <rPr>
        <sz val="10"/>
        <rFont val="新細明體"/>
        <family val="1"/>
        <charset val="136"/>
      </rPr>
      <t>±</t>
    </r>
    <r>
      <rPr>
        <sz val="9.5"/>
        <rFont val="Times New Roman"/>
        <family val="1"/>
      </rPr>
      <t xml:space="preserve"> 2) x 10</t>
    </r>
    <r>
      <rPr>
        <vertAlign val="superscript"/>
        <sz val="9.5"/>
        <rFont val="Times New Roman"/>
        <family val="1"/>
      </rPr>
      <t>-6</t>
    </r>
    <r>
      <rPr>
        <sz val="9.5"/>
        <rFont val="Times New Roman"/>
        <family val="1"/>
      </rPr>
      <t>.</t>
    </r>
    <phoneticPr fontId="29" type="noConversion"/>
  </si>
  <si>
    <t>References:</t>
  </si>
  <si>
    <r>
      <t>Decay constants are 9.1705 x 10</t>
    </r>
    <r>
      <rPr>
        <vertAlign val="superscript"/>
        <sz val="10"/>
        <rFont val="Times New Roman"/>
        <family val="1"/>
      </rPr>
      <t>-6</t>
    </r>
    <r>
      <rPr>
        <sz val="10"/>
        <rFont val="Times New Roman"/>
        <family val="1"/>
      </rPr>
      <t xml:space="preserve"> yr</t>
    </r>
    <r>
      <rPr>
        <vertAlign val="superscript"/>
        <sz val="10"/>
        <rFont val="Times New Roman"/>
        <family val="1"/>
      </rPr>
      <t>-1</t>
    </r>
    <r>
      <rPr>
        <sz val="10"/>
        <rFont val="Times New Roman"/>
        <family val="1"/>
      </rPr>
      <t xml:space="preserve"> for</t>
    </r>
    <r>
      <rPr>
        <vertAlign val="superscript"/>
        <sz val="10"/>
        <rFont val="Times New Roman"/>
        <family val="1"/>
      </rPr>
      <t xml:space="preserve"> 230</t>
    </r>
    <r>
      <rPr>
        <sz val="10"/>
        <rFont val="Times New Roman"/>
        <family val="1"/>
      </rPr>
      <t>Th, 2.8221 x 10</t>
    </r>
    <r>
      <rPr>
        <vertAlign val="superscript"/>
        <sz val="10"/>
        <rFont val="Times New Roman"/>
        <family val="1"/>
      </rPr>
      <t>-6</t>
    </r>
    <r>
      <rPr>
        <sz val="10"/>
        <rFont val="Times New Roman"/>
        <family val="1"/>
      </rPr>
      <t xml:space="preserve"> yr</t>
    </r>
    <r>
      <rPr>
        <vertAlign val="superscript"/>
        <sz val="10"/>
        <rFont val="Times New Roman"/>
        <family val="1"/>
      </rPr>
      <t>-1</t>
    </r>
    <r>
      <rPr>
        <sz val="10"/>
        <rFont val="Times New Roman"/>
        <family val="1"/>
      </rPr>
      <t xml:space="preserve"> for </t>
    </r>
    <r>
      <rPr>
        <vertAlign val="superscript"/>
        <sz val="10"/>
        <rFont val="Times New Roman"/>
        <family val="1"/>
      </rPr>
      <t>234</t>
    </r>
    <r>
      <rPr>
        <sz val="10"/>
        <rFont val="Times New Roman"/>
        <family val="1"/>
      </rPr>
      <t>U (</t>
    </r>
    <r>
      <rPr>
        <i/>
        <sz val="10"/>
        <rFont val="Times New Roman"/>
        <family val="1"/>
      </rPr>
      <t>Cheng et al., 2013</t>
    </r>
    <r>
      <rPr>
        <sz val="10"/>
        <rFont val="Times New Roman"/>
        <family val="1"/>
      </rPr>
      <t>), and 1.55125 x 10</t>
    </r>
    <r>
      <rPr>
        <vertAlign val="superscript"/>
        <sz val="10"/>
        <rFont val="Times New Roman"/>
        <family val="1"/>
      </rPr>
      <t>-10</t>
    </r>
    <r>
      <rPr>
        <sz val="10"/>
        <rFont val="Times New Roman"/>
        <family val="1"/>
      </rPr>
      <t xml:space="preserve"> yr</t>
    </r>
    <r>
      <rPr>
        <vertAlign val="superscript"/>
        <sz val="10"/>
        <rFont val="Times New Roman"/>
        <family val="1"/>
      </rPr>
      <t>-1</t>
    </r>
    <r>
      <rPr>
        <sz val="10"/>
        <rFont val="Times New Roman"/>
        <family val="1"/>
      </rPr>
      <t xml:space="preserve"> for </t>
    </r>
    <r>
      <rPr>
        <vertAlign val="superscript"/>
        <sz val="10"/>
        <rFont val="Times New Roman"/>
        <family val="1"/>
      </rPr>
      <t>238</t>
    </r>
    <r>
      <rPr>
        <sz val="10"/>
        <rFont val="Times New Roman"/>
        <family val="1"/>
      </rPr>
      <t xml:space="preserve">U </t>
    </r>
    <r>
      <rPr>
        <i/>
        <sz val="10"/>
        <rFont val="Times New Roman"/>
        <family val="1"/>
      </rPr>
      <t>(Jaffey et al., 1971)</t>
    </r>
    <r>
      <rPr>
        <sz val="10"/>
        <rFont val="Times New Roman"/>
        <family val="1"/>
      </rPr>
      <t>.</t>
    </r>
    <phoneticPr fontId="17" type="noConversion"/>
  </si>
  <si>
    <t>ppb</t>
    <phoneticPr fontId="17" type="noConversion"/>
  </si>
  <si>
    <t>Depth</t>
    <phoneticPr fontId="12" type="noConversion"/>
  </si>
  <si>
    <t>Cheng, H. et al. (2013). Earth and Planetary Science Letters, 371–372, 82–91. https://doi.org/10.1016/j.epsl.2013.04.006</t>
    <phoneticPr fontId="17" type="noConversion"/>
  </si>
  <si>
    <t>Hiess, J. et al. (2012). Science, 335(6076), 1610–1614. https://doi.org/10.1126/science.1215507</t>
    <phoneticPr fontId="34" type="noConversion"/>
  </si>
  <si>
    <t xml:space="preserve">Jaffey, A. H. et al. (1971). Phys. Rev. C, 4(5), 1889–1906. https://doi.org/10.1103/PhysRevC.4.1889 </t>
    <phoneticPr fontId="35" type="noConversion"/>
  </si>
  <si>
    <t>Age (kyr BP)</t>
  </si>
  <si>
    <t>Age (kyr)</t>
  </si>
  <si>
    <t>U-Th dating results of BA7-1.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</si>
</sst>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0000"/>
    <numFmt numFmtId="165" formatCode="0.0"/>
    <numFmt numFmtId="166" formatCode="0.0000"/>
    <numFmt numFmtId="167" formatCode="&quot;±&quot;\ 0.0"/>
    <numFmt numFmtId="168" formatCode="&quot;±&quot;\ 0"/>
    <numFmt numFmtId="169" formatCode="&quot;±&quot;\ 0.00000"/>
    <numFmt numFmtId="170" formatCode="&quot;±&quot;\ 0.0000"/>
    <numFmt numFmtId="171" formatCode="&quot;±&quot;\ 0.00"/>
    <numFmt numFmtId="172" formatCode="0.000"/>
    <numFmt numFmtId="173" formatCode="&quot;±&quot;\ 0.000"/>
    <numFmt numFmtId="174" formatCode="#,##0.0"/>
  </numFmts>
  <fonts count="36">
    <font>
      <sz val="12"/>
      <color theme="1"/>
      <name val="Calibri"/>
      <family val="2"/>
      <charset val="136"/>
      <scheme val="minor"/>
    </font>
    <font>
      <b/>
      <vertAlign val="superscript"/>
      <sz val="10"/>
      <name val="Times New Roman"/>
      <family val="1"/>
    </font>
    <font>
      <b/>
      <sz val="10"/>
      <name val="Times New Roman"/>
      <family val="1"/>
    </font>
    <font>
      <b/>
      <vertAlign val="subscript"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vertAlign val="superscript"/>
      <sz val="10"/>
      <name val="Times New Roman"/>
      <family val="1"/>
    </font>
    <font>
      <vertAlign val="subscript"/>
      <sz val="10"/>
      <name val="Times New Roman"/>
      <family val="1"/>
    </font>
    <font>
      <vertAlign val="superscript"/>
      <sz val="9"/>
      <name val="Times New Roman"/>
      <family val="1"/>
    </font>
    <font>
      <sz val="9.5"/>
      <name val="Times New Roman"/>
      <family val="1"/>
    </font>
    <font>
      <sz val="9"/>
      <name val="細明體"/>
      <family val="3"/>
      <charset val="136"/>
    </font>
    <font>
      <i/>
      <vertAlign val="superscript"/>
      <sz val="10"/>
      <name val="Times New Roman"/>
      <family val="1"/>
    </font>
    <font>
      <i/>
      <sz val="10"/>
      <name val="Times New Roman"/>
      <family val="1"/>
    </font>
    <font>
      <vertAlign val="superscript"/>
      <sz val="11"/>
      <name val="Symbol"/>
      <family val="1"/>
      <charset val="2"/>
    </font>
    <font>
      <i/>
      <vertAlign val="superscript"/>
      <sz val="11"/>
      <name val="Times New Roman"/>
      <family val="1"/>
    </font>
    <font>
      <sz val="9"/>
      <name val="Calibri"/>
      <family val="2"/>
      <charset val="136"/>
      <scheme val="minor"/>
    </font>
    <font>
      <b/>
      <sz val="10"/>
      <name val="Lucida Bright"/>
      <family val="1"/>
    </font>
    <font>
      <b/>
      <sz val="10"/>
      <name val="Symbol"/>
      <family val="1"/>
      <charset val="2"/>
    </font>
    <font>
      <b/>
      <i/>
      <vertAlign val="superscript"/>
      <sz val="10"/>
      <name val="Times New Roman"/>
      <family val="1"/>
    </font>
    <font>
      <sz val="10"/>
      <name val="Lucida Bright"/>
      <family val="1"/>
    </font>
    <font>
      <sz val="12"/>
      <color theme="1"/>
      <name val="Calibri"/>
      <family val="2"/>
      <charset val="136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4"/>
      <color indexed="8"/>
      <name val="Times New Roman"/>
      <family val="1"/>
    </font>
    <font>
      <sz val="10"/>
      <color theme="1"/>
      <name val="Times New Roman"/>
      <family val="1"/>
    </font>
    <font>
      <sz val="10"/>
      <name val="Symbol"/>
      <family val="1"/>
      <charset val="2"/>
    </font>
    <font>
      <sz val="9"/>
      <name val="Lucida Bright"/>
      <family val="1"/>
    </font>
    <font>
      <sz val="10"/>
      <name val="新細明體"/>
      <family val="1"/>
      <charset val="136"/>
    </font>
    <font>
      <vertAlign val="superscript"/>
      <sz val="9.5"/>
      <name val="Times New Roman"/>
      <family val="1"/>
    </font>
    <font>
      <b/>
      <sz val="12"/>
      <color theme="1"/>
      <name val="Times New Roman"/>
      <family val="1"/>
    </font>
    <font>
      <b/>
      <i/>
      <sz val="10"/>
      <color indexed="8"/>
      <name val="Times New Roman"/>
      <family val="1"/>
    </font>
    <font>
      <sz val="9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1" fillId="0" borderId="0"/>
    <xf numFmtId="0" fontId="22" fillId="0" borderId="0">
      <alignment vertical="center"/>
    </xf>
  </cellStyleXfs>
  <cellXfs count="73">
    <xf numFmtId="0" fontId="0" fillId="0" borderId="0" xfId="0"/>
    <xf numFmtId="166" fontId="5" fillId="0" borderId="0" xfId="7" applyNumberFormat="1" applyFont="1" applyAlignment="1">
      <alignment horizontal="left"/>
    </xf>
    <xf numFmtId="0" fontId="25" fillId="0" borderId="0" xfId="7" applyFont="1" applyAlignment="1">
      <alignment horizontal="center"/>
    </xf>
    <xf numFmtId="0" fontId="8" fillId="0" borderId="0" xfId="7" applyFont="1" applyAlignment="1">
      <alignment horizontal="left" vertical="center"/>
    </xf>
    <xf numFmtId="0" fontId="13" fillId="0" borderId="0" xfId="7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6" applyFont="1" applyAlignment="1">
      <alignment horizontal="left" vertical="top"/>
    </xf>
    <xf numFmtId="0" fontId="32" fillId="0" borderId="0" xfId="0" applyFont="1"/>
    <xf numFmtId="166" fontId="5" fillId="0" borderId="0" xfId="0" applyNumberFormat="1" applyFont="1" applyAlignment="1">
      <alignment horizontal="left"/>
    </xf>
    <xf numFmtId="0" fontId="23" fillId="0" borderId="0" xfId="7" applyFont="1" applyAlignment="1">
      <alignment horizontal="left"/>
    </xf>
    <xf numFmtId="0" fontId="22" fillId="0" borderId="0" xfId="7" applyAlignment="1"/>
    <xf numFmtId="165" fontId="18" fillId="0" borderId="0" xfId="7" applyNumberFormat="1" applyFont="1" applyAlignment="1">
      <alignment horizontal="right"/>
    </xf>
    <xf numFmtId="167" fontId="22" fillId="0" borderId="0" xfId="7" applyNumberFormat="1" applyAlignment="1">
      <alignment horizontal="left"/>
    </xf>
    <xf numFmtId="165" fontId="22" fillId="0" borderId="0" xfId="7" applyNumberFormat="1" applyAlignment="1">
      <alignment horizontal="right"/>
    </xf>
    <xf numFmtId="2" fontId="22" fillId="0" borderId="0" xfId="7" applyNumberFormat="1" applyAlignment="1">
      <alignment horizontal="right"/>
    </xf>
    <xf numFmtId="171" fontId="22" fillId="0" borderId="0" xfId="7" applyNumberFormat="1" applyAlignment="1">
      <alignment horizontal="left"/>
    </xf>
    <xf numFmtId="172" fontId="22" fillId="0" borderId="0" xfId="7" applyNumberFormat="1" applyAlignment="1">
      <alignment horizontal="right"/>
    </xf>
    <xf numFmtId="173" fontId="22" fillId="0" borderId="0" xfId="7" applyNumberFormat="1" applyAlignment="1">
      <alignment horizontal="left"/>
    </xf>
    <xf numFmtId="1" fontId="22" fillId="0" borderId="0" xfId="7" applyNumberFormat="1" applyAlignment="1">
      <alignment horizontal="right"/>
    </xf>
    <xf numFmtId="168" fontId="22" fillId="0" borderId="0" xfId="7" applyNumberFormat="1" applyAlignment="1">
      <alignment horizontal="left"/>
    </xf>
    <xf numFmtId="172" fontId="22" fillId="0" borderId="0" xfId="7" applyNumberFormat="1" applyAlignment="1"/>
    <xf numFmtId="173" fontId="21" fillId="0" borderId="0" xfId="7" applyNumberFormat="1" applyFont="1" applyAlignment="1">
      <alignment horizontal="left"/>
    </xf>
    <xf numFmtId="0" fontId="23" fillId="0" borderId="3" xfId="7" applyFont="1" applyBorder="1" applyAlignment="1">
      <alignment horizontal="left"/>
    </xf>
    <xf numFmtId="0" fontId="2" fillId="0" borderId="0" xfId="7" applyFont="1" applyAlignment="1">
      <alignment horizontal="center"/>
    </xf>
    <xf numFmtId="165" fontId="27" fillId="0" borderId="0" xfId="7" applyNumberFormat="1" applyFont="1" applyAlignment="1">
      <alignment horizontal="center"/>
    </xf>
    <xf numFmtId="172" fontId="27" fillId="0" borderId="0" xfId="7" applyNumberFormat="1" applyFont="1" applyAlignment="1"/>
    <xf numFmtId="173" fontId="27" fillId="0" borderId="0" xfId="7" applyNumberFormat="1" applyFont="1" applyAlignment="1">
      <alignment horizontal="left"/>
    </xf>
    <xf numFmtId="165" fontId="27" fillId="0" borderId="0" xfId="7" applyNumberFormat="1" applyFont="1" applyAlignment="1">
      <alignment horizontal="right"/>
    </xf>
    <xf numFmtId="167" fontId="27" fillId="0" borderId="0" xfId="7" applyNumberFormat="1" applyFont="1" applyAlignment="1">
      <alignment horizontal="left"/>
    </xf>
    <xf numFmtId="2" fontId="27" fillId="0" borderId="0" xfId="7" applyNumberFormat="1" applyFont="1" applyAlignment="1">
      <alignment horizontal="right"/>
    </xf>
    <xf numFmtId="171" fontId="27" fillId="0" borderId="0" xfId="7" applyNumberFormat="1" applyFont="1" applyAlignment="1">
      <alignment horizontal="left"/>
    </xf>
    <xf numFmtId="166" fontId="27" fillId="0" borderId="0" xfId="7" applyNumberFormat="1" applyFont="1" applyAlignment="1"/>
    <xf numFmtId="170" fontId="27" fillId="0" borderId="0" xfId="7" applyNumberFormat="1" applyFont="1" applyAlignment="1">
      <alignment horizontal="left"/>
    </xf>
    <xf numFmtId="165" fontId="27" fillId="0" borderId="0" xfId="7" applyNumberFormat="1" applyFont="1" applyAlignment="1"/>
    <xf numFmtId="168" fontId="27" fillId="0" borderId="0" xfId="7" applyNumberFormat="1" applyFont="1" applyAlignment="1">
      <alignment horizontal="left"/>
    </xf>
    <xf numFmtId="0" fontId="24" fillId="0" borderId="0" xfId="7" applyFont="1" applyAlignment="1">
      <alignment horizontal="center"/>
    </xf>
    <xf numFmtId="172" fontId="27" fillId="0" borderId="0" xfId="0" applyNumberFormat="1" applyFont="1"/>
    <xf numFmtId="173" fontId="27" fillId="0" borderId="0" xfId="0" applyNumberFormat="1" applyFont="1" applyAlignment="1">
      <alignment horizontal="left"/>
    </xf>
    <xf numFmtId="165" fontId="27" fillId="0" borderId="0" xfId="0" applyNumberFormat="1" applyFont="1" applyAlignment="1">
      <alignment horizontal="right"/>
    </xf>
    <xf numFmtId="167" fontId="27" fillId="0" borderId="0" xfId="0" applyNumberFormat="1" applyFont="1" applyAlignment="1">
      <alignment horizontal="left"/>
    </xf>
    <xf numFmtId="2" fontId="27" fillId="0" borderId="0" xfId="0" applyNumberFormat="1" applyFont="1" applyAlignment="1">
      <alignment horizontal="right"/>
    </xf>
    <xf numFmtId="171" fontId="27" fillId="0" borderId="0" xfId="0" applyNumberFormat="1" applyFont="1" applyAlignment="1">
      <alignment horizontal="left"/>
    </xf>
    <xf numFmtId="164" fontId="27" fillId="0" borderId="0" xfId="0" applyNumberFormat="1" applyFont="1"/>
    <xf numFmtId="169" fontId="27" fillId="0" borderId="0" xfId="0" applyNumberFormat="1" applyFont="1" applyAlignment="1">
      <alignment horizontal="left"/>
    </xf>
    <xf numFmtId="2" fontId="27" fillId="0" borderId="0" xfId="0" applyNumberFormat="1" applyFont="1"/>
    <xf numFmtId="165" fontId="27" fillId="0" borderId="0" xfId="0" applyNumberFormat="1" applyFont="1"/>
    <xf numFmtId="166" fontId="27" fillId="0" borderId="0" xfId="0" applyNumberFormat="1" applyFont="1"/>
    <xf numFmtId="170" fontId="27" fillId="0" borderId="0" xfId="0" applyNumberFormat="1" applyFont="1" applyAlignment="1">
      <alignment horizontal="left"/>
    </xf>
    <xf numFmtId="1" fontId="27" fillId="0" borderId="0" xfId="0" applyNumberFormat="1" applyFont="1" applyAlignment="1">
      <alignment horizontal="right"/>
    </xf>
    <xf numFmtId="168" fontId="27" fillId="0" borderId="0" xfId="0" applyNumberFormat="1" applyFont="1" applyAlignment="1">
      <alignment horizontal="left"/>
    </xf>
    <xf numFmtId="1" fontId="27" fillId="0" borderId="0" xfId="7" applyNumberFormat="1" applyFont="1" applyAlignment="1">
      <alignment horizontal="right"/>
    </xf>
    <xf numFmtId="164" fontId="27" fillId="0" borderId="0" xfId="7" applyNumberFormat="1" applyFont="1" applyAlignment="1"/>
    <xf numFmtId="169" fontId="27" fillId="0" borderId="0" xfId="7" applyNumberFormat="1" applyFont="1" applyAlignment="1">
      <alignment horizontal="left"/>
    </xf>
    <xf numFmtId="2" fontId="27" fillId="0" borderId="0" xfId="7" applyNumberFormat="1" applyFont="1" applyAlignment="1"/>
    <xf numFmtId="172" fontId="27" fillId="0" borderId="0" xfId="0" applyNumberFormat="1" applyFont="1" applyAlignment="1">
      <alignment horizontal="right"/>
    </xf>
    <xf numFmtId="164" fontId="27" fillId="0" borderId="0" xfId="0" applyNumberFormat="1" applyFont="1" applyAlignment="1">
      <alignment horizontal="right"/>
    </xf>
    <xf numFmtId="166" fontId="27" fillId="0" borderId="0" xfId="0" applyNumberFormat="1" applyFont="1" applyAlignment="1">
      <alignment horizontal="right"/>
    </xf>
    <xf numFmtId="0" fontId="26" fillId="0" borderId="0" xfId="7" applyFont="1" applyAlignment="1">
      <alignment horizontal="center"/>
    </xf>
    <xf numFmtId="174" fontId="33" fillId="0" borderId="0" xfId="0" applyNumberFormat="1" applyFont="1" applyAlignment="1">
      <alignment horizontal="right"/>
    </xf>
    <xf numFmtId="167" fontId="33" fillId="0" borderId="0" xfId="0" applyNumberFormat="1" applyFont="1" applyAlignment="1">
      <alignment horizontal="left"/>
    </xf>
    <xf numFmtId="0" fontId="25" fillId="0" borderId="3" xfId="7" applyFont="1" applyBorder="1" applyAlignment="1">
      <alignment horizontal="center"/>
    </xf>
    <xf numFmtId="0" fontId="2" fillId="0" borderId="2" xfId="7" applyFont="1" applyBorder="1" applyAlignment="1">
      <alignment horizontal="center" wrapText="1"/>
    </xf>
    <xf numFmtId="165" fontId="19" fillId="0" borderId="2" xfId="7" applyNumberFormat="1" applyFont="1" applyBorder="1" applyAlignment="1">
      <alignment horizontal="center" wrapText="1"/>
    </xf>
    <xf numFmtId="0" fontId="22" fillId="0" borderId="1" xfId="7" applyBorder="1" applyAlignment="1">
      <alignment horizontal="center"/>
    </xf>
    <xf numFmtId="0" fontId="1" fillId="0" borderId="2" xfId="7" applyFont="1" applyBorder="1" applyAlignment="1">
      <alignment horizontal="center" vertical="center"/>
    </xf>
    <xf numFmtId="165" fontId="1" fillId="0" borderId="2" xfId="7" applyNumberFormat="1" applyFont="1" applyBorder="1" applyAlignment="1">
      <alignment horizontal="center" wrapText="1"/>
    </xf>
    <xf numFmtId="0" fontId="22" fillId="0" borderId="2" xfId="7" applyBorder="1" applyAlignment="1">
      <alignment horizontal="center" wrapText="1"/>
    </xf>
    <xf numFmtId="166" fontId="2" fillId="0" borderId="2" xfId="7" applyNumberFormat="1" applyFont="1" applyBorder="1" applyAlignment="1">
      <alignment horizontal="center" wrapText="1"/>
    </xf>
    <xf numFmtId="165" fontId="2" fillId="0" borderId="2" xfId="7" applyNumberFormat="1" applyFont="1" applyBorder="1" applyAlignment="1">
      <alignment horizontal="center" wrapText="1"/>
    </xf>
    <xf numFmtId="165" fontId="2" fillId="0" borderId="1" xfId="7" applyNumberFormat="1" applyFont="1" applyBorder="1" applyAlignment="1">
      <alignment horizontal="center"/>
    </xf>
    <xf numFmtId="165" fontId="2" fillId="0" borderId="1" xfId="7" applyNumberFormat="1" applyFont="1" applyBorder="1" applyAlignment="1">
      <alignment horizontal="center"/>
    </xf>
    <xf numFmtId="166" fontId="2" fillId="0" borderId="1" xfId="7" applyNumberFormat="1" applyFont="1" applyBorder="1" applyAlignment="1">
      <alignment horizontal="center"/>
    </xf>
    <xf numFmtId="0" fontId="2" fillId="0" borderId="1" xfId="7" applyFont="1" applyBorder="1" applyAlignment="1">
      <alignment horizontal="center"/>
    </xf>
  </cellXfs>
  <cellStyles count="8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一般 2" xfId="7" xr:uid="{443225A8-50C8-5640-8E71-1104E11DA234}"/>
    <cellStyle name="一般 3" xfId="1" xr:uid="{00000000-0005-0000-0000-000001000000}"/>
    <cellStyle name="常规_Sheet1" xfId="6" xr:uid="{33AEE6B2-0DCE-9C4D-BB77-B491BF86A5C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3FB40-279C-0F43-A353-96C1CECF0542}">
  <dimension ref="A1:AK79"/>
  <sheetViews>
    <sheetView tabSelected="1" zoomScale="110" zoomScaleNormal="110" workbookViewId="0"/>
  </sheetViews>
  <sheetFormatPr baseColWidth="10" defaultColWidth="10.6640625" defaultRowHeight="16"/>
  <cols>
    <col min="2" max="3" width="9.83203125" customWidth="1"/>
    <col min="4" max="4" width="9" customWidth="1"/>
    <col min="5" max="5" width="7.5" customWidth="1"/>
  </cols>
  <sheetData>
    <row r="1" spans="1:29">
      <c r="A1" s="9" t="s">
        <v>29</v>
      </c>
      <c r="B1" s="10"/>
      <c r="C1" s="11"/>
      <c r="D1" s="12"/>
      <c r="E1" s="13"/>
      <c r="F1" s="12"/>
      <c r="G1" s="14"/>
      <c r="H1" s="15"/>
      <c r="I1" s="16"/>
      <c r="J1" s="17"/>
      <c r="K1" s="18"/>
      <c r="L1" s="19"/>
      <c r="M1" s="20"/>
      <c r="N1" s="17"/>
      <c r="O1" s="20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29" ht="9" customHeight="1" thickBot="1">
      <c r="A2" s="22"/>
      <c r="B2" s="10"/>
      <c r="C2" s="11"/>
      <c r="D2" s="12"/>
      <c r="E2" s="13"/>
      <c r="F2" s="12"/>
      <c r="G2" s="14"/>
      <c r="H2" s="15"/>
      <c r="I2" s="16"/>
      <c r="J2" s="17"/>
      <c r="K2" s="18"/>
      <c r="L2" s="19"/>
      <c r="M2" s="20"/>
      <c r="N2" s="17"/>
      <c r="O2" s="20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</row>
    <row r="3" spans="1:29" ht="17">
      <c r="A3" s="23" t="s">
        <v>11</v>
      </c>
      <c r="B3" s="64" t="s">
        <v>0</v>
      </c>
      <c r="C3" s="64"/>
      <c r="D3" s="65" t="s">
        <v>1</v>
      </c>
      <c r="E3" s="66"/>
      <c r="F3" s="62" t="s">
        <v>2</v>
      </c>
      <c r="G3" s="66"/>
      <c r="H3" s="67" t="s">
        <v>3</v>
      </c>
      <c r="I3" s="66"/>
      <c r="J3" s="68" t="s">
        <v>12</v>
      </c>
      <c r="K3" s="66"/>
      <c r="L3" s="61" t="s">
        <v>28</v>
      </c>
      <c r="M3" s="61"/>
      <c r="N3" s="61" t="s">
        <v>27</v>
      </c>
      <c r="O3" s="61"/>
      <c r="P3" s="62" t="s">
        <v>5</v>
      </c>
      <c r="Q3" s="62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</row>
    <row r="4" spans="1:29">
      <c r="A4" s="69" t="s">
        <v>23</v>
      </c>
      <c r="B4" s="70" t="s">
        <v>22</v>
      </c>
      <c r="C4" s="70"/>
      <c r="D4" s="70" t="s">
        <v>6</v>
      </c>
      <c r="E4" s="63"/>
      <c r="F4" s="70" t="s">
        <v>7</v>
      </c>
      <c r="G4" s="63"/>
      <c r="H4" s="71" t="s">
        <v>8</v>
      </c>
      <c r="I4" s="63"/>
      <c r="J4" s="70" t="s">
        <v>13</v>
      </c>
      <c r="K4" s="63"/>
      <c r="L4" s="70" t="s">
        <v>9</v>
      </c>
      <c r="M4" s="63"/>
      <c r="N4" s="72" t="s">
        <v>14</v>
      </c>
      <c r="O4" s="63"/>
      <c r="P4" s="70" t="s">
        <v>10</v>
      </c>
      <c r="Q4" s="63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29" s="35" customFormat="1" ht="15" customHeight="1">
      <c r="A5" s="24">
        <v>317</v>
      </c>
      <c r="B5" s="25">
        <v>270.65205917570762</v>
      </c>
      <c r="C5" s="26">
        <v>3.1235992807578758E-2</v>
      </c>
      <c r="D5" s="27">
        <v>246.77886080035634</v>
      </c>
      <c r="E5" s="28">
        <v>1.9365139801075335</v>
      </c>
      <c r="F5" s="29">
        <v>47.032967471174913</v>
      </c>
      <c r="G5" s="30">
        <v>0.23552839606593734</v>
      </c>
      <c r="H5" s="31">
        <v>1.0261873021917327</v>
      </c>
      <c r="I5" s="32">
        <v>1.799353935790528E-3</v>
      </c>
      <c r="J5" s="33">
        <v>18556.500504663982</v>
      </c>
      <c r="K5" s="34">
        <v>149.19161897235003</v>
      </c>
      <c r="L5" s="33">
        <v>365.33951968345843</v>
      </c>
      <c r="M5" s="28">
        <v>5.0171296691998979</v>
      </c>
      <c r="N5" s="33">
        <v>365.31820681933397</v>
      </c>
      <c r="O5" s="28">
        <v>5.0162872404916943</v>
      </c>
      <c r="P5" s="27">
        <v>131.86766621413977</v>
      </c>
      <c r="Q5" s="28">
        <v>2.0308371126048708</v>
      </c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9">
      <c r="A6" s="24">
        <v>319</v>
      </c>
      <c r="B6" s="36">
        <v>267.65433794957636</v>
      </c>
      <c r="C6" s="37">
        <v>1.7738933380275275E-2</v>
      </c>
      <c r="D6" s="38">
        <v>2860.2691786481723</v>
      </c>
      <c r="E6" s="39">
        <v>1.6849925952258094</v>
      </c>
      <c r="F6" s="40">
        <v>46.828682546876223</v>
      </c>
      <c r="G6" s="41">
        <v>0.16119151679665505</v>
      </c>
      <c r="H6" s="42">
        <v>1.0274529472528855</v>
      </c>
      <c r="I6" s="43">
        <v>2.5604396308550871E-4</v>
      </c>
      <c r="J6" s="44">
        <v>1585.2413173850859</v>
      </c>
      <c r="K6" s="39">
        <v>1.0086682437134347</v>
      </c>
      <c r="L6" s="44">
        <v>369.62952251805757</v>
      </c>
      <c r="M6" s="41">
        <v>0.94631304506178526</v>
      </c>
      <c r="N6" s="45">
        <v>369.35466993063244</v>
      </c>
      <c r="O6" s="39">
        <v>0.954410555392601</v>
      </c>
      <c r="P6" s="40">
        <v>132.79905659917438</v>
      </c>
      <c r="Q6" s="41">
        <v>0.58140072528807285</v>
      </c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7" spans="1:29">
      <c r="A7" s="24">
        <v>321</v>
      </c>
      <c r="B7" s="36">
        <v>256.96163348366326</v>
      </c>
      <c r="C7" s="37">
        <v>2.4519493733884984E-2</v>
      </c>
      <c r="D7" s="38">
        <v>8044.640692038799</v>
      </c>
      <c r="E7" s="39">
        <v>8.0424175393596844</v>
      </c>
      <c r="F7" s="40">
        <v>52.200310675742266</v>
      </c>
      <c r="G7" s="41">
        <v>0.21067138094732896</v>
      </c>
      <c r="H7" s="46">
        <v>1.038114573100845</v>
      </c>
      <c r="I7" s="47">
        <v>1.2912456941028771E-3</v>
      </c>
      <c r="J7" s="36">
        <v>546.73009615157753</v>
      </c>
      <c r="K7" s="41">
        <v>0.87093316747190042</v>
      </c>
      <c r="L7" s="45">
        <v>380.38931548122264</v>
      </c>
      <c r="M7" s="39">
        <v>4.0909364807958299</v>
      </c>
      <c r="N7" s="45">
        <v>379.59598798206184</v>
      </c>
      <c r="O7" s="39">
        <v>4.0820046851408014</v>
      </c>
      <c r="P7" s="38">
        <v>152.37297667677336</v>
      </c>
      <c r="Q7" s="39">
        <v>1.8975193709206204</v>
      </c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29">
      <c r="A8" s="24">
        <v>325.5</v>
      </c>
      <c r="B8" s="36">
        <v>281.15096823355879</v>
      </c>
      <c r="C8" s="37">
        <v>4.6494509793820311E-2</v>
      </c>
      <c r="D8" s="48">
        <v>68495.21529058415</v>
      </c>
      <c r="E8" s="49">
        <v>28.825131373530347</v>
      </c>
      <c r="F8" s="40">
        <v>52.435374969855843</v>
      </c>
      <c r="G8" s="41">
        <v>0.29022727021837075</v>
      </c>
      <c r="H8" s="42">
        <v>1.0429494709634646</v>
      </c>
      <c r="I8" s="43">
        <v>5.300818349272267E-4</v>
      </c>
      <c r="J8" s="36">
        <v>70.584391859050356</v>
      </c>
      <c r="K8" s="37">
        <v>4.5096187513674384E-2</v>
      </c>
      <c r="L8" s="45">
        <v>395.33463821834516</v>
      </c>
      <c r="M8" s="39">
        <v>2.3124860863174921</v>
      </c>
      <c r="N8" s="45">
        <v>389.62561009505941</v>
      </c>
      <c r="O8" s="39">
        <v>3.666146229275153</v>
      </c>
      <c r="P8" s="38">
        <v>157.45323946779814</v>
      </c>
      <c r="Q8" s="39">
        <v>1.8457067250772581</v>
      </c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</row>
    <row r="9" spans="1:29">
      <c r="A9" s="24">
        <v>390</v>
      </c>
      <c r="B9" s="25">
        <v>281.73715490723885</v>
      </c>
      <c r="C9" s="26">
        <v>4.6425818441782604E-2</v>
      </c>
      <c r="D9" s="50">
        <v>11027.71373123691</v>
      </c>
      <c r="E9" s="34">
        <v>25.078257983524459</v>
      </c>
      <c r="F9" s="29">
        <v>44.429091998975601</v>
      </c>
      <c r="G9" s="30">
        <v>0.26440217500921021</v>
      </c>
      <c r="H9" s="51">
        <v>1.0315794200685127</v>
      </c>
      <c r="I9" s="52">
        <v>3.2237635646257775E-4</v>
      </c>
      <c r="J9" s="53">
        <v>434.53760964495285</v>
      </c>
      <c r="K9" s="28">
        <v>0.99491144213839944</v>
      </c>
      <c r="L9" s="33">
        <v>392.68082143841269</v>
      </c>
      <c r="M9" s="28">
        <v>1.6766139787584029</v>
      </c>
      <c r="N9" s="33">
        <v>391.67206954924063</v>
      </c>
      <c r="O9" s="28">
        <v>1.7371736061552279</v>
      </c>
      <c r="P9" s="27">
        <v>134.18464189664178</v>
      </c>
      <c r="Q9" s="28">
        <v>1.0377037294184295</v>
      </c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29">
      <c r="A10" s="24">
        <v>447</v>
      </c>
      <c r="B10" s="25">
        <v>317.39023162053451</v>
      </c>
      <c r="C10" s="26">
        <v>3.6544544499255135E-2</v>
      </c>
      <c r="D10" s="27">
        <v>14263.512173779274</v>
      </c>
      <c r="E10" s="28">
        <v>4.3259697247197222</v>
      </c>
      <c r="F10" s="29">
        <v>41.244009634757049</v>
      </c>
      <c r="G10" s="30">
        <v>0.19960181128638613</v>
      </c>
      <c r="H10" s="51">
        <v>1.0283277974951142</v>
      </c>
      <c r="I10" s="52">
        <v>3.267304620269723E-4</v>
      </c>
      <c r="J10" s="25">
        <v>377.28080976378772</v>
      </c>
      <c r="K10" s="30">
        <v>0.15996637602978675</v>
      </c>
      <c r="L10" s="33">
        <v>396.17566148052885</v>
      </c>
      <c r="M10" s="28">
        <v>1.5411454498883244</v>
      </c>
      <c r="N10" s="33">
        <v>395.11465651653083</v>
      </c>
      <c r="O10" s="28">
        <v>1.6172009454977414</v>
      </c>
      <c r="P10" s="29">
        <v>125.78113416667657</v>
      </c>
      <c r="Q10" s="30">
        <v>0.83928608444082897</v>
      </c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</row>
    <row r="11" spans="1:29">
      <c r="A11" s="24">
        <v>488.5</v>
      </c>
      <c r="B11" s="25">
        <v>226.07360775329008</v>
      </c>
      <c r="C11" s="26">
        <v>4.0023804632696482E-2</v>
      </c>
      <c r="D11" s="50">
        <v>24362.853953669677</v>
      </c>
      <c r="E11" s="34">
        <v>16.727608727473239</v>
      </c>
      <c r="F11" s="29">
        <v>42.524813730074442</v>
      </c>
      <c r="G11" s="30">
        <v>0.31044699319290164</v>
      </c>
      <c r="H11" s="51">
        <v>1.0317497219265395</v>
      </c>
      <c r="I11" s="52">
        <v>9.0521306055398791E-4</v>
      </c>
      <c r="J11" s="53">
        <v>157.85637460535983</v>
      </c>
      <c r="K11" s="30">
        <v>0.17364314428887309</v>
      </c>
      <c r="L11" s="33">
        <v>402.64081238932124</v>
      </c>
      <c r="M11" s="28">
        <v>3.8479687873846138</v>
      </c>
      <c r="N11" s="33">
        <v>399.83459373240629</v>
      </c>
      <c r="O11" s="28">
        <v>4.0134027082876953</v>
      </c>
      <c r="P11" s="27">
        <v>131.42616243549867</v>
      </c>
      <c r="Q11" s="28">
        <v>1.7923561054135826</v>
      </c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29">
      <c r="A12" s="24">
        <v>519</v>
      </c>
      <c r="B12" s="25">
        <v>401.82021316073144</v>
      </c>
      <c r="C12" s="26">
        <v>6.7826513156680465E-2</v>
      </c>
      <c r="D12" s="50">
        <v>40424.578019030574</v>
      </c>
      <c r="E12" s="34">
        <v>18.989889622441389</v>
      </c>
      <c r="F12" s="29">
        <v>41.388063145074923</v>
      </c>
      <c r="G12" s="30">
        <v>0.37074978817819432</v>
      </c>
      <c r="H12" s="51">
        <v>1.0307813975578153</v>
      </c>
      <c r="I12" s="52">
        <v>5.4163722953316209E-4</v>
      </c>
      <c r="J12" s="25">
        <v>168.9347204802487</v>
      </c>
      <c r="K12" s="30">
        <v>0.11561393920508439</v>
      </c>
      <c r="L12" s="33">
        <v>404.77918108480486</v>
      </c>
      <c r="M12" s="28">
        <v>2.8985562252807147</v>
      </c>
      <c r="N12" s="33">
        <v>402.15533295607116</v>
      </c>
      <c r="O12" s="28">
        <v>3.1266523098846135</v>
      </c>
      <c r="P12" s="27">
        <v>128.75343380709501</v>
      </c>
      <c r="Q12" s="28">
        <v>1.6277120549628408</v>
      </c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</row>
    <row r="13" spans="1:29">
      <c r="A13" s="24">
        <v>554</v>
      </c>
      <c r="B13" s="25">
        <v>406.37139847490454</v>
      </c>
      <c r="C13" s="26">
        <v>6.5512543365436396E-2</v>
      </c>
      <c r="D13" s="50">
        <v>25168.970206504247</v>
      </c>
      <c r="E13" s="34">
        <v>242.18563389713</v>
      </c>
      <c r="F13" s="29">
        <v>41.960914950115225</v>
      </c>
      <c r="G13" s="30">
        <v>0.67617950124005777</v>
      </c>
      <c r="H13" s="51">
        <v>1.0320086578113474</v>
      </c>
      <c r="I13" s="52">
        <v>2.9595146020257817E-4</v>
      </c>
      <c r="J13" s="53">
        <v>274.73063394347861</v>
      </c>
      <c r="K13" s="28">
        <v>2.6443743450468378</v>
      </c>
      <c r="L13" s="33">
        <v>406.62115285490233</v>
      </c>
      <c r="M13" s="28">
        <v>3.8113922319900158</v>
      </c>
      <c r="N13" s="33">
        <v>405.0170934672409</v>
      </c>
      <c r="O13" s="28">
        <v>3.8418092130782568</v>
      </c>
      <c r="P13" s="27">
        <v>131.59399012870759</v>
      </c>
      <c r="Q13" s="28">
        <v>2.5728069651513792</v>
      </c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29">
      <c r="A14" s="24">
        <v>562</v>
      </c>
      <c r="B14" s="25">
        <v>411.75444655057561</v>
      </c>
      <c r="C14" s="26">
        <v>8.2710991341281168E-2</v>
      </c>
      <c r="D14" s="50">
        <v>58954.493082044988</v>
      </c>
      <c r="E14" s="34">
        <v>50.556025161087966</v>
      </c>
      <c r="F14" s="29">
        <v>44.415232876285238</v>
      </c>
      <c r="G14" s="30">
        <v>0.25852687727803092</v>
      </c>
      <c r="H14" s="51">
        <v>1.0369213418593752</v>
      </c>
      <c r="I14" s="52">
        <v>4.7700156292960333E-4</v>
      </c>
      <c r="J14" s="25">
        <v>119.40795545874344</v>
      </c>
      <c r="K14" s="30">
        <v>0.11370068135504467</v>
      </c>
      <c r="L14" s="33">
        <v>413.33010133184831</v>
      </c>
      <c r="M14" s="28">
        <v>2.4911741718148717</v>
      </c>
      <c r="N14" s="33">
        <v>409.61874882973552</v>
      </c>
      <c r="O14" s="28">
        <v>3.0617002133178266</v>
      </c>
      <c r="P14" s="27">
        <v>141.11164774276989</v>
      </c>
      <c r="Q14" s="28">
        <v>1.4760709021842013</v>
      </c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</row>
    <row r="15" spans="1:29">
      <c r="A15" s="24">
        <v>572</v>
      </c>
      <c r="B15" s="54">
        <v>390.89222617594845</v>
      </c>
      <c r="C15" s="37">
        <v>5.6492007025505969E-2</v>
      </c>
      <c r="D15" s="48">
        <v>63846.804426124043</v>
      </c>
      <c r="E15" s="49">
        <v>740.70231142786054</v>
      </c>
      <c r="F15" s="40">
        <v>48.066455390204595</v>
      </c>
      <c r="G15" s="41">
        <v>0.30066136380420888</v>
      </c>
      <c r="H15" s="55">
        <v>1.0426983907356344</v>
      </c>
      <c r="I15" s="43">
        <v>8.28648294576446E-4</v>
      </c>
      <c r="J15" s="40">
        <v>105.25497491663995</v>
      </c>
      <c r="K15" s="39">
        <v>1.2238559958589548</v>
      </c>
      <c r="L15" s="38">
        <v>417.09422364472044</v>
      </c>
      <c r="M15" s="39">
        <v>3.9859921148061463</v>
      </c>
      <c r="N15" s="38">
        <v>412.89950135365791</v>
      </c>
      <c r="O15" s="39">
        <v>4.3967811914002883</v>
      </c>
      <c r="P15" s="38">
        <v>154.13239402912532</v>
      </c>
      <c r="Q15" s="39">
        <v>2.1665034542720472</v>
      </c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29">
      <c r="A16" s="24">
        <v>606</v>
      </c>
      <c r="B16" s="25">
        <v>373.62943767970899</v>
      </c>
      <c r="C16" s="26">
        <v>5.1036407182027135E-2</v>
      </c>
      <c r="D16" s="27">
        <v>4398.3129158757483</v>
      </c>
      <c r="E16" s="28">
        <v>6.7555554436584666</v>
      </c>
      <c r="F16" s="29">
        <v>34.320446806946904</v>
      </c>
      <c r="G16" s="30">
        <v>0.27277173767531587</v>
      </c>
      <c r="H16" s="51">
        <v>1.0229284339397913</v>
      </c>
      <c r="I16" s="52">
        <v>7.0838808202957422E-4</v>
      </c>
      <c r="J16" s="53">
        <v>1432.7363313960084</v>
      </c>
      <c r="K16" s="28">
        <v>2.4060124990544298</v>
      </c>
      <c r="L16" s="33">
        <v>411.31258922234434</v>
      </c>
      <c r="M16" s="28">
        <v>3.4048978550625368</v>
      </c>
      <c r="N16" s="33">
        <v>411.03154805095767</v>
      </c>
      <c r="O16" s="28">
        <v>3.3993730986519064</v>
      </c>
      <c r="P16" s="27">
        <v>109.47510917487689</v>
      </c>
      <c r="Q16" s="28">
        <v>1.3777240019909278</v>
      </c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</row>
    <row r="17" spans="1:37">
      <c r="A17" s="24">
        <v>632</v>
      </c>
      <c r="B17" s="25">
        <v>356.94358467296564</v>
      </c>
      <c r="C17" s="26">
        <v>2.8888256586894014E-2</v>
      </c>
      <c r="D17" s="27">
        <v>4426.7118741651238</v>
      </c>
      <c r="E17" s="28">
        <v>3.9474124522773568</v>
      </c>
      <c r="F17" s="29">
        <v>34.229741596448314</v>
      </c>
      <c r="G17" s="30">
        <v>0.19081350698239205</v>
      </c>
      <c r="H17" s="31">
        <v>1.0238577194323184</v>
      </c>
      <c r="I17" s="32">
        <v>1.1112026134159267E-3</v>
      </c>
      <c r="J17" s="53">
        <v>1361.2064396550006</v>
      </c>
      <c r="K17" s="28">
        <v>1.908885848191423</v>
      </c>
      <c r="L17" s="33">
        <v>415.89394957911463</v>
      </c>
      <c r="M17" s="28">
        <v>5.0778969450066187</v>
      </c>
      <c r="N17" s="33">
        <v>415.56852715439345</v>
      </c>
      <c r="O17" s="28">
        <v>5.0659139528023127</v>
      </c>
      <c r="P17" s="27">
        <v>110.5927405307844</v>
      </c>
      <c r="Q17" s="28">
        <v>1.7391731203523422</v>
      </c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37">
      <c r="A18" s="24">
        <v>716</v>
      </c>
      <c r="B18" s="54">
        <v>353.43345470627952</v>
      </c>
      <c r="C18" s="37">
        <v>6.5040690035678028E-2</v>
      </c>
      <c r="D18" s="48">
        <v>26041.459479288242</v>
      </c>
      <c r="E18" s="49">
        <v>13.94175101498632</v>
      </c>
      <c r="F18" s="40">
        <v>37.356615259809935</v>
      </c>
      <c r="G18" s="41">
        <v>0.25192817618444741</v>
      </c>
      <c r="H18" s="55">
        <v>1.0288196977456947</v>
      </c>
      <c r="I18" s="43">
        <v>5.2208695747544187E-4</v>
      </c>
      <c r="J18" s="54">
        <v>230.22244761076422</v>
      </c>
      <c r="K18" s="41">
        <v>0.16446592980374375</v>
      </c>
      <c r="L18" s="38">
        <v>419.32998076906466</v>
      </c>
      <c r="M18" s="39">
        <v>2.8293842027274523</v>
      </c>
      <c r="N18" s="38">
        <v>417.40144698788981</v>
      </c>
      <c r="O18" s="39">
        <v>2.9461912056371382</v>
      </c>
      <c r="P18" s="38">
        <v>121.32127211027505</v>
      </c>
      <c r="Q18" s="39">
        <v>1.3083708555339262</v>
      </c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</row>
    <row r="19" spans="1:37">
      <c r="A19" s="24">
        <v>724</v>
      </c>
      <c r="B19" s="54">
        <v>338.18939033374107</v>
      </c>
      <c r="C19" s="37">
        <v>5.8195480752298454E-2</v>
      </c>
      <c r="D19" s="38">
        <v>4070.2765875400273</v>
      </c>
      <c r="E19" s="39">
        <v>3.1878107036044856</v>
      </c>
      <c r="F19" s="40">
        <v>33.579284765538731</v>
      </c>
      <c r="G19" s="41">
        <v>0.23279081424990658</v>
      </c>
      <c r="H19" s="55">
        <v>1.0227024067064541</v>
      </c>
      <c r="I19" s="43">
        <v>5.3208785705911887E-4</v>
      </c>
      <c r="J19" s="40">
        <v>1401.0427774970997</v>
      </c>
      <c r="K19" s="39">
        <v>1.2951439974766545</v>
      </c>
      <c r="L19" s="38">
        <v>414.640272497132</v>
      </c>
      <c r="M19" s="39">
        <v>2.720302042217337</v>
      </c>
      <c r="N19" s="38">
        <v>414.32376456273442</v>
      </c>
      <c r="O19" s="39">
        <v>2.7174346444052131</v>
      </c>
      <c r="P19" s="38">
        <v>108.11074332364069</v>
      </c>
      <c r="Q19" s="39">
        <v>1.1258715931605785</v>
      </c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37">
      <c r="A20" s="24">
        <v>744</v>
      </c>
      <c r="B20" s="54">
        <v>394.0399558389654</v>
      </c>
      <c r="C20" s="37">
        <v>7.8653804102843713E-2</v>
      </c>
      <c r="D20" s="38">
        <v>1645.9498319629604</v>
      </c>
      <c r="E20" s="39">
        <v>1.6973953470769734</v>
      </c>
      <c r="F20" s="40">
        <v>31.826068126971975</v>
      </c>
      <c r="G20" s="41">
        <v>0.30894013289964273</v>
      </c>
      <c r="H20" s="56">
        <v>1.0198058915782502</v>
      </c>
      <c r="I20" s="47">
        <v>1.0363766060661197E-3</v>
      </c>
      <c r="J20" s="40">
        <v>4025.3833428612147</v>
      </c>
      <c r="K20" s="39">
        <v>5.7726046624776997</v>
      </c>
      <c r="L20" s="38">
        <v>412.24585309447161</v>
      </c>
      <c r="M20" s="39">
        <v>4.843532535002951</v>
      </c>
      <c r="N20" s="38">
        <v>412.13547934827295</v>
      </c>
      <c r="O20" s="39">
        <v>4.8392344170951835</v>
      </c>
      <c r="P20" s="38">
        <v>101.8353184890032</v>
      </c>
      <c r="Q20" s="39">
        <v>1.7353985002810068</v>
      </c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spans="1:37">
      <c r="A21" s="24">
        <v>745</v>
      </c>
      <c r="B21" s="36">
        <v>358.0571786306495</v>
      </c>
      <c r="C21" s="37">
        <v>3.3226267060918864E-2</v>
      </c>
      <c r="D21" s="38">
        <v>2465.184907098886</v>
      </c>
      <c r="E21" s="39">
        <v>1.5385865112020358</v>
      </c>
      <c r="F21" s="40">
        <v>32.207141592951018</v>
      </c>
      <c r="G21" s="41">
        <v>0.19694661446929215</v>
      </c>
      <c r="H21" s="42">
        <v>1.0202869893104887</v>
      </c>
      <c r="I21" s="43">
        <v>3.753216266856029E-4</v>
      </c>
      <c r="J21" s="44">
        <v>2443.3815736433799</v>
      </c>
      <c r="K21" s="39">
        <v>1.7556861708913027</v>
      </c>
      <c r="L21" s="45">
        <v>412.11946100452212</v>
      </c>
      <c r="M21" s="39">
        <v>1.9857218431211723</v>
      </c>
      <c r="N21" s="45">
        <v>411.93767229909491</v>
      </c>
      <c r="O21" s="39">
        <v>1.9848661218426376</v>
      </c>
      <c r="P21" s="40">
        <v>102.99714512515217</v>
      </c>
      <c r="Q21" s="41">
        <v>0.85784976258126877</v>
      </c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37">
      <c r="A22" s="24">
        <v>762</v>
      </c>
      <c r="B22" s="25">
        <v>383.53051789891424</v>
      </c>
      <c r="C22" s="26">
        <v>5.1758863721053747E-2</v>
      </c>
      <c r="D22" s="27">
        <v>9044.8844615538201</v>
      </c>
      <c r="E22" s="28">
        <v>4.2214387335763437</v>
      </c>
      <c r="F22" s="29">
        <v>33.13977347981978</v>
      </c>
      <c r="G22" s="30">
        <v>0.1911456107010111</v>
      </c>
      <c r="H22" s="51">
        <v>1.023443814430935</v>
      </c>
      <c r="I22" s="52">
        <v>3.495210752089564E-4</v>
      </c>
      <c r="J22" s="25">
        <v>715.52855409939093</v>
      </c>
      <c r="K22" s="30">
        <v>0.4024219005689606</v>
      </c>
      <c r="L22" s="33">
        <v>420.67413969505145</v>
      </c>
      <c r="M22" s="28">
        <v>2.0211507386263579</v>
      </c>
      <c r="N22" s="33">
        <v>420.10988474436778</v>
      </c>
      <c r="O22" s="28">
        <v>2.0309475194575173</v>
      </c>
      <c r="P22" s="29">
        <v>108.4522201953402</v>
      </c>
      <c r="Q22" s="30">
        <v>0.88602267375640387</v>
      </c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</row>
    <row r="23" spans="1:37">
      <c r="A23" s="24">
        <v>769</v>
      </c>
      <c r="B23" s="44">
        <v>375.44752692920849</v>
      </c>
      <c r="C23" s="41">
        <v>0.13874703058126578</v>
      </c>
      <c r="D23" s="38">
        <v>5921.9295548248301</v>
      </c>
      <c r="E23" s="39">
        <v>2.1350611779977444</v>
      </c>
      <c r="F23" s="40">
        <v>36.47005165807515</v>
      </c>
      <c r="G23" s="41">
        <v>0.42158257233272384</v>
      </c>
      <c r="H23" s="42">
        <v>1.0283585650565841</v>
      </c>
      <c r="I23" s="43">
        <v>4.8410950783161577E-4</v>
      </c>
      <c r="J23" s="36">
        <v>1074.9707355671437</v>
      </c>
      <c r="K23" s="41">
        <v>0.49866820529048017</v>
      </c>
      <c r="L23" s="45">
        <v>422.70834334090659</v>
      </c>
      <c r="M23" s="39">
        <v>3.5038938599761149</v>
      </c>
      <c r="N23" s="45">
        <v>422.2978142151818</v>
      </c>
      <c r="O23" s="39">
        <v>3.4972845772070236</v>
      </c>
      <c r="P23" s="38">
        <v>120.08999537038966</v>
      </c>
      <c r="Q23" s="39">
        <v>1.8383277377053202</v>
      </c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37">
      <c r="A24" s="24">
        <v>799</v>
      </c>
      <c r="B24" s="25">
        <v>338.7982131553764</v>
      </c>
      <c r="C24" s="26">
        <v>3.7320630325971361E-2</v>
      </c>
      <c r="D24" s="27">
        <v>10286.493065597691</v>
      </c>
      <c r="E24" s="28">
        <v>2.7837543789324886</v>
      </c>
      <c r="F24" s="29">
        <v>35.930066184711947</v>
      </c>
      <c r="G24" s="30">
        <v>0.35343189895516736</v>
      </c>
      <c r="H24" s="51">
        <v>1.0272915182116671</v>
      </c>
      <c r="I24" s="52">
        <v>3.7771654105037491E-4</v>
      </c>
      <c r="J24" s="25">
        <v>557.87067976077753</v>
      </c>
      <c r="K24" s="30">
        <v>0.247227132387174</v>
      </c>
      <c r="L24" s="33">
        <v>421.11859744668556</v>
      </c>
      <c r="M24" s="28">
        <v>2.8165133852429798</v>
      </c>
      <c r="N24" s="33">
        <v>420.32529524710316</v>
      </c>
      <c r="O24" s="28">
        <v>2.8247014284512568</v>
      </c>
      <c r="P24" s="27">
        <v>117.65514869787346</v>
      </c>
      <c r="Q24" s="28">
        <v>1.4976032411919844</v>
      </c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</row>
    <row r="25" spans="1:37">
      <c r="A25" s="24">
        <v>800</v>
      </c>
      <c r="B25" s="54">
        <v>343.82289364455158</v>
      </c>
      <c r="C25" s="37">
        <v>7.4051789725281605E-2</v>
      </c>
      <c r="D25" s="38">
        <v>8367.5923663870544</v>
      </c>
      <c r="E25" s="39">
        <v>4.4662165540007575</v>
      </c>
      <c r="F25" s="40">
        <v>36.501739570084403</v>
      </c>
      <c r="G25" s="41">
        <v>0.26990482740652555</v>
      </c>
      <c r="H25" s="55">
        <v>1.0270337566181023</v>
      </c>
      <c r="I25" s="43">
        <v>8.4945868181260647E-4</v>
      </c>
      <c r="J25" s="54">
        <v>695.80101024168778</v>
      </c>
      <c r="K25" s="41">
        <v>0.66835433669109456</v>
      </c>
      <c r="L25" s="38">
        <v>416.46222491745777</v>
      </c>
      <c r="M25" s="39">
        <v>4.1046472300990509</v>
      </c>
      <c r="N25" s="38">
        <v>415.8848995449078</v>
      </c>
      <c r="O25" s="39">
        <v>4.0938752293674385</v>
      </c>
      <c r="P25" s="38">
        <v>118.03867054407181</v>
      </c>
      <c r="Q25" s="39">
        <v>1.6435486733410725</v>
      </c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37" s="2" customFormat="1" ht="15" customHeight="1">
      <c r="A26" s="24">
        <v>808</v>
      </c>
      <c r="B26" s="25">
        <v>325.06273902758102</v>
      </c>
      <c r="C26" s="26">
        <v>2.7392562249736789E-2</v>
      </c>
      <c r="D26" s="50">
        <v>43320.409079917568</v>
      </c>
      <c r="E26" s="34">
        <v>35.101605190320896</v>
      </c>
      <c r="F26" s="29">
        <v>41.560239201454237</v>
      </c>
      <c r="G26" s="30">
        <v>0.25487779157875923</v>
      </c>
      <c r="H26" s="51">
        <v>1.0355915180417392</v>
      </c>
      <c r="I26" s="52">
        <v>8.0410393957596003E-4</v>
      </c>
      <c r="J26" s="25">
        <v>128.12361590311343</v>
      </c>
      <c r="K26" s="30">
        <v>0.1433853164843302</v>
      </c>
      <c r="L26" s="33">
        <v>424.49192155237728</v>
      </c>
      <c r="M26" s="28">
        <v>4.1116898149530474</v>
      </c>
      <c r="N26" s="33">
        <v>421.02671146959347</v>
      </c>
      <c r="O26" s="28">
        <v>4.3589065837656493</v>
      </c>
      <c r="P26" s="27">
        <v>136.36113826282718</v>
      </c>
      <c r="Q26" s="28">
        <v>1.9004477847263055</v>
      </c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57"/>
      <c r="AD26" s="57"/>
      <c r="AE26" s="57"/>
      <c r="AF26" s="57"/>
      <c r="AG26" s="57"/>
      <c r="AH26" s="57"/>
      <c r="AI26" s="57"/>
      <c r="AJ26" s="57"/>
      <c r="AK26" s="57"/>
    </row>
    <row r="27" spans="1:37" s="2" customFormat="1" ht="15" customHeight="1">
      <c r="A27" s="24">
        <v>836</v>
      </c>
      <c r="B27" s="54">
        <v>287.33329967634074</v>
      </c>
      <c r="C27" s="37">
        <v>4.9534145970179577E-2</v>
      </c>
      <c r="D27" s="38">
        <v>7500.9007579681884</v>
      </c>
      <c r="E27" s="39">
        <v>4.2022910834245737</v>
      </c>
      <c r="F27" s="40">
        <v>33.54469748408939</v>
      </c>
      <c r="G27" s="41">
        <v>0.22706577582119031</v>
      </c>
      <c r="H27" s="55">
        <v>1.0236209408334533</v>
      </c>
      <c r="I27" s="43">
        <v>7.4684273535942478E-4</v>
      </c>
      <c r="J27" s="54">
        <v>646.51374632495731</v>
      </c>
      <c r="K27" s="41">
        <v>0.58421837251772479</v>
      </c>
      <c r="L27" s="38">
        <v>418.97791428345062</v>
      </c>
      <c r="M27" s="39">
        <v>3.6985229107057909</v>
      </c>
      <c r="N27" s="38">
        <v>418.35359180635294</v>
      </c>
      <c r="O27" s="39">
        <v>3.6914444192849243</v>
      </c>
      <c r="P27" s="38">
        <v>109.23461171089713</v>
      </c>
      <c r="Q27" s="39">
        <v>1.3754665063518308</v>
      </c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57"/>
      <c r="AD27" s="57"/>
      <c r="AE27" s="57"/>
      <c r="AF27" s="57"/>
      <c r="AG27" s="57"/>
      <c r="AH27" s="57"/>
      <c r="AI27" s="57"/>
      <c r="AJ27" s="57"/>
      <c r="AK27" s="57"/>
    </row>
    <row r="28" spans="1:37" s="2" customFormat="1" ht="15" customHeight="1">
      <c r="A28" s="24">
        <v>838</v>
      </c>
      <c r="B28" s="36">
        <v>268.65652278889945</v>
      </c>
      <c r="C28" s="37">
        <v>2.0796192037841763E-2</v>
      </c>
      <c r="D28" s="38">
        <v>6212.7672644047743</v>
      </c>
      <c r="E28" s="39">
        <v>2.2745468263371227</v>
      </c>
      <c r="F28" s="40">
        <v>32.085873684033487</v>
      </c>
      <c r="G28" s="41">
        <v>0.24804712150584635</v>
      </c>
      <c r="H28" s="42">
        <v>1.0221208892206692</v>
      </c>
      <c r="I28" s="43">
        <v>3.2783369882093024E-4</v>
      </c>
      <c r="J28" s="36">
        <v>728.7534593456279</v>
      </c>
      <c r="K28" s="41">
        <v>0.3502736587953677</v>
      </c>
      <c r="L28" s="45">
        <v>421.1147313462177</v>
      </c>
      <c r="M28" s="39">
        <v>2.1943592976733455</v>
      </c>
      <c r="N28" s="45">
        <v>420.50414010322339</v>
      </c>
      <c r="O28" s="39">
        <v>2.2040566802261545</v>
      </c>
      <c r="P28" s="38">
        <v>105.12015255950463</v>
      </c>
      <c r="Q28" s="39">
        <v>1.0472439849543831</v>
      </c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57"/>
      <c r="AD28" s="57"/>
      <c r="AE28" s="57"/>
      <c r="AF28" s="57"/>
      <c r="AG28" s="57"/>
      <c r="AH28" s="57"/>
      <c r="AI28" s="57"/>
      <c r="AJ28" s="57"/>
      <c r="AK28" s="57"/>
    </row>
    <row r="29" spans="1:37" s="2" customFormat="1" ht="15" customHeight="1">
      <c r="A29" s="24">
        <v>840</v>
      </c>
      <c r="B29" s="25">
        <v>287.9015782170041</v>
      </c>
      <c r="C29" s="26">
        <v>2.2478373398579145E-2</v>
      </c>
      <c r="D29" s="27">
        <v>14473.30415345196</v>
      </c>
      <c r="E29" s="28">
        <v>4.8607648959271401</v>
      </c>
      <c r="F29" s="29">
        <v>32.40922094192711</v>
      </c>
      <c r="G29" s="30">
        <v>0.334869993485574</v>
      </c>
      <c r="H29" s="51">
        <v>1.0234204880217661</v>
      </c>
      <c r="I29" s="52">
        <v>5.4484855057404644E-4</v>
      </c>
      <c r="J29" s="25">
        <v>335.65763048939743</v>
      </c>
      <c r="K29" s="30">
        <v>0.20970163948405515</v>
      </c>
      <c r="L29" s="33">
        <v>425.24261584479399</v>
      </c>
      <c r="M29" s="28">
        <v>3.4402478698122523</v>
      </c>
      <c r="N29" s="33">
        <v>423.91353006807475</v>
      </c>
      <c r="O29" s="28">
        <v>3.4647689247219278</v>
      </c>
      <c r="P29" s="27">
        <v>107.20604415579916</v>
      </c>
      <c r="Q29" s="28">
        <v>1.5364358282098682</v>
      </c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57"/>
      <c r="AD29" s="57"/>
      <c r="AE29" s="57"/>
      <c r="AF29" s="57"/>
      <c r="AG29" s="57"/>
      <c r="AH29" s="57"/>
      <c r="AI29" s="57"/>
      <c r="AJ29" s="57"/>
      <c r="AK29" s="57"/>
    </row>
    <row r="30" spans="1:37" s="2" customFormat="1" ht="15" customHeight="1">
      <c r="A30" s="24">
        <v>842</v>
      </c>
      <c r="B30" s="36">
        <v>289.33517542852104</v>
      </c>
      <c r="C30" s="37">
        <v>9.4811926365014149E-2</v>
      </c>
      <c r="D30" s="38">
        <v>9710.5020016506624</v>
      </c>
      <c r="E30" s="39">
        <v>7.8500384395769016</v>
      </c>
      <c r="F30" s="40">
        <v>33.231099457404326</v>
      </c>
      <c r="G30" s="41">
        <v>0.6296160602196722</v>
      </c>
      <c r="H30" s="42">
        <v>1.0219584027946131</v>
      </c>
      <c r="I30" s="43">
        <v>5.9331312679426708E-4</v>
      </c>
      <c r="J30" s="36">
        <v>502.06371227228777</v>
      </c>
      <c r="K30" s="41">
        <v>0.47190570370658041</v>
      </c>
      <c r="L30" s="45">
        <v>413.42333006988719</v>
      </c>
      <c r="M30" s="39">
        <v>4.5047031884233837</v>
      </c>
      <c r="N30" s="45">
        <v>412.53717064294119</v>
      </c>
      <c r="O30" s="39">
        <v>4.4905911554468725</v>
      </c>
      <c r="P30" s="38">
        <v>106.45166610982344</v>
      </c>
      <c r="Q30" s="39">
        <v>2.443300160581888</v>
      </c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57"/>
      <c r="AD30" s="57"/>
      <c r="AE30" s="57"/>
      <c r="AF30" s="57"/>
      <c r="AG30" s="57"/>
      <c r="AH30" s="57"/>
      <c r="AI30" s="57"/>
      <c r="AJ30" s="57"/>
      <c r="AK30" s="57"/>
    </row>
    <row r="31" spans="1:37" s="2" customFormat="1" ht="15" customHeight="1">
      <c r="A31" s="24">
        <v>846</v>
      </c>
      <c r="B31" s="36">
        <v>299.65430664280291</v>
      </c>
      <c r="C31" s="37">
        <v>3.3904832771513072E-2</v>
      </c>
      <c r="D31" s="38">
        <v>5788.3410891322155</v>
      </c>
      <c r="E31" s="39">
        <v>2.3611790603312306</v>
      </c>
      <c r="F31" s="40">
        <v>32.902692218306214</v>
      </c>
      <c r="G31" s="41">
        <v>0.18730226629038893</v>
      </c>
      <c r="H31" s="42">
        <v>1.0235964564264244</v>
      </c>
      <c r="I31" s="43">
        <v>2.9069266414484681E-4</v>
      </c>
      <c r="J31" s="36">
        <v>873.69780249010091</v>
      </c>
      <c r="K31" s="41">
        <v>0.42294212244539808</v>
      </c>
      <c r="L31" s="45">
        <v>422.89349322510361</v>
      </c>
      <c r="M31" s="39">
        <v>1.8295977951673243</v>
      </c>
      <c r="N31" s="45">
        <v>422.43150041832212</v>
      </c>
      <c r="O31" s="39">
        <v>1.837126911898034</v>
      </c>
      <c r="P31" s="40">
        <v>108.38413879008795</v>
      </c>
      <c r="Q31" s="41">
        <v>0.83775469543262471</v>
      </c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57"/>
      <c r="AD31" s="57"/>
      <c r="AE31" s="57"/>
      <c r="AF31" s="57"/>
      <c r="AG31" s="57"/>
      <c r="AH31" s="57"/>
      <c r="AI31" s="57"/>
      <c r="AJ31" s="57"/>
      <c r="AK31" s="57"/>
    </row>
    <row r="32" spans="1:37">
      <c r="A32" s="24">
        <v>848</v>
      </c>
      <c r="B32" s="36">
        <v>286.47452930954159</v>
      </c>
      <c r="C32" s="37">
        <v>6.0979689944009645E-2</v>
      </c>
      <c r="D32" s="38">
        <v>6763.3692546172379</v>
      </c>
      <c r="E32" s="39">
        <v>5.0653140208573815</v>
      </c>
      <c r="F32" s="40">
        <v>32.906880953330166</v>
      </c>
      <c r="G32" s="41">
        <v>0.51461096520829663</v>
      </c>
      <c r="H32" s="42">
        <v>1.0236924564350403</v>
      </c>
      <c r="I32" s="43">
        <v>4.9080185405921996E-4</v>
      </c>
      <c r="J32" s="36">
        <v>714.92169986040051</v>
      </c>
      <c r="K32" s="41">
        <v>0.61737715144011696</v>
      </c>
      <c r="L32" s="45">
        <v>423.32395373356024</v>
      </c>
      <c r="M32" s="39">
        <v>4.0533687424548202</v>
      </c>
      <c r="N32" s="45">
        <v>422.70245351479633</v>
      </c>
      <c r="O32" s="39">
        <v>4.0430522342515323</v>
      </c>
      <c r="P32" s="38">
        <v>108.48085457418981</v>
      </c>
      <c r="Q32" s="39">
        <v>2.1146941967501833</v>
      </c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</row>
    <row r="33" spans="1:28">
      <c r="A33" s="24">
        <v>849</v>
      </c>
      <c r="B33" s="36">
        <v>292.77171291714956</v>
      </c>
      <c r="C33" s="37">
        <v>3.8919192312071381E-2</v>
      </c>
      <c r="D33" s="38">
        <v>8802.6614366032718</v>
      </c>
      <c r="E33" s="39">
        <v>5.2234948062855366</v>
      </c>
      <c r="F33" s="40">
        <v>34.317354645402972</v>
      </c>
      <c r="G33" s="41">
        <v>0.26219931089547344</v>
      </c>
      <c r="H33" s="42">
        <v>1.0249398104701319</v>
      </c>
      <c r="I33" s="43">
        <v>5.0400151958284118E-4</v>
      </c>
      <c r="J33" s="36">
        <v>562.05593491045931</v>
      </c>
      <c r="K33" s="41">
        <v>0.42676385190592081</v>
      </c>
      <c r="L33" s="45">
        <v>420.26948023102437</v>
      </c>
      <c r="M33" s="39">
        <v>2.845234497258438</v>
      </c>
      <c r="N33" s="45">
        <v>419.47997753579006</v>
      </c>
      <c r="O33" s="39">
        <v>2.8536536187127424</v>
      </c>
      <c r="P33" s="38">
        <v>112.10647492525251</v>
      </c>
      <c r="Q33" s="39">
        <v>1.2532999906571902</v>
      </c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24">
        <v>849</v>
      </c>
      <c r="B34" s="36">
        <v>292.3526128914458</v>
      </c>
      <c r="C34" s="37">
        <v>3.1955242030038647E-2</v>
      </c>
      <c r="D34" s="38">
        <v>6899.0530343977243</v>
      </c>
      <c r="E34" s="39">
        <v>2.3385346146239563</v>
      </c>
      <c r="F34" s="40">
        <v>33.013847789955754</v>
      </c>
      <c r="G34" s="41">
        <v>0.24718024317953788</v>
      </c>
      <c r="H34" s="42">
        <v>1.0238978582434717</v>
      </c>
      <c r="I34" s="43">
        <v>3.0908025116668374E-4</v>
      </c>
      <c r="J34" s="36">
        <v>715.38559587131192</v>
      </c>
      <c r="K34" s="41">
        <v>0.31523806568754681</v>
      </c>
      <c r="L34" s="45">
        <v>423.6172998370435</v>
      </c>
      <c r="M34" s="39">
        <v>2.1729083480863403</v>
      </c>
      <c r="N34" s="45">
        <v>422.99632779169332</v>
      </c>
      <c r="O34" s="39">
        <v>2.1834799785194301</v>
      </c>
      <c r="P34" s="38">
        <v>108.92377796610386</v>
      </c>
      <c r="Q34" s="39">
        <v>1.0605514525206665</v>
      </c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</row>
    <row r="35" spans="1:28">
      <c r="A35" s="24"/>
      <c r="B35" s="36"/>
      <c r="C35" s="37"/>
      <c r="D35" s="48"/>
      <c r="E35" s="49"/>
      <c r="F35" s="40"/>
      <c r="G35" s="41"/>
      <c r="H35" s="42"/>
      <c r="I35" s="43"/>
      <c r="J35" s="44"/>
      <c r="K35" s="39"/>
      <c r="L35" s="45"/>
      <c r="M35" s="39"/>
      <c r="N35" s="58">
        <f>(N33/O33^2+N34/O34^2)/(1/O33^2+1/O34^2)</f>
        <v>421.69785385135299</v>
      </c>
      <c r="O35" s="59">
        <f>(1/(1/O33^2+1/O34^2))^0.5</f>
        <v>1.7340907105502972</v>
      </c>
      <c r="P35" s="38"/>
      <c r="Q35" s="39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24">
        <v>852</v>
      </c>
      <c r="B36" s="36">
        <v>278.06011819391472</v>
      </c>
      <c r="C36" s="37">
        <v>2.4403530088439929E-2</v>
      </c>
      <c r="D36" s="38">
        <v>6027.6061799341987</v>
      </c>
      <c r="E36" s="39">
        <v>2.2674556284262231</v>
      </c>
      <c r="F36" s="40">
        <v>32.72698801477425</v>
      </c>
      <c r="G36" s="41">
        <v>0.20932566359789365</v>
      </c>
      <c r="H36" s="42">
        <v>1.0231262811227846</v>
      </c>
      <c r="I36" s="43">
        <v>3.5969099856705009E-4</v>
      </c>
      <c r="J36" s="36">
        <v>778.19625205487193</v>
      </c>
      <c r="K36" s="41">
        <v>0.39489519599280026</v>
      </c>
      <c r="L36" s="45">
        <v>421.78727221908082</v>
      </c>
      <c r="M36" s="39">
        <v>2.1519803427457553</v>
      </c>
      <c r="N36" s="45">
        <v>421.21621083083022</v>
      </c>
      <c r="O36" s="39">
        <v>2.1604500162136948</v>
      </c>
      <c r="P36" s="38">
        <v>107.43625668978517</v>
      </c>
      <c r="Q36" s="39">
        <v>0.95391614759786458</v>
      </c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</row>
    <row r="37" spans="1:28" ht="14" customHeight="1">
      <c r="A37" s="24">
        <v>855</v>
      </c>
      <c r="B37" s="36">
        <v>250.33875680243645</v>
      </c>
      <c r="C37" s="37">
        <v>3.098117772297438E-2</v>
      </c>
      <c r="D37" s="38">
        <v>5068.603649067366</v>
      </c>
      <c r="E37" s="39">
        <v>1.4237811699241449</v>
      </c>
      <c r="F37" s="40">
        <v>33.443549737348647</v>
      </c>
      <c r="G37" s="41">
        <v>0.24895028550859935</v>
      </c>
      <c r="H37" s="42">
        <v>1.0242878890888221</v>
      </c>
      <c r="I37" s="43">
        <v>3.2922180148370426E-4</v>
      </c>
      <c r="J37" s="36">
        <v>834.11870006117783</v>
      </c>
      <c r="K37" s="41">
        <v>0.34089358372163386</v>
      </c>
      <c r="L37" s="45">
        <v>422.72019073371098</v>
      </c>
      <c r="M37" s="39">
        <v>2.2265419053373963</v>
      </c>
      <c r="N37" s="45">
        <v>422.18817891318884</v>
      </c>
      <c r="O37" s="39">
        <v>2.2323937165351899</v>
      </c>
      <c r="P37" s="38">
        <v>110.09014601470363</v>
      </c>
      <c r="Q37" s="39">
        <v>1.0782798351493981</v>
      </c>
    </row>
    <row r="38" spans="1:28">
      <c r="A38" s="24">
        <v>855</v>
      </c>
      <c r="B38" s="36">
        <v>264.77519704167912</v>
      </c>
      <c r="C38" s="37">
        <v>5.7760741974654514E-2</v>
      </c>
      <c r="D38" s="38">
        <v>10365.628367553265</v>
      </c>
      <c r="E38" s="39">
        <v>8.9938977958871256</v>
      </c>
      <c r="F38" s="40">
        <v>33.745379512110986</v>
      </c>
      <c r="G38" s="41">
        <v>0.61343980085264049</v>
      </c>
      <c r="H38" s="42">
        <v>1.0234860237235495</v>
      </c>
      <c r="I38" s="43">
        <v>6.4774447659354611E-4</v>
      </c>
      <c r="J38" s="36">
        <v>431.05197850848225</v>
      </c>
      <c r="K38" s="41">
        <v>0.45334642171693279</v>
      </c>
      <c r="L38" s="45">
        <v>417.14005571069828</v>
      </c>
      <c r="M38" s="39">
        <v>4.7227251770939702</v>
      </c>
      <c r="N38" s="45">
        <v>416.10825865400335</v>
      </c>
      <c r="O38" s="39">
        <v>4.707437879682475</v>
      </c>
      <c r="P38" s="38">
        <v>109.19400973266858</v>
      </c>
      <c r="Q38" s="39">
        <v>2.4781781561033309</v>
      </c>
    </row>
    <row r="39" spans="1:28">
      <c r="A39" s="24"/>
      <c r="B39" s="36"/>
      <c r="C39" s="37"/>
      <c r="D39" s="48"/>
      <c r="E39" s="49"/>
      <c r="F39" s="40"/>
      <c r="G39" s="41"/>
      <c r="H39" s="42"/>
      <c r="I39" s="43"/>
      <c r="J39" s="44"/>
      <c r="K39" s="39"/>
      <c r="L39" s="45"/>
      <c r="M39" s="39"/>
      <c r="N39" s="58">
        <f>(N37/O37^2+N38/O38^2)/(1/O37^2+1/O38^2)</f>
        <v>421.07189987383828</v>
      </c>
      <c r="O39" s="59">
        <f>(1/(1/O37^2+1/O38^2))^0.5</f>
        <v>2.0170749735423055</v>
      </c>
      <c r="P39" s="38"/>
      <c r="Q39" s="39"/>
    </row>
    <row r="40" spans="1:28">
      <c r="A40" s="24">
        <v>858</v>
      </c>
      <c r="B40" s="54">
        <v>212.46136892000749</v>
      </c>
      <c r="C40" s="37">
        <v>3.4542302057327223E-2</v>
      </c>
      <c r="D40" s="38">
        <v>2003.5384272866922</v>
      </c>
      <c r="E40" s="39">
        <v>1.1848048562963036</v>
      </c>
      <c r="F40" s="40">
        <v>39.514708856046354</v>
      </c>
      <c r="G40" s="41">
        <v>0.30859990120962444</v>
      </c>
      <c r="H40" s="55">
        <v>1.0327777317576265</v>
      </c>
      <c r="I40" s="43">
        <v>3.0285439294369887E-4</v>
      </c>
      <c r="J40" s="40">
        <v>1805.7400268038091</v>
      </c>
      <c r="K40" s="39">
        <v>1.1556459606336684</v>
      </c>
      <c r="L40" s="38">
        <v>424.21528868724062</v>
      </c>
      <c r="M40" s="39">
        <v>2.426365168711988</v>
      </c>
      <c r="N40" s="38">
        <v>423.9944480911671</v>
      </c>
      <c r="O40" s="39">
        <v>2.4255386976822599</v>
      </c>
      <c r="P40" s="38">
        <v>130.7400478361096</v>
      </c>
      <c r="Q40" s="39">
        <v>1.3647670349426031</v>
      </c>
    </row>
    <row r="41" spans="1:28">
      <c r="A41" s="24">
        <v>860</v>
      </c>
      <c r="B41" s="36">
        <v>238.48859018821369</v>
      </c>
      <c r="C41" s="37">
        <v>3.3136712869774307E-2</v>
      </c>
      <c r="D41" s="38">
        <v>2078.4749037744268</v>
      </c>
      <c r="E41" s="39">
        <v>1.2906715090571126</v>
      </c>
      <c r="F41" s="40">
        <v>37.225743476549276</v>
      </c>
      <c r="G41" s="41">
        <v>0.2092724235909143</v>
      </c>
      <c r="H41" s="42">
        <v>1.0294924926631672</v>
      </c>
      <c r="I41" s="43">
        <v>3.3915330416334352E-4</v>
      </c>
      <c r="J41" s="44">
        <v>1947.6551604816909</v>
      </c>
      <c r="K41" s="39">
        <v>1.3426486723464539</v>
      </c>
      <c r="L41" s="45">
        <v>423.25749488360162</v>
      </c>
      <c r="M41" s="39">
        <v>2.0765148099392081</v>
      </c>
      <c r="N41" s="45">
        <v>423.03140045379462</v>
      </c>
      <c r="O41" s="39">
        <v>2.0775959816510854</v>
      </c>
      <c r="P41" s="38">
        <v>122.83239422052139</v>
      </c>
      <c r="Q41" s="39">
        <v>1.0028417041876803</v>
      </c>
    </row>
    <row r="42" spans="1:28">
      <c r="A42" s="24">
        <v>865</v>
      </c>
      <c r="B42" s="36">
        <v>253.18605346750593</v>
      </c>
      <c r="C42" s="37">
        <v>3.5669203608570919E-2</v>
      </c>
      <c r="D42" s="38">
        <v>2149.7776899491673</v>
      </c>
      <c r="E42" s="39">
        <v>2.0019855345897128</v>
      </c>
      <c r="F42" s="40">
        <v>40.36711008674687</v>
      </c>
      <c r="G42" s="41">
        <v>0.38338608207681518</v>
      </c>
      <c r="H42" s="42">
        <v>1.0340071306087852</v>
      </c>
      <c r="I42" s="43">
        <v>3.4626149382936021E-4</v>
      </c>
      <c r="J42" s="44">
        <v>2007.8710691873682</v>
      </c>
      <c r="K42" s="39">
        <v>1.9671784029265285</v>
      </c>
      <c r="L42" s="45">
        <v>424.59903519899223</v>
      </c>
      <c r="M42" s="39">
        <v>2.9364292562823162</v>
      </c>
      <c r="N42" s="45">
        <v>424.3808805347312</v>
      </c>
      <c r="O42" s="39">
        <v>2.9340287818227777</v>
      </c>
      <c r="P42" s="38">
        <v>133.70607060741784</v>
      </c>
      <c r="Q42" s="39">
        <v>1.6954043493426099</v>
      </c>
    </row>
    <row r="43" spans="1:28">
      <c r="A43" s="24">
        <v>868</v>
      </c>
      <c r="B43" s="36">
        <v>251.14514510703398</v>
      </c>
      <c r="C43" s="37">
        <v>3.6175819164182922E-2</v>
      </c>
      <c r="D43" s="38">
        <v>4580.7951813797999</v>
      </c>
      <c r="E43" s="39">
        <v>3.3905468627492654</v>
      </c>
      <c r="F43" s="40">
        <v>41.294830736039678</v>
      </c>
      <c r="G43" s="41">
        <v>0.38443083809646611</v>
      </c>
      <c r="H43" s="42">
        <v>1.0347894823356432</v>
      </c>
      <c r="I43" s="43">
        <v>3.8787459298461667E-4</v>
      </c>
      <c r="J43" s="36">
        <v>935.4099387021638</v>
      </c>
      <c r="K43" s="41">
        <v>0.76449786977082268</v>
      </c>
      <c r="L43" s="45">
        <v>422.41951366176721</v>
      </c>
      <c r="M43" s="39">
        <v>2.9872540571171857</v>
      </c>
      <c r="N43" s="45">
        <v>421.95125293558635</v>
      </c>
      <c r="O43" s="39">
        <v>2.9850977681913484</v>
      </c>
      <c r="P43" s="38">
        <v>135.84429135208745</v>
      </c>
      <c r="Q43" s="39">
        <v>1.7167334362633659</v>
      </c>
    </row>
    <row r="44" spans="1:28">
      <c r="A44" s="24">
        <v>879</v>
      </c>
      <c r="B44" s="54">
        <v>249.81203060281283</v>
      </c>
      <c r="C44" s="37">
        <v>4.0491619889336986E-2</v>
      </c>
      <c r="D44" s="40">
        <v>2459.2642490616363</v>
      </c>
      <c r="E44" s="41">
        <v>0.93556131246980201</v>
      </c>
      <c r="F44" s="40">
        <v>47.156284250284173</v>
      </c>
      <c r="G44" s="41">
        <v>0.2353274759828165</v>
      </c>
      <c r="H44" s="55">
        <v>1.0429228522779612</v>
      </c>
      <c r="I44" s="43">
        <v>2.2926861932285396E-4</v>
      </c>
      <c r="J44" s="54">
        <v>1746.7324868394417</v>
      </c>
      <c r="K44" s="41">
        <v>0.71360625169267822</v>
      </c>
      <c r="L44" s="38">
        <v>423.54186412153513</v>
      </c>
      <c r="M44" s="39">
        <v>1.794124218175613</v>
      </c>
      <c r="N44" s="38">
        <v>423.31630117819628</v>
      </c>
      <c r="O44" s="39">
        <v>1.7947977811157148</v>
      </c>
      <c r="P44" s="38">
        <v>155.72498207128768</v>
      </c>
      <c r="Q44" s="39">
        <v>1.1122013771509252</v>
      </c>
    </row>
    <row r="45" spans="1:28">
      <c r="A45" s="24">
        <v>880</v>
      </c>
      <c r="B45" s="54">
        <v>260.10336813150576</v>
      </c>
      <c r="C45" s="37">
        <v>3.8852455632922792E-2</v>
      </c>
      <c r="D45" s="38">
        <v>2896.1036621432959</v>
      </c>
      <c r="E45" s="39">
        <v>2.6926640164343385</v>
      </c>
      <c r="F45" s="40">
        <v>45.937472985190908</v>
      </c>
      <c r="G45" s="41">
        <v>0.35815489588296828</v>
      </c>
      <c r="H45" s="55">
        <v>1.0429160390707497</v>
      </c>
      <c r="I45" s="43">
        <v>5.1011777348079117E-4</v>
      </c>
      <c r="J45" s="40">
        <v>1544.3555048403693</v>
      </c>
      <c r="K45" s="39">
        <v>1.6060794397365048</v>
      </c>
      <c r="L45" s="38">
        <v>431.32481230021466</v>
      </c>
      <c r="M45" s="39">
        <v>3.4665977053096046</v>
      </c>
      <c r="N45" s="38">
        <v>431.04394702818496</v>
      </c>
      <c r="O45" s="39">
        <v>3.4612912898213404</v>
      </c>
      <c r="P45" s="38">
        <v>155.04467591837863</v>
      </c>
      <c r="Q45" s="39">
        <v>1.9570386777684259</v>
      </c>
    </row>
    <row r="46" spans="1:28">
      <c r="A46" s="24">
        <v>882.5</v>
      </c>
      <c r="B46" s="54">
        <v>241.79091398541195</v>
      </c>
      <c r="C46" s="37">
        <v>2.8621910845980272E-2</v>
      </c>
      <c r="D46" s="38">
        <v>5143.0991196351742</v>
      </c>
      <c r="E46" s="39">
        <v>1.8910385374753615</v>
      </c>
      <c r="F46" s="40">
        <v>62.394594059757445</v>
      </c>
      <c r="G46" s="41">
        <v>0.25628701936615078</v>
      </c>
      <c r="H46" s="55">
        <v>1.0652800747326359</v>
      </c>
      <c r="I46" s="43">
        <v>3.5179708327256765E-4</v>
      </c>
      <c r="J46" s="54">
        <v>825.74308845338203</v>
      </c>
      <c r="K46" s="41">
        <v>0.39635760654905672</v>
      </c>
      <c r="L46" s="38">
        <v>431.93307293056699</v>
      </c>
      <c r="M46" s="39">
        <v>2.3343438688994791</v>
      </c>
      <c r="N46" s="38">
        <v>431.42072440856288</v>
      </c>
      <c r="O46" s="39">
        <v>2.3387432597229001</v>
      </c>
      <c r="P46" s="38">
        <v>210.81353971899821</v>
      </c>
      <c r="Q46" s="39">
        <v>1.6515341548815368</v>
      </c>
    </row>
    <row r="47" spans="1:28">
      <c r="A47" s="24"/>
      <c r="B47" s="36"/>
      <c r="C47" s="37"/>
      <c r="D47" s="38"/>
      <c r="E47" s="39"/>
      <c r="F47" s="40"/>
      <c r="G47" s="41"/>
      <c r="H47" s="42"/>
      <c r="I47" s="43"/>
      <c r="J47" s="44"/>
      <c r="K47" s="39"/>
      <c r="L47" s="45"/>
      <c r="M47" s="39"/>
      <c r="N47" s="45"/>
      <c r="O47" s="39"/>
      <c r="P47" s="38"/>
      <c r="Q47" s="39"/>
    </row>
    <row r="48" spans="1:28">
      <c r="A48" s="24">
        <v>885</v>
      </c>
      <c r="B48" s="25">
        <v>274.74816867225502</v>
      </c>
      <c r="C48" s="26">
        <v>4.0395098666524618E-2</v>
      </c>
      <c r="D48" s="29">
        <v>1488.2609374096699</v>
      </c>
      <c r="E48" s="30">
        <v>0.92648139515223293</v>
      </c>
      <c r="F48" s="29">
        <v>49.465492058732522</v>
      </c>
      <c r="G48" s="30">
        <v>0.66215277320542942</v>
      </c>
      <c r="H48" s="51">
        <v>1.0524375592702555</v>
      </c>
      <c r="I48" s="52">
        <v>2.1039860753636856E-4</v>
      </c>
      <c r="J48" s="53">
        <v>3203.4512762245213</v>
      </c>
      <c r="K48" s="28">
        <v>2.0444546763910427</v>
      </c>
      <c r="L48" s="33">
        <v>457.25876583013701</v>
      </c>
      <c r="M48" s="28">
        <v>5.6877570354005096</v>
      </c>
      <c r="N48" s="33">
        <v>457.12507006684325</v>
      </c>
      <c r="O48" s="28">
        <v>5.6863207440398238</v>
      </c>
      <c r="P48" s="27">
        <v>179.70379695770202</v>
      </c>
      <c r="Q48" s="28">
        <v>3.8302391681354426</v>
      </c>
    </row>
    <row r="49" spans="1:17">
      <c r="A49" s="24">
        <v>887.5</v>
      </c>
      <c r="B49" s="25">
        <v>428.73345464501818</v>
      </c>
      <c r="C49" s="26">
        <v>3.587759402799743E-2</v>
      </c>
      <c r="D49" s="27">
        <v>1246.892542820779</v>
      </c>
      <c r="E49" s="28">
        <v>5.3065153558952964</v>
      </c>
      <c r="F49" s="29">
        <v>39.601721583336413</v>
      </c>
      <c r="G49" s="30">
        <v>0.16732369244692022</v>
      </c>
      <c r="H49" s="51">
        <v>1.0390980000847425</v>
      </c>
      <c r="I49" s="52">
        <v>2.2937505507458105E-4</v>
      </c>
      <c r="J49" s="33">
        <v>5890.8900298139188</v>
      </c>
      <c r="K49" s="34">
        <v>25.09928821713655</v>
      </c>
      <c r="L49" s="33">
        <v>458.06473245049142</v>
      </c>
      <c r="M49" s="28">
        <v>2.0591589957918868</v>
      </c>
      <c r="N49" s="33">
        <v>457.99074368387971</v>
      </c>
      <c r="O49" s="28">
        <v>2.0584838830231469</v>
      </c>
      <c r="P49" s="27">
        <v>144.22148405580242</v>
      </c>
      <c r="Q49" s="28">
        <v>1.0425052666933552</v>
      </c>
    </row>
    <row r="50" spans="1:17">
      <c r="A50" s="24">
        <v>887.5</v>
      </c>
      <c r="B50" s="54">
        <v>372.31017996048018</v>
      </c>
      <c r="C50" s="37">
        <v>6.701395962376118E-2</v>
      </c>
      <c r="D50" s="38">
        <v>694.4679994727361</v>
      </c>
      <c r="E50" s="39">
        <v>2.4979449799114235</v>
      </c>
      <c r="F50" s="40">
        <v>36.933399525162834</v>
      </c>
      <c r="G50" s="41">
        <v>0.27501632762926359</v>
      </c>
      <c r="H50" s="55">
        <v>1.0358490830479048</v>
      </c>
      <c r="I50" s="43">
        <v>3.0976957353630601E-4</v>
      </c>
      <c r="J50" s="38">
        <v>9156.198919607652</v>
      </c>
      <c r="K50" s="49">
        <v>33.006695347939747</v>
      </c>
      <c r="L50" s="38">
        <v>460.62803035416385</v>
      </c>
      <c r="M50" s="39">
        <v>3.1964011667699226</v>
      </c>
      <c r="N50" s="38">
        <v>460.5802171166228</v>
      </c>
      <c r="O50" s="39">
        <v>3.1955705267381385</v>
      </c>
      <c r="P50" s="38">
        <v>135.49050156024018</v>
      </c>
      <c r="Q50" s="39">
        <v>1.5989873555074081</v>
      </c>
    </row>
    <row r="51" spans="1:17">
      <c r="A51" s="24">
        <v>887.5</v>
      </c>
      <c r="B51" s="36">
        <v>428.73345464501818</v>
      </c>
      <c r="C51" s="37">
        <v>3.587759402799743E-2</v>
      </c>
      <c r="D51" s="38">
        <v>1246.892542820779</v>
      </c>
      <c r="E51" s="39">
        <v>5.3065153558952964</v>
      </c>
      <c r="F51" s="40">
        <v>39.601721583336413</v>
      </c>
      <c r="G51" s="41">
        <v>0.16732369244692022</v>
      </c>
      <c r="H51" s="42">
        <v>1.0390980000847425</v>
      </c>
      <c r="I51" s="43">
        <v>2.2937505507458105E-4</v>
      </c>
      <c r="J51" s="45">
        <v>5890.8900298139188</v>
      </c>
      <c r="K51" s="49">
        <v>25.09928821713655</v>
      </c>
      <c r="L51" s="45">
        <v>458.06473245049142</v>
      </c>
      <c r="M51" s="39">
        <v>2.0591589957918868</v>
      </c>
      <c r="N51" s="45">
        <v>457.99074368387971</v>
      </c>
      <c r="O51" s="39">
        <v>2.0584838830231469</v>
      </c>
      <c r="P51" s="38">
        <v>144.22148405580242</v>
      </c>
      <c r="Q51" s="39">
        <v>1.0425052666933552</v>
      </c>
    </row>
    <row r="52" spans="1:17">
      <c r="A52" s="24"/>
      <c r="B52" s="36"/>
      <c r="C52" s="37"/>
      <c r="D52" s="38"/>
      <c r="E52" s="39"/>
      <c r="F52" s="40"/>
      <c r="G52" s="41"/>
      <c r="H52" s="42"/>
      <c r="I52" s="43"/>
      <c r="J52" s="44"/>
      <c r="K52" s="39"/>
      <c r="L52" s="45"/>
      <c r="M52" s="39"/>
      <c r="N52" s="58">
        <f>(N50/O50^2+N51/O51^2+N49/O49^2)/(1/O50^2+1/O51^2+1/O49^2)</f>
        <v>458.4356832623605</v>
      </c>
      <c r="O52" s="59">
        <f>(1/(1/O50^2+1/O51^2+1/O49^2))^0.5</f>
        <v>1.3246257603605838</v>
      </c>
      <c r="P52" s="38"/>
      <c r="Q52" s="39"/>
    </row>
    <row r="53" spans="1:17">
      <c r="A53" s="24">
        <v>889.5</v>
      </c>
      <c r="B53" s="25">
        <v>406.32247977646659</v>
      </c>
      <c r="C53" s="26">
        <v>4.5159645796373493E-2</v>
      </c>
      <c r="D53" s="27">
        <v>1116.5211700961095</v>
      </c>
      <c r="E53" s="28">
        <v>0.95158598787769111</v>
      </c>
      <c r="F53" s="29">
        <v>36.523255940841047</v>
      </c>
      <c r="G53" s="30">
        <v>0.2004581117884531</v>
      </c>
      <c r="H53" s="51">
        <v>1.0347251454602697</v>
      </c>
      <c r="I53" s="52">
        <v>1.8446667282385885E-4</v>
      </c>
      <c r="J53" s="53">
        <v>6208.6181798003781</v>
      </c>
      <c r="K53" s="28">
        <v>5.3619385943143918</v>
      </c>
      <c r="L53" s="33">
        <v>456.98666863381044</v>
      </c>
      <c r="M53" s="28">
        <v>2.0995867814510483</v>
      </c>
      <c r="N53" s="33">
        <v>456.92246806058819</v>
      </c>
      <c r="O53" s="28">
        <v>2.0990898227318304</v>
      </c>
      <c r="P53" s="27">
        <v>132.60994544322421</v>
      </c>
      <c r="Q53" s="28">
        <v>1.0768826417133273</v>
      </c>
    </row>
    <row r="54" spans="1:17">
      <c r="A54" s="24">
        <v>891.5</v>
      </c>
      <c r="B54" s="36">
        <v>313.87487603857176</v>
      </c>
      <c r="C54" s="37">
        <v>3.6856172972525914E-2</v>
      </c>
      <c r="D54" s="38">
        <v>969.37920310274421</v>
      </c>
      <c r="E54" s="39">
        <v>0.98555150585964157</v>
      </c>
      <c r="F54" s="40">
        <v>38.288173419773528</v>
      </c>
      <c r="G54" s="41">
        <v>0.20841363177980399</v>
      </c>
      <c r="H54" s="42">
        <v>1.0369973890667785</v>
      </c>
      <c r="I54" s="43">
        <v>3.1314986534513667E-4</v>
      </c>
      <c r="J54" s="44">
        <v>5536.1338231562331</v>
      </c>
      <c r="K54" s="39">
        <v>5.8360332305685141</v>
      </c>
      <c r="L54" s="45">
        <v>456.1226545043877</v>
      </c>
      <c r="M54" s="39">
        <v>2.6559287241850535</v>
      </c>
      <c r="N54" s="45">
        <v>456.0436991147281</v>
      </c>
      <c r="O54" s="39">
        <v>2.6561694299940775</v>
      </c>
      <c r="P54" s="38">
        <v>138.67374179533314</v>
      </c>
      <c r="Q54" s="39">
        <v>1.2951251722949668</v>
      </c>
    </row>
    <row r="55" spans="1:17" ht="13" customHeight="1">
      <c r="A55" s="24">
        <v>895.5</v>
      </c>
      <c r="B55" s="36">
        <v>280.80181491103167</v>
      </c>
      <c r="C55" s="37">
        <v>3.7885746383704712E-2</v>
      </c>
      <c r="D55" s="40">
        <v>565.04122300857864</v>
      </c>
      <c r="E55" s="41">
        <v>0.80830590865520491</v>
      </c>
      <c r="F55" s="40">
        <v>38.349485988188107</v>
      </c>
      <c r="G55" s="41">
        <v>0.16919584973184948</v>
      </c>
      <c r="H55" s="42">
        <v>1.0377161838900615</v>
      </c>
      <c r="I55" s="43">
        <v>2.2035012938791517E-4</v>
      </c>
      <c r="J55" s="45">
        <v>8502.8482401426681</v>
      </c>
      <c r="K55" s="49">
        <v>12.243477309610277</v>
      </c>
      <c r="L55" s="45">
        <v>460.18075979739706</v>
      </c>
      <c r="M55" s="39">
        <v>2.0780323197735879</v>
      </c>
      <c r="N55" s="45">
        <v>460.13407547072694</v>
      </c>
      <c r="O55" s="39">
        <v>2.0783795348741516</v>
      </c>
      <c r="P55" s="38">
        <v>140.50841028244076</v>
      </c>
      <c r="Q55" s="39">
        <v>1.0376835884262612</v>
      </c>
    </row>
    <row r="56" spans="1:17">
      <c r="A56" s="24">
        <v>897</v>
      </c>
      <c r="B56" s="54">
        <v>292.27980972200265</v>
      </c>
      <c r="C56" s="37">
        <v>4.0569941354615786E-2</v>
      </c>
      <c r="D56" s="38">
        <v>447.88747644795347</v>
      </c>
      <c r="E56" s="39">
        <v>1.5989154559367258</v>
      </c>
      <c r="F56" s="40">
        <v>40.623939418962031</v>
      </c>
      <c r="G56" s="41">
        <v>0.22661773747389058</v>
      </c>
      <c r="H56" s="55">
        <v>1.0420427702867607</v>
      </c>
      <c r="I56" s="43">
        <v>2.5185514899403227E-4</v>
      </c>
      <c r="J56" s="38">
        <v>11211.959034760494</v>
      </c>
      <c r="K56" s="49">
        <v>40.087229532823194</v>
      </c>
      <c r="L56" s="38">
        <v>468.33243099952438</v>
      </c>
      <c r="M56" s="39">
        <v>2.7749287303862258</v>
      </c>
      <c r="N56" s="38">
        <v>468.29372594027313</v>
      </c>
      <c r="O56" s="39">
        <v>2.7750953510887451</v>
      </c>
      <c r="P56" s="38">
        <v>152.3089134030273</v>
      </c>
      <c r="Q56" s="39">
        <v>1.4773359885473043</v>
      </c>
    </row>
    <row r="57" spans="1:17">
      <c r="A57" s="24">
        <v>899</v>
      </c>
      <c r="B57" s="36">
        <v>304.54448790457536</v>
      </c>
      <c r="C57" s="37">
        <v>2.8112364170542657E-2</v>
      </c>
      <c r="D57" s="40">
        <v>838.19029555113241</v>
      </c>
      <c r="E57" s="41">
        <v>0.7824738235567722</v>
      </c>
      <c r="F57" s="40">
        <v>47.190724963043664</v>
      </c>
      <c r="G57" s="41">
        <v>0.21557192586102103</v>
      </c>
      <c r="H57" s="42">
        <v>1.0516465142769382</v>
      </c>
      <c r="I57" s="43">
        <v>2.3803572530602137E-4</v>
      </c>
      <c r="J57" s="44">
        <v>6300.0495104108541</v>
      </c>
      <c r="K57" s="39">
        <v>6.0239504466550935</v>
      </c>
      <c r="L57" s="45">
        <v>472.50362448871573</v>
      </c>
      <c r="M57" s="39">
        <v>2.6758748901709115</v>
      </c>
      <c r="N57" s="45">
        <v>472.43567344293615</v>
      </c>
      <c r="O57" s="39">
        <v>2.6753405590909032</v>
      </c>
      <c r="P57" s="38">
        <v>179.00960161288276</v>
      </c>
      <c r="Q57" s="39">
        <v>1.5943356994910216</v>
      </c>
    </row>
    <row r="58" spans="1:17">
      <c r="A58" s="24">
        <v>906</v>
      </c>
      <c r="B58" s="36">
        <v>301.96001155282596</v>
      </c>
      <c r="C58" s="37">
        <v>2.8683428014647117E-2</v>
      </c>
      <c r="D58" s="38">
        <v>428.84443465529847</v>
      </c>
      <c r="E58" s="39">
        <v>1.2446468056446705</v>
      </c>
      <c r="F58" s="40">
        <v>44.828206115570481</v>
      </c>
      <c r="G58" s="41">
        <v>0.21002535882734583</v>
      </c>
      <c r="H58" s="42">
        <v>1.0483749018916351</v>
      </c>
      <c r="I58" s="43">
        <v>3.6974925447599513E-4</v>
      </c>
      <c r="J58" s="45">
        <v>12171.170072422376</v>
      </c>
      <c r="K58" s="49">
        <v>35.566019062815897</v>
      </c>
      <c r="L58" s="45">
        <v>472.29894173436895</v>
      </c>
      <c r="M58" s="39">
        <v>3.3230953830248824</v>
      </c>
      <c r="N58" s="45">
        <v>472.26361225785723</v>
      </c>
      <c r="O58" s="39">
        <v>3.323005744256021</v>
      </c>
      <c r="P58" s="38">
        <v>169.96525799895014</v>
      </c>
      <c r="Q58" s="39">
        <v>1.8039918998834439</v>
      </c>
    </row>
    <row r="59" spans="1:17">
      <c r="A59" s="24">
        <v>920</v>
      </c>
      <c r="B59" s="36">
        <v>269.63774976344877</v>
      </c>
      <c r="C59" s="37">
        <v>3.0415425917637493E-2</v>
      </c>
      <c r="D59" s="38">
        <v>302.81471330439297</v>
      </c>
      <c r="E59" s="39">
        <v>1.2800426038167116</v>
      </c>
      <c r="F59" s="40">
        <v>40.430858131825786</v>
      </c>
      <c r="G59" s="41">
        <v>0.28376931350221796</v>
      </c>
      <c r="H59" s="42">
        <v>1.0420283918042774</v>
      </c>
      <c r="I59" s="43">
        <v>3.3190364840541159E-4</v>
      </c>
      <c r="J59" s="45">
        <v>15298.517019258847</v>
      </c>
      <c r="K59" s="49">
        <v>64.82967909806932</v>
      </c>
      <c r="L59" s="45">
        <v>470.08341727521827</v>
      </c>
      <c r="M59" s="39">
        <v>3.6069772070533417</v>
      </c>
      <c r="N59" s="45">
        <v>470.05505361259111</v>
      </c>
      <c r="O59" s="39">
        <v>3.6070072886936448</v>
      </c>
      <c r="P59" s="38">
        <v>152.34034531503912</v>
      </c>
      <c r="Q59" s="39">
        <v>1.9054640314688995</v>
      </c>
    </row>
    <row r="60" spans="1:17">
      <c r="A60" s="24">
        <v>928</v>
      </c>
      <c r="B60" s="54">
        <v>278.25702032564499</v>
      </c>
      <c r="C60" s="37">
        <v>3.6504021397980424E-2</v>
      </c>
      <c r="D60" s="38">
        <v>668.44405852644968</v>
      </c>
      <c r="E60" s="39">
        <v>1.2218327297932481</v>
      </c>
      <c r="F60" s="40">
        <v>41.338372714486482</v>
      </c>
      <c r="G60" s="41">
        <v>0.22451041014924855</v>
      </c>
      <c r="H60" s="55">
        <v>1.0431777931338191</v>
      </c>
      <c r="I60" s="43">
        <v>3.698154174874049E-4</v>
      </c>
      <c r="J60" s="38">
        <v>7159.8752737518244</v>
      </c>
      <c r="K60" s="49">
        <v>13.298480884466919</v>
      </c>
      <c r="L60" s="45">
        <v>469.41595249055945</v>
      </c>
      <c r="M60" s="39">
        <v>3.3632587374891876</v>
      </c>
      <c r="N60" s="45">
        <v>469.35543583105078</v>
      </c>
      <c r="O60" s="39">
        <v>3.3631391509529744</v>
      </c>
      <c r="P60" s="45">
        <v>155.45256695135856</v>
      </c>
      <c r="Q60" s="39">
        <v>1.7200796260931801</v>
      </c>
    </row>
    <row r="61" spans="1:17">
      <c r="A61" s="24">
        <v>932</v>
      </c>
      <c r="B61" s="36">
        <v>322.57088690869284</v>
      </c>
      <c r="C61" s="37">
        <v>4.1967431093771934E-2</v>
      </c>
      <c r="D61" s="38">
        <v>460.3076425619999</v>
      </c>
      <c r="E61" s="39">
        <v>1.5455840662071547</v>
      </c>
      <c r="F61" s="40">
        <v>40.951034207721058</v>
      </c>
      <c r="G61" s="41">
        <v>0.2869375788230541</v>
      </c>
      <c r="H61" s="42">
        <v>1.0436437484623895</v>
      </c>
      <c r="I61" s="43">
        <v>4.9747756863990716E-4</v>
      </c>
      <c r="J61" s="45">
        <v>12058.556410752872</v>
      </c>
      <c r="K61" s="49">
        <v>40.865277995083026</v>
      </c>
      <c r="L61" s="45">
        <v>476.61593277395059</v>
      </c>
      <c r="M61" s="39">
        <v>4.7339461501799338</v>
      </c>
      <c r="N61" s="45">
        <v>476.58004159446824</v>
      </c>
      <c r="O61" s="39">
        <v>4.7330434394005598</v>
      </c>
      <c r="P61" s="38">
        <v>157.16792184454812</v>
      </c>
      <c r="Q61" s="39">
        <v>2.4121040713633599</v>
      </c>
    </row>
    <row r="62" spans="1:17">
      <c r="A62" s="24">
        <v>935</v>
      </c>
      <c r="B62" s="36">
        <v>349.4065740570706</v>
      </c>
      <c r="C62" s="37">
        <v>5.4488477811238556E-2</v>
      </c>
      <c r="D62" s="38">
        <v>616.28270101572002</v>
      </c>
      <c r="E62" s="39">
        <v>1.4972763311350896</v>
      </c>
      <c r="F62" s="40">
        <v>39.654893101666701</v>
      </c>
      <c r="G62" s="41">
        <v>0.27423214433714138</v>
      </c>
      <c r="H62" s="42">
        <v>1.0426687324016837</v>
      </c>
      <c r="I62" s="43">
        <v>4.1046950752369235E-4</v>
      </c>
      <c r="J62" s="45">
        <v>9746.8325603211688</v>
      </c>
      <c r="K62" s="49">
        <v>23.940993643781606</v>
      </c>
      <c r="L62" s="45">
        <v>482.81989550878569</v>
      </c>
      <c r="M62" s="39">
        <v>4.4112791964839158</v>
      </c>
      <c r="N62" s="45">
        <v>482.77544360332962</v>
      </c>
      <c r="O62" s="39">
        <v>4.4100942469223989</v>
      </c>
      <c r="P62" s="38">
        <v>154.87771680626724</v>
      </c>
      <c r="Q62" s="39">
        <v>2.2399032979796489</v>
      </c>
    </row>
    <row r="63" spans="1:17">
      <c r="A63" s="24">
        <v>1040</v>
      </c>
      <c r="B63" s="25">
        <v>306.62596194872032</v>
      </c>
      <c r="C63" s="26">
        <v>2.0485573323794897E-2</v>
      </c>
      <c r="D63" s="27">
        <v>186.69539853534317</v>
      </c>
      <c r="E63" s="28">
        <v>1.2150923305390062</v>
      </c>
      <c r="F63" s="29">
        <v>34.27981592203988</v>
      </c>
      <c r="G63" s="30">
        <v>0.22214666704774194</v>
      </c>
      <c r="H63" s="51">
        <v>1.0343298558465555</v>
      </c>
      <c r="I63" s="52">
        <v>2.2743169287383364E-4</v>
      </c>
      <c r="J63" s="33">
        <v>28009.182355118457</v>
      </c>
      <c r="K63" s="34">
        <v>182.39020541066949</v>
      </c>
      <c r="L63" s="33">
        <v>475.51807032478723</v>
      </c>
      <c r="M63" s="28">
        <v>2.8740333022532512</v>
      </c>
      <c r="N63" s="33">
        <v>475.50382980159191</v>
      </c>
      <c r="O63" s="28">
        <v>2.8748412252594964</v>
      </c>
      <c r="P63" s="27">
        <v>131.16516404926423</v>
      </c>
      <c r="Q63" s="28">
        <v>1.3735281655150133</v>
      </c>
    </row>
    <row r="64" spans="1:17">
      <c r="A64" s="24">
        <v>1100</v>
      </c>
      <c r="B64" s="25">
        <v>414.75931851494602</v>
      </c>
      <c r="C64" s="26">
        <v>4.5394152254850162E-2</v>
      </c>
      <c r="D64" s="27">
        <v>527.75897457964959</v>
      </c>
      <c r="E64" s="28">
        <v>0.98336964880966626</v>
      </c>
      <c r="F64" s="29">
        <v>33.673234287011191</v>
      </c>
      <c r="G64" s="30">
        <v>0.16180639192980814</v>
      </c>
      <c r="H64" s="51">
        <v>1.0338007509701623</v>
      </c>
      <c r="I64" s="52">
        <v>2.4309857323901626E-4</v>
      </c>
      <c r="J64" s="33">
        <v>13395.638808649348</v>
      </c>
      <c r="K64" s="34">
        <v>25.115391785469704</v>
      </c>
      <c r="L64" s="33">
        <v>477.84397308563746</v>
      </c>
      <c r="M64" s="28">
        <v>2.5450660118426875</v>
      </c>
      <c r="N64" s="33">
        <v>477.81417155812125</v>
      </c>
      <c r="O64" s="28">
        <v>2.5450056831027394</v>
      </c>
      <c r="P64" s="27">
        <v>129.68699426383606</v>
      </c>
      <c r="Q64" s="28">
        <v>1.1298976172610122</v>
      </c>
    </row>
    <row r="65" spans="1:17">
      <c r="A65" s="24">
        <v>1200</v>
      </c>
      <c r="B65" s="25">
        <v>493.53417208311288</v>
      </c>
      <c r="C65" s="26">
        <v>4.0643616351639711E-2</v>
      </c>
      <c r="D65" s="27">
        <v>451.11699316367134</v>
      </c>
      <c r="E65" s="28">
        <v>1.1141701801366928</v>
      </c>
      <c r="F65" s="29">
        <v>27.882707153953355</v>
      </c>
      <c r="G65" s="30">
        <v>0.18666227385691489</v>
      </c>
      <c r="H65" s="51">
        <v>1.0265875154997213</v>
      </c>
      <c r="I65" s="52">
        <v>2.0156354021841718E-4</v>
      </c>
      <c r="J65" s="33">
        <v>18517.829481913184</v>
      </c>
      <c r="K65" s="34">
        <v>45.854462693895016</v>
      </c>
      <c r="L65" s="33">
        <v>483.90208298598247</v>
      </c>
      <c r="M65" s="28">
        <v>2.7167880327573184</v>
      </c>
      <c r="N65" s="33">
        <v>483.87810097076732</v>
      </c>
      <c r="O65" s="28">
        <v>2.7166775816626014</v>
      </c>
      <c r="P65" s="27">
        <v>109.23920086261363</v>
      </c>
      <c r="Q65" s="28">
        <v>1.1201028376658679</v>
      </c>
    </row>
    <row r="66" spans="1:17" ht="8" customHeight="1" thickBot="1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</row>
    <row r="67" spans="1:17">
      <c r="A67" s="1" t="s">
        <v>15</v>
      </c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6" customHeight="1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7">
      <c r="A69" s="3" t="s">
        <v>16</v>
      </c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7">
      <c r="A70" s="4" t="s">
        <v>17</v>
      </c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7">
      <c r="A71" s="4" t="s">
        <v>18</v>
      </c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>
      <c r="A72" s="5" t="s">
        <v>21</v>
      </c>
      <c r="B72" s="5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>
      <c r="A73" s="4" t="s">
        <v>19</v>
      </c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>
      <c r="A74" s="6" t="s">
        <v>4</v>
      </c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6" spans="1:17">
      <c r="A76" s="7" t="s">
        <v>20</v>
      </c>
    </row>
    <row r="77" spans="1:17">
      <c r="A77" s="8" t="s">
        <v>24</v>
      </c>
    </row>
    <row r="78" spans="1:17">
      <c r="A78" s="8" t="s">
        <v>25</v>
      </c>
    </row>
    <row r="79" spans="1:17">
      <c r="A79" s="8" t="s">
        <v>26</v>
      </c>
    </row>
  </sheetData>
  <mergeCells count="16"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</mergeCells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U-Th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Ming</cp:lastModifiedBy>
  <dcterms:created xsi:type="dcterms:W3CDTF">2016-08-29T14:10:16Z</dcterms:created>
  <dcterms:modified xsi:type="dcterms:W3CDTF">2024-06-13T19:24:01Z</dcterms:modified>
</cp:coreProperties>
</file>