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I:\222222湖南大学文件\Work3 APE1放疗课题-NC\审稿意见文件夹\第5轮修改\上传版\"/>
    </mc:Choice>
  </mc:AlternateContent>
  <xr:revisionPtr revIDLastSave="0" documentId="13_ncr:1_{6767C55D-A499-44D6-B94C-43A66061B3C2}" xr6:coauthVersionLast="47" xr6:coauthVersionMax="47" xr10:uidLastSave="{00000000-0000-0000-0000-000000000000}"/>
  <bookViews>
    <workbookView xWindow="11196" yWindow="1944" windowWidth="13056" windowHeight="10980" firstSheet="23" activeTab="23" xr2:uid="{00000000-000D-0000-FFFF-FFFF00000000}"/>
  </bookViews>
  <sheets>
    <sheet name="Fig. 2d" sheetId="2" r:id="rId1"/>
    <sheet name="Fig. 2f" sheetId="3" r:id="rId2"/>
    <sheet name="Fig. 2h" sheetId="4" r:id="rId3"/>
    <sheet name="Fig. 2k" sheetId="5" r:id="rId4"/>
    <sheet name="Fig.2m" sheetId="100" r:id="rId5"/>
    <sheet name="Fig. 2o" sheetId="6" r:id="rId6"/>
    <sheet name="Fig. 2p" sheetId="7" r:id="rId7"/>
    <sheet name="Fig.3b" sheetId="8" r:id="rId8"/>
    <sheet name="Fig. 3d" sheetId="9" r:id="rId9"/>
    <sheet name="Fig. 3e" sheetId="10" r:id="rId10"/>
    <sheet name="Fig. 3f" sheetId="11" r:id="rId11"/>
    <sheet name="Fig. 3h" sheetId="12" r:id="rId12"/>
    <sheet name="Fig. 3J" sheetId="13" r:id="rId13"/>
    <sheet name="Fig. 3k" sheetId="14" r:id="rId14"/>
    <sheet name="Fig. 3l" sheetId="15" r:id="rId15"/>
    <sheet name="Fig. 3n" sheetId="16" r:id="rId16"/>
    <sheet name="Fig.3o" sheetId="17" r:id="rId17"/>
    <sheet name="Fig.4b" sheetId="18" r:id="rId18"/>
    <sheet name="Fig.4d" sheetId="19" r:id="rId19"/>
    <sheet name="Fig.4e" sheetId="20" r:id="rId20"/>
    <sheet name="Fig.4g" sheetId="21" r:id="rId21"/>
    <sheet name="Fig. 4j" sheetId="22" r:id="rId22"/>
    <sheet name="Fig. 4m" sheetId="23" r:id="rId23"/>
    <sheet name="Fig.4o" sheetId="24" r:id="rId24"/>
    <sheet name="Fig.5h" sheetId="25" r:id="rId25"/>
    <sheet name="Fig.5i" sheetId="26" r:id="rId26"/>
    <sheet name="Fig. 5o" sheetId="27" r:id="rId27"/>
    <sheet name="Fig.5p" sheetId="28" r:id="rId28"/>
    <sheet name="Fig.5q" sheetId="31" r:id="rId29"/>
    <sheet name="Fig.5s" sheetId="29" r:id="rId30"/>
    <sheet name="Fig.5u" sheetId="30" r:id="rId31"/>
    <sheet name="Fig.5w" sheetId="32" r:id="rId32"/>
    <sheet name="Fig.6c" sheetId="33" r:id="rId33"/>
    <sheet name="Fig.6e" sheetId="34" r:id="rId34"/>
    <sheet name="Fig.6g" sheetId="35" r:id="rId35"/>
    <sheet name="Fig.6h" sheetId="37" r:id="rId36"/>
    <sheet name="Fig. 6i" sheetId="38" r:id="rId37"/>
    <sheet name="Fig.6l" sheetId="97" r:id="rId38"/>
    <sheet name="Fig.7c" sheetId="39" r:id="rId39"/>
    <sheet name="Fig. 7e" sheetId="40" r:id="rId40"/>
    <sheet name="Fig. 7g" sheetId="41" r:id="rId41"/>
    <sheet name="Fig. 7h" sheetId="42" r:id="rId42"/>
    <sheet name="Fig.7i" sheetId="43" r:id="rId43"/>
    <sheet name="Fig.7k" sheetId="44" r:id="rId44"/>
    <sheet name="Fig.8c" sheetId="45" r:id="rId45"/>
    <sheet name="Fig.8e" sheetId="46" r:id="rId46"/>
    <sheet name="Fig.8g" sheetId="47" r:id="rId47"/>
    <sheet name="Fig. 8l" sheetId="48" r:id="rId48"/>
    <sheet name="Fig.9e" sheetId="49" r:id="rId49"/>
    <sheet name="Fig.9g" sheetId="50" r:id="rId50"/>
    <sheet name="Fig.9h" sheetId="51" r:id="rId51"/>
    <sheet name="Fig.9j" sheetId="52" r:id="rId52"/>
    <sheet name="Supplementary Fig. 9" sheetId="53" r:id="rId53"/>
    <sheet name="Supplementary Fig. 10" sheetId="54" r:id="rId54"/>
    <sheet name="Supplementary Fig. 11" sheetId="55" r:id="rId55"/>
    <sheet name="Supplementary Fig. 12" sheetId="56" r:id="rId56"/>
    <sheet name="Supplementary Fig. 13" sheetId="57" r:id="rId57"/>
    <sheet name="Supplementary Fig. 14" sheetId="58" r:id="rId58"/>
    <sheet name="Supplementary Fig. 16" sheetId="103" r:id="rId59"/>
    <sheet name="Supplementary Fig. 17" sheetId="59" r:id="rId60"/>
    <sheet name="Supplementary Fig. 18" sheetId="60" r:id="rId61"/>
    <sheet name="Supplementary Fig. 19" sheetId="61" r:id="rId62"/>
    <sheet name="Supplementary Fig. 20" sheetId="62" r:id="rId63"/>
    <sheet name="Supplementary Fig. 21" sheetId="63" r:id="rId64"/>
    <sheet name="Supplementary Fig. 22" sheetId="64" r:id="rId65"/>
    <sheet name="Supplementary Fig. 24" sheetId="65" r:id="rId66"/>
    <sheet name="Supplementary Fig. 26" sheetId="68" r:id="rId67"/>
    <sheet name="Supplementary Fig. 27" sheetId="67" r:id="rId68"/>
    <sheet name="Supplementary Fig. 28" sheetId="69" r:id="rId69"/>
    <sheet name="Supplementary Fig. 29" sheetId="70" r:id="rId70"/>
    <sheet name="Supplementary Fig. 30" sheetId="71" r:id="rId71"/>
    <sheet name="Supplementary Fig. 31" sheetId="72" r:id="rId72"/>
    <sheet name="Supplementary Fig. 33" sheetId="73" r:id="rId73"/>
    <sheet name="Supplementary Fig. 35" sheetId="74" r:id="rId74"/>
    <sheet name="Supplementary Fig. 36" sheetId="76" r:id="rId75"/>
    <sheet name="Supplementary Fig. 37" sheetId="78" r:id="rId76"/>
    <sheet name="Supplementary Fig. 38" sheetId="75" r:id="rId77"/>
    <sheet name="Supplementary Fig. 39" sheetId="77" r:id="rId78"/>
    <sheet name="Supplementary Fig. 40" sheetId="79" r:id="rId79"/>
    <sheet name="Supplementary Fig. 42" sheetId="80" r:id="rId80"/>
    <sheet name="Supplementary Fig. 43" sheetId="82" r:id="rId81"/>
    <sheet name="Supplementary Fig. 44" sheetId="83" r:id="rId82"/>
    <sheet name="Supplementary Fig.45" sheetId="81" r:id="rId83"/>
    <sheet name="Supplementary Fig. 46" sheetId="84" r:id="rId84"/>
    <sheet name="Supplementary Fig. 47" sheetId="85" r:id="rId85"/>
    <sheet name="Supplementary Fig. 48" sheetId="86" r:id="rId86"/>
    <sheet name="Supplementary Fig. 49" sheetId="87" r:id="rId87"/>
    <sheet name="Supplementary Fig. 50" sheetId="88" r:id="rId88"/>
    <sheet name="Supplementary Fig. 51" sheetId="89" r:id="rId89"/>
    <sheet name="Supplementary Fig. 53" sheetId="90" r:id="rId90"/>
    <sheet name="Supplementary Fig. 54" sheetId="91" r:id="rId91"/>
    <sheet name="Supplementary Fig. 55" sheetId="92" r:id="rId92"/>
    <sheet name="Supplementary Fig. 56" sheetId="94" r:id="rId93"/>
    <sheet name="Supplementary Fig. 57" sheetId="93" r:id="rId94"/>
    <sheet name="Supplementary Fig. 58" sheetId="98" r:id="rId95"/>
    <sheet name="Supplementary Fig. 59" sheetId="102" r:id="rId9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4" l="1"/>
  <c r="I11" i="24"/>
  <c r="J10" i="24"/>
  <c r="I10" i="24"/>
  <c r="J9" i="24"/>
  <c r="I9" i="24"/>
  <c r="J8" i="24"/>
  <c r="I8" i="24"/>
  <c r="G7" i="32"/>
  <c r="M6" i="25"/>
  <c r="L15" i="48"/>
  <c r="L16" i="48"/>
  <c r="L17" i="48"/>
  <c r="L14" i="48"/>
  <c r="K15" i="48"/>
  <c r="K16" i="48"/>
  <c r="K17" i="48"/>
  <c r="K14" i="48"/>
  <c r="J15" i="48"/>
  <c r="J16" i="48"/>
  <c r="J17" i="48"/>
  <c r="J14" i="48"/>
  <c r="I15" i="48"/>
  <c r="I16" i="48"/>
  <c r="I17" i="48"/>
  <c r="I14" i="48"/>
  <c r="H15" i="48"/>
  <c r="H16" i="48"/>
  <c r="H17" i="48"/>
  <c r="H14" i="48"/>
  <c r="G15" i="48"/>
  <c r="G16" i="48"/>
  <c r="G17" i="48"/>
  <c r="G14" i="48"/>
  <c r="F15" i="48"/>
  <c r="F16" i="48"/>
  <c r="F17" i="48"/>
  <c r="F14" i="48"/>
  <c r="S35" i="90" l="1"/>
  <c r="F10" i="74"/>
  <c r="F9" i="74"/>
  <c r="E10" i="65"/>
  <c r="E9" i="65"/>
  <c r="F11" i="64"/>
  <c r="F10" i="64"/>
  <c r="N9" i="63"/>
  <c r="N8" i="63"/>
  <c r="E10" i="62"/>
  <c r="E9" i="62"/>
  <c r="E9" i="60"/>
  <c r="E8" i="60"/>
  <c r="I10" i="53"/>
  <c r="D12" i="53"/>
  <c r="D11" i="53"/>
  <c r="G15" i="97"/>
  <c r="G16" i="97"/>
  <c r="G17" i="97"/>
  <c r="G14" i="97"/>
  <c r="H15" i="97"/>
  <c r="H16" i="97"/>
  <c r="H17" i="97"/>
  <c r="H14" i="97"/>
  <c r="F7" i="45"/>
  <c r="G7" i="45"/>
  <c r="H7" i="45"/>
  <c r="E7" i="45"/>
  <c r="Q11" i="82" l="1"/>
  <c r="R11" i="82"/>
  <c r="Q12" i="82"/>
  <c r="R12" i="82"/>
  <c r="Q13" i="82"/>
  <c r="R13" i="82"/>
  <c r="V11" i="82"/>
  <c r="W11" i="82"/>
  <c r="V12" i="82"/>
  <c r="W12" i="82"/>
  <c r="V13" i="82"/>
  <c r="W13" i="82"/>
  <c r="V7" i="82"/>
  <c r="W7" i="82"/>
  <c r="V8" i="82"/>
  <c r="W8" i="82"/>
  <c r="V9" i="82"/>
  <c r="W9" i="82"/>
  <c r="V10" i="82"/>
  <c r="W10" i="82"/>
  <c r="Q7" i="82"/>
  <c r="R7" i="82"/>
  <c r="Q8" i="82"/>
  <c r="R8" i="82"/>
  <c r="Q9" i="82"/>
  <c r="R9" i="82"/>
  <c r="Q10" i="82"/>
  <c r="R10" i="82"/>
  <c r="H6" i="40" l="1"/>
  <c r="I6" i="40"/>
  <c r="H7" i="40"/>
  <c r="I7" i="40"/>
  <c r="H8" i="40"/>
  <c r="I8" i="40"/>
  <c r="I5" i="40"/>
  <c r="H5" i="40"/>
  <c r="I15" i="97"/>
  <c r="I16" i="97"/>
  <c r="I17" i="97"/>
  <c r="I14" i="97"/>
  <c r="E8" i="45"/>
  <c r="F8" i="45"/>
  <c r="G8" i="45"/>
  <c r="H8" i="45"/>
  <c r="F7" i="50"/>
  <c r="F8" i="50"/>
  <c r="F14" i="49"/>
  <c r="M17" i="94" l="1"/>
  <c r="S6" i="90"/>
  <c r="T6" i="90"/>
  <c r="S7" i="90"/>
  <c r="T7" i="90"/>
  <c r="S8" i="90"/>
  <c r="T8" i="90"/>
  <c r="S9" i="90"/>
  <c r="T9" i="90"/>
  <c r="S10" i="90"/>
  <c r="T10" i="90"/>
  <c r="S11" i="90"/>
  <c r="T11" i="90"/>
  <c r="S15" i="90"/>
  <c r="T15" i="90"/>
  <c r="S16" i="90"/>
  <c r="T16" i="90"/>
  <c r="S17" i="90"/>
  <c r="T17" i="90"/>
  <c r="S18" i="90"/>
  <c r="T18" i="90"/>
  <c r="S19" i="90"/>
  <c r="T19" i="90"/>
  <c r="S20" i="90"/>
  <c r="T20" i="90"/>
  <c r="S25" i="90"/>
  <c r="T25" i="90"/>
  <c r="S26" i="90"/>
  <c r="T26" i="90"/>
  <c r="S27" i="90"/>
  <c r="T27" i="90"/>
  <c r="S28" i="90"/>
  <c r="T28" i="90"/>
  <c r="S29" i="90"/>
  <c r="T29" i="90"/>
  <c r="S30" i="90"/>
  <c r="T30" i="90"/>
  <c r="S31" i="90"/>
  <c r="T31" i="90"/>
  <c r="T35" i="90"/>
  <c r="S36" i="90"/>
  <c r="T36" i="90"/>
  <c r="S37" i="90"/>
  <c r="T37" i="90"/>
  <c r="S38" i="90"/>
  <c r="T38" i="90"/>
  <c r="S39" i="90"/>
  <c r="T39" i="90"/>
  <c r="S40" i="90"/>
  <c r="T40" i="90"/>
  <c r="S41" i="90"/>
  <c r="T41" i="90"/>
  <c r="T5" i="90"/>
  <c r="S5" i="90"/>
  <c r="O6" i="90"/>
  <c r="P6" i="90"/>
  <c r="Q6" i="90"/>
  <c r="R6" i="90"/>
  <c r="O7" i="90"/>
  <c r="P7" i="90"/>
  <c r="Q7" i="90"/>
  <c r="R7" i="90"/>
  <c r="O8" i="90"/>
  <c r="P8" i="90"/>
  <c r="Q8" i="90"/>
  <c r="R8" i="90"/>
  <c r="O9" i="90"/>
  <c r="P9" i="90"/>
  <c r="Q9" i="90"/>
  <c r="R9" i="90"/>
  <c r="O10" i="90"/>
  <c r="P10" i="90"/>
  <c r="Q10" i="90"/>
  <c r="R10" i="90"/>
  <c r="O11" i="90"/>
  <c r="P11" i="90"/>
  <c r="Q11" i="90"/>
  <c r="R11" i="90"/>
  <c r="O15" i="90"/>
  <c r="P15" i="90"/>
  <c r="Q15" i="90"/>
  <c r="R15" i="90"/>
  <c r="O16" i="90"/>
  <c r="P16" i="90"/>
  <c r="Q16" i="90"/>
  <c r="R16" i="90"/>
  <c r="O17" i="90"/>
  <c r="P17" i="90"/>
  <c r="Q17" i="90"/>
  <c r="R17" i="90"/>
  <c r="O18" i="90"/>
  <c r="P18" i="90"/>
  <c r="Q18" i="90"/>
  <c r="R18" i="90"/>
  <c r="O19" i="90"/>
  <c r="P19" i="90"/>
  <c r="Q19" i="90"/>
  <c r="R19" i="90"/>
  <c r="O20" i="90"/>
  <c r="P20" i="90"/>
  <c r="Q20" i="90"/>
  <c r="R20" i="90"/>
  <c r="O21" i="90"/>
  <c r="P21" i="90"/>
  <c r="Q21" i="90"/>
  <c r="S21" i="90" s="1"/>
  <c r="R21" i="90"/>
  <c r="O25" i="90"/>
  <c r="P25" i="90"/>
  <c r="Q25" i="90"/>
  <c r="R25" i="90"/>
  <c r="O26" i="90"/>
  <c r="P26" i="90"/>
  <c r="Q26" i="90"/>
  <c r="R26" i="90"/>
  <c r="O27" i="90"/>
  <c r="P27" i="90"/>
  <c r="Q27" i="90"/>
  <c r="R27" i="90"/>
  <c r="O28" i="90"/>
  <c r="P28" i="90"/>
  <c r="Q28" i="90"/>
  <c r="R28" i="90"/>
  <c r="O29" i="90"/>
  <c r="P29" i="90"/>
  <c r="Q29" i="90"/>
  <c r="R29" i="90"/>
  <c r="O30" i="90"/>
  <c r="P30" i="90"/>
  <c r="Q30" i="90"/>
  <c r="R30" i="90"/>
  <c r="O31" i="90"/>
  <c r="P31" i="90"/>
  <c r="Q31" i="90"/>
  <c r="R31" i="90"/>
  <c r="O35" i="90"/>
  <c r="P35" i="90"/>
  <c r="Q35" i="90"/>
  <c r="R35" i="90"/>
  <c r="O36" i="90"/>
  <c r="P36" i="90"/>
  <c r="Q36" i="90"/>
  <c r="R36" i="90"/>
  <c r="O37" i="90"/>
  <c r="P37" i="90"/>
  <c r="Q37" i="90"/>
  <c r="R37" i="90"/>
  <c r="O38" i="90"/>
  <c r="P38" i="90"/>
  <c r="Q38" i="90"/>
  <c r="R38" i="90"/>
  <c r="O39" i="90"/>
  <c r="P39" i="90"/>
  <c r="Q39" i="90"/>
  <c r="R39" i="90"/>
  <c r="O40" i="90"/>
  <c r="P40" i="90"/>
  <c r="Q40" i="90"/>
  <c r="R40" i="90"/>
  <c r="O41" i="90"/>
  <c r="P41" i="90"/>
  <c r="Q41" i="90"/>
  <c r="R41" i="90"/>
  <c r="R5" i="90"/>
  <c r="Q5" i="90"/>
  <c r="P5" i="90"/>
  <c r="O5" i="90"/>
  <c r="N6" i="90"/>
  <c r="N7" i="90"/>
  <c r="N8" i="90"/>
  <c r="N9" i="90"/>
  <c r="N10" i="90"/>
  <c r="N11" i="90"/>
  <c r="N15" i="90"/>
  <c r="N16" i="90"/>
  <c r="N17" i="90"/>
  <c r="N18" i="90"/>
  <c r="N19" i="90"/>
  <c r="N20" i="90"/>
  <c r="N21" i="90"/>
  <c r="N25" i="90"/>
  <c r="N26" i="90"/>
  <c r="N27" i="90"/>
  <c r="N28" i="90"/>
  <c r="N29" i="90"/>
  <c r="N30" i="90"/>
  <c r="N31" i="90"/>
  <c r="N35" i="90"/>
  <c r="N36" i="90"/>
  <c r="N37" i="90"/>
  <c r="N38" i="90"/>
  <c r="N39" i="90"/>
  <c r="N40" i="90"/>
  <c r="N41" i="90"/>
  <c r="N5" i="90"/>
  <c r="T21" i="90" l="1"/>
  <c r="E9" i="102"/>
  <c r="E8" i="102"/>
  <c r="D9" i="102"/>
  <c r="D8" i="102"/>
  <c r="E8" i="47" l="1"/>
  <c r="F8" i="47"/>
  <c r="G8" i="47"/>
  <c r="D8" i="47"/>
  <c r="E7" i="47"/>
  <c r="F7" i="47"/>
  <c r="G7" i="47"/>
  <c r="D7" i="47"/>
  <c r="G9" i="46"/>
  <c r="H9" i="46"/>
  <c r="I9" i="46"/>
  <c r="F9" i="46"/>
  <c r="G8" i="46"/>
  <c r="H8" i="46"/>
  <c r="I8" i="46"/>
  <c r="F8" i="46"/>
  <c r="G17" i="35"/>
  <c r="F17" i="35"/>
  <c r="E17" i="35"/>
  <c r="D17" i="35"/>
  <c r="G16" i="35"/>
  <c r="F16" i="35"/>
  <c r="E16" i="35"/>
  <c r="D16" i="35"/>
  <c r="J32" i="34"/>
  <c r="I32" i="34"/>
  <c r="H32" i="34"/>
  <c r="G32" i="34"/>
  <c r="J31" i="34"/>
  <c r="I31" i="34"/>
  <c r="H31" i="34"/>
  <c r="G31" i="34"/>
  <c r="J11" i="33"/>
  <c r="K11" i="33"/>
  <c r="L11" i="33"/>
  <c r="I11" i="33"/>
  <c r="J10" i="33"/>
  <c r="K10" i="33"/>
  <c r="L10" i="33"/>
  <c r="I10" i="33"/>
  <c r="I5" i="52" l="1"/>
  <c r="I7" i="52"/>
  <c r="H7" i="52"/>
  <c r="I6" i="52"/>
  <c r="H6" i="52"/>
  <c r="I4" i="52"/>
  <c r="H4" i="52"/>
  <c r="H5" i="52"/>
  <c r="L16" i="50"/>
  <c r="M16" i="50"/>
  <c r="L17" i="50"/>
  <c r="M17" i="50"/>
  <c r="L18" i="50"/>
  <c r="M18" i="50"/>
  <c r="L15" i="50"/>
  <c r="M15" i="50"/>
  <c r="M18" i="94"/>
  <c r="N18" i="94"/>
  <c r="M19" i="94"/>
  <c r="N19" i="94"/>
  <c r="M20" i="94"/>
  <c r="N20" i="94"/>
  <c r="F16" i="50"/>
  <c r="G16" i="50"/>
  <c r="F17" i="50"/>
  <c r="G17" i="50"/>
  <c r="F18" i="50"/>
  <c r="G18" i="50"/>
  <c r="G15" i="50"/>
  <c r="F15" i="50"/>
  <c r="M7" i="51"/>
  <c r="N7" i="51"/>
  <c r="M8" i="51"/>
  <c r="N8" i="51"/>
  <c r="M9" i="51"/>
  <c r="N9" i="51"/>
  <c r="M6" i="51"/>
  <c r="N6" i="51"/>
  <c r="G16" i="93"/>
  <c r="G17" i="93"/>
  <c r="G18" i="93"/>
  <c r="G19" i="93"/>
  <c r="F16" i="93"/>
  <c r="F17" i="93"/>
  <c r="F18" i="93"/>
  <c r="F19" i="93"/>
  <c r="G9" i="51"/>
  <c r="L7" i="93"/>
  <c r="M7" i="93"/>
  <c r="L8" i="93"/>
  <c r="M8" i="93"/>
  <c r="L9" i="93"/>
  <c r="M9" i="93"/>
  <c r="M6" i="93"/>
  <c r="L6" i="93"/>
  <c r="L17" i="93" l="1"/>
  <c r="M17" i="93"/>
  <c r="L18" i="93"/>
  <c r="M18" i="93"/>
  <c r="L19" i="93"/>
  <c r="M19" i="93"/>
  <c r="F6" i="49"/>
  <c r="G6" i="49"/>
  <c r="F7" i="49"/>
  <c r="G7" i="49"/>
  <c r="F8" i="49"/>
  <c r="G8" i="49"/>
  <c r="G5" i="49"/>
  <c r="F5" i="49"/>
  <c r="H5" i="15" l="1"/>
  <c r="I5" i="15"/>
  <c r="H6" i="15"/>
  <c r="I6" i="15"/>
  <c r="H7" i="15"/>
  <c r="I7" i="15"/>
  <c r="F14" i="11"/>
  <c r="G14" i="11"/>
  <c r="F15" i="11"/>
  <c r="G15" i="11"/>
  <c r="F16" i="11"/>
  <c r="G16" i="11"/>
  <c r="F17" i="11"/>
  <c r="G17" i="11"/>
  <c r="F18" i="11"/>
  <c r="G18" i="11"/>
  <c r="F19" i="11"/>
  <c r="G19" i="11"/>
  <c r="F20" i="11"/>
  <c r="G20" i="11"/>
  <c r="D20" i="43" l="1"/>
  <c r="E20" i="43"/>
  <c r="F20" i="43"/>
  <c r="G20" i="43"/>
  <c r="H20" i="43"/>
  <c r="I20" i="43"/>
  <c r="J20" i="43"/>
  <c r="K20" i="43"/>
  <c r="D21" i="43"/>
  <c r="E21" i="43"/>
  <c r="F21" i="43"/>
  <c r="G21" i="43"/>
  <c r="H21" i="43"/>
  <c r="I21" i="43"/>
  <c r="J21" i="43"/>
  <c r="K21" i="43"/>
  <c r="D22" i="43"/>
  <c r="E22" i="43"/>
  <c r="F22" i="43"/>
  <c r="G22" i="43"/>
  <c r="H22" i="43"/>
  <c r="I22" i="43"/>
  <c r="J22" i="43"/>
  <c r="K22" i="43"/>
  <c r="K19" i="43"/>
  <c r="I19" i="43"/>
  <c r="G19" i="43"/>
  <c r="E19" i="43"/>
  <c r="J19" i="43"/>
  <c r="H19" i="43"/>
  <c r="F19" i="43"/>
  <c r="D19" i="43"/>
  <c r="K14" i="97"/>
  <c r="K15" i="97"/>
  <c r="K16" i="97"/>
  <c r="K17" i="97"/>
  <c r="J14" i="97"/>
  <c r="J15" i="97"/>
  <c r="J16" i="97"/>
  <c r="J17" i="97"/>
  <c r="F15" i="97"/>
  <c r="F16" i="97"/>
  <c r="F17" i="97"/>
  <c r="F14" i="97"/>
  <c r="E15" i="97"/>
  <c r="E16" i="97"/>
  <c r="E17" i="97"/>
  <c r="E14" i="97"/>
  <c r="Y5" i="31"/>
  <c r="X5" i="31"/>
  <c r="F5" i="23"/>
  <c r="J9" i="74"/>
  <c r="J8" i="74"/>
  <c r="H9" i="65"/>
  <c r="H8" i="65"/>
  <c r="I10" i="64"/>
  <c r="I9" i="64"/>
  <c r="R8" i="63"/>
  <c r="R7" i="63"/>
  <c r="J8" i="60"/>
  <c r="J7" i="60"/>
  <c r="I9" i="53"/>
  <c r="K36" i="70"/>
  <c r="J36" i="70"/>
  <c r="K35" i="70"/>
  <c r="J35" i="70"/>
  <c r="K30" i="70"/>
  <c r="J30" i="70"/>
  <c r="K29" i="70"/>
  <c r="J29" i="70"/>
  <c r="Q5" i="39"/>
  <c r="R5" i="39"/>
  <c r="Q6" i="39"/>
  <c r="R6" i="39"/>
  <c r="Q7" i="39"/>
  <c r="R7" i="39"/>
  <c r="R4" i="39"/>
  <c r="Q4" i="39"/>
  <c r="L5" i="39"/>
  <c r="M5" i="39"/>
  <c r="L6" i="39"/>
  <c r="M6" i="39"/>
  <c r="L7" i="39"/>
  <c r="M7" i="39"/>
  <c r="M4" i="39"/>
  <c r="L4" i="39"/>
  <c r="G5" i="39"/>
  <c r="H5" i="39"/>
  <c r="G6" i="39"/>
  <c r="H6" i="39"/>
  <c r="G7" i="39"/>
  <c r="H7" i="39"/>
  <c r="H4" i="39"/>
  <c r="G4" i="39"/>
  <c r="AD14" i="37"/>
  <c r="AE14" i="37"/>
  <c r="AD15" i="37"/>
  <c r="AE15" i="37"/>
  <c r="AD16" i="37"/>
  <c r="AE16" i="37"/>
  <c r="AD17" i="37"/>
  <c r="AE17" i="37"/>
  <c r="AD18" i="37"/>
  <c r="AE18" i="37"/>
  <c r="AD19" i="37"/>
  <c r="AE19" i="37"/>
  <c r="AE13" i="37"/>
  <c r="AD13" i="37"/>
  <c r="W14" i="37"/>
  <c r="X14" i="37"/>
  <c r="W15" i="37"/>
  <c r="X15" i="37"/>
  <c r="W16" i="37"/>
  <c r="X16" i="37"/>
  <c r="W17" i="37"/>
  <c r="X17" i="37"/>
  <c r="W18" i="37"/>
  <c r="X18" i="37"/>
  <c r="W19" i="37"/>
  <c r="X19" i="37"/>
  <c r="X13" i="37"/>
  <c r="W13" i="37"/>
  <c r="P14" i="37"/>
  <c r="Q14" i="37"/>
  <c r="P15" i="37"/>
  <c r="Q15" i="37"/>
  <c r="P16" i="37"/>
  <c r="Q16" i="37"/>
  <c r="P17" i="37"/>
  <c r="Q17" i="37"/>
  <c r="P18" i="37"/>
  <c r="Q18" i="37"/>
  <c r="P19" i="37"/>
  <c r="Q19" i="37"/>
  <c r="Q13" i="37"/>
  <c r="P13" i="37"/>
  <c r="I14" i="37"/>
  <c r="J14" i="37"/>
  <c r="I15" i="37"/>
  <c r="J15" i="37"/>
  <c r="I16" i="37"/>
  <c r="J16" i="37"/>
  <c r="I17" i="37"/>
  <c r="J17" i="37"/>
  <c r="I18" i="37"/>
  <c r="J18" i="37"/>
  <c r="I19" i="37"/>
  <c r="J19" i="37"/>
  <c r="J13" i="37"/>
  <c r="I13" i="37"/>
  <c r="P4" i="60"/>
  <c r="Q31" i="60"/>
  <c r="P31" i="60"/>
  <c r="Q30" i="60"/>
  <c r="P30" i="60"/>
  <c r="Q29" i="60"/>
  <c r="P29" i="60"/>
  <c r="Q28" i="60"/>
  <c r="P28" i="60"/>
  <c r="Q25" i="60"/>
  <c r="P25" i="60"/>
  <c r="Q24" i="60"/>
  <c r="P24" i="60"/>
  <c r="Q23" i="60"/>
  <c r="P23" i="60"/>
  <c r="Q22" i="60"/>
  <c r="P22" i="60"/>
  <c r="Q19" i="60"/>
  <c r="P19" i="60"/>
  <c r="Q18" i="60"/>
  <c r="P18" i="60"/>
  <c r="Q17" i="60"/>
  <c r="P17" i="60"/>
  <c r="Q16" i="60"/>
  <c r="P16" i="60"/>
  <c r="Q13" i="60"/>
  <c r="P13" i="60"/>
  <c r="Q12" i="60"/>
  <c r="P12" i="60"/>
  <c r="Q11" i="60"/>
  <c r="P11" i="60"/>
  <c r="Q10" i="60"/>
  <c r="P10" i="60"/>
  <c r="Q7" i="60"/>
  <c r="P7" i="60"/>
  <c r="Q6" i="60"/>
  <c r="P6" i="60"/>
  <c r="Q5" i="60"/>
  <c r="P5" i="60"/>
  <c r="Q4" i="60"/>
  <c r="P10" i="64"/>
  <c r="Q7" i="64"/>
  <c r="P7" i="64"/>
  <c r="Q34" i="64"/>
  <c r="P34" i="64"/>
  <c r="Q33" i="64"/>
  <c r="P33" i="64"/>
  <c r="Q32" i="64"/>
  <c r="P32" i="64"/>
  <c r="Q31" i="64"/>
  <c r="P31" i="64"/>
  <c r="Q28" i="64"/>
  <c r="P28" i="64"/>
  <c r="Q27" i="64"/>
  <c r="P27" i="64"/>
  <c r="Q26" i="64"/>
  <c r="P26" i="64"/>
  <c r="Q25" i="64"/>
  <c r="P25" i="64"/>
  <c r="Q22" i="64"/>
  <c r="P22" i="64"/>
  <c r="Q21" i="64"/>
  <c r="P21" i="64"/>
  <c r="Q20" i="64"/>
  <c r="P20" i="64"/>
  <c r="Q19" i="64"/>
  <c r="P19" i="64"/>
  <c r="Q16" i="64"/>
  <c r="P16" i="64"/>
  <c r="Q15" i="64"/>
  <c r="P15" i="64"/>
  <c r="Q14" i="64"/>
  <c r="P14" i="64"/>
  <c r="Q13" i="64"/>
  <c r="P13" i="64"/>
  <c r="Q10" i="64"/>
  <c r="Q9" i="64"/>
  <c r="P9" i="64"/>
  <c r="Q8" i="64"/>
  <c r="P8" i="64"/>
  <c r="O7" i="65"/>
  <c r="P7" i="65"/>
  <c r="O8" i="65"/>
  <c r="P8" i="65"/>
  <c r="O9" i="65"/>
  <c r="P9" i="65"/>
  <c r="O12" i="65"/>
  <c r="P12" i="65"/>
  <c r="O13" i="65"/>
  <c r="P13" i="65"/>
  <c r="O14" i="65"/>
  <c r="P14" i="65"/>
  <c r="O15" i="65"/>
  <c r="P15" i="65"/>
  <c r="O18" i="65"/>
  <c r="P18" i="65"/>
  <c r="O19" i="65"/>
  <c r="P19" i="65"/>
  <c r="O20" i="65"/>
  <c r="P20" i="65"/>
  <c r="O21" i="65"/>
  <c r="P21" i="65"/>
  <c r="O24" i="65"/>
  <c r="P24" i="65"/>
  <c r="O25" i="65"/>
  <c r="P25" i="65"/>
  <c r="O26" i="65"/>
  <c r="P26" i="65"/>
  <c r="O27" i="65"/>
  <c r="P27" i="65"/>
  <c r="O30" i="65"/>
  <c r="P30" i="65"/>
  <c r="O31" i="65"/>
  <c r="P31" i="65"/>
  <c r="O32" i="65"/>
  <c r="P32" i="65"/>
  <c r="O33" i="65"/>
  <c r="P33" i="65"/>
  <c r="P6" i="65"/>
  <c r="O6" i="65"/>
  <c r="V8" i="68" l="1"/>
  <c r="W8" i="68"/>
  <c r="W7" i="68"/>
  <c r="V7" i="68"/>
  <c r="Q8" i="68"/>
  <c r="R8" i="68"/>
  <c r="R7" i="68"/>
  <c r="Q7" i="68"/>
  <c r="M8" i="68"/>
  <c r="M7" i="68"/>
  <c r="L8" i="68"/>
  <c r="L7" i="68"/>
  <c r="H8" i="68"/>
  <c r="H7" i="68"/>
  <c r="G8" i="68"/>
  <c r="G7" i="68"/>
  <c r="L16" i="69"/>
  <c r="M16" i="69"/>
  <c r="M15" i="69"/>
  <c r="L15" i="69"/>
  <c r="L18" i="71"/>
  <c r="M18" i="71"/>
  <c r="L19" i="71"/>
  <c r="M19" i="71"/>
  <c r="L20" i="71"/>
  <c r="M20" i="71"/>
  <c r="L21" i="71"/>
  <c r="M21" i="71"/>
  <c r="L22" i="71"/>
  <c r="M22" i="71"/>
  <c r="M17" i="71"/>
  <c r="L17" i="71"/>
  <c r="G18" i="71"/>
  <c r="H18" i="71"/>
  <c r="G19" i="71"/>
  <c r="H19" i="71"/>
  <c r="G20" i="71"/>
  <c r="H20" i="71"/>
  <c r="G21" i="71"/>
  <c r="H21" i="71"/>
  <c r="G22" i="71"/>
  <c r="H22" i="71"/>
  <c r="H17" i="71"/>
  <c r="G17" i="71"/>
  <c r="L7" i="71"/>
  <c r="M7" i="71"/>
  <c r="L8" i="71"/>
  <c r="M8" i="71"/>
  <c r="L9" i="71"/>
  <c r="M9" i="71"/>
  <c r="L10" i="71"/>
  <c r="M10" i="71"/>
  <c r="L11" i="71"/>
  <c r="M11" i="71"/>
  <c r="M6" i="71"/>
  <c r="L6" i="71"/>
  <c r="H6" i="71"/>
  <c r="G7" i="71"/>
  <c r="H7" i="71"/>
  <c r="G8" i="71"/>
  <c r="H8" i="71"/>
  <c r="G9" i="71"/>
  <c r="H9" i="71"/>
  <c r="G10" i="71"/>
  <c r="H10" i="71"/>
  <c r="G11" i="71"/>
  <c r="H11" i="71"/>
  <c r="G6" i="71"/>
  <c r="F21" i="84"/>
  <c r="G21" i="84"/>
  <c r="F22" i="84"/>
  <c r="G22" i="84"/>
  <c r="F23" i="84"/>
  <c r="G23" i="84"/>
  <c r="F24" i="84"/>
  <c r="G24" i="84"/>
  <c r="F25" i="84"/>
  <c r="G25" i="84"/>
  <c r="F26" i="84"/>
  <c r="G26" i="84"/>
  <c r="F27" i="84"/>
  <c r="G27" i="84"/>
  <c r="F28" i="84"/>
  <c r="G28" i="84"/>
  <c r="G20" i="84"/>
  <c r="F20" i="84"/>
  <c r="F7" i="84"/>
  <c r="G7" i="84"/>
  <c r="F8" i="84"/>
  <c r="G8" i="84"/>
  <c r="F9" i="84"/>
  <c r="G9" i="84"/>
  <c r="F10" i="84"/>
  <c r="G10" i="84"/>
  <c r="F11" i="84"/>
  <c r="G11" i="84"/>
  <c r="F12" i="84"/>
  <c r="G12" i="84"/>
  <c r="F13" i="84"/>
  <c r="G13" i="84"/>
  <c r="F14" i="84"/>
  <c r="G14" i="84"/>
  <c r="G6" i="84"/>
  <c r="F6" i="84"/>
  <c r="G7" i="89"/>
  <c r="H7" i="89"/>
  <c r="G8" i="89"/>
  <c r="H8" i="89"/>
  <c r="G9" i="89"/>
  <c r="H9" i="89"/>
  <c r="G10" i="89"/>
  <c r="H10" i="89"/>
  <c r="G11" i="89"/>
  <c r="H11" i="89"/>
  <c r="G12" i="89"/>
  <c r="H12" i="89"/>
  <c r="G13" i="89"/>
  <c r="H13" i="89"/>
  <c r="G14" i="89"/>
  <c r="H14" i="89"/>
  <c r="H6" i="89"/>
  <c r="G6" i="89"/>
  <c r="AI10" i="90"/>
  <c r="AJ10" i="90"/>
  <c r="AI14" i="90"/>
  <c r="AJ14" i="90"/>
  <c r="AI15" i="90"/>
  <c r="AJ15" i="90"/>
  <c r="AI16" i="90"/>
  <c r="AJ16" i="90"/>
  <c r="AI17" i="90"/>
  <c r="AJ17" i="90"/>
  <c r="AI18" i="90"/>
  <c r="AJ18" i="90"/>
  <c r="AI19" i="90"/>
  <c r="AJ19" i="90"/>
  <c r="AI20" i="90"/>
  <c r="AJ20" i="90"/>
  <c r="AI24" i="90"/>
  <c r="AJ24" i="90"/>
  <c r="AI25" i="90"/>
  <c r="AJ25" i="90"/>
  <c r="AI26" i="90"/>
  <c r="AJ26" i="90"/>
  <c r="AI27" i="90"/>
  <c r="AJ27" i="90"/>
  <c r="AI28" i="90"/>
  <c r="AJ28" i="90"/>
  <c r="AI29" i="90"/>
  <c r="AJ29" i="90"/>
  <c r="AI30" i="90"/>
  <c r="AJ30" i="90"/>
  <c r="AI34" i="90"/>
  <c r="AJ34" i="90"/>
  <c r="AI35" i="90"/>
  <c r="AJ35" i="90"/>
  <c r="AI36" i="90"/>
  <c r="AJ36" i="90"/>
  <c r="AI37" i="90"/>
  <c r="AJ37" i="90"/>
  <c r="AI38" i="90"/>
  <c r="AJ38" i="90"/>
  <c r="AI39" i="90"/>
  <c r="AJ39" i="90"/>
  <c r="AI40" i="90"/>
  <c r="AJ40" i="90"/>
  <c r="AI5" i="90"/>
  <c r="AJ5" i="90"/>
  <c r="AI6" i="90"/>
  <c r="AJ6" i="90"/>
  <c r="AI7" i="90"/>
  <c r="AJ7" i="90"/>
  <c r="AI8" i="90"/>
  <c r="AJ8" i="90"/>
  <c r="AI9" i="90"/>
  <c r="AJ9" i="90"/>
  <c r="AJ4" i="90"/>
  <c r="AI4" i="90"/>
  <c r="X27" i="92" l="1"/>
  <c r="W27" i="92"/>
  <c r="V27" i="92"/>
  <c r="U27" i="92"/>
  <c r="X26" i="92"/>
  <c r="W26" i="92"/>
  <c r="V26" i="92"/>
  <c r="U26" i="92"/>
  <c r="R27" i="92"/>
  <c r="Q27" i="92"/>
  <c r="P27" i="92"/>
  <c r="O27" i="92"/>
  <c r="R26" i="92"/>
  <c r="Q26" i="92"/>
  <c r="P26" i="92"/>
  <c r="O26" i="92"/>
  <c r="L27" i="92"/>
  <c r="K27" i="92"/>
  <c r="J27" i="92"/>
  <c r="I27" i="92"/>
  <c r="L26" i="92"/>
  <c r="K26" i="92"/>
  <c r="J26" i="92"/>
  <c r="I26" i="92"/>
  <c r="F27" i="92"/>
  <c r="F26" i="92"/>
  <c r="E27" i="92"/>
  <c r="E26" i="92"/>
  <c r="D27" i="92"/>
  <c r="D26" i="92"/>
  <c r="C27" i="92"/>
  <c r="C26" i="92"/>
  <c r="H20" i="86"/>
  <c r="G20" i="86"/>
  <c r="G5" i="27" l="1"/>
  <c r="H5" i="27"/>
  <c r="G6" i="27"/>
  <c r="H6" i="27"/>
  <c r="G7" i="27"/>
  <c r="H7" i="27"/>
  <c r="G8" i="27"/>
  <c r="H8" i="27"/>
  <c r="G9" i="27"/>
  <c r="H9" i="27"/>
  <c r="G10" i="27"/>
  <c r="H10" i="27"/>
  <c r="G11" i="27"/>
  <c r="H11" i="27"/>
  <c r="H4" i="27"/>
  <c r="G4" i="27"/>
  <c r="M6" i="80"/>
  <c r="N6" i="80"/>
  <c r="M7" i="80"/>
  <c r="N7" i="80"/>
  <c r="M8" i="80"/>
  <c r="N8" i="80"/>
  <c r="M9" i="80"/>
  <c r="N9" i="80"/>
  <c r="M10" i="80"/>
  <c r="N10" i="80"/>
  <c r="M11" i="80"/>
  <c r="N11" i="80"/>
  <c r="M12" i="80"/>
  <c r="N12" i="80"/>
  <c r="N5" i="80"/>
  <c r="M5" i="80"/>
  <c r="H6" i="80"/>
  <c r="I6" i="80"/>
  <c r="H7" i="80"/>
  <c r="I7" i="80"/>
  <c r="H8" i="80"/>
  <c r="I8" i="80"/>
  <c r="H9" i="80"/>
  <c r="I9" i="80"/>
  <c r="H10" i="80"/>
  <c r="I10" i="80"/>
  <c r="H11" i="80"/>
  <c r="I11" i="80"/>
  <c r="H12" i="80"/>
  <c r="I12" i="80"/>
  <c r="I5" i="80"/>
  <c r="H5" i="80"/>
  <c r="G13" i="82"/>
  <c r="G7" i="82" l="1"/>
  <c r="H7" i="82"/>
  <c r="G8" i="82"/>
  <c r="H8" i="82"/>
  <c r="G9" i="82"/>
  <c r="H9" i="82"/>
  <c r="G10" i="82"/>
  <c r="H10" i="82"/>
  <c r="G11" i="82"/>
  <c r="H11" i="82"/>
  <c r="G12" i="82"/>
  <c r="H12" i="82"/>
  <c r="H13" i="82"/>
  <c r="L7" i="82"/>
  <c r="M7" i="82"/>
  <c r="L8" i="82"/>
  <c r="M8" i="82"/>
  <c r="L9" i="82"/>
  <c r="M9" i="82"/>
  <c r="L10" i="82"/>
  <c r="M10" i="82"/>
  <c r="L11" i="82"/>
  <c r="M11" i="82"/>
  <c r="L12" i="82"/>
  <c r="M12" i="82"/>
  <c r="L13" i="82"/>
  <c r="M13" i="82"/>
  <c r="W6" i="82"/>
  <c r="V6" i="82"/>
  <c r="R6" i="82"/>
  <c r="Q6" i="82"/>
  <c r="M6" i="82"/>
  <c r="L6" i="82"/>
  <c r="G6" i="82"/>
  <c r="H6" i="82"/>
  <c r="J6" i="83"/>
  <c r="K6" i="83"/>
  <c r="L6" i="83"/>
  <c r="M6" i="83"/>
  <c r="J7" i="83"/>
  <c r="K7" i="83"/>
  <c r="L7" i="83"/>
  <c r="M7" i="83"/>
  <c r="J8" i="83"/>
  <c r="K8" i="83"/>
  <c r="L8" i="83"/>
  <c r="M8" i="83"/>
  <c r="J9" i="83"/>
  <c r="K9" i="83"/>
  <c r="L9" i="83"/>
  <c r="M9" i="83"/>
  <c r="J10" i="83"/>
  <c r="K10" i="83"/>
  <c r="L10" i="83"/>
  <c r="M10" i="83"/>
  <c r="J11" i="83"/>
  <c r="K11" i="83"/>
  <c r="L11" i="83"/>
  <c r="M11" i="83"/>
  <c r="J12" i="83"/>
  <c r="K12" i="83"/>
  <c r="L12" i="83"/>
  <c r="M12" i="83"/>
  <c r="J13" i="83"/>
  <c r="K13" i="83"/>
  <c r="L13" i="83"/>
  <c r="M13" i="83"/>
  <c r="Q17" i="79"/>
  <c r="R17" i="79"/>
  <c r="Q18" i="79"/>
  <c r="R18" i="79"/>
  <c r="Q19" i="79"/>
  <c r="R19" i="79"/>
  <c r="Q20" i="79"/>
  <c r="R20" i="79"/>
  <c r="Q21" i="79"/>
  <c r="R21" i="79"/>
  <c r="Q22" i="79"/>
  <c r="R22" i="79"/>
  <c r="Q13" i="79"/>
  <c r="R13" i="79"/>
  <c r="L17" i="79"/>
  <c r="M17" i="79"/>
  <c r="L18" i="79"/>
  <c r="M18" i="79"/>
  <c r="L19" i="79"/>
  <c r="M19" i="79"/>
  <c r="L20" i="79"/>
  <c r="M20" i="79"/>
  <c r="L21" i="79"/>
  <c r="M21" i="79"/>
  <c r="L22" i="79"/>
  <c r="M22" i="79"/>
  <c r="G17" i="79"/>
  <c r="H17" i="79"/>
  <c r="G18" i="79"/>
  <c r="H18" i="79"/>
  <c r="G19" i="79"/>
  <c r="H19" i="79"/>
  <c r="G20" i="79"/>
  <c r="H20" i="79"/>
  <c r="G21" i="79"/>
  <c r="H21" i="79"/>
  <c r="G22" i="79"/>
  <c r="H22" i="79"/>
  <c r="Q9" i="79"/>
  <c r="R9" i="79"/>
  <c r="Q10" i="79"/>
  <c r="R10" i="79"/>
  <c r="Q11" i="79"/>
  <c r="R11" i="79"/>
  <c r="Q12" i="79"/>
  <c r="R12" i="79"/>
  <c r="R8" i="79"/>
  <c r="Q8" i="79"/>
  <c r="L9" i="79"/>
  <c r="M9" i="79"/>
  <c r="L10" i="79"/>
  <c r="M10" i="79"/>
  <c r="L11" i="79"/>
  <c r="M11" i="79"/>
  <c r="L12" i="79"/>
  <c r="M12" i="79"/>
  <c r="L13" i="79"/>
  <c r="M13" i="79"/>
  <c r="M8" i="79"/>
  <c r="L8" i="79"/>
  <c r="G9" i="79"/>
  <c r="H9" i="79"/>
  <c r="G10" i="79"/>
  <c r="H10" i="79"/>
  <c r="G11" i="79"/>
  <c r="H11" i="79"/>
  <c r="G12" i="79"/>
  <c r="H12" i="79"/>
  <c r="G13" i="79"/>
  <c r="H13" i="79"/>
  <c r="H8" i="79"/>
  <c r="G8" i="79"/>
  <c r="G11" i="17"/>
  <c r="H11" i="17"/>
  <c r="N11" i="16"/>
  <c r="O11" i="16"/>
  <c r="G11" i="16"/>
  <c r="H11" i="16"/>
  <c r="L7" i="5"/>
  <c r="M7" i="5"/>
  <c r="L8" i="5"/>
  <c r="M8" i="5"/>
  <c r="L9" i="5"/>
  <c r="M9" i="5"/>
  <c r="L10" i="5"/>
  <c r="M10" i="5"/>
  <c r="L11" i="5"/>
  <c r="M11" i="5"/>
  <c r="M6" i="5"/>
  <c r="L6" i="5"/>
  <c r="P9" i="98" l="1"/>
  <c r="L18" i="69" l="1"/>
  <c r="M18" i="69"/>
  <c r="G18" i="69"/>
  <c r="H18" i="69"/>
  <c r="I18" i="69"/>
  <c r="J18" i="69"/>
  <c r="K18" i="69"/>
  <c r="F18" i="69"/>
  <c r="G7" i="81"/>
  <c r="H7" i="81"/>
  <c r="G8" i="81"/>
  <c r="H8" i="81"/>
  <c r="G9" i="81"/>
  <c r="H9" i="81"/>
  <c r="G10" i="81"/>
  <c r="H10" i="81"/>
  <c r="G11" i="81"/>
  <c r="H11" i="81"/>
  <c r="G12" i="81"/>
  <c r="H12" i="81"/>
  <c r="H6" i="81"/>
  <c r="G6" i="81"/>
  <c r="I23" i="103"/>
  <c r="J23" i="103"/>
  <c r="J22" i="103"/>
  <c r="I22" i="103"/>
  <c r="J21" i="103"/>
  <c r="I21" i="103"/>
  <c r="J20" i="103"/>
  <c r="I20" i="103"/>
  <c r="J19" i="103"/>
  <c r="I19" i="103"/>
  <c r="J18" i="103"/>
  <c r="I18" i="103"/>
  <c r="J17" i="103"/>
  <c r="I17" i="103"/>
  <c r="J16" i="103"/>
  <c r="I16" i="103"/>
  <c r="J15" i="103"/>
  <c r="I15" i="103"/>
  <c r="J14" i="103"/>
  <c r="I14" i="103"/>
  <c r="J13" i="103"/>
  <c r="I13" i="103"/>
  <c r="J12" i="103"/>
  <c r="I12" i="103"/>
  <c r="J11" i="103"/>
  <c r="I11" i="103"/>
  <c r="J10" i="103"/>
  <c r="I10" i="103"/>
  <c r="J9" i="103"/>
  <c r="I9" i="103"/>
  <c r="J8" i="103"/>
  <c r="I8" i="103"/>
  <c r="J7" i="103"/>
  <c r="I7" i="103"/>
  <c r="J6" i="103"/>
  <c r="I6" i="103"/>
  <c r="J5" i="103"/>
  <c r="I5" i="103"/>
  <c r="J4" i="103"/>
  <c r="I4" i="103"/>
  <c r="M17" i="51"/>
  <c r="N17" i="51"/>
  <c r="M18" i="51"/>
  <c r="N18" i="51"/>
  <c r="M19" i="51"/>
  <c r="N19" i="51"/>
  <c r="N16" i="51"/>
  <c r="M16" i="51"/>
  <c r="G17" i="51"/>
  <c r="H17" i="51"/>
  <c r="G18" i="51"/>
  <c r="H18" i="51"/>
  <c r="G19" i="51"/>
  <c r="H19" i="51"/>
  <c r="H16" i="51"/>
  <c r="G16" i="51"/>
  <c r="G7" i="51"/>
  <c r="H7" i="51"/>
  <c r="G8" i="51"/>
  <c r="H8" i="51"/>
  <c r="H9" i="51"/>
  <c r="H6" i="51"/>
  <c r="G6" i="51"/>
  <c r="H5" i="41"/>
  <c r="I5" i="41"/>
  <c r="H6" i="41"/>
  <c r="I6" i="41"/>
  <c r="H7" i="41"/>
  <c r="I7" i="41"/>
  <c r="H8" i="41"/>
  <c r="I8" i="41"/>
  <c r="H9" i="41"/>
  <c r="I9" i="41"/>
  <c r="M5" i="41"/>
  <c r="N5" i="41"/>
  <c r="M6" i="41"/>
  <c r="N6" i="41"/>
  <c r="M7" i="41"/>
  <c r="N7" i="41"/>
  <c r="M8" i="41"/>
  <c r="N8" i="41"/>
  <c r="M9" i="41"/>
  <c r="N9" i="41"/>
  <c r="R5" i="41"/>
  <c r="S5" i="41"/>
  <c r="R6" i="41"/>
  <c r="S6" i="41"/>
  <c r="R7" i="41"/>
  <c r="S7" i="41"/>
  <c r="R8" i="41"/>
  <c r="S8" i="41"/>
  <c r="R9" i="41"/>
  <c r="S9" i="41"/>
  <c r="W5" i="41"/>
  <c r="X5" i="41"/>
  <c r="W6" i="41"/>
  <c r="X6" i="41"/>
  <c r="W7" i="41"/>
  <c r="X7" i="41"/>
  <c r="W8" i="41"/>
  <c r="X8" i="41"/>
  <c r="W9" i="41"/>
  <c r="X9" i="41"/>
  <c r="X4" i="41"/>
  <c r="W4" i="41"/>
  <c r="S4" i="41"/>
  <c r="R4" i="41"/>
  <c r="N4" i="41"/>
  <c r="M4" i="41"/>
  <c r="I4" i="41"/>
  <c r="H4" i="41"/>
  <c r="V5" i="42"/>
  <c r="W5" i="42"/>
  <c r="V6" i="42"/>
  <c r="W6" i="42"/>
  <c r="V7" i="42"/>
  <c r="W7" i="42"/>
  <c r="V8" i="42"/>
  <c r="W8" i="42"/>
  <c r="V9" i="42"/>
  <c r="W9" i="42"/>
  <c r="W4" i="42"/>
  <c r="V4" i="42"/>
  <c r="Q5" i="42"/>
  <c r="R5" i="42"/>
  <c r="Q6" i="42"/>
  <c r="R6" i="42"/>
  <c r="Q7" i="42"/>
  <c r="R7" i="42"/>
  <c r="Q8" i="42"/>
  <c r="R8" i="42"/>
  <c r="Q9" i="42"/>
  <c r="R9" i="42"/>
  <c r="R4" i="42"/>
  <c r="Q4" i="42"/>
  <c r="L5" i="42"/>
  <c r="M5" i="42"/>
  <c r="L6" i="42"/>
  <c r="M6" i="42"/>
  <c r="L7" i="42"/>
  <c r="M7" i="42"/>
  <c r="L8" i="42"/>
  <c r="M8" i="42"/>
  <c r="L9" i="42"/>
  <c r="M9" i="42"/>
  <c r="M4" i="42"/>
  <c r="L4" i="42"/>
  <c r="G5" i="42"/>
  <c r="H5" i="42"/>
  <c r="G6" i="42"/>
  <c r="H6" i="42"/>
  <c r="G7" i="42"/>
  <c r="H7" i="42"/>
  <c r="G8" i="42"/>
  <c r="H8" i="42"/>
  <c r="G9" i="42"/>
  <c r="H9" i="42"/>
  <c r="H4" i="42"/>
  <c r="G4" i="42"/>
  <c r="J6" i="6" l="1"/>
  <c r="K6" i="6"/>
  <c r="K5" i="6"/>
  <c r="J5" i="6"/>
  <c r="G7" i="5" l="1"/>
  <c r="H7" i="5"/>
  <c r="G8" i="5"/>
  <c r="H8" i="5"/>
  <c r="G9" i="5"/>
  <c r="H9" i="5"/>
  <c r="G10" i="5"/>
  <c r="H10" i="5"/>
  <c r="G11" i="5"/>
  <c r="H11" i="5"/>
  <c r="H6" i="5"/>
  <c r="G6" i="5"/>
  <c r="O6" i="4"/>
  <c r="P6" i="4"/>
  <c r="O7" i="4"/>
  <c r="P7" i="4"/>
  <c r="O8" i="4"/>
  <c r="P8" i="4"/>
  <c r="O9" i="4"/>
  <c r="P9" i="4"/>
  <c r="O10" i="4"/>
  <c r="P10" i="4"/>
  <c r="P5" i="4"/>
  <c r="O5" i="4"/>
  <c r="I6" i="4"/>
  <c r="J6" i="4"/>
  <c r="I7" i="4"/>
  <c r="J7" i="4"/>
  <c r="I8" i="4"/>
  <c r="J8" i="4"/>
  <c r="I9" i="4"/>
  <c r="J9" i="4"/>
  <c r="I10" i="4"/>
  <c r="J10" i="4"/>
  <c r="J5" i="4"/>
  <c r="I5" i="4"/>
  <c r="N6" i="19" l="1"/>
  <c r="P13" i="98"/>
  <c r="Q13" i="98"/>
  <c r="J13" i="98"/>
  <c r="K13" i="98"/>
  <c r="Q12" i="98"/>
  <c r="P12" i="98"/>
  <c r="K12" i="98"/>
  <c r="J12" i="98"/>
  <c r="Q11" i="98"/>
  <c r="P11" i="98"/>
  <c r="K11" i="98"/>
  <c r="J11" i="98"/>
  <c r="Q10" i="98"/>
  <c r="P10" i="98"/>
  <c r="K10" i="98"/>
  <c r="J10" i="98"/>
  <c r="Q9" i="98"/>
  <c r="K9" i="98"/>
  <c r="J9" i="98"/>
  <c r="H25" i="91" l="1"/>
  <c r="O12" i="91"/>
  <c r="P12" i="91"/>
  <c r="O13" i="91"/>
  <c r="P13" i="91"/>
  <c r="O14" i="91"/>
  <c r="P14" i="91"/>
  <c r="O15" i="91"/>
  <c r="P15" i="91"/>
  <c r="O16" i="91"/>
  <c r="P16" i="91"/>
  <c r="O17" i="91"/>
  <c r="P17" i="91"/>
  <c r="O20" i="91"/>
  <c r="P20" i="91"/>
  <c r="O21" i="91"/>
  <c r="P21" i="91"/>
  <c r="O22" i="91"/>
  <c r="P22" i="91"/>
  <c r="O23" i="91"/>
  <c r="P23" i="91"/>
  <c r="O24" i="91"/>
  <c r="P24" i="91"/>
  <c r="O25" i="91"/>
  <c r="P25" i="91"/>
  <c r="O28" i="91"/>
  <c r="P28" i="91"/>
  <c r="O29" i="91"/>
  <c r="P29" i="91"/>
  <c r="O30" i="91"/>
  <c r="P30" i="91"/>
  <c r="O31" i="91"/>
  <c r="P31" i="91"/>
  <c r="O32" i="91"/>
  <c r="P32" i="91"/>
  <c r="O33" i="91"/>
  <c r="P33" i="91"/>
  <c r="H17" i="91"/>
  <c r="O5" i="91"/>
  <c r="P5" i="91"/>
  <c r="O6" i="91"/>
  <c r="P6" i="91"/>
  <c r="O7" i="91"/>
  <c r="P7" i="91"/>
  <c r="O8" i="91"/>
  <c r="P8" i="91"/>
  <c r="O9" i="91"/>
  <c r="P9" i="91"/>
  <c r="P4" i="91"/>
  <c r="O4" i="91"/>
  <c r="G5" i="91"/>
  <c r="H5" i="91"/>
  <c r="G6" i="91"/>
  <c r="H6" i="91"/>
  <c r="G7" i="91"/>
  <c r="H7" i="91"/>
  <c r="G8" i="91"/>
  <c r="H8" i="91"/>
  <c r="G9" i="91"/>
  <c r="H9" i="91"/>
  <c r="G12" i="91"/>
  <c r="H12" i="91"/>
  <c r="G13" i="91"/>
  <c r="H13" i="91"/>
  <c r="G14" i="91"/>
  <c r="H14" i="91"/>
  <c r="G15" i="91"/>
  <c r="H15" i="91"/>
  <c r="G16" i="91"/>
  <c r="H16" i="91"/>
  <c r="G17" i="91"/>
  <c r="G20" i="91"/>
  <c r="H20" i="91"/>
  <c r="G21" i="91"/>
  <c r="H21" i="91"/>
  <c r="G22" i="91"/>
  <c r="H22" i="91"/>
  <c r="G23" i="91"/>
  <c r="H23" i="91"/>
  <c r="G24" i="91"/>
  <c r="H24" i="91"/>
  <c r="G25" i="91"/>
  <c r="G28" i="91"/>
  <c r="H28" i="91"/>
  <c r="G29" i="91"/>
  <c r="H29" i="91"/>
  <c r="G30" i="91"/>
  <c r="H30" i="91"/>
  <c r="G31" i="91"/>
  <c r="H31" i="91"/>
  <c r="G32" i="91"/>
  <c r="H32" i="91"/>
  <c r="G33" i="91"/>
  <c r="H33" i="91"/>
  <c r="H4" i="91"/>
  <c r="G4" i="91"/>
  <c r="G20" i="89"/>
  <c r="H20" i="89"/>
  <c r="G21" i="89"/>
  <c r="H21" i="89"/>
  <c r="G22" i="89"/>
  <c r="H22" i="89"/>
  <c r="G23" i="89"/>
  <c r="H23" i="89"/>
  <c r="G24" i="89"/>
  <c r="H24" i="89"/>
  <c r="G25" i="89"/>
  <c r="H25" i="89"/>
  <c r="G26" i="89"/>
  <c r="H26" i="89"/>
  <c r="G27" i="89"/>
  <c r="H27" i="89"/>
  <c r="G28" i="89"/>
  <c r="H28" i="89"/>
  <c r="G20" i="88"/>
  <c r="H20" i="88"/>
  <c r="G21" i="88"/>
  <c r="H21" i="88"/>
  <c r="G22" i="88"/>
  <c r="H22" i="88"/>
  <c r="G23" i="88"/>
  <c r="H23" i="88"/>
  <c r="G24" i="88"/>
  <c r="H24" i="88"/>
  <c r="G25" i="88"/>
  <c r="H25" i="88"/>
  <c r="G26" i="88"/>
  <c r="H26" i="88"/>
  <c r="G27" i="88"/>
  <c r="H27" i="88"/>
  <c r="G28" i="88"/>
  <c r="H28" i="88"/>
  <c r="G7" i="88"/>
  <c r="H7" i="88"/>
  <c r="G8" i="88"/>
  <c r="H8" i="88"/>
  <c r="G9" i="88"/>
  <c r="H9" i="88"/>
  <c r="G10" i="88"/>
  <c r="H10" i="88"/>
  <c r="G11" i="88"/>
  <c r="H11" i="88"/>
  <c r="G12" i="88"/>
  <c r="H12" i="88"/>
  <c r="G13" i="88"/>
  <c r="H13" i="88"/>
  <c r="G14" i="88"/>
  <c r="H14" i="88"/>
  <c r="H6" i="88"/>
  <c r="G6" i="88"/>
  <c r="G21" i="87"/>
  <c r="H21" i="87"/>
  <c r="G8" i="87"/>
  <c r="H8" i="87"/>
  <c r="G9" i="87"/>
  <c r="H9" i="87"/>
  <c r="G10" i="87"/>
  <c r="H10" i="87"/>
  <c r="G11" i="87"/>
  <c r="H11" i="87"/>
  <c r="G12" i="87"/>
  <c r="H12" i="87"/>
  <c r="G13" i="87"/>
  <c r="H13" i="87"/>
  <c r="G14" i="87"/>
  <c r="H14" i="87"/>
  <c r="G15" i="87"/>
  <c r="H15" i="87"/>
  <c r="G22" i="87"/>
  <c r="H22" i="87"/>
  <c r="G23" i="87"/>
  <c r="H23" i="87"/>
  <c r="G24" i="87"/>
  <c r="H24" i="87"/>
  <c r="G25" i="87"/>
  <c r="H25" i="87"/>
  <c r="G26" i="87"/>
  <c r="H26" i="87"/>
  <c r="G27" i="87"/>
  <c r="H27" i="87"/>
  <c r="G28" i="87"/>
  <c r="H28" i="87"/>
  <c r="G29" i="87"/>
  <c r="H29" i="87"/>
  <c r="H7" i="87"/>
  <c r="G7" i="87"/>
  <c r="G21" i="86"/>
  <c r="H21" i="86"/>
  <c r="G22" i="86"/>
  <c r="H22" i="86"/>
  <c r="G23" i="86"/>
  <c r="H23" i="86"/>
  <c r="G24" i="86"/>
  <c r="H24" i="86"/>
  <c r="G25" i="86"/>
  <c r="H25" i="86"/>
  <c r="G26" i="86"/>
  <c r="H26" i="86"/>
  <c r="G27" i="86"/>
  <c r="H27" i="86"/>
  <c r="G28" i="86"/>
  <c r="H28" i="86"/>
  <c r="G7" i="86"/>
  <c r="H7" i="86"/>
  <c r="G8" i="86"/>
  <c r="H8" i="86"/>
  <c r="G9" i="86"/>
  <c r="H9" i="86"/>
  <c r="G10" i="86"/>
  <c r="H10" i="86"/>
  <c r="G11" i="86"/>
  <c r="H11" i="86"/>
  <c r="G12" i="86"/>
  <c r="H12" i="86"/>
  <c r="G13" i="86"/>
  <c r="H13" i="86"/>
  <c r="G14" i="86"/>
  <c r="H14" i="86"/>
  <c r="H6" i="86"/>
  <c r="G6" i="86"/>
  <c r="F24" i="85"/>
  <c r="F14" i="85"/>
  <c r="G14" i="85"/>
  <c r="F15" i="85"/>
  <c r="G15" i="85"/>
  <c r="F16" i="85"/>
  <c r="G16" i="85"/>
  <c r="F17" i="85"/>
  <c r="G17" i="85"/>
  <c r="F18" i="85"/>
  <c r="G18" i="85"/>
  <c r="F19" i="85"/>
  <c r="G19" i="85"/>
  <c r="F22" i="85"/>
  <c r="G22" i="85"/>
  <c r="F23" i="85"/>
  <c r="G23" i="85"/>
  <c r="G24" i="85"/>
  <c r="F25" i="85"/>
  <c r="G25" i="85"/>
  <c r="F26" i="85"/>
  <c r="G26" i="85"/>
  <c r="F27" i="85"/>
  <c r="G27" i="85"/>
  <c r="F30" i="85"/>
  <c r="G30" i="85"/>
  <c r="F31" i="85"/>
  <c r="G31" i="85"/>
  <c r="F32" i="85"/>
  <c r="G32" i="85"/>
  <c r="F33" i="85"/>
  <c r="G33" i="85"/>
  <c r="F34" i="85"/>
  <c r="G34" i="85"/>
  <c r="F35" i="85"/>
  <c r="G35" i="85"/>
  <c r="F9" i="85"/>
  <c r="G9" i="85"/>
  <c r="F10" i="85"/>
  <c r="G10" i="85"/>
  <c r="F11" i="85"/>
  <c r="G11" i="85"/>
  <c r="F7" i="85"/>
  <c r="G7" i="85"/>
  <c r="F8" i="85"/>
  <c r="G8" i="85"/>
  <c r="G6" i="85"/>
  <c r="F6" i="85"/>
  <c r="V18" i="79"/>
  <c r="W18" i="79"/>
  <c r="V19" i="79"/>
  <c r="W19" i="79"/>
  <c r="V20" i="79"/>
  <c r="W20" i="79"/>
  <c r="V21" i="79"/>
  <c r="W21" i="79"/>
  <c r="V22" i="79"/>
  <c r="W22" i="79"/>
  <c r="W17" i="79"/>
  <c r="V17" i="79"/>
  <c r="V9" i="79"/>
  <c r="W9" i="79"/>
  <c r="V10" i="79"/>
  <c r="W10" i="79"/>
  <c r="V11" i="79"/>
  <c r="W11" i="79"/>
  <c r="V12" i="79"/>
  <c r="W12" i="79"/>
  <c r="V13" i="79"/>
  <c r="W13" i="79"/>
  <c r="W8" i="79"/>
  <c r="V8" i="79"/>
  <c r="L7" i="78"/>
  <c r="M7" i="78"/>
  <c r="L8" i="78"/>
  <c r="M8" i="78"/>
  <c r="L9" i="78"/>
  <c r="M9" i="78"/>
  <c r="M6" i="78"/>
  <c r="L6" i="78"/>
  <c r="L7" i="77"/>
  <c r="M7" i="77"/>
  <c r="L8" i="77"/>
  <c r="M8" i="77"/>
  <c r="L9" i="77"/>
  <c r="M9" i="77"/>
  <c r="L10" i="77"/>
  <c r="M10" i="77"/>
  <c r="M6" i="77"/>
  <c r="L6" i="77"/>
  <c r="F7" i="77"/>
  <c r="G7" i="77"/>
  <c r="F8" i="77"/>
  <c r="G8" i="77"/>
  <c r="F9" i="77"/>
  <c r="G9" i="77"/>
  <c r="F10" i="77"/>
  <c r="G10" i="77"/>
  <c r="G6" i="77"/>
  <c r="F6" i="77"/>
  <c r="J8" i="76"/>
  <c r="K8" i="76"/>
  <c r="K7" i="76"/>
  <c r="J7" i="76"/>
  <c r="L8" i="75"/>
  <c r="M8" i="75"/>
  <c r="L9" i="75"/>
  <c r="M9" i="75"/>
  <c r="L10" i="75"/>
  <c r="M10" i="75"/>
  <c r="M7" i="75"/>
  <c r="L7" i="75"/>
  <c r="G8" i="73"/>
  <c r="H8" i="73"/>
  <c r="G9" i="73"/>
  <c r="H9" i="73"/>
  <c r="G10" i="73"/>
  <c r="H10" i="73"/>
  <c r="G11" i="73"/>
  <c r="H11" i="73"/>
  <c r="G12" i="73"/>
  <c r="H12" i="73"/>
  <c r="G16" i="73"/>
  <c r="H16" i="73"/>
  <c r="G17" i="73"/>
  <c r="H17" i="73"/>
  <c r="G18" i="73"/>
  <c r="H18" i="73"/>
  <c r="G19" i="73"/>
  <c r="H19" i="73"/>
  <c r="G20" i="73"/>
  <c r="H20" i="73"/>
  <c r="G21" i="73"/>
  <c r="H21" i="73"/>
  <c r="H7" i="73"/>
  <c r="G7" i="73"/>
  <c r="F23" i="72"/>
  <c r="G23" i="72"/>
  <c r="F24" i="72"/>
  <c r="G24" i="72"/>
  <c r="F25" i="72"/>
  <c r="G25" i="72"/>
  <c r="F26" i="72"/>
  <c r="G26" i="72"/>
  <c r="F27" i="72"/>
  <c r="G27" i="72"/>
  <c r="F16" i="72"/>
  <c r="G16" i="72"/>
  <c r="F17" i="72"/>
  <c r="G17" i="72"/>
  <c r="F18" i="72"/>
  <c r="G18" i="72"/>
  <c r="F19" i="72"/>
  <c r="G19" i="72"/>
  <c r="G15" i="72"/>
  <c r="F15" i="72"/>
  <c r="I6" i="72"/>
  <c r="J6" i="72"/>
  <c r="I7" i="72"/>
  <c r="I8" i="72"/>
  <c r="J8" i="72"/>
  <c r="I9" i="72"/>
  <c r="J9" i="72"/>
  <c r="I10" i="72"/>
  <c r="J10" i="72"/>
  <c r="J7" i="72"/>
  <c r="N8" i="70"/>
  <c r="O8" i="70"/>
  <c r="N9" i="70"/>
  <c r="O9" i="70"/>
  <c r="N10" i="70"/>
  <c r="O10" i="70"/>
  <c r="N11" i="70"/>
  <c r="O11" i="70"/>
  <c r="N12" i="70"/>
  <c r="O12" i="70"/>
  <c r="N13" i="70"/>
  <c r="O13" i="70"/>
  <c r="O7" i="70"/>
  <c r="N7" i="70"/>
  <c r="G13" i="70"/>
  <c r="H13" i="70"/>
  <c r="G8" i="70"/>
  <c r="H8" i="70"/>
  <c r="G9" i="70"/>
  <c r="H9" i="70"/>
  <c r="G10" i="70"/>
  <c r="H10" i="70"/>
  <c r="G11" i="70"/>
  <c r="H11" i="70"/>
  <c r="G12" i="70"/>
  <c r="H12" i="70"/>
  <c r="H7" i="70"/>
  <c r="G7" i="70"/>
  <c r="I6" i="61"/>
  <c r="J6" i="61"/>
  <c r="I7" i="61"/>
  <c r="J7" i="61"/>
  <c r="I8" i="61"/>
  <c r="J8" i="61"/>
  <c r="I9" i="61"/>
  <c r="J9" i="61"/>
  <c r="I10" i="61"/>
  <c r="J10" i="61"/>
  <c r="J5" i="61"/>
  <c r="I5" i="61"/>
  <c r="L5" i="58"/>
  <c r="M5" i="58"/>
  <c r="L6" i="58"/>
  <c r="M6" i="58"/>
  <c r="L7" i="58"/>
  <c r="M7" i="58"/>
  <c r="L8" i="58"/>
  <c r="M8" i="58"/>
  <c r="L9" i="58"/>
  <c r="M9" i="58"/>
  <c r="L10" i="58"/>
  <c r="M10" i="58"/>
  <c r="L11" i="58"/>
  <c r="M11" i="58"/>
  <c r="M4" i="58"/>
  <c r="L4" i="58"/>
  <c r="K10" i="57"/>
  <c r="L10" i="57"/>
  <c r="K6" i="57"/>
  <c r="L6" i="57"/>
  <c r="K7" i="57"/>
  <c r="L7" i="57"/>
  <c r="K8" i="57"/>
  <c r="L8" i="57"/>
  <c r="K9" i="57"/>
  <c r="L9" i="57"/>
  <c r="K11" i="57"/>
  <c r="L11" i="57"/>
  <c r="L5" i="57"/>
  <c r="K5" i="57"/>
  <c r="H5" i="56"/>
  <c r="I5" i="56"/>
  <c r="H6" i="56"/>
  <c r="I6" i="56"/>
  <c r="H7" i="56"/>
  <c r="I7" i="56"/>
  <c r="I4" i="56"/>
  <c r="H4" i="56"/>
  <c r="L7" i="50"/>
  <c r="M7" i="50"/>
  <c r="L8" i="50"/>
  <c r="M8" i="50"/>
  <c r="L9" i="50"/>
  <c r="M9" i="50"/>
  <c r="M6" i="50"/>
  <c r="L6" i="50"/>
  <c r="G7" i="50"/>
  <c r="G8" i="50"/>
  <c r="F9" i="50"/>
  <c r="G9" i="50"/>
  <c r="G6" i="50"/>
  <c r="N17" i="94"/>
  <c r="G17" i="94"/>
  <c r="H17" i="94"/>
  <c r="G18" i="94"/>
  <c r="H18" i="94"/>
  <c r="G19" i="94"/>
  <c r="H19" i="94"/>
  <c r="G20" i="94"/>
  <c r="H20" i="94"/>
  <c r="M8" i="94"/>
  <c r="N8" i="94"/>
  <c r="M9" i="94"/>
  <c r="N9" i="94"/>
  <c r="M10" i="94"/>
  <c r="N10" i="94"/>
  <c r="G8" i="94"/>
  <c r="H8" i="94"/>
  <c r="G9" i="94"/>
  <c r="H9" i="94"/>
  <c r="G10" i="94"/>
  <c r="H10" i="94"/>
  <c r="N7" i="94"/>
  <c r="M7" i="94"/>
  <c r="H7" i="94"/>
  <c r="G7" i="94"/>
  <c r="M14" i="49"/>
  <c r="M15" i="49"/>
  <c r="M16" i="49"/>
  <c r="M17" i="49"/>
  <c r="L14" i="49"/>
  <c r="L15" i="49"/>
  <c r="L16" i="49"/>
  <c r="L17" i="49"/>
  <c r="G14" i="49"/>
  <c r="G15" i="49"/>
  <c r="G16" i="49"/>
  <c r="G17" i="49"/>
  <c r="F15" i="49"/>
  <c r="F16" i="49"/>
  <c r="F17" i="49"/>
  <c r="L6" i="49"/>
  <c r="M6" i="49"/>
  <c r="L7" i="49"/>
  <c r="M7" i="49"/>
  <c r="L8" i="49"/>
  <c r="M8" i="49"/>
  <c r="M5" i="49"/>
  <c r="L5" i="49"/>
  <c r="M16" i="93"/>
  <c r="L16" i="93"/>
  <c r="F7" i="93"/>
  <c r="G7" i="93"/>
  <c r="F8" i="93"/>
  <c r="G8" i="93"/>
  <c r="F9" i="93"/>
  <c r="G9" i="93"/>
  <c r="G6" i="93"/>
  <c r="F6" i="93"/>
  <c r="H6" i="44"/>
  <c r="I6" i="44"/>
  <c r="H7" i="44"/>
  <c r="I7" i="44"/>
  <c r="H8" i="44"/>
  <c r="I8" i="44"/>
  <c r="I5" i="44"/>
  <c r="H5" i="44"/>
  <c r="L7" i="38"/>
  <c r="K7" i="38"/>
  <c r="L6" i="38"/>
  <c r="K6" i="38"/>
  <c r="L5" i="38"/>
  <c r="K5" i="38"/>
  <c r="L4" i="38"/>
  <c r="K4" i="38"/>
  <c r="G8" i="32" l="1"/>
  <c r="H8" i="32"/>
  <c r="G9" i="32"/>
  <c r="H9" i="32"/>
  <c r="G10" i="32"/>
  <c r="H10" i="32"/>
  <c r="H7" i="32"/>
  <c r="M6" i="30"/>
  <c r="N6" i="30"/>
  <c r="M7" i="30"/>
  <c r="N7" i="30"/>
  <c r="M8" i="30"/>
  <c r="N8" i="30"/>
  <c r="M9" i="30"/>
  <c r="N9" i="30"/>
  <c r="M10" i="30"/>
  <c r="N10" i="30"/>
  <c r="N5" i="30"/>
  <c r="M5" i="30"/>
  <c r="G10" i="30"/>
  <c r="G8" i="30"/>
  <c r="H8" i="30"/>
  <c r="G9" i="30"/>
  <c r="H9" i="30"/>
  <c r="H10" i="30"/>
  <c r="G5" i="30"/>
  <c r="H5" i="30"/>
  <c r="G6" i="30"/>
  <c r="H6" i="30"/>
  <c r="H7" i="30"/>
  <c r="G7" i="30"/>
  <c r="G8" i="29"/>
  <c r="H8" i="29"/>
  <c r="G6" i="29"/>
  <c r="H6" i="29"/>
  <c r="G7" i="29"/>
  <c r="H7" i="29"/>
  <c r="H5" i="29"/>
  <c r="G5" i="29"/>
  <c r="X6" i="31"/>
  <c r="Y6" i="31"/>
  <c r="X7" i="31"/>
  <c r="Y7" i="31"/>
  <c r="X8" i="31"/>
  <c r="Y8" i="31"/>
  <c r="X9" i="31"/>
  <c r="Y9" i="31"/>
  <c r="X10" i="31"/>
  <c r="Y10" i="31"/>
  <c r="X11" i="31"/>
  <c r="Y11" i="31"/>
  <c r="X12" i="31"/>
  <c r="Y12" i="31"/>
  <c r="R6" i="31"/>
  <c r="S6" i="31"/>
  <c r="R7" i="31"/>
  <c r="S7" i="31"/>
  <c r="R8" i="31"/>
  <c r="S8" i="31"/>
  <c r="R9" i="31"/>
  <c r="S9" i="31"/>
  <c r="R10" i="31"/>
  <c r="S10" i="31"/>
  <c r="R11" i="31"/>
  <c r="S11" i="31"/>
  <c r="R12" i="31"/>
  <c r="S12" i="31"/>
  <c r="S5" i="31"/>
  <c r="R5" i="31"/>
  <c r="L6" i="31"/>
  <c r="M6" i="31"/>
  <c r="L7" i="31"/>
  <c r="M7" i="31"/>
  <c r="L8" i="31"/>
  <c r="M8" i="31"/>
  <c r="L9" i="31"/>
  <c r="M9" i="31"/>
  <c r="L10" i="31"/>
  <c r="M10" i="31"/>
  <c r="L11" i="31"/>
  <c r="M11" i="31"/>
  <c r="L12" i="31"/>
  <c r="M12" i="31"/>
  <c r="M5" i="31"/>
  <c r="L5" i="31"/>
  <c r="F6" i="31"/>
  <c r="G6" i="31"/>
  <c r="F7" i="31"/>
  <c r="G7" i="31"/>
  <c r="F8" i="31"/>
  <c r="G8" i="31"/>
  <c r="F9" i="31"/>
  <c r="G9" i="31"/>
  <c r="F10" i="31"/>
  <c r="G10" i="31"/>
  <c r="F11" i="31"/>
  <c r="G11" i="31"/>
  <c r="F12" i="31"/>
  <c r="G12" i="31"/>
  <c r="G5" i="31"/>
  <c r="F5" i="31"/>
  <c r="AG6" i="28"/>
  <c r="AF7" i="28"/>
  <c r="AG7" i="28"/>
  <c r="AF6" i="28"/>
  <c r="AF8" i="28"/>
  <c r="AG8" i="28"/>
  <c r="AF9" i="28"/>
  <c r="AG9" i="28"/>
  <c r="AF10" i="28"/>
  <c r="AG10" i="28"/>
  <c r="AF11" i="28"/>
  <c r="AG11" i="28"/>
  <c r="AF12" i="28"/>
  <c r="AG12" i="28"/>
  <c r="AG5" i="28"/>
  <c r="AF5" i="28"/>
  <c r="Z6" i="28"/>
  <c r="AA6" i="28"/>
  <c r="Z7" i="28"/>
  <c r="AA7" i="28"/>
  <c r="Z8" i="28"/>
  <c r="AA8" i="28"/>
  <c r="Z9" i="28"/>
  <c r="AA9" i="28"/>
  <c r="Z10" i="28"/>
  <c r="AA10" i="28"/>
  <c r="Z11" i="28"/>
  <c r="AA11" i="28"/>
  <c r="Z12" i="28"/>
  <c r="AA12" i="28"/>
  <c r="Z5" i="28"/>
  <c r="AA5" i="28"/>
  <c r="T9" i="28"/>
  <c r="U9" i="28"/>
  <c r="T10" i="28"/>
  <c r="U10" i="28"/>
  <c r="T6" i="28"/>
  <c r="U6" i="28"/>
  <c r="T7" i="28"/>
  <c r="U7" i="28"/>
  <c r="T8" i="28"/>
  <c r="U8" i="28"/>
  <c r="T11" i="28"/>
  <c r="U11" i="28"/>
  <c r="T12" i="28"/>
  <c r="U12" i="28"/>
  <c r="U5" i="28"/>
  <c r="T5" i="28"/>
  <c r="N7" i="28"/>
  <c r="N6" i="28"/>
  <c r="O6" i="28"/>
  <c r="O7" i="28"/>
  <c r="N8" i="28"/>
  <c r="O8" i="28"/>
  <c r="N9" i="28"/>
  <c r="O9" i="28"/>
  <c r="N10" i="28"/>
  <c r="O10" i="28"/>
  <c r="N11" i="28"/>
  <c r="O11" i="28"/>
  <c r="N12" i="28"/>
  <c r="O12" i="28"/>
  <c r="O5" i="28"/>
  <c r="N5" i="28"/>
  <c r="I8" i="28"/>
  <c r="H6" i="28"/>
  <c r="I6" i="28"/>
  <c r="H7" i="28"/>
  <c r="I7" i="28"/>
  <c r="H8" i="28"/>
  <c r="H9" i="28"/>
  <c r="I9" i="28"/>
  <c r="H10" i="28"/>
  <c r="I10" i="28"/>
  <c r="H11" i="28"/>
  <c r="I11" i="28"/>
  <c r="H12" i="28"/>
  <c r="I12" i="28"/>
  <c r="I5" i="28"/>
  <c r="H5" i="28"/>
  <c r="M5" i="27"/>
  <c r="N5" i="27"/>
  <c r="M6" i="27"/>
  <c r="N6" i="27"/>
  <c r="M7" i="27"/>
  <c r="N7" i="27"/>
  <c r="M8" i="27"/>
  <c r="N8" i="27"/>
  <c r="M9" i="27"/>
  <c r="N9" i="27"/>
  <c r="M10" i="27"/>
  <c r="N10" i="27"/>
  <c r="M11" i="27"/>
  <c r="N11" i="27"/>
  <c r="N4" i="27"/>
  <c r="M4" i="27"/>
  <c r="S5" i="27"/>
  <c r="T5" i="27"/>
  <c r="S6" i="27"/>
  <c r="T6" i="27"/>
  <c r="S7" i="27"/>
  <c r="T7" i="27"/>
  <c r="S8" i="27"/>
  <c r="T8" i="27"/>
  <c r="S9" i="27"/>
  <c r="T9" i="27"/>
  <c r="S10" i="27"/>
  <c r="T10" i="27"/>
  <c r="S11" i="27"/>
  <c r="T11" i="27"/>
  <c r="S4" i="27"/>
  <c r="T4" i="27"/>
  <c r="Y11" i="27"/>
  <c r="Z11" i="27"/>
  <c r="Y5" i="27"/>
  <c r="Z5" i="27"/>
  <c r="Y6" i="27"/>
  <c r="Z6" i="27"/>
  <c r="Y7" i="27"/>
  <c r="Z7" i="27"/>
  <c r="Y8" i="27"/>
  <c r="Z8" i="27"/>
  <c r="Y9" i="27"/>
  <c r="Z9" i="27"/>
  <c r="Y10" i="27"/>
  <c r="Z10" i="27"/>
  <c r="Z4" i="27"/>
  <c r="Y4" i="27"/>
  <c r="AE5" i="27"/>
  <c r="AF5" i="27"/>
  <c r="AE6" i="27"/>
  <c r="AF6" i="27"/>
  <c r="AE7" i="27"/>
  <c r="AF7" i="27"/>
  <c r="AE8" i="27"/>
  <c r="AF8" i="27"/>
  <c r="AE9" i="27"/>
  <c r="AF9" i="27"/>
  <c r="AE10" i="27"/>
  <c r="AF10" i="27"/>
  <c r="AE11" i="27"/>
  <c r="AF11" i="27"/>
  <c r="AF4" i="27"/>
  <c r="AE4" i="27"/>
  <c r="G6" i="26"/>
  <c r="H6" i="26"/>
  <c r="G7" i="26"/>
  <c r="H7" i="26"/>
  <c r="G8" i="26"/>
  <c r="H8" i="26"/>
  <c r="G9" i="26"/>
  <c r="H9" i="26"/>
  <c r="G10" i="26"/>
  <c r="H10" i="26"/>
  <c r="G11" i="26"/>
  <c r="H11" i="26"/>
  <c r="G12" i="26"/>
  <c r="H12" i="26"/>
  <c r="H5" i="26"/>
  <c r="G5" i="26"/>
  <c r="M9" i="26"/>
  <c r="N9" i="26"/>
  <c r="M10" i="26"/>
  <c r="N10" i="26"/>
  <c r="M11" i="26"/>
  <c r="N11" i="26"/>
  <c r="M12" i="26"/>
  <c r="N12" i="26"/>
  <c r="M7" i="26"/>
  <c r="N7" i="26"/>
  <c r="M8" i="26"/>
  <c r="N8" i="26"/>
  <c r="M6" i="26"/>
  <c r="N6" i="26"/>
  <c r="N5" i="26"/>
  <c r="M5" i="26"/>
  <c r="G4" i="25"/>
  <c r="H4" i="25"/>
  <c r="G5" i="25"/>
  <c r="H5" i="25"/>
  <c r="G6" i="25"/>
  <c r="H6" i="25"/>
  <c r="AF4" i="25"/>
  <c r="AG4" i="25"/>
  <c r="AF5" i="25"/>
  <c r="AG5" i="25"/>
  <c r="AF6" i="25"/>
  <c r="AG6" i="25"/>
  <c r="AF7" i="25"/>
  <c r="AG7" i="25"/>
  <c r="AF8" i="25"/>
  <c r="AG8" i="25"/>
  <c r="AF10" i="25"/>
  <c r="AG10" i="25"/>
  <c r="AF11" i="25"/>
  <c r="AG11" i="25"/>
  <c r="AG9" i="25"/>
  <c r="AF9" i="25"/>
  <c r="Z10" i="25"/>
  <c r="Z5" i="25"/>
  <c r="AA5" i="25"/>
  <c r="Z6" i="25"/>
  <c r="AA6" i="25"/>
  <c r="Z7" i="25"/>
  <c r="AA7" i="25"/>
  <c r="Z8" i="25"/>
  <c r="AA8" i="25"/>
  <c r="Z9" i="25"/>
  <c r="AA9" i="25"/>
  <c r="AA10" i="25"/>
  <c r="Z11" i="25"/>
  <c r="AA11" i="25"/>
  <c r="AA4" i="25"/>
  <c r="Z4" i="25"/>
  <c r="T11" i="25"/>
  <c r="U11" i="25"/>
  <c r="T10" i="25"/>
  <c r="U10" i="25"/>
  <c r="T9" i="25"/>
  <c r="U9" i="25"/>
  <c r="T5" i="25"/>
  <c r="U5" i="25"/>
  <c r="T6" i="25"/>
  <c r="U6" i="25"/>
  <c r="T7" i="25"/>
  <c r="U7" i="25"/>
  <c r="T8" i="25"/>
  <c r="U8" i="25"/>
  <c r="U4" i="25"/>
  <c r="T4" i="25"/>
  <c r="M5" i="25"/>
  <c r="N5" i="25"/>
  <c r="N6" i="25"/>
  <c r="M7" i="25"/>
  <c r="N7" i="25"/>
  <c r="M8" i="25"/>
  <c r="N8" i="25"/>
  <c r="M9" i="25"/>
  <c r="N9" i="25"/>
  <c r="M10" i="25"/>
  <c r="N10" i="25"/>
  <c r="M11" i="25"/>
  <c r="N11" i="25"/>
  <c r="N4" i="25"/>
  <c r="M4" i="25"/>
  <c r="G7" i="25"/>
  <c r="H7" i="25"/>
  <c r="G8" i="25"/>
  <c r="H8" i="25"/>
  <c r="G9" i="25"/>
  <c r="H9" i="25"/>
  <c r="G10" i="25"/>
  <c r="H10" i="25"/>
  <c r="G11" i="25"/>
  <c r="H11" i="25"/>
  <c r="X4" i="23"/>
  <c r="Y4" i="23" s="1"/>
  <c r="R4" i="23"/>
  <c r="S4" i="23" s="1"/>
  <c r="L4" i="23"/>
  <c r="M4" i="23" s="1"/>
  <c r="F4" i="23"/>
  <c r="G4" i="23"/>
  <c r="X6" i="23"/>
  <c r="Y6" i="23"/>
  <c r="X7" i="23"/>
  <c r="Y7" i="23"/>
  <c r="X8" i="23"/>
  <c r="Y8" i="23"/>
  <c r="X9" i="23"/>
  <c r="Y9" i="23"/>
  <c r="X5" i="23"/>
  <c r="R6" i="23"/>
  <c r="S6" i="23"/>
  <c r="R7" i="23"/>
  <c r="S7" i="23"/>
  <c r="R8" i="23"/>
  <c r="S8" i="23"/>
  <c r="R9" i="23"/>
  <c r="S9" i="23"/>
  <c r="R5" i="23"/>
  <c r="L6" i="23"/>
  <c r="M6" i="23"/>
  <c r="L7" i="23"/>
  <c r="M7" i="23"/>
  <c r="L8" i="23"/>
  <c r="M8" i="23"/>
  <c r="L9" i="23"/>
  <c r="M9" i="23"/>
  <c r="L5" i="23"/>
  <c r="F6" i="23"/>
  <c r="G6" i="23"/>
  <c r="F7" i="23"/>
  <c r="G7" i="23"/>
  <c r="F8" i="23"/>
  <c r="G8" i="23"/>
  <c r="F9" i="23"/>
  <c r="G9" i="23"/>
  <c r="X10" i="22"/>
  <c r="Y10" i="22"/>
  <c r="X11" i="22"/>
  <c r="Y11" i="22"/>
  <c r="X12" i="22"/>
  <c r="Y12" i="22"/>
  <c r="X13" i="22"/>
  <c r="Y13" i="22"/>
  <c r="Y9" i="22"/>
  <c r="X9" i="22"/>
  <c r="R9" i="22"/>
  <c r="S9" i="22"/>
  <c r="R10" i="22"/>
  <c r="S10" i="22"/>
  <c r="R11" i="22"/>
  <c r="S11" i="22"/>
  <c r="R12" i="22"/>
  <c r="S12" i="22"/>
  <c r="R13" i="22"/>
  <c r="S13" i="22"/>
  <c r="L13" i="22"/>
  <c r="M13" i="22"/>
  <c r="L12" i="22"/>
  <c r="L10" i="22"/>
  <c r="M10" i="22"/>
  <c r="L11" i="22"/>
  <c r="M11" i="22"/>
  <c r="M12" i="22"/>
  <c r="M9" i="22"/>
  <c r="L9" i="22"/>
  <c r="G10" i="22"/>
  <c r="G11" i="22"/>
  <c r="G12" i="22"/>
  <c r="G13" i="22"/>
  <c r="G9" i="22"/>
  <c r="F9" i="22"/>
  <c r="F10" i="22"/>
  <c r="F11" i="22"/>
  <c r="F12" i="22"/>
  <c r="F13" i="22"/>
  <c r="O6" i="21"/>
  <c r="P6" i="21"/>
  <c r="O7" i="21"/>
  <c r="P7" i="21"/>
  <c r="P5" i="21"/>
  <c r="O5" i="21"/>
  <c r="H6" i="21"/>
  <c r="I6" i="21"/>
  <c r="H7" i="21"/>
  <c r="I7" i="21"/>
  <c r="I5" i="21"/>
  <c r="H5" i="21"/>
  <c r="H6" i="20"/>
  <c r="I6" i="20"/>
  <c r="H7" i="20"/>
  <c r="I7" i="20"/>
  <c r="I5" i="20"/>
  <c r="H5" i="20"/>
  <c r="O6" i="19"/>
  <c r="N7" i="19"/>
  <c r="O7" i="19"/>
  <c r="O5" i="19"/>
  <c r="N5" i="19"/>
  <c r="G5" i="19"/>
  <c r="G6" i="19"/>
  <c r="H6" i="19"/>
  <c r="G7" i="19"/>
  <c r="H7" i="19"/>
  <c r="H5" i="19"/>
  <c r="J5" i="18"/>
  <c r="K5" i="18"/>
  <c r="K4" i="18"/>
  <c r="J4" i="18"/>
  <c r="G6" i="17"/>
  <c r="G7" i="17"/>
  <c r="G8" i="17"/>
  <c r="G9" i="17"/>
  <c r="G10" i="17"/>
  <c r="G5" i="17"/>
  <c r="H6" i="17"/>
  <c r="H7" i="17"/>
  <c r="H8" i="17"/>
  <c r="H9" i="17"/>
  <c r="H10" i="17"/>
  <c r="H5" i="17"/>
  <c r="N6" i="16"/>
  <c r="O6" i="16"/>
  <c r="N7" i="16"/>
  <c r="O7" i="16"/>
  <c r="N8" i="16"/>
  <c r="O8" i="16"/>
  <c r="N9" i="16"/>
  <c r="O9" i="16"/>
  <c r="N10" i="16"/>
  <c r="O10" i="16"/>
  <c r="O5" i="16"/>
  <c r="N5" i="16"/>
  <c r="G6" i="16"/>
  <c r="H6" i="16"/>
  <c r="G7" i="16"/>
  <c r="H7" i="16"/>
  <c r="G8" i="16"/>
  <c r="H8" i="16"/>
  <c r="G9" i="16"/>
  <c r="H9" i="16"/>
  <c r="G10" i="16"/>
  <c r="H10" i="16"/>
  <c r="H5" i="16"/>
  <c r="G5" i="16"/>
  <c r="I6" i="14"/>
  <c r="I7" i="14"/>
  <c r="I8" i="14"/>
  <c r="I9" i="14"/>
  <c r="I10" i="14"/>
  <c r="I11" i="14"/>
  <c r="I5" i="14"/>
  <c r="H6" i="14"/>
  <c r="H7" i="14"/>
  <c r="H8" i="14"/>
  <c r="H9" i="14"/>
  <c r="H10" i="14"/>
  <c r="H11" i="14"/>
  <c r="H5" i="14"/>
  <c r="M7" i="13"/>
  <c r="N7" i="13"/>
  <c r="M8" i="13"/>
  <c r="N8" i="13"/>
  <c r="M9" i="13"/>
  <c r="N9" i="13"/>
  <c r="M10" i="13"/>
  <c r="N10" i="13"/>
  <c r="M11" i="13"/>
  <c r="N11" i="13"/>
  <c r="M12" i="13"/>
  <c r="N12" i="13"/>
  <c r="N6" i="13"/>
  <c r="M6" i="13"/>
  <c r="G7" i="13"/>
  <c r="H7" i="13"/>
  <c r="G8" i="13"/>
  <c r="H8" i="13"/>
  <c r="G9" i="13"/>
  <c r="H9" i="13"/>
  <c r="G10" i="13"/>
  <c r="H10" i="13"/>
  <c r="G11" i="13"/>
  <c r="H11" i="13"/>
  <c r="G12" i="13"/>
  <c r="H12" i="13"/>
  <c r="H6" i="13"/>
  <c r="G6" i="13"/>
  <c r="L7" i="12"/>
  <c r="M7" i="12"/>
  <c r="L8" i="12"/>
  <c r="M8" i="12"/>
  <c r="L9" i="12"/>
  <c r="M9" i="12"/>
  <c r="L10" i="12"/>
  <c r="M10" i="12"/>
  <c r="L11" i="12"/>
  <c r="M11" i="12"/>
  <c r="L12" i="12"/>
  <c r="M12" i="12"/>
  <c r="L13" i="12"/>
  <c r="M13" i="12"/>
  <c r="M6" i="12"/>
  <c r="L6" i="12"/>
  <c r="F7" i="12"/>
  <c r="G7" i="12"/>
  <c r="F8" i="12"/>
  <c r="G8" i="12"/>
  <c r="F9" i="12"/>
  <c r="G9" i="12"/>
  <c r="F10" i="12"/>
  <c r="G10" i="12"/>
  <c r="F11" i="12"/>
  <c r="G11" i="12"/>
  <c r="F12" i="12"/>
  <c r="G12" i="12"/>
  <c r="F13" i="12"/>
  <c r="G13" i="12"/>
  <c r="G6" i="12"/>
  <c r="F6" i="12"/>
  <c r="F5" i="11"/>
  <c r="G5" i="11"/>
  <c r="F6" i="11"/>
  <c r="G6" i="11"/>
  <c r="F7" i="11"/>
  <c r="G7" i="11"/>
  <c r="F8" i="11"/>
  <c r="G8" i="11"/>
  <c r="F9" i="11"/>
  <c r="G9" i="11"/>
  <c r="F10" i="11"/>
  <c r="G10" i="11"/>
  <c r="G4" i="11"/>
  <c r="F4" i="11"/>
  <c r="M4" i="10"/>
  <c r="L5" i="10"/>
  <c r="L6" i="10"/>
  <c r="L7" i="10"/>
  <c r="L8" i="10"/>
  <c r="L9" i="10"/>
  <c r="L10" i="10"/>
  <c r="L11" i="10"/>
  <c r="L12" i="10"/>
  <c r="L4" i="10"/>
  <c r="M5" i="10"/>
  <c r="M6" i="10"/>
  <c r="M7" i="10"/>
  <c r="M8" i="10"/>
  <c r="M9" i="10"/>
  <c r="M10" i="10"/>
  <c r="M11" i="10"/>
  <c r="M12" i="10"/>
  <c r="I6" i="9"/>
  <c r="J6" i="9"/>
  <c r="I7" i="9"/>
  <c r="J7" i="9"/>
  <c r="I8" i="9"/>
  <c r="J8" i="9"/>
  <c r="I9" i="9"/>
  <c r="J9" i="9"/>
  <c r="I10" i="9"/>
  <c r="J10" i="9"/>
  <c r="J5" i="9"/>
  <c r="I5" i="9"/>
  <c r="I8" i="67"/>
  <c r="J8" i="67"/>
  <c r="I9" i="67"/>
  <c r="J9" i="67"/>
  <c r="I10" i="67"/>
  <c r="J10" i="67"/>
  <c r="I11" i="67"/>
  <c r="J11" i="67"/>
  <c r="I12" i="67"/>
  <c r="J12" i="67"/>
  <c r="I13" i="67"/>
  <c r="J13" i="67"/>
  <c r="I14" i="67"/>
  <c r="J14" i="67"/>
  <c r="I15" i="67"/>
  <c r="J15" i="67"/>
  <c r="J7" i="67"/>
  <c r="I7" i="67"/>
  <c r="K6" i="7"/>
  <c r="K7" i="7"/>
  <c r="K8" i="7"/>
  <c r="K9" i="7"/>
  <c r="K10" i="7"/>
  <c r="K11" i="7"/>
  <c r="K12" i="7"/>
  <c r="K5" i="7"/>
  <c r="J6" i="7"/>
  <c r="J7" i="7"/>
  <c r="J8" i="7"/>
  <c r="J9" i="7"/>
  <c r="J10" i="7"/>
  <c r="J11" i="7"/>
  <c r="J12" i="7"/>
  <c r="J5" i="7"/>
  <c r="M5" i="23" l="1"/>
  <c r="S5" i="23"/>
  <c r="Y5" i="23"/>
  <c r="S7" i="13"/>
  <c r="S8" i="13"/>
  <c r="S10" i="13"/>
  <c r="S12" i="13"/>
  <c r="T12" i="13"/>
  <c r="T9" i="13"/>
  <c r="T8" i="13"/>
  <c r="S6" i="13"/>
  <c r="S11" i="13"/>
  <c r="T6" i="13"/>
  <c r="S9" i="13"/>
  <c r="T11" i="13"/>
  <c r="T7" i="13"/>
  <c r="T10" i="13"/>
  <c r="G5" i="23"/>
  <c r="J5" i="3"/>
  <c r="K5" i="3"/>
  <c r="J6" i="3"/>
  <c r="K6" i="3"/>
  <c r="J7" i="3"/>
  <c r="K7" i="3"/>
  <c r="J8" i="3"/>
  <c r="K8" i="3"/>
  <c r="J9" i="3"/>
  <c r="K9" i="3"/>
  <c r="J10" i="3"/>
  <c r="K10" i="3"/>
  <c r="J11" i="3"/>
  <c r="K11" i="3"/>
  <c r="J12" i="3"/>
  <c r="K12" i="3"/>
  <c r="J13" i="3"/>
  <c r="K13" i="3"/>
  <c r="J14" i="3"/>
  <c r="K14" i="3"/>
  <c r="J15" i="3"/>
  <c r="K15" i="3"/>
  <c r="J16" i="3"/>
  <c r="K16" i="3"/>
  <c r="J17" i="3"/>
  <c r="K17" i="3"/>
  <c r="J18" i="3"/>
  <c r="K18" i="3"/>
  <c r="J19" i="3"/>
  <c r="K19" i="3"/>
  <c r="J20" i="3"/>
  <c r="K20" i="3"/>
  <c r="J21" i="3"/>
  <c r="K21" i="3"/>
  <c r="J22" i="3"/>
  <c r="K22" i="3"/>
  <c r="J23" i="3"/>
  <c r="K23" i="3"/>
  <c r="K4" i="3"/>
  <c r="J4" i="3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4" i="2"/>
  <c r="N6" i="55" l="1"/>
  <c r="N7" i="55"/>
  <c r="N8" i="55"/>
  <c r="N9" i="55"/>
  <c r="N10" i="55"/>
  <c r="M6" i="55"/>
  <c r="M7" i="55"/>
  <c r="M8" i="55"/>
  <c r="M9" i="55"/>
  <c r="M10" i="55"/>
  <c r="N5" i="55"/>
  <c r="M5" i="55"/>
</calcChain>
</file>

<file path=xl/sharedStrings.xml><?xml version="1.0" encoding="utf-8"?>
<sst xmlns="http://schemas.openxmlformats.org/spreadsheetml/2006/main" count="2825" uniqueCount="443">
  <si>
    <t>Parameter 1</t>
  </si>
  <si>
    <t>Parameter 2</t>
  </si>
  <si>
    <t>Parameter 3</t>
  </si>
  <si>
    <t>ON</t>
    <phoneticPr fontId="1" type="noConversion"/>
  </si>
  <si>
    <t>OFF</t>
    <phoneticPr fontId="1" type="noConversion"/>
  </si>
  <si>
    <t>Parameter 4</t>
  </si>
  <si>
    <t>Parameter 4</t>
    <phoneticPr fontId="1" type="noConversion"/>
  </si>
  <si>
    <t>Parameter 5</t>
  </si>
  <si>
    <t>Parameter 5</t>
    <phoneticPr fontId="1" type="noConversion"/>
  </si>
  <si>
    <t>Parameter 6</t>
  </si>
  <si>
    <t>Parameter 6</t>
    <phoneticPr fontId="1" type="noConversion"/>
  </si>
  <si>
    <t>Conc.(mg/mL)</t>
    <phoneticPr fontId="1" type="noConversion"/>
  </si>
  <si>
    <t>Conc.(mM, Fe+Mn)</t>
    <phoneticPr fontId="1" type="noConversion"/>
  </si>
  <si>
    <t>T1</t>
    <phoneticPr fontId="1" type="noConversion"/>
  </si>
  <si>
    <t>T2</t>
    <phoneticPr fontId="1" type="noConversion"/>
  </si>
  <si>
    <t>TA NPs-DNA1</t>
    <phoneticPr fontId="1" type="noConversion"/>
  </si>
  <si>
    <t>APE1-probe</t>
  </si>
  <si>
    <t>APE1-probe</t>
    <phoneticPr fontId="1" type="noConversion"/>
  </si>
  <si>
    <t>25:2</t>
    <phoneticPr fontId="1" type="noConversion"/>
  </si>
  <si>
    <t>50:2</t>
    <phoneticPr fontId="1" type="noConversion"/>
  </si>
  <si>
    <t>75:2</t>
    <phoneticPr fontId="1" type="noConversion"/>
  </si>
  <si>
    <t>100:2</t>
    <phoneticPr fontId="1" type="noConversion"/>
  </si>
  <si>
    <t>0:2</t>
    <phoneticPr fontId="1" type="noConversion"/>
  </si>
  <si>
    <t>3:2</t>
    <phoneticPr fontId="1" type="noConversion"/>
  </si>
  <si>
    <t>6:2</t>
    <phoneticPr fontId="1" type="noConversion"/>
  </si>
  <si>
    <t>12:2</t>
    <phoneticPr fontId="1" type="noConversion"/>
  </si>
  <si>
    <t>Size classes (nm)</t>
  </si>
  <si>
    <t>Number Distribution Data (%)</t>
  </si>
  <si>
    <t>APE1-probe + APE1</t>
  </si>
  <si>
    <t>H2O</t>
  </si>
  <si>
    <t>H2O</t>
    <phoneticPr fontId="1" type="noConversion"/>
  </si>
  <si>
    <t>APE1 Conc. (U/mL）</t>
    <phoneticPr fontId="1" type="noConversion"/>
  </si>
  <si>
    <t>ΔT1</t>
    <phoneticPr fontId="1" type="noConversion"/>
  </si>
  <si>
    <t>ΔT2</t>
    <phoneticPr fontId="1" type="noConversion"/>
  </si>
  <si>
    <t>ΔT1-ΔT2</t>
    <phoneticPr fontId="1" type="noConversion"/>
  </si>
  <si>
    <t>APE1-ir-probe</t>
  </si>
  <si>
    <t>APE1-ir-probe+ APE1</t>
    <phoneticPr fontId="1" type="noConversion"/>
  </si>
  <si>
    <t xml:space="preserve">+ Inhibitor+ APE1-probe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</si>
  <si>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r>
      <t>0.5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3"/>
        <charset val="134"/>
      </rPr>
      <t>107</t>
    </r>
    <phoneticPr fontId="1" type="noConversion"/>
  </si>
  <si>
    <t>0.75×107</t>
  </si>
  <si>
    <t>0.75×107</t>
    <phoneticPr fontId="1" type="noConversion"/>
  </si>
  <si>
    <t>1×107</t>
  </si>
  <si>
    <t>1×107</t>
    <phoneticPr fontId="1" type="noConversion"/>
  </si>
  <si>
    <t>1.5×107</t>
  </si>
  <si>
    <t>1.5×107</t>
    <phoneticPr fontId="1" type="noConversion"/>
  </si>
  <si>
    <t>2×107</t>
  </si>
  <si>
    <t>2×107</t>
    <phoneticPr fontId="1" type="noConversion"/>
  </si>
  <si>
    <t>0.5×107</t>
  </si>
  <si>
    <r>
      <t>0.4</t>
    </r>
    <r>
      <rPr>
        <sz val="11"/>
        <color theme="1"/>
        <rFont val="等线"/>
        <family val="2"/>
        <charset val="134"/>
      </rPr>
      <t>×</t>
    </r>
    <r>
      <rPr>
        <sz val="11"/>
        <color theme="1"/>
        <rFont val="等线"/>
        <family val="3"/>
        <charset val="134"/>
      </rPr>
      <t>107</t>
    </r>
    <phoneticPr fontId="1" type="noConversion"/>
  </si>
  <si>
    <t>0.8×107</t>
    <phoneticPr fontId="1" type="noConversion"/>
  </si>
  <si>
    <t>1.2×107</t>
    <phoneticPr fontId="1" type="noConversion"/>
  </si>
  <si>
    <t>1.6×107</t>
    <phoneticPr fontId="1" type="noConversion"/>
  </si>
  <si>
    <t>5 min</t>
    <phoneticPr fontId="1" type="noConversion"/>
  </si>
  <si>
    <t>0.5h</t>
    <phoneticPr fontId="1" type="noConversion"/>
  </si>
  <si>
    <t>1h</t>
    <phoneticPr fontId="1" type="noConversion"/>
  </si>
  <si>
    <t>2h</t>
    <phoneticPr fontId="1" type="noConversion"/>
  </si>
  <si>
    <t>3h</t>
    <phoneticPr fontId="1" type="noConversion"/>
  </si>
  <si>
    <t>4h</t>
    <phoneticPr fontId="1" type="noConversion"/>
  </si>
  <si>
    <t>5h</t>
    <phoneticPr fontId="1" type="noConversion"/>
  </si>
  <si>
    <t>6h</t>
    <phoneticPr fontId="1" type="noConversion"/>
  </si>
  <si>
    <t>afterglow</t>
    <phoneticPr fontId="1" type="noConversion"/>
  </si>
  <si>
    <t>0 day</t>
    <phoneticPr fontId="1" type="noConversion"/>
  </si>
  <si>
    <t>2day</t>
    <phoneticPr fontId="1" type="noConversion"/>
  </si>
  <si>
    <t>4day</t>
    <phoneticPr fontId="1" type="noConversion"/>
  </si>
  <si>
    <t>6day</t>
    <phoneticPr fontId="1" type="noConversion"/>
  </si>
  <si>
    <t>8day</t>
    <phoneticPr fontId="1" type="noConversion"/>
  </si>
  <si>
    <t>10 day</t>
    <phoneticPr fontId="1" type="noConversion"/>
  </si>
  <si>
    <t>12 day</t>
    <phoneticPr fontId="1" type="noConversion"/>
  </si>
  <si>
    <t>Parameter 1</t>
    <phoneticPr fontId="1" type="noConversion"/>
  </si>
  <si>
    <t>Parameter 2</t>
    <phoneticPr fontId="1" type="noConversion"/>
  </si>
  <si>
    <t>Parameter 3</t>
    <phoneticPr fontId="1" type="noConversion"/>
  </si>
  <si>
    <t>2 h</t>
    <phoneticPr fontId="1" type="noConversion"/>
  </si>
  <si>
    <t>4 h</t>
    <phoneticPr fontId="1" type="noConversion"/>
  </si>
  <si>
    <t xml:space="preserve">time </t>
    <phoneticPr fontId="1" type="noConversion"/>
  </si>
  <si>
    <t>5min</t>
    <phoneticPr fontId="1" type="noConversion"/>
  </si>
  <si>
    <t>T1 MRI</t>
    <phoneticPr fontId="1" type="noConversion"/>
  </si>
  <si>
    <t>T2 MRI</t>
    <phoneticPr fontId="1" type="noConversion"/>
  </si>
  <si>
    <t xml:space="preserve">Mean liver 
organ afterglow </t>
    <phoneticPr fontId="1" type="noConversion"/>
  </si>
  <si>
    <t>Increased liver              afterglow  (ΔA)</t>
    <phoneticPr fontId="1" type="noConversion"/>
  </si>
  <si>
    <t>ΔT1 - ΔT2</t>
  </si>
  <si>
    <t>APE1 level</t>
  </si>
  <si>
    <t>right tumor (+ radiation)</t>
    <phoneticPr fontId="1" type="noConversion"/>
  </si>
  <si>
    <t>left tumor (- radiation)</t>
    <phoneticPr fontId="1" type="noConversion"/>
  </si>
  <si>
    <r>
      <rPr>
        <sz val="11"/>
        <color theme="1"/>
        <rFont val="Calibri"/>
        <family val="2"/>
      </rPr>
      <t>Δ</t>
    </r>
    <r>
      <rPr>
        <sz val="11"/>
        <color theme="1"/>
        <rFont val="等线"/>
        <family val="3"/>
        <charset val="134"/>
      </rPr>
      <t>T1</t>
    </r>
    <phoneticPr fontId="1" type="noConversion"/>
  </si>
  <si>
    <r>
      <rPr>
        <sz val="11"/>
        <color theme="1"/>
        <rFont val="等线"/>
        <family val="2"/>
        <charset val="134"/>
      </rPr>
      <t>Δ</t>
    </r>
    <r>
      <rPr>
        <sz val="11"/>
        <color theme="1"/>
        <rFont val="等线"/>
        <family val="3"/>
        <charset val="134"/>
      </rPr>
      <t>T2</t>
    </r>
    <phoneticPr fontId="1" type="noConversion"/>
  </si>
  <si>
    <t>time</t>
    <phoneticPr fontId="1" type="noConversion"/>
  </si>
  <si>
    <t>1 h</t>
    <phoneticPr fontId="1" type="noConversion"/>
  </si>
  <si>
    <t>group1</t>
    <phoneticPr fontId="1" type="noConversion"/>
  </si>
  <si>
    <t>group2</t>
    <phoneticPr fontId="1" type="noConversion"/>
  </si>
  <si>
    <t xml:space="preserve">left tumor without X-ray radiation </t>
  </si>
  <si>
    <t xml:space="preserve">left tumor without X-ray radiation </t>
    <phoneticPr fontId="1" type="noConversion"/>
  </si>
  <si>
    <t xml:space="preserve">right tumor with X-ray radiation </t>
  </si>
  <si>
    <t xml:space="preserve">right tumor without X-ray radiation </t>
    <phoneticPr fontId="1" type="noConversion"/>
  </si>
  <si>
    <t>RawData ...</t>
    <phoneticPr fontId="1" type="noConversion"/>
  </si>
  <si>
    <t>Irradiation time (s)</t>
    <phoneticPr fontId="1" type="noConversion"/>
  </si>
  <si>
    <t>Acquisition time (s)</t>
    <phoneticPr fontId="1" type="noConversion"/>
  </si>
  <si>
    <t>power density (mM/cm2)</t>
    <phoneticPr fontId="1" type="noConversion"/>
  </si>
  <si>
    <t>TA@PFO-COOH.spc - RawData</t>
  </si>
  <si>
    <t>TA@PFO-DNA1.spc - RawData</t>
  </si>
  <si>
    <t>TA@PFO-DNA1</t>
  </si>
  <si>
    <t>DPBS</t>
    <phoneticPr fontId="1" type="noConversion"/>
  </si>
  <si>
    <r>
      <t>1</t>
    </r>
    <r>
      <rPr>
        <sz val="11"/>
        <color theme="1"/>
        <rFont val="Calibri"/>
        <family val="2"/>
      </rPr>
      <t>×</t>
    </r>
    <r>
      <rPr>
        <sz val="11"/>
        <color theme="1"/>
        <rFont val="等线"/>
        <family val="3"/>
        <charset val="134"/>
      </rPr>
      <t>NeBuffer</t>
    </r>
    <phoneticPr fontId="1" type="noConversion"/>
  </si>
  <si>
    <t>DMEM</t>
    <phoneticPr fontId="1" type="noConversion"/>
  </si>
  <si>
    <t>Serum</t>
    <phoneticPr fontId="1" type="noConversion"/>
  </si>
  <si>
    <t>DNA1/TA NPs ratio (mmol/g)</t>
    <phoneticPr fontId="1" type="noConversion"/>
  </si>
  <si>
    <t>mfon 1</t>
  </si>
  <si>
    <t>2 theta degree</t>
    <phoneticPr fontId="1" type="noConversion"/>
  </si>
  <si>
    <t>intensity</t>
    <phoneticPr fontId="1" type="noConversion"/>
  </si>
  <si>
    <t>Binding Energy  (eV)</t>
  </si>
  <si>
    <t>Counts / s</t>
    <phoneticPr fontId="1" type="noConversion"/>
  </si>
  <si>
    <t>standard</t>
    <phoneticPr fontId="1" type="noConversion"/>
  </si>
  <si>
    <t>Fe spectra</t>
    <phoneticPr fontId="1" type="noConversion"/>
  </si>
  <si>
    <t>Mn spectra</t>
    <phoneticPr fontId="1" type="noConversion"/>
  </si>
  <si>
    <t>FeMnOx-OA</t>
  </si>
  <si>
    <t>FeMnOx@BHQ3-N3</t>
  </si>
  <si>
    <t>wavelength</t>
    <phoneticPr fontId="1" type="noConversion"/>
  </si>
  <si>
    <t>Size</t>
  </si>
  <si>
    <t>classes</t>
  </si>
  <si>
    <t>Number</t>
  </si>
  <si>
    <t>APE1 Conc.(U/mL)</t>
    <phoneticPr fontId="1" type="noConversion"/>
  </si>
  <si>
    <t>510-570 nm</t>
    <phoneticPr fontId="1" type="noConversion"/>
  </si>
  <si>
    <t>570-650 nm</t>
    <phoneticPr fontId="1" type="noConversion"/>
  </si>
  <si>
    <t>690-770 nm</t>
    <phoneticPr fontId="1" type="noConversion"/>
  </si>
  <si>
    <t>820-880 nm</t>
    <phoneticPr fontId="1" type="noConversion"/>
  </si>
  <si>
    <t xml:space="preserve"> APE1-probe + APE1 (4 U/mL)</t>
    <phoneticPr fontId="1" type="noConversion"/>
  </si>
  <si>
    <t>0h</t>
    <phoneticPr fontId="1" type="noConversion"/>
  </si>
  <si>
    <t>12h</t>
    <phoneticPr fontId="1" type="noConversion"/>
  </si>
  <si>
    <t>T2 Relaxation Time (ms)</t>
    <phoneticPr fontId="1" type="noConversion"/>
  </si>
  <si>
    <t>T1 Relaxation Time (ms)</t>
    <phoneticPr fontId="1" type="noConversion"/>
  </si>
  <si>
    <t>APE1-probe Concentration (mM, Fe+Mn)</t>
    <phoneticPr fontId="1" type="noConversion"/>
  </si>
  <si>
    <t>APE1</t>
    <phoneticPr fontId="1" type="noConversion"/>
  </si>
  <si>
    <t>APE1-probe + APE1 (10 U/mL）</t>
    <phoneticPr fontId="1" type="noConversion"/>
  </si>
  <si>
    <t>control</t>
  </si>
  <si>
    <t>Dnase I</t>
    <phoneticPr fontId="1" type="noConversion"/>
  </si>
  <si>
    <t>BSA</t>
    <phoneticPr fontId="1" type="noConversion"/>
  </si>
  <si>
    <t>MMP-2</t>
    <phoneticPr fontId="1" type="noConversion"/>
  </si>
  <si>
    <t>T1 MRI intensity</t>
    <phoneticPr fontId="1" type="noConversion"/>
  </si>
  <si>
    <t>FeOX Concentration (mM, Fe)</t>
    <phoneticPr fontId="1" type="noConversion"/>
  </si>
  <si>
    <t>time (h)</t>
    <phoneticPr fontId="1" type="noConversion"/>
  </si>
  <si>
    <t>No washing</t>
    <phoneticPr fontId="1" type="noConversion"/>
  </si>
  <si>
    <t>Washing</t>
    <phoneticPr fontId="1" type="noConversion"/>
  </si>
  <si>
    <t>HeLa Cells</t>
    <phoneticPr fontId="1" type="noConversion"/>
  </si>
  <si>
    <t>HEK293 Cells</t>
    <phoneticPr fontId="1" type="noConversion"/>
  </si>
  <si>
    <t>cell number</t>
    <phoneticPr fontId="1" type="noConversion"/>
  </si>
  <si>
    <t>T2 MRI intensity</t>
    <phoneticPr fontId="1" type="noConversion"/>
  </si>
  <si>
    <t>tumor</t>
    <phoneticPr fontId="1" type="noConversion"/>
  </si>
  <si>
    <t>normal tissue</t>
    <phoneticPr fontId="1" type="noConversion"/>
  </si>
  <si>
    <t>0.5 h</t>
    <phoneticPr fontId="1" type="noConversion"/>
  </si>
  <si>
    <t>3 h</t>
    <phoneticPr fontId="1" type="noConversion"/>
  </si>
  <si>
    <t>5 h</t>
    <phoneticPr fontId="1" type="noConversion"/>
  </si>
  <si>
    <t>6 h</t>
    <phoneticPr fontId="1" type="noConversion"/>
  </si>
  <si>
    <t>untargeting probe</t>
    <phoneticPr fontId="1" type="noConversion"/>
  </si>
  <si>
    <t>tumor (signal)</t>
    <phoneticPr fontId="1" type="noConversion"/>
  </si>
  <si>
    <t>normal tissue (noise)</t>
    <phoneticPr fontId="1" type="noConversion"/>
  </si>
  <si>
    <t>before</t>
    <phoneticPr fontId="1" type="noConversion"/>
  </si>
  <si>
    <t>heart</t>
    <phoneticPr fontId="1" type="noConversion"/>
  </si>
  <si>
    <t>liver</t>
    <phoneticPr fontId="1" type="noConversion"/>
  </si>
  <si>
    <t>spleen</t>
    <phoneticPr fontId="1" type="noConversion"/>
  </si>
  <si>
    <t>lung</t>
    <phoneticPr fontId="1" type="noConversion"/>
  </si>
  <si>
    <t>kindney</t>
    <phoneticPr fontId="1" type="noConversion"/>
  </si>
  <si>
    <t>day</t>
    <phoneticPr fontId="1" type="noConversion"/>
  </si>
  <si>
    <t>mice1</t>
    <phoneticPr fontId="1" type="noConversion"/>
  </si>
  <si>
    <t>mice 2</t>
    <phoneticPr fontId="1" type="noConversion"/>
  </si>
  <si>
    <t>mice 3</t>
    <phoneticPr fontId="1" type="noConversion"/>
  </si>
  <si>
    <t>mice 4</t>
    <phoneticPr fontId="1" type="noConversion"/>
  </si>
  <si>
    <t>mice 5</t>
    <phoneticPr fontId="1" type="noConversion"/>
  </si>
  <si>
    <t>Left tumor, -X ray</t>
    <phoneticPr fontId="1" type="noConversion"/>
  </si>
  <si>
    <t>Right tumor, +X ray</t>
    <phoneticPr fontId="1" type="noConversion"/>
  </si>
  <si>
    <t xml:space="preserve">T2 </t>
    <phoneticPr fontId="1" type="noConversion"/>
  </si>
  <si>
    <t>Right tumor, -X ray</t>
    <phoneticPr fontId="1" type="noConversion"/>
  </si>
  <si>
    <t>Persistence Time (min)</t>
    <phoneticPr fontId="1" type="noConversion"/>
  </si>
  <si>
    <t>FeMnOx-DNA2/TA NPs-DNA1 
Ratio (μg/μg)</t>
    <phoneticPr fontId="1" type="noConversion"/>
  </si>
  <si>
    <t xml:space="preserve">       + Inhibitor+ APE1-probe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</si>
  <si>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T1 </t>
    <phoneticPr fontId="1" type="noConversion"/>
  </si>
  <si>
    <t>L</t>
    <phoneticPr fontId="1" type="noConversion"/>
  </si>
  <si>
    <t>W</t>
    <phoneticPr fontId="1" type="noConversion"/>
  </si>
  <si>
    <t xml:space="preserve"> mice 1</t>
    <phoneticPr fontId="1" type="noConversion"/>
  </si>
  <si>
    <t>mice5</t>
    <phoneticPr fontId="1" type="noConversion"/>
  </si>
  <si>
    <r>
      <t>increased afterglow intensity (</t>
    </r>
    <r>
      <rPr>
        <sz val="11"/>
        <color theme="1"/>
        <rFont val="等线"/>
        <family val="2"/>
        <charset val="134"/>
      </rPr>
      <t>Δ</t>
    </r>
    <r>
      <rPr>
        <sz val="11"/>
        <color theme="1"/>
        <rFont val="等线"/>
        <family val="3"/>
        <charset val="134"/>
      </rPr>
      <t>A</t>
    </r>
    <r>
      <rPr>
        <sz val="11"/>
        <color theme="1"/>
        <rFont val="等线"/>
        <family val="2"/>
        <scheme val="minor"/>
      </rPr>
      <t>)</t>
    </r>
    <phoneticPr fontId="1" type="noConversion"/>
  </si>
  <si>
    <t>ΔT1-ΔT2 Value</t>
    <phoneticPr fontId="1" type="noConversion"/>
  </si>
  <si>
    <t>ROS level</t>
    <phoneticPr fontId="1" type="noConversion"/>
  </si>
  <si>
    <t>DNA damage level</t>
    <phoneticPr fontId="1" type="noConversion"/>
  </si>
  <si>
    <t>APE1 level</t>
    <phoneticPr fontId="1" type="noConversion"/>
  </si>
  <si>
    <t>tumor volum (Vn-V0)</t>
    <phoneticPr fontId="1" type="noConversion"/>
  </si>
  <si>
    <t>tumor weight</t>
    <phoneticPr fontId="1" type="noConversion"/>
  </si>
  <si>
    <t>ΔT1 start at 1th hour</t>
    <phoneticPr fontId="1" type="noConversion"/>
  </si>
  <si>
    <t>ΔT2 start at 1th hour</t>
    <phoneticPr fontId="1" type="noConversion"/>
  </si>
  <si>
    <t>Mean L&amp;T-SEI intensity</t>
    <phoneticPr fontId="1" type="noConversion"/>
  </si>
  <si>
    <t>radiation dose</t>
    <phoneticPr fontId="1" type="noConversion"/>
  </si>
  <si>
    <t>right tumor, +X ray</t>
    <phoneticPr fontId="1" type="noConversion"/>
  </si>
  <si>
    <t>right tumor (- radiation)</t>
    <phoneticPr fontId="1" type="noConversion"/>
  </si>
  <si>
    <t>absorbance</t>
    <phoneticPr fontId="1" type="noConversion"/>
  </si>
  <si>
    <r>
      <t>conc (</t>
    </r>
    <r>
      <rPr>
        <sz val="11"/>
        <color theme="1"/>
        <rFont val="Calibri"/>
        <family val="2"/>
      </rPr>
      <t>μ</t>
    </r>
    <r>
      <rPr>
        <sz val="11"/>
        <color theme="1"/>
        <rFont val="等线"/>
        <family val="2"/>
        <scheme val="minor"/>
      </rPr>
      <t>g/mL)</t>
    </r>
    <phoneticPr fontId="1" type="noConversion"/>
  </si>
  <si>
    <t>#SPECTRUM</t>
  </si>
  <si>
    <t>:</t>
  </si>
  <si>
    <t>#ENDOFDATA</t>
  </si>
  <si>
    <t>SpectralData</t>
    <phoneticPr fontId="1" type="noConversion"/>
  </si>
  <si>
    <t>ALT</t>
  </si>
  <si>
    <t>ALT</t>
    <phoneticPr fontId="1" type="noConversion"/>
  </si>
  <si>
    <t>6G</t>
    <phoneticPr fontId="1" type="noConversion"/>
  </si>
  <si>
    <t>U/L</t>
  </si>
  <si>
    <t>6G</t>
  </si>
  <si>
    <t>0G</t>
    <phoneticPr fontId="1" type="noConversion"/>
  </si>
  <si>
    <t>0G</t>
  </si>
  <si>
    <t>2G</t>
    <phoneticPr fontId="1" type="noConversion"/>
  </si>
  <si>
    <t>4G</t>
    <phoneticPr fontId="1" type="noConversion"/>
  </si>
  <si>
    <t>number</t>
    <phoneticPr fontId="1" type="noConversion"/>
  </si>
  <si>
    <t>type</t>
    <phoneticPr fontId="1" type="noConversion"/>
  </si>
  <si>
    <t>result</t>
    <phoneticPr fontId="1" type="noConversion"/>
  </si>
  <si>
    <t>AST</t>
  </si>
  <si>
    <t>AST</t>
    <phoneticPr fontId="1" type="noConversion"/>
  </si>
  <si>
    <t>TBIL</t>
    <phoneticPr fontId="1" type="noConversion"/>
  </si>
  <si>
    <t>TBIL</t>
    <phoneticPr fontId="1" type="noConversion"/>
  </si>
  <si>
    <t>μmol/L</t>
  </si>
  <si>
    <t>TBA</t>
  </si>
  <si>
    <t>TBA</t>
    <phoneticPr fontId="1" type="noConversion"/>
  </si>
  <si>
    <t>2G</t>
  </si>
  <si>
    <t>4G</t>
  </si>
  <si>
    <t>4G</t>
    <phoneticPr fontId="1" type="noConversion"/>
  </si>
  <si>
    <t>TBA</t>
    <phoneticPr fontId="1" type="noConversion"/>
  </si>
  <si>
    <t>cell number (cell/mL)</t>
    <phoneticPr fontId="1" type="noConversion"/>
  </si>
  <si>
    <t xml:space="preserve"> APE1-probe (no targeting)</t>
    <phoneticPr fontId="1" type="noConversion"/>
  </si>
  <si>
    <t>fluorescence  signal-to-noise ratio</t>
    <phoneticPr fontId="1" type="noConversion"/>
  </si>
  <si>
    <t xml:space="preserve">signal-to-noise ratio, data from MRI signal intensity </t>
    <phoneticPr fontId="1" type="noConversion"/>
  </si>
  <si>
    <t>signal-to-noise ratio (ΔT1-ΔT2)</t>
    <phoneticPr fontId="1" type="noConversion"/>
  </si>
  <si>
    <t>signal-to-noise ratio (ΔT1)</t>
    <phoneticPr fontId="1" type="noConversion"/>
  </si>
  <si>
    <t>Normalized</t>
    <phoneticPr fontId="1" type="noConversion"/>
  </si>
  <si>
    <t xml:space="preserve">ΔT1- ΔT2 </t>
    <phoneticPr fontId="1" type="noConversion"/>
  </si>
  <si>
    <t>T1 MRI signal intensity</t>
    <phoneticPr fontId="1" type="noConversion"/>
  </si>
  <si>
    <t>T2 MRI signal intensity</t>
    <phoneticPr fontId="1" type="noConversion"/>
  </si>
  <si>
    <t>Parameter 1 （%）</t>
    <phoneticPr fontId="1" type="noConversion"/>
  </si>
  <si>
    <t>Parameter 2 （%）</t>
    <phoneticPr fontId="1" type="noConversion"/>
  </si>
  <si>
    <t>Parameter 3 （%）</t>
    <phoneticPr fontId="1" type="noConversion"/>
  </si>
  <si>
    <t>Parameter 4 （%）</t>
    <phoneticPr fontId="1" type="noConversion"/>
  </si>
  <si>
    <t>Parameter 5 （%）</t>
    <phoneticPr fontId="1" type="noConversion"/>
  </si>
  <si>
    <t>Parameter 6 （%）</t>
    <phoneticPr fontId="1" type="noConversion"/>
  </si>
  <si>
    <t xml:space="preserve">T1 MRI signal intensity </t>
    <phoneticPr fontId="1" type="noConversion"/>
  </si>
  <si>
    <t xml:space="preserve">T2 MRI signal intensity </t>
    <phoneticPr fontId="1" type="noConversion"/>
  </si>
  <si>
    <t xml:space="preserve">TA NPs afterglow signal intensity </t>
    <phoneticPr fontId="1" type="noConversion"/>
  </si>
  <si>
    <t xml:space="preserve">MEHPPV NPs afterglow signal intensity </t>
    <phoneticPr fontId="1" type="noConversion"/>
  </si>
  <si>
    <t>BHQ absorance</t>
    <phoneticPr fontId="1" type="noConversion"/>
  </si>
  <si>
    <t>1/T1</t>
    <phoneticPr fontId="1" type="noConversion"/>
  </si>
  <si>
    <t>1/T2</t>
    <phoneticPr fontId="1" type="noConversion"/>
  </si>
  <si>
    <t>T1 MRI  signal intensity</t>
    <phoneticPr fontId="1" type="noConversion"/>
  </si>
  <si>
    <t>LOD</t>
    <phoneticPr fontId="1" type="noConversion"/>
  </si>
  <si>
    <t>T1MRI signal intensity</t>
    <phoneticPr fontId="1" type="noConversion"/>
  </si>
  <si>
    <t>ΔT1-ΔT2 value</t>
    <phoneticPr fontId="1" type="noConversion"/>
  </si>
  <si>
    <t>ΔT1</t>
  </si>
  <si>
    <t>ΔT2</t>
  </si>
  <si>
    <t xml:space="preserve"> ΔT1-ΔT2</t>
  </si>
  <si>
    <t>APE1-probe + APE1</t>
    <phoneticPr fontId="1" type="noConversion"/>
  </si>
  <si>
    <t>right tumor, + Xray</t>
    <phoneticPr fontId="1" type="noConversion"/>
  </si>
  <si>
    <t>left tumor, - Xray</t>
    <phoneticPr fontId="1" type="noConversion"/>
  </si>
  <si>
    <t xml:space="preserve">Parameter 1 </t>
    <phoneticPr fontId="1" type="noConversion"/>
  </si>
  <si>
    <t xml:space="preserve">Parameter 2 </t>
    <phoneticPr fontId="1" type="noConversion"/>
  </si>
  <si>
    <t>recovery rate</t>
    <phoneticPr fontId="1" type="noConversion"/>
  </si>
  <si>
    <t>mean</t>
    <phoneticPr fontId="1" type="noConversion"/>
  </si>
  <si>
    <t>SD</t>
    <phoneticPr fontId="1" type="noConversion"/>
  </si>
  <si>
    <t>ΔT1 mean</t>
    <phoneticPr fontId="1" type="noConversion"/>
  </si>
  <si>
    <t>ΔT2 mean</t>
    <phoneticPr fontId="1" type="noConversion"/>
  </si>
  <si>
    <t xml:space="preserve"> ΔT2 mean</t>
    <phoneticPr fontId="1" type="noConversion"/>
  </si>
  <si>
    <t xml:space="preserve">  ΔT1-ΔT2 mean‘</t>
    <phoneticPr fontId="1" type="noConversion"/>
  </si>
  <si>
    <t>wavelength (nm)</t>
    <phoneticPr fontId="1" type="noConversion"/>
  </si>
  <si>
    <t>Supplementary Fig. 22c</t>
    <phoneticPr fontId="1" type="noConversion"/>
  </si>
  <si>
    <t>Supplementary Fig.42b</t>
    <phoneticPr fontId="1" type="noConversion"/>
  </si>
  <si>
    <t>Supplementary Fig.43b</t>
    <phoneticPr fontId="1" type="noConversion"/>
  </si>
  <si>
    <t>Afterglow Luminescence</t>
    <phoneticPr fontId="1" type="noConversion"/>
  </si>
  <si>
    <t>0 Gray</t>
    <phoneticPr fontId="1" type="noConversion"/>
  </si>
  <si>
    <t>2 Gray</t>
    <phoneticPr fontId="1" type="noConversion"/>
  </si>
  <si>
    <t>4 Gray</t>
    <phoneticPr fontId="1" type="noConversion"/>
  </si>
  <si>
    <t>6 Gray</t>
    <phoneticPr fontId="1" type="noConversion"/>
  </si>
  <si>
    <t>Mean</t>
    <phoneticPr fontId="1" type="noConversion"/>
  </si>
  <si>
    <r>
      <t>Δ</t>
    </r>
    <r>
      <rPr>
        <sz val="7.7"/>
        <color theme="1"/>
        <rFont val="等线"/>
        <family val="3"/>
        <charset val="134"/>
      </rPr>
      <t>T1-</t>
    </r>
    <r>
      <rPr>
        <b/>
        <sz val="7.7"/>
        <color theme="1"/>
        <rFont val="等线"/>
        <family val="3"/>
        <charset val="134"/>
      </rPr>
      <t>ΔT2</t>
    </r>
    <phoneticPr fontId="1" type="noConversion"/>
  </si>
  <si>
    <r>
      <t>Δ</t>
    </r>
    <r>
      <rPr>
        <b/>
        <sz val="6.05"/>
        <color rgb="FF000000"/>
        <rFont val="等线"/>
        <family val="3"/>
        <charset val="134"/>
      </rPr>
      <t xml:space="preserve">T1 </t>
    </r>
    <r>
      <rPr>
        <b/>
        <sz val="11"/>
        <color rgb="FF000000"/>
        <rFont val="等线"/>
        <family val="3"/>
        <charset val="134"/>
      </rPr>
      <t>mean.</t>
    </r>
    <phoneticPr fontId="1" type="noConversion"/>
  </si>
  <si>
    <t>Time</t>
    <phoneticPr fontId="1" type="noConversion"/>
  </si>
  <si>
    <t>radiation dose (Gray)</t>
    <phoneticPr fontId="1" type="noConversion"/>
  </si>
  <si>
    <t>FeMnOx-DNA2</t>
    <phoneticPr fontId="1" type="noConversion"/>
  </si>
  <si>
    <t>FeMnOx-DNA2+ TA NPs-DNA1</t>
    <phoneticPr fontId="1" type="noConversion"/>
  </si>
  <si>
    <t xml:space="preserve">T1 relaxation time </t>
    <phoneticPr fontId="1" type="noConversion"/>
  </si>
  <si>
    <t xml:space="preserve">T2 relaxation time </t>
    <phoneticPr fontId="1" type="noConversion"/>
  </si>
  <si>
    <t xml:space="preserve">Mean </t>
    <phoneticPr fontId="1" type="noConversion"/>
  </si>
  <si>
    <t xml:space="preserve"> FeMnOx-OA</t>
  </si>
  <si>
    <t xml:space="preserve"> FeMnOx@BHQ3-N3</t>
  </si>
  <si>
    <t>% Transmittance</t>
    <phoneticPr fontId="1" type="noConversion"/>
  </si>
  <si>
    <t>Wavenumber (cm-1)</t>
    <phoneticPr fontId="1" type="noConversion"/>
  </si>
  <si>
    <t>Fig. 3b</t>
    <phoneticPr fontId="1" type="noConversion"/>
  </si>
  <si>
    <t>Fig. 3e</t>
    <phoneticPr fontId="1" type="noConversion"/>
  </si>
  <si>
    <t>Fig. 3j</t>
    <phoneticPr fontId="1" type="noConversion"/>
  </si>
  <si>
    <t>Fig. 3o</t>
    <phoneticPr fontId="1" type="noConversion"/>
  </si>
  <si>
    <t>0 Gray + APE1-probe</t>
    <phoneticPr fontId="1" type="noConversion"/>
  </si>
  <si>
    <t>0 Gray + APE1-probe (no trageting)</t>
    <phoneticPr fontId="1" type="noConversion"/>
  </si>
  <si>
    <t>2 Gray + APE1-probe</t>
    <phoneticPr fontId="1" type="noConversion"/>
  </si>
  <si>
    <t>4 Gray + APE1-probe</t>
    <phoneticPr fontId="1" type="noConversion"/>
  </si>
  <si>
    <t>6 Gray + APE1-probe</t>
    <phoneticPr fontId="1" type="noConversion"/>
  </si>
  <si>
    <t>0 Gray + APE1-probe(no targeting)</t>
    <phoneticPr fontId="1" type="noConversion"/>
  </si>
  <si>
    <t>Fig. 6g</t>
    <phoneticPr fontId="1" type="noConversion"/>
  </si>
  <si>
    <t>Fig. 6h</t>
    <phoneticPr fontId="1" type="noConversion"/>
  </si>
  <si>
    <t>Fig. 6i</t>
    <phoneticPr fontId="1" type="noConversion"/>
  </si>
  <si>
    <t>Fig. 8g</t>
    <phoneticPr fontId="1" type="noConversion"/>
  </si>
  <si>
    <t>Supplementary Fig.49b</t>
    <phoneticPr fontId="1" type="noConversion"/>
  </si>
  <si>
    <t>Supplementary Fig. 22b</t>
    <phoneticPr fontId="1" type="noConversion"/>
  </si>
  <si>
    <t>Supplementary Fig. 20a</t>
    <phoneticPr fontId="1" type="noConversion"/>
  </si>
  <si>
    <t>Supplementary Fig. 11b</t>
    <phoneticPr fontId="1" type="noConversion"/>
  </si>
  <si>
    <t>Supplementary Fig. 9b</t>
    <phoneticPr fontId="1" type="noConversion"/>
  </si>
  <si>
    <t>Supplementary Fig.48b</t>
    <phoneticPr fontId="1" type="noConversion"/>
  </si>
  <si>
    <t>ΔT1- ΔT2  2 Gray</t>
    <phoneticPr fontId="1" type="noConversion"/>
  </si>
  <si>
    <t>ΔT1- ΔT2  0 Gray</t>
    <phoneticPr fontId="1" type="noConversion"/>
  </si>
  <si>
    <t>ΔT1- ΔT2  4 Gray</t>
    <phoneticPr fontId="1" type="noConversion"/>
  </si>
  <si>
    <t>ΔT1- ΔT2  6 Gray</t>
    <phoneticPr fontId="1" type="noConversion"/>
  </si>
  <si>
    <t>normalized</t>
    <phoneticPr fontId="1" type="noConversion"/>
  </si>
  <si>
    <r>
      <t xml:space="preserve">(L </t>
    </r>
    <r>
      <rPr>
        <sz val="11"/>
        <color theme="1"/>
        <rFont val="Calibri"/>
        <family val="2"/>
      </rPr>
      <t>× W2)/2</t>
    </r>
    <phoneticPr fontId="1" type="noConversion"/>
  </si>
  <si>
    <t>(L × W2)/2</t>
  </si>
  <si>
    <r>
      <t xml:space="preserve">(L </t>
    </r>
    <r>
      <rPr>
        <b/>
        <sz val="11"/>
        <color theme="1"/>
        <rFont val="等线"/>
        <family val="2"/>
        <charset val="134"/>
      </rPr>
      <t>×</t>
    </r>
    <r>
      <rPr>
        <b/>
        <sz val="11"/>
        <color theme="1"/>
        <rFont val="Calibri"/>
        <family val="2"/>
      </rPr>
      <t xml:space="preserve"> W2)/2</t>
    </r>
    <phoneticPr fontId="1" type="noConversion"/>
  </si>
  <si>
    <r>
      <t xml:space="preserve">(L </t>
    </r>
    <r>
      <rPr>
        <b/>
        <sz val="11"/>
        <color theme="1"/>
        <rFont val="Calibri"/>
        <family val="2"/>
      </rPr>
      <t>× W2)/2</t>
    </r>
    <phoneticPr fontId="1" type="noConversion"/>
  </si>
  <si>
    <t>Supplementary Fig.51b</t>
    <phoneticPr fontId="1" type="noConversion"/>
  </si>
  <si>
    <t>Supplementary Fig.49c</t>
    <phoneticPr fontId="1" type="noConversion"/>
  </si>
  <si>
    <t>Supplementary Fig.48c</t>
    <phoneticPr fontId="1" type="noConversion"/>
  </si>
  <si>
    <t>Supplementary Fig.37</t>
    <phoneticPr fontId="1" type="noConversion"/>
  </si>
  <si>
    <t>Supplementary Fig.33b</t>
    <phoneticPr fontId="1" type="noConversion"/>
  </si>
  <si>
    <t>Supplementary Fig.31b</t>
    <phoneticPr fontId="1" type="noConversion"/>
  </si>
  <si>
    <t>Supplementary Fig. 29d</t>
    <phoneticPr fontId="1" type="noConversion"/>
  </si>
  <si>
    <t>Supplementary Fig. 27a</t>
    <phoneticPr fontId="1" type="noConversion"/>
  </si>
  <si>
    <t>Supplementary Fig. 27b</t>
    <phoneticPr fontId="1" type="noConversion"/>
  </si>
  <si>
    <t>Supplementary Fig. 26</t>
    <phoneticPr fontId="1" type="noConversion"/>
  </si>
  <si>
    <t>Supplementary Fig. 18a</t>
    <phoneticPr fontId="1" type="noConversion"/>
  </si>
  <si>
    <t>Supplementary Fig. 18b</t>
    <phoneticPr fontId="1" type="noConversion"/>
  </si>
  <si>
    <t>Supplementary Fig. 17</t>
    <phoneticPr fontId="1" type="noConversion"/>
  </si>
  <si>
    <t>Supplementary Fig. 16b</t>
    <phoneticPr fontId="1" type="noConversion"/>
  </si>
  <si>
    <t>Supplementary Fig. 10b</t>
    <phoneticPr fontId="1" type="noConversion"/>
  </si>
  <si>
    <t>Supplementary Fig. 9a</t>
    <phoneticPr fontId="1" type="noConversion"/>
  </si>
  <si>
    <t>Fig. 9g</t>
    <phoneticPr fontId="1" type="noConversion"/>
  </si>
  <si>
    <t>Fig. 9e, group 1</t>
    <phoneticPr fontId="1" type="noConversion"/>
  </si>
  <si>
    <t>Fig. 9h</t>
    <phoneticPr fontId="1" type="noConversion"/>
  </si>
  <si>
    <t>Fig. 9j</t>
    <phoneticPr fontId="1" type="noConversion"/>
  </si>
  <si>
    <t>Man</t>
    <phoneticPr fontId="1" type="noConversion"/>
  </si>
  <si>
    <t>Fig. 8c</t>
    <phoneticPr fontId="1" type="noConversion"/>
  </si>
  <si>
    <t>Fig.8e</t>
    <phoneticPr fontId="1" type="noConversion"/>
  </si>
  <si>
    <t>Fig.7c</t>
    <phoneticPr fontId="1" type="noConversion"/>
  </si>
  <si>
    <t>Fig.7e</t>
    <phoneticPr fontId="1" type="noConversion"/>
  </si>
  <si>
    <t>Fig. 7g</t>
    <phoneticPr fontId="1" type="noConversion"/>
  </si>
  <si>
    <t>Fig. 7h</t>
    <phoneticPr fontId="1" type="noConversion"/>
  </si>
  <si>
    <t>Fig. 7k</t>
    <phoneticPr fontId="1" type="noConversion"/>
  </si>
  <si>
    <t>Fig. 6e</t>
  </si>
  <si>
    <t>Supplementary Fig.59</t>
    <phoneticPr fontId="1" type="noConversion"/>
  </si>
  <si>
    <t>Supplementary Fig.58</t>
    <phoneticPr fontId="1" type="noConversion"/>
  </si>
  <si>
    <t>Supplementary Fig.57a</t>
    <phoneticPr fontId="1" type="noConversion"/>
  </si>
  <si>
    <t>Supplementary Fig.57b</t>
    <phoneticPr fontId="1" type="noConversion"/>
  </si>
  <si>
    <t>Supplementary Fig.56a</t>
    <phoneticPr fontId="1" type="noConversion"/>
  </si>
  <si>
    <t>Supplementary Fig.56b</t>
    <phoneticPr fontId="1" type="noConversion"/>
  </si>
  <si>
    <t>Supplementary Fig.55</t>
    <phoneticPr fontId="1" type="noConversion"/>
  </si>
  <si>
    <t>Supplementary Fig.54</t>
    <phoneticPr fontId="1" type="noConversion"/>
  </si>
  <si>
    <t>Supplementary Fig.53a</t>
    <phoneticPr fontId="1" type="noConversion"/>
  </si>
  <si>
    <t>Supplementary Fig.51c</t>
    <phoneticPr fontId="1" type="noConversion"/>
  </si>
  <si>
    <t>Supplementary Fig.50c</t>
    <phoneticPr fontId="1" type="noConversion"/>
  </si>
  <si>
    <t>Supplementary Fig.50b</t>
    <phoneticPr fontId="1" type="noConversion"/>
  </si>
  <si>
    <t>Supplementary Fig.47</t>
    <phoneticPr fontId="1" type="noConversion"/>
  </si>
  <si>
    <t>Supplementary Fig.46</t>
    <phoneticPr fontId="1" type="noConversion"/>
  </si>
  <si>
    <t>Supplementary Fig.45b</t>
    <phoneticPr fontId="1" type="noConversion"/>
  </si>
  <si>
    <t>Supplementary Fig.44b</t>
    <phoneticPr fontId="1" type="noConversion"/>
  </si>
  <si>
    <t>Supplementary Fig.40</t>
    <phoneticPr fontId="1" type="noConversion"/>
  </si>
  <si>
    <t>Supplementary Fig.39</t>
    <phoneticPr fontId="1" type="noConversion"/>
  </si>
  <si>
    <t>Supplementary Fig. 38</t>
    <phoneticPr fontId="1" type="noConversion"/>
  </si>
  <si>
    <t>Supplementary Fig.36</t>
    <phoneticPr fontId="1" type="noConversion"/>
  </si>
  <si>
    <t>Supplementary Fig.35a</t>
    <phoneticPr fontId="1" type="noConversion"/>
  </si>
  <si>
    <t>Supplementary Fig.35b</t>
    <phoneticPr fontId="1" type="noConversion"/>
  </si>
  <si>
    <t>Supplementary Fig. 31d</t>
    <phoneticPr fontId="1" type="noConversion"/>
  </si>
  <si>
    <t>Supplementary Fig. 31e</t>
    <phoneticPr fontId="1" type="noConversion"/>
  </si>
  <si>
    <t>Supplementary Fig.30b</t>
    <phoneticPr fontId="1" type="noConversion"/>
  </si>
  <si>
    <t>Supplementary Fig. 30c</t>
    <phoneticPr fontId="1" type="noConversion"/>
  </si>
  <si>
    <t>Supplementary Fig. 29c</t>
    <phoneticPr fontId="1" type="noConversion"/>
  </si>
  <si>
    <t>Supplementary Fig. 29a</t>
    <phoneticPr fontId="1" type="noConversion"/>
  </si>
  <si>
    <t>Supplementary Fig. 29b</t>
    <phoneticPr fontId="1" type="noConversion"/>
  </si>
  <si>
    <t>Supplementary Fig. 28</t>
    <phoneticPr fontId="1" type="noConversion"/>
  </si>
  <si>
    <t>Supplementary Fig. 24a</t>
    <phoneticPr fontId="1" type="noConversion"/>
  </si>
  <si>
    <t>Supplementary Fig. 24b</t>
    <phoneticPr fontId="1" type="noConversion"/>
  </si>
  <si>
    <t>Supplementary Fig. 24c</t>
    <phoneticPr fontId="1" type="noConversion"/>
  </si>
  <si>
    <t>Supplementary Fig. 21b</t>
    <phoneticPr fontId="1" type="noConversion"/>
  </si>
  <si>
    <t>Supplementary Fig. 21c</t>
    <phoneticPr fontId="1" type="noConversion"/>
  </si>
  <si>
    <t>Supplementary Fig. 21d</t>
    <phoneticPr fontId="1" type="noConversion"/>
  </si>
  <si>
    <t>Supplementary Fig. 21e</t>
    <phoneticPr fontId="1" type="noConversion"/>
  </si>
  <si>
    <t>Supplementary Fig. 19</t>
    <phoneticPr fontId="1" type="noConversion"/>
  </si>
  <si>
    <t>Supplementary Fig. 14</t>
    <phoneticPr fontId="1" type="noConversion"/>
  </si>
  <si>
    <t>Supplementary Fig. 13b</t>
    <phoneticPr fontId="1" type="noConversion"/>
  </si>
  <si>
    <t>Supplementary Fig. 12b</t>
    <phoneticPr fontId="1" type="noConversion"/>
  </si>
  <si>
    <t>Supplementary Fig. 11a</t>
    <phoneticPr fontId="1" type="noConversion"/>
  </si>
  <si>
    <t>Supplementary Fig. 10a</t>
    <phoneticPr fontId="1" type="noConversion"/>
  </si>
  <si>
    <t>Supplementary Fig. 18c</t>
    <phoneticPr fontId="1" type="noConversion"/>
  </si>
  <si>
    <t>Supplementary Fig. 22a</t>
    <phoneticPr fontId="1" type="noConversion"/>
  </si>
  <si>
    <t>Fig. 3d</t>
    <phoneticPr fontId="1" type="noConversion"/>
  </si>
  <si>
    <t>Fig. 3n</t>
    <phoneticPr fontId="1" type="noConversion"/>
  </si>
  <si>
    <t>Fig. 3l</t>
    <phoneticPr fontId="1" type="noConversion"/>
  </si>
  <si>
    <t>Fig. 3k</t>
    <phoneticPr fontId="1" type="noConversion"/>
  </si>
  <si>
    <t>Fig. 3h</t>
    <phoneticPr fontId="1" type="noConversion"/>
  </si>
  <si>
    <t>Fig. 3f</t>
    <phoneticPr fontId="1" type="noConversion"/>
  </si>
  <si>
    <t>Fig. 4b</t>
    <phoneticPr fontId="1" type="noConversion"/>
  </si>
  <si>
    <t>Fig. 4e</t>
    <phoneticPr fontId="1" type="noConversion"/>
  </si>
  <si>
    <t>Fig. 4g</t>
    <phoneticPr fontId="1" type="noConversion"/>
  </si>
  <si>
    <t>Fig. 4j</t>
    <phoneticPr fontId="1" type="noConversion"/>
  </si>
  <si>
    <t>Fig. 4m</t>
    <phoneticPr fontId="1" type="noConversion"/>
  </si>
  <si>
    <t>Fig. 4o</t>
    <phoneticPr fontId="1" type="noConversion"/>
  </si>
  <si>
    <t>Fig. 5i</t>
    <phoneticPr fontId="1" type="noConversion"/>
  </si>
  <si>
    <t xml:space="preserve">Fig. 5o </t>
    <phoneticPr fontId="1" type="noConversion"/>
  </si>
  <si>
    <t xml:space="preserve">Fig. 5p </t>
    <phoneticPr fontId="1" type="noConversion"/>
  </si>
  <si>
    <t>Fig. 5q</t>
    <phoneticPr fontId="1" type="noConversion"/>
  </si>
  <si>
    <t>Fig. 5s</t>
    <phoneticPr fontId="1" type="noConversion"/>
  </si>
  <si>
    <t>Fig.5u</t>
    <phoneticPr fontId="1" type="noConversion"/>
  </si>
  <si>
    <t>Fig. 5w</t>
    <phoneticPr fontId="1" type="noConversion"/>
  </si>
  <si>
    <t>Number Distribution Data (%)</t>
    <phoneticPr fontId="1" type="noConversion"/>
  </si>
  <si>
    <t>signal (tumor)</t>
    <phoneticPr fontId="1" type="noConversion"/>
  </si>
  <si>
    <t>noise （normal tissue)</t>
    <phoneticPr fontId="1" type="noConversion"/>
  </si>
  <si>
    <t>Supplementary Fig. 20b</t>
  </si>
  <si>
    <t>Supplementary Fig. 20c</t>
  </si>
  <si>
    <t>Supplementary Fig. 20d</t>
  </si>
  <si>
    <r>
      <t>F</t>
    </r>
    <r>
      <rPr>
        <b/>
        <sz val="11"/>
        <color theme="1"/>
        <rFont val="等线"/>
        <family val="3"/>
        <charset val="134"/>
        <scheme val="minor"/>
      </rPr>
      <t>ig. 2d</t>
    </r>
    <phoneticPr fontId="1" type="noConversion"/>
  </si>
  <si>
    <r>
      <t>F</t>
    </r>
    <r>
      <rPr>
        <b/>
        <sz val="11"/>
        <color theme="1"/>
        <rFont val="等线"/>
        <family val="3"/>
        <charset val="134"/>
        <scheme val="minor"/>
      </rPr>
      <t>ig. 2f</t>
    </r>
    <phoneticPr fontId="1" type="noConversion"/>
  </si>
  <si>
    <r>
      <t>F</t>
    </r>
    <r>
      <rPr>
        <b/>
        <sz val="11"/>
        <color theme="1"/>
        <rFont val="等线"/>
        <family val="3"/>
        <charset val="134"/>
        <scheme val="minor"/>
      </rPr>
      <t>ig. 2h</t>
    </r>
    <phoneticPr fontId="1" type="noConversion"/>
  </si>
  <si>
    <r>
      <t>F</t>
    </r>
    <r>
      <rPr>
        <b/>
        <sz val="11"/>
        <color theme="1"/>
        <rFont val="等线"/>
        <family val="3"/>
        <charset val="134"/>
        <scheme val="minor"/>
      </rPr>
      <t>ig. 2m</t>
    </r>
    <phoneticPr fontId="1" type="noConversion"/>
  </si>
  <si>
    <t>Fig. 2k</t>
    <phoneticPr fontId="1" type="noConversion"/>
  </si>
  <si>
    <r>
      <t>F</t>
    </r>
    <r>
      <rPr>
        <b/>
        <sz val="11"/>
        <color theme="1"/>
        <rFont val="等线"/>
        <family val="3"/>
        <charset val="134"/>
        <scheme val="minor"/>
      </rPr>
      <t>ig. 2o</t>
    </r>
    <phoneticPr fontId="1" type="noConversion"/>
  </si>
  <si>
    <r>
      <t>F</t>
    </r>
    <r>
      <rPr>
        <b/>
        <sz val="11"/>
        <color theme="1"/>
        <rFont val="等线"/>
        <family val="3"/>
        <charset val="134"/>
        <scheme val="minor"/>
      </rPr>
      <t>ig. 2p</t>
    </r>
    <phoneticPr fontId="1" type="noConversion"/>
  </si>
  <si>
    <t>Fig. 5h</t>
    <phoneticPr fontId="1" type="noConversion"/>
  </si>
  <si>
    <r>
      <t>increased afterglow intensity (</t>
    </r>
    <r>
      <rPr>
        <sz val="11"/>
        <color theme="1"/>
        <rFont val="等线"/>
        <family val="3"/>
        <charset val="134"/>
      </rPr>
      <t>ΔA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</si>
  <si>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Fig. 6l</t>
    <phoneticPr fontId="1" type="noConversion"/>
  </si>
  <si>
    <t>Fig. 8l</t>
    <phoneticPr fontId="1" type="noConversion"/>
  </si>
  <si>
    <t>ΔT2 Mean</t>
    <phoneticPr fontId="1" type="noConversion"/>
  </si>
  <si>
    <t>Fig. 6c</t>
  </si>
  <si>
    <t>afterglow signal-to-noise ratio</t>
    <phoneticPr fontId="1" type="noConversion"/>
  </si>
  <si>
    <t>wavelength (nm)</t>
    <phoneticPr fontId="1" type="noConversion"/>
  </si>
  <si>
    <t>mouse 1</t>
    <phoneticPr fontId="1" type="noConversion"/>
  </si>
  <si>
    <t>mouse 2</t>
    <phoneticPr fontId="1" type="noConversion"/>
  </si>
  <si>
    <t>mouse 3</t>
    <phoneticPr fontId="1" type="noConversion"/>
  </si>
  <si>
    <t>mouse 4</t>
    <phoneticPr fontId="1" type="noConversion"/>
  </si>
  <si>
    <t>mouse 5</t>
    <phoneticPr fontId="1" type="noConversion"/>
  </si>
  <si>
    <t>mouse1</t>
    <phoneticPr fontId="1" type="noConversion"/>
  </si>
  <si>
    <t xml:space="preserve"> mouse 1</t>
    <phoneticPr fontId="1" type="noConversion"/>
  </si>
  <si>
    <t>mouse  2</t>
    <phoneticPr fontId="1" type="noConversion"/>
  </si>
  <si>
    <t>Group 1</t>
    <phoneticPr fontId="1" type="noConversion"/>
  </si>
  <si>
    <t>Group 2</t>
    <phoneticPr fontId="1" type="noConversion"/>
  </si>
  <si>
    <t xml:space="preserve">Left tumor (- X ray) </t>
    <phoneticPr fontId="1" type="noConversion"/>
  </si>
  <si>
    <t>Right tumor (+ X ray)</t>
    <phoneticPr fontId="1" type="noConversion"/>
  </si>
  <si>
    <t xml:space="preserve">Right tumor (-X ray) </t>
    <phoneticPr fontId="1" type="noConversion"/>
  </si>
  <si>
    <t xml:space="preserve">Left tumor (- X ray) </t>
    <phoneticPr fontId="1" type="noConversion"/>
  </si>
  <si>
    <t>ROS level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</si>
</sst>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E+00"/>
  </numFmts>
  <fonts count="2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rgb="FF000000"/>
      <name val="等线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7.7"/>
      <color theme="1"/>
      <name val="等线"/>
      <family val="3"/>
      <charset val="134"/>
    </font>
    <font>
      <b/>
      <sz val="7.7"/>
      <color theme="1"/>
      <name val="等线"/>
      <family val="3"/>
      <charset val="134"/>
    </font>
    <font>
      <sz val="11"/>
      <color rgb="FF92D050"/>
      <name val="等线"/>
      <family val="3"/>
      <charset val="134"/>
      <scheme val="minor"/>
    </font>
    <font>
      <b/>
      <sz val="6.05"/>
      <color rgb="FF000000"/>
      <name val="等线"/>
      <family val="3"/>
      <charset val="134"/>
    </font>
    <font>
      <b/>
      <sz val="11"/>
      <name val="等线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等线"/>
      <family val="2"/>
      <charset val="134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73">
    <xf numFmtId="0" fontId="0" fillId="0" borderId="0" xfId="0"/>
    <xf numFmtId="11" fontId="0" fillId="0" borderId="0" xfId="0" applyNumberFormat="1"/>
    <xf numFmtId="0" fontId="4" fillId="0" borderId="0" xfId="1" applyFont="1">
      <alignment vertical="center"/>
    </xf>
    <xf numFmtId="0" fontId="0" fillId="0" borderId="1" xfId="0" applyBorder="1"/>
    <xf numFmtId="0" fontId="4" fillId="0" borderId="1" xfId="1" applyFont="1" applyBorder="1">
      <alignment vertical="center"/>
    </xf>
    <xf numFmtId="0" fontId="0" fillId="0" borderId="2" xfId="0" applyBorder="1" applyAlignment="1">
      <alignment horizontal="center"/>
    </xf>
    <xf numFmtId="11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0" xfId="0" applyFont="1"/>
    <xf numFmtId="0" fontId="0" fillId="0" borderId="2" xfId="0" applyBorder="1"/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/>
    <xf numFmtId="0" fontId="0" fillId="0" borderId="8" xfId="0" applyBorder="1"/>
    <xf numFmtId="0" fontId="10" fillId="0" borderId="0" xfId="0" applyFont="1"/>
    <xf numFmtId="0" fontId="11" fillId="0" borderId="0" xfId="0" applyFont="1"/>
    <xf numFmtId="0" fontId="0" fillId="0" borderId="0" xfId="0" quotePrefix="1" applyAlignment="1">
      <alignment wrapText="1"/>
    </xf>
    <xf numFmtId="0" fontId="5" fillId="0" borderId="0" xfId="0" applyFont="1" applyAlignment="1">
      <alignment horizontal="center"/>
    </xf>
    <xf numFmtId="0" fontId="1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177" fontId="0" fillId="0" borderId="1" xfId="0" applyNumberFormat="1" applyBorder="1"/>
    <xf numFmtId="11" fontId="15" fillId="0" borderId="0" xfId="0" applyNumberFormat="1" applyFont="1"/>
    <xf numFmtId="0" fontId="19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5" fillId="0" borderId="0" xfId="0" applyNumberFormat="1" applyFont="1"/>
    <xf numFmtId="177" fontId="0" fillId="0" borderId="0" xfId="0" applyNumberFormat="1"/>
    <xf numFmtId="11" fontId="0" fillId="0" borderId="8" xfId="0" applyNumberFormat="1" applyBorder="1"/>
    <xf numFmtId="177" fontId="8" fillId="0" borderId="1" xfId="0" applyNumberFormat="1" applyFont="1" applyBorder="1"/>
    <xf numFmtId="0" fontId="5" fillId="0" borderId="11" xfId="0" applyFont="1" applyBorder="1"/>
    <xf numFmtId="0" fontId="5" fillId="0" borderId="7" xfId="0" applyFont="1" applyBorder="1"/>
    <xf numFmtId="0" fontId="22" fillId="0" borderId="0" xfId="0" applyFont="1"/>
    <xf numFmtId="0" fontId="13" fillId="0" borderId="0" xfId="1" applyFont="1">
      <alignment vertical="center"/>
    </xf>
    <xf numFmtId="0" fontId="16" fillId="0" borderId="0" xfId="0" applyFont="1" applyAlignment="1">
      <alignment horizontal="center"/>
    </xf>
    <xf numFmtId="0" fontId="23" fillId="0" borderId="0" xfId="0" applyFont="1"/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0" borderId="5" xfId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0" xfId="1" applyFont="1" applyAlignment="1">
      <alignment horizontal="center" vertical="center"/>
    </xf>
    <xf numFmtId="177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7" fontId="8" fillId="0" borderId="1" xfId="0" applyNumberFormat="1" applyFon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0" fillId="0" borderId="6" xfId="0" applyBorder="1"/>
    <xf numFmtId="177" fontId="0" fillId="0" borderId="8" xfId="0" applyNumberFormat="1" applyBorder="1" applyAlignment="1">
      <alignment horizontal="center"/>
    </xf>
    <xf numFmtId="177" fontId="15" fillId="0" borderId="1" xfId="0" applyNumberFormat="1" applyFont="1" applyBorder="1" applyAlignment="1">
      <alignment horizontal="center"/>
    </xf>
    <xf numFmtId="0" fontId="16" fillId="0" borderId="1" xfId="0" applyFont="1" applyBorder="1"/>
    <xf numFmtId="11" fontId="15" fillId="0" borderId="1" xfId="0" applyNumberFormat="1" applyFont="1" applyBorder="1" applyAlignment="1">
      <alignment horizontal="center"/>
    </xf>
    <xf numFmtId="0" fontId="0" fillId="0" borderId="5" xfId="0" applyBorder="1"/>
    <xf numFmtId="0" fontId="5" fillId="0" borderId="6" xfId="0" applyFont="1" applyBorder="1"/>
    <xf numFmtId="0" fontId="0" fillId="0" borderId="11" xfId="0" applyBorder="1"/>
    <xf numFmtId="0" fontId="5" fillId="0" borderId="12" xfId="0" applyFont="1" applyBorder="1"/>
    <xf numFmtId="0" fontId="0" fillId="0" borderId="1" xfId="0" applyBorder="1" applyAlignment="1">
      <alignment horizontal="center" wrapText="1"/>
    </xf>
    <xf numFmtId="20" fontId="0" fillId="0" borderId="1" xfId="0" quotePrefix="1" applyNumberFormat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 wrapText="1"/>
    </xf>
    <xf numFmtId="0" fontId="4" fillId="0" borderId="2" xfId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77" fontId="15" fillId="0" borderId="0" xfId="0" applyNumberFormat="1" applyFont="1" applyAlignment="1">
      <alignment horizontal="center"/>
    </xf>
    <xf numFmtId="0" fontId="14" fillId="0" borderId="1" xfId="1" applyFont="1" applyBorder="1" applyAlignment="1">
      <alignment horizontal="center" vertical="center"/>
    </xf>
    <xf numFmtId="11" fontId="15" fillId="0" borderId="0" xfId="0" applyNumberFormat="1" applyFont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3" fontId="15" fillId="0" borderId="1" xfId="0" applyNumberFormat="1" applyFont="1" applyBorder="1" applyAlignment="1">
      <alignment horizontal="center"/>
    </xf>
    <xf numFmtId="0" fontId="0" fillId="0" borderId="4" xfId="0" quotePrefix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quotePrefix="1" applyAlignment="1">
      <alignment horizontal="center" wrapText="1"/>
    </xf>
    <xf numFmtId="177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4" fillId="0" borderId="2" xfId="1" applyFont="1" applyBorder="1" applyAlignment="1">
      <alignment horizontal="center" vertical="center"/>
    </xf>
    <xf numFmtId="11" fontId="15" fillId="0" borderId="2" xfId="0" applyNumberFormat="1" applyFont="1" applyBorder="1" applyAlignment="1">
      <alignment horizontal="center"/>
    </xf>
    <xf numFmtId="177" fontId="15" fillId="0" borderId="1" xfId="0" quotePrefix="1" applyNumberFormat="1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11" fontId="15" fillId="0" borderId="5" xfId="0" applyNumberFormat="1" applyFont="1" applyBorder="1" applyAlignment="1">
      <alignment horizontal="center"/>
    </xf>
    <xf numFmtId="11" fontId="15" fillId="0" borderId="12" xfId="0" applyNumberFormat="1" applyFont="1" applyBorder="1" applyAlignment="1">
      <alignment horizontal="center"/>
    </xf>
    <xf numFmtId="177" fontId="15" fillId="0" borderId="5" xfId="0" applyNumberFormat="1" applyFont="1" applyBorder="1" applyAlignment="1">
      <alignment horizontal="center"/>
    </xf>
    <xf numFmtId="0" fontId="13" fillId="0" borderId="11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2" borderId="1" xfId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13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3" fillId="0" borderId="5" xfId="1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21" fillId="0" borderId="1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3" fillId="0" borderId="0" xfId="1" applyFont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0" xfId="0" applyFont="1"/>
    <xf numFmtId="0" fontId="5" fillId="0" borderId="0" xfId="0" applyFont="1"/>
    <xf numFmtId="0" fontId="2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9" xfId="0" applyBorder="1"/>
  </cellXfs>
  <cellStyles count="2">
    <cellStyle name="常规" xfId="0" builtinId="0"/>
    <cellStyle name="常规 2" xfId="1" xr:uid="{CF26C70C-D3C4-4937-8572-F772DEA6C23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B4D2-CFA6-47F5-AE86-9DAFFB6A6708}">
  <dimension ref="B2:J36"/>
  <sheetViews>
    <sheetView zoomScale="40" zoomScaleNormal="40" workbookViewId="0">
      <selection activeCell="J18" sqref="J18"/>
    </sheetView>
  </sheetViews>
  <sheetFormatPr defaultRowHeight="13.8" x14ac:dyDescent="0.25"/>
  <cols>
    <col min="2" max="2" width="21.5546875" customWidth="1"/>
    <col min="3" max="3" width="12.109375" customWidth="1"/>
    <col min="4" max="4" width="12.88671875" customWidth="1"/>
    <col min="5" max="5" width="15" customWidth="1"/>
    <col min="6" max="7" width="11.5546875" bestFit="1" customWidth="1"/>
    <col min="8" max="8" width="9.77734375" customWidth="1"/>
    <col min="9" max="9" width="11.5546875" bestFit="1" customWidth="1"/>
    <col min="10" max="10" width="10.44140625" bestFit="1" customWidth="1"/>
    <col min="11" max="12" width="9.5546875" bestFit="1" customWidth="1"/>
  </cols>
  <sheetData>
    <row r="2" spans="2:10" x14ac:dyDescent="0.25">
      <c r="B2" s="108" t="s">
        <v>413</v>
      </c>
      <c r="C2" s="109"/>
      <c r="D2" s="109"/>
      <c r="E2" s="109"/>
      <c r="F2" s="109"/>
      <c r="G2" s="109"/>
    </row>
    <row r="3" spans="2:10" x14ac:dyDescent="0.25">
      <c r="B3" s="60" t="s">
        <v>170</v>
      </c>
      <c r="C3" s="60" t="s">
        <v>0</v>
      </c>
      <c r="D3" s="60" t="s">
        <v>1</v>
      </c>
      <c r="E3" s="60" t="s">
        <v>2</v>
      </c>
      <c r="F3" s="56" t="s">
        <v>271</v>
      </c>
      <c r="G3" s="56" t="s">
        <v>257</v>
      </c>
    </row>
    <row r="4" spans="2:10" x14ac:dyDescent="0.25">
      <c r="B4" s="47">
        <v>0</v>
      </c>
      <c r="C4" s="64">
        <v>47210000</v>
      </c>
      <c r="D4" s="64">
        <v>42150000</v>
      </c>
      <c r="E4" s="64">
        <v>40420000</v>
      </c>
      <c r="F4" s="64">
        <f>AVERAGE(C4:E4)</f>
        <v>43260000</v>
      </c>
      <c r="G4" s="64">
        <f>STDEV(C4:E4)</f>
        <v>3528469.9233520469</v>
      </c>
      <c r="H4" s="1"/>
      <c r="I4" s="37"/>
      <c r="J4" s="37"/>
    </row>
    <row r="5" spans="2:10" x14ac:dyDescent="0.25">
      <c r="B5" s="47">
        <v>2.5</v>
      </c>
      <c r="C5" s="64">
        <v>41560000</v>
      </c>
      <c r="D5" s="64">
        <v>39420000</v>
      </c>
      <c r="E5" s="64">
        <v>39510000</v>
      </c>
      <c r="F5" s="64">
        <f t="shared" ref="F5:F28" si="0">AVERAGE(C5:E5)</f>
        <v>40163333.333333336</v>
      </c>
      <c r="G5" s="64">
        <f t="shared" ref="G5:G28" si="1">STDEV(C5:E5)</f>
        <v>1210385.6134857738</v>
      </c>
      <c r="H5" s="1"/>
      <c r="I5" s="37"/>
      <c r="J5" s="37"/>
    </row>
    <row r="6" spans="2:10" x14ac:dyDescent="0.25">
      <c r="B6" s="47">
        <v>5</v>
      </c>
      <c r="C6" s="64">
        <v>33640000</v>
      </c>
      <c r="D6" s="64">
        <v>34040000</v>
      </c>
      <c r="E6" s="64">
        <v>32330000</v>
      </c>
      <c r="F6" s="64">
        <f t="shared" si="0"/>
        <v>33336666.666666668</v>
      </c>
      <c r="G6" s="64">
        <f t="shared" si="1"/>
        <v>894445.82470562926</v>
      </c>
      <c r="H6" s="1"/>
      <c r="I6" s="37"/>
      <c r="J6" s="37"/>
    </row>
    <row r="7" spans="2:10" x14ac:dyDescent="0.25">
      <c r="B7" s="47">
        <v>7.5</v>
      </c>
      <c r="C7" s="64">
        <v>28570000</v>
      </c>
      <c r="D7" s="64">
        <v>27830000</v>
      </c>
      <c r="E7" s="64">
        <v>28900000</v>
      </c>
      <c r="F7" s="64">
        <f t="shared" si="0"/>
        <v>28433333.333333332</v>
      </c>
      <c r="G7" s="64">
        <f t="shared" si="1"/>
        <v>547935.51932078041</v>
      </c>
      <c r="H7" s="1"/>
      <c r="I7" s="37"/>
      <c r="J7" s="37"/>
    </row>
    <row r="8" spans="2:10" x14ac:dyDescent="0.25">
      <c r="B8" s="47">
        <v>10</v>
      </c>
      <c r="C8" s="64">
        <v>25630000</v>
      </c>
      <c r="D8" s="64">
        <v>25010000</v>
      </c>
      <c r="E8" s="64">
        <v>26110000</v>
      </c>
      <c r="F8" s="64">
        <f t="shared" si="0"/>
        <v>25583333.333333332</v>
      </c>
      <c r="G8" s="64">
        <f t="shared" si="1"/>
        <v>551482.84953689482</v>
      </c>
      <c r="H8" s="1"/>
      <c r="I8" s="37"/>
      <c r="J8" s="37"/>
    </row>
    <row r="9" spans="2:10" x14ac:dyDescent="0.25">
      <c r="B9" s="47">
        <v>12.5</v>
      </c>
      <c r="C9" s="64">
        <v>21530000</v>
      </c>
      <c r="D9" s="64">
        <v>21390000</v>
      </c>
      <c r="E9" s="64">
        <v>22060000</v>
      </c>
      <c r="F9" s="64">
        <f t="shared" si="0"/>
        <v>21660000</v>
      </c>
      <c r="G9" s="64">
        <f t="shared" si="1"/>
        <v>353411.94094144582</v>
      </c>
      <c r="H9" s="1"/>
      <c r="I9" s="37"/>
      <c r="J9" s="37"/>
    </row>
    <row r="10" spans="2:10" x14ac:dyDescent="0.25">
      <c r="B10" s="47">
        <v>15</v>
      </c>
      <c r="C10" s="64">
        <v>18470000</v>
      </c>
      <c r="D10" s="64">
        <v>18530000</v>
      </c>
      <c r="E10" s="64">
        <v>19030000</v>
      </c>
      <c r="F10" s="64">
        <f t="shared" si="0"/>
        <v>18676666.666666668</v>
      </c>
      <c r="G10" s="64">
        <f t="shared" si="1"/>
        <v>307462.7348693388</v>
      </c>
      <c r="H10" s="1"/>
      <c r="I10" s="37"/>
      <c r="J10" s="37"/>
    </row>
    <row r="11" spans="2:10" x14ac:dyDescent="0.25">
      <c r="B11" s="47">
        <v>17.5</v>
      </c>
      <c r="C11" s="64">
        <v>16610000</v>
      </c>
      <c r="D11" s="64">
        <v>17340000</v>
      </c>
      <c r="E11" s="64">
        <v>16730000</v>
      </c>
      <c r="F11" s="64">
        <f t="shared" si="0"/>
        <v>16893333.333333332</v>
      </c>
      <c r="G11" s="64">
        <f t="shared" si="1"/>
        <v>391450.29484384519</v>
      </c>
      <c r="H11" s="1"/>
      <c r="I11" s="37"/>
      <c r="J11" s="37"/>
    </row>
    <row r="12" spans="2:10" x14ac:dyDescent="0.25">
      <c r="B12" s="47">
        <v>20</v>
      </c>
      <c r="C12" s="64">
        <v>14840000</v>
      </c>
      <c r="D12" s="64">
        <v>14530000</v>
      </c>
      <c r="E12" s="64">
        <v>15050000</v>
      </c>
      <c r="F12" s="64">
        <f t="shared" si="0"/>
        <v>14806666.666666666</v>
      </c>
      <c r="G12" s="64">
        <f t="shared" si="1"/>
        <v>261597.65544311234</v>
      </c>
      <c r="H12" s="1"/>
      <c r="I12" s="37"/>
      <c r="J12" s="37"/>
    </row>
    <row r="13" spans="2:10" x14ac:dyDescent="0.25">
      <c r="B13" s="47">
        <v>22.5</v>
      </c>
      <c r="C13" s="64">
        <v>13020000</v>
      </c>
      <c r="D13" s="64">
        <v>13440000</v>
      </c>
      <c r="E13" s="64">
        <v>13440000</v>
      </c>
      <c r="F13" s="64">
        <f t="shared" si="0"/>
        <v>13300000</v>
      </c>
      <c r="G13" s="64">
        <f t="shared" si="1"/>
        <v>242487.11305964281</v>
      </c>
      <c r="H13" s="1"/>
      <c r="I13" s="37"/>
      <c r="J13" s="37"/>
    </row>
    <row r="14" spans="2:10" x14ac:dyDescent="0.25">
      <c r="B14" s="47">
        <v>25</v>
      </c>
      <c r="C14" s="64">
        <v>11310000</v>
      </c>
      <c r="D14" s="64">
        <v>11740000</v>
      </c>
      <c r="E14" s="64">
        <v>11740000</v>
      </c>
      <c r="F14" s="64">
        <f t="shared" si="0"/>
        <v>11596666.666666666</v>
      </c>
      <c r="G14" s="64">
        <f t="shared" si="1"/>
        <v>248260.6157515391</v>
      </c>
      <c r="H14" s="1"/>
      <c r="I14" s="37"/>
      <c r="J14" s="37"/>
    </row>
    <row r="15" spans="2:10" x14ac:dyDescent="0.25">
      <c r="B15" s="47">
        <v>27.5</v>
      </c>
      <c r="C15" s="64">
        <v>10230000</v>
      </c>
      <c r="D15" s="64">
        <v>10050000</v>
      </c>
      <c r="E15" s="64">
        <v>10240000</v>
      </c>
      <c r="F15" s="64">
        <f t="shared" si="0"/>
        <v>10173333.333333334</v>
      </c>
      <c r="G15" s="64">
        <f t="shared" si="1"/>
        <v>106926.76621563626</v>
      </c>
      <c r="H15" s="1"/>
      <c r="I15" s="37"/>
      <c r="J15" s="37"/>
    </row>
    <row r="16" spans="2:10" x14ac:dyDescent="0.25">
      <c r="B16" s="47">
        <v>30</v>
      </c>
      <c r="C16" s="64">
        <v>9440000</v>
      </c>
      <c r="D16" s="64">
        <v>9340000</v>
      </c>
      <c r="E16" s="64">
        <v>9200000</v>
      </c>
      <c r="F16" s="64">
        <f t="shared" si="0"/>
        <v>9326666.666666666</v>
      </c>
      <c r="G16" s="64">
        <f t="shared" si="1"/>
        <v>120554.27546683415</v>
      </c>
      <c r="H16" s="1"/>
      <c r="I16" s="37"/>
      <c r="J16" s="37"/>
    </row>
    <row r="17" spans="2:10" x14ac:dyDescent="0.25">
      <c r="B17" s="47">
        <v>32.5</v>
      </c>
      <c r="C17" s="64">
        <v>8431000</v>
      </c>
      <c r="D17" s="64">
        <v>8272000</v>
      </c>
      <c r="E17" s="64">
        <v>8164999.9999999991</v>
      </c>
      <c r="F17" s="64">
        <f t="shared" si="0"/>
        <v>8289333.333333333</v>
      </c>
      <c r="G17" s="64">
        <f t="shared" si="1"/>
        <v>133844.4370653239</v>
      </c>
      <c r="H17" s="1"/>
      <c r="I17" s="37"/>
      <c r="J17" s="37"/>
    </row>
    <row r="18" spans="2:10" x14ac:dyDescent="0.25">
      <c r="B18" s="47">
        <v>35</v>
      </c>
      <c r="C18" s="64">
        <v>7462000</v>
      </c>
      <c r="D18" s="64">
        <v>7362000</v>
      </c>
      <c r="E18" s="64">
        <v>7637000</v>
      </c>
      <c r="F18" s="64">
        <f t="shared" si="0"/>
        <v>7487000</v>
      </c>
      <c r="G18" s="64">
        <f t="shared" si="1"/>
        <v>139194.10907075054</v>
      </c>
      <c r="H18" s="1"/>
      <c r="I18" s="37"/>
      <c r="J18" s="37"/>
    </row>
    <row r="19" spans="2:10" x14ac:dyDescent="0.25">
      <c r="B19" s="47">
        <v>37.5</v>
      </c>
      <c r="C19" s="64">
        <v>6523000</v>
      </c>
      <c r="D19" s="64">
        <v>6695000</v>
      </c>
      <c r="E19" s="64">
        <v>6677000</v>
      </c>
      <c r="F19" s="64">
        <f t="shared" si="0"/>
        <v>6631666.666666667</v>
      </c>
      <c r="G19" s="64">
        <f t="shared" si="1"/>
        <v>94537.470525360128</v>
      </c>
      <c r="H19" s="1"/>
      <c r="I19" s="37"/>
      <c r="J19" s="37"/>
    </row>
    <row r="20" spans="2:10" x14ac:dyDescent="0.25">
      <c r="B20" s="47">
        <v>40</v>
      </c>
      <c r="C20" s="64">
        <v>5836000</v>
      </c>
      <c r="D20" s="64">
        <v>6152000</v>
      </c>
      <c r="E20" s="64">
        <v>5936000</v>
      </c>
      <c r="F20" s="64">
        <f t="shared" si="0"/>
        <v>5974666.666666667</v>
      </c>
      <c r="G20" s="64">
        <f t="shared" si="1"/>
        <v>161509.54564152961</v>
      </c>
      <c r="H20" s="1"/>
      <c r="I20" s="37"/>
      <c r="J20" s="37"/>
    </row>
    <row r="21" spans="2:10" x14ac:dyDescent="0.25">
      <c r="B21" s="47">
        <v>42.5</v>
      </c>
      <c r="C21" s="64">
        <v>5299000</v>
      </c>
      <c r="D21" s="64">
        <v>5173000</v>
      </c>
      <c r="E21" s="64">
        <v>5197000</v>
      </c>
      <c r="F21" s="64">
        <f t="shared" si="0"/>
        <v>5223000</v>
      </c>
      <c r="G21" s="64">
        <f t="shared" si="1"/>
        <v>66902.914734710925</v>
      </c>
      <c r="H21" s="1"/>
      <c r="I21" s="37"/>
      <c r="J21" s="37"/>
    </row>
    <row r="22" spans="2:10" x14ac:dyDescent="0.25">
      <c r="B22" s="47">
        <v>45</v>
      </c>
      <c r="C22" s="64">
        <v>4673000</v>
      </c>
      <c r="D22" s="64">
        <v>4601000</v>
      </c>
      <c r="E22" s="64">
        <v>4711000</v>
      </c>
      <c r="F22" s="64">
        <f t="shared" si="0"/>
        <v>4661666.666666667</v>
      </c>
      <c r="G22" s="64">
        <f t="shared" si="1"/>
        <v>55868.894148115491</v>
      </c>
      <c r="H22" s="1"/>
      <c r="I22" s="37"/>
      <c r="J22" s="37"/>
    </row>
    <row r="23" spans="2:10" x14ac:dyDescent="0.25">
      <c r="B23" s="47">
        <v>47.5</v>
      </c>
      <c r="C23" s="64">
        <v>4176000</v>
      </c>
      <c r="D23" s="64">
        <v>4211000</v>
      </c>
      <c r="E23" s="64">
        <v>4283000</v>
      </c>
      <c r="F23" s="64">
        <f t="shared" si="0"/>
        <v>4223333.333333333</v>
      </c>
      <c r="G23" s="64">
        <f t="shared" si="1"/>
        <v>54555.781850628198</v>
      </c>
      <c r="H23" s="1"/>
      <c r="I23" s="37"/>
      <c r="J23" s="37"/>
    </row>
    <row r="24" spans="2:10" x14ac:dyDescent="0.25">
      <c r="B24" s="47">
        <v>50</v>
      </c>
      <c r="C24" s="64">
        <v>3876000</v>
      </c>
      <c r="D24" s="64">
        <v>3762000</v>
      </c>
      <c r="E24" s="64">
        <v>3862000</v>
      </c>
      <c r="F24" s="64">
        <f t="shared" si="0"/>
        <v>3833333.3333333335</v>
      </c>
      <c r="G24" s="64">
        <f t="shared" si="1"/>
        <v>62171.804970849393</v>
      </c>
      <c r="H24" s="1"/>
      <c r="I24" s="37"/>
      <c r="J24" s="37"/>
    </row>
    <row r="25" spans="2:10" x14ac:dyDescent="0.25">
      <c r="B25" s="47">
        <v>52.5</v>
      </c>
      <c r="C25" s="64">
        <v>3473000</v>
      </c>
      <c r="D25" s="64">
        <v>3409000</v>
      </c>
      <c r="E25" s="64">
        <v>3561000</v>
      </c>
      <c r="F25" s="64">
        <f t="shared" si="0"/>
        <v>3481000</v>
      </c>
      <c r="G25" s="64">
        <f t="shared" si="1"/>
        <v>76315.136113355649</v>
      </c>
      <c r="H25" s="1"/>
      <c r="I25" s="37"/>
      <c r="J25" s="37"/>
    </row>
    <row r="26" spans="2:10" x14ac:dyDescent="0.25">
      <c r="B26" s="47">
        <v>55</v>
      </c>
      <c r="C26" s="64">
        <v>3086000</v>
      </c>
      <c r="D26" s="64">
        <v>2976000</v>
      </c>
      <c r="E26" s="64">
        <v>3040000</v>
      </c>
      <c r="F26" s="64">
        <f t="shared" si="0"/>
        <v>3034000</v>
      </c>
      <c r="G26" s="64">
        <f t="shared" si="1"/>
        <v>55244.909267732532</v>
      </c>
      <c r="H26" s="1"/>
      <c r="I26" s="37"/>
      <c r="J26" s="37"/>
    </row>
    <row r="27" spans="2:10" x14ac:dyDescent="0.25">
      <c r="B27" s="47">
        <v>57.5</v>
      </c>
      <c r="C27" s="64">
        <v>2865000</v>
      </c>
      <c r="D27" s="64">
        <v>2742000</v>
      </c>
      <c r="E27" s="64">
        <v>2765000</v>
      </c>
      <c r="F27" s="64">
        <f t="shared" si="0"/>
        <v>2790666.6666666665</v>
      </c>
      <c r="G27" s="64">
        <f t="shared" si="1"/>
        <v>65393.679613043139</v>
      </c>
      <c r="H27" s="1"/>
      <c r="I27" s="37"/>
      <c r="J27" s="37"/>
    </row>
    <row r="28" spans="2:10" x14ac:dyDescent="0.25">
      <c r="B28" s="47">
        <v>60</v>
      </c>
      <c r="C28" s="64">
        <v>2567000</v>
      </c>
      <c r="D28" s="64">
        <v>2643000</v>
      </c>
      <c r="E28" s="64">
        <v>2654000</v>
      </c>
      <c r="F28" s="64">
        <f t="shared" si="0"/>
        <v>2621333.3333333335</v>
      </c>
      <c r="G28" s="64">
        <f t="shared" si="1"/>
        <v>47374.395334751593</v>
      </c>
      <c r="H28" s="1"/>
      <c r="I28" s="37"/>
      <c r="J28" s="37"/>
    </row>
    <row r="29" spans="2:10" x14ac:dyDescent="0.25">
      <c r="I29" s="1"/>
      <c r="J29" s="1"/>
    </row>
    <row r="30" spans="2:10" x14ac:dyDescent="0.25">
      <c r="I30" s="1"/>
      <c r="J30" s="1"/>
    </row>
    <row r="31" spans="2:10" x14ac:dyDescent="0.25">
      <c r="I31" s="1"/>
      <c r="J31" s="1"/>
    </row>
    <row r="32" spans="2:10" x14ac:dyDescent="0.25">
      <c r="I32" s="1"/>
      <c r="J32" s="1"/>
    </row>
    <row r="33" spans="9:10" x14ac:dyDescent="0.25">
      <c r="I33" s="1"/>
      <c r="J33" s="1"/>
    </row>
    <row r="34" spans="9:10" x14ac:dyDescent="0.25">
      <c r="I34" s="1"/>
      <c r="J34" s="1"/>
    </row>
    <row r="35" spans="9:10" x14ac:dyDescent="0.25">
      <c r="I35" s="1"/>
      <c r="J35" s="1"/>
    </row>
    <row r="36" spans="9:10" x14ac:dyDescent="0.25">
      <c r="I36" s="1"/>
      <c r="J36" s="1"/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E9BB-5A6D-43E6-AD64-52B1E63D23D1}">
  <dimension ref="D2:T44"/>
  <sheetViews>
    <sheetView zoomScale="55" zoomScaleNormal="55" workbookViewId="0">
      <selection activeCell="J55" sqref="J55"/>
    </sheetView>
  </sheetViews>
  <sheetFormatPr defaultRowHeight="13.8" x14ac:dyDescent="0.25"/>
  <cols>
    <col min="4" max="4" width="19.109375" customWidth="1"/>
    <col min="5" max="5" width="13.77734375" customWidth="1"/>
    <col min="6" max="6" width="13.33203125" customWidth="1"/>
    <col min="7" max="7" width="12.6640625" customWidth="1"/>
    <col min="8" max="8" width="12.21875" customWidth="1"/>
    <col min="9" max="9" width="13.44140625" customWidth="1"/>
    <col min="10" max="10" width="13.21875" customWidth="1"/>
    <col min="12" max="18" width="9.33203125" bestFit="1" customWidth="1"/>
  </cols>
  <sheetData>
    <row r="2" spans="4:20" x14ac:dyDescent="0.25">
      <c r="D2" s="119" t="s">
        <v>286</v>
      </c>
      <c r="E2" s="119"/>
      <c r="F2" s="119"/>
      <c r="G2" s="119"/>
      <c r="H2" s="119"/>
      <c r="I2" s="119"/>
      <c r="J2" s="119"/>
      <c r="K2" s="14"/>
      <c r="L2" s="123" t="s">
        <v>271</v>
      </c>
      <c r="M2" s="123" t="s">
        <v>257</v>
      </c>
    </row>
    <row r="3" spans="4:20" x14ac:dyDescent="0.25">
      <c r="D3" s="47" t="s">
        <v>31</v>
      </c>
      <c r="E3" s="60" t="s">
        <v>0</v>
      </c>
      <c r="F3" s="60" t="s">
        <v>1</v>
      </c>
      <c r="G3" s="60" t="s">
        <v>2</v>
      </c>
      <c r="H3" s="47" t="s">
        <v>5</v>
      </c>
      <c r="I3" s="47" t="s">
        <v>7</v>
      </c>
      <c r="J3" s="47" t="s">
        <v>9</v>
      </c>
      <c r="K3" s="14"/>
      <c r="L3" s="124"/>
      <c r="M3" s="124"/>
    </row>
    <row r="4" spans="4:20" x14ac:dyDescent="0.25">
      <c r="D4" s="47">
        <v>0</v>
      </c>
      <c r="E4" s="47">
        <v>1</v>
      </c>
      <c r="F4" s="47">
        <v>1</v>
      </c>
      <c r="G4" s="47">
        <v>1</v>
      </c>
      <c r="H4" s="47">
        <v>1</v>
      </c>
      <c r="I4" s="47">
        <v>1</v>
      </c>
      <c r="J4" s="47">
        <v>1</v>
      </c>
      <c r="K4" s="14"/>
      <c r="L4" s="47">
        <f>AVERAGE(E4:J4)</f>
        <v>1</v>
      </c>
      <c r="M4" s="47">
        <f>STDEV(E4:J4)</f>
        <v>0</v>
      </c>
      <c r="N4" s="1"/>
      <c r="O4" s="1"/>
      <c r="P4" s="1"/>
      <c r="Q4" s="1"/>
      <c r="R4" s="1"/>
    </row>
    <row r="5" spans="4:20" x14ac:dyDescent="0.25">
      <c r="D5" s="47">
        <v>0.2</v>
      </c>
      <c r="E5" s="47">
        <v>1.4230438521066209</v>
      </c>
      <c r="F5" s="47">
        <v>1.7103321033210332</v>
      </c>
      <c r="G5" s="47">
        <v>1.4715960324616773</v>
      </c>
      <c r="H5" s="47">
        <v>1.7176901924839596</v>
      </c>
      <c r="I5" s="47">
        <v>1.7384473197781884</v>
      </c>
      <c r="J5" s="47">
        <v>1.6971637694419031</v>
      </c>
      <c r="K5" s="14"/>
      <c r="L5" s="47">
        <f t="shared" ref="L5:L12" si="0">AVERAGE(E5:J5)</f>
        <v>1.6263788782655639</v>
      </c>
      <c r="M5" s="47">
        <f t="shared" ref="M5:M12" si="1">STDEV(E5:J5)</f>
        <v>0.14018459167941918</v>
      </c>
      <c r="N5" s="1"/>
      <c r="O5" s="1"/>
      <c r="P5" s="1"/>
      <c r="Q5" s="1"/>
      <c r="R5" s="1"/>
    </row>
    <row r="6" spans="4:20" x14ac:dyDescent="0.25">
      <c r="D6" s="47">
        <v>0.5</v>
      </c>
      <c r="E6" s="47">
        <v>2.1822871883061046</v>
      </c>
      <c r="F6" s="47">
        <v>1.9769372693726934</v>
      </c>
      <c r="G6" s="47">
        <v>2.0135256988277725</v>
      </c>
      <c r="H6" s="47">
        <v>2.305224564619615</v>
      </c>
      <c r="I6" s="47">
        <v>2.9861367837338264</v>
      </c>
      <c r="J6" s="47">
        <v>2.1335773101555349</v>
      </c>
      <c r="K6" s="14"/>
      <c r="L6" s="47">
        <f t="shared" si="0"/>
        <v>2.2662814691692574</v>
      </c>
      <c r="M6" s="47">
        <f t="shared" si="1"/>
        <v>0.37201591821431734</v>
      </c>
      <c r="N6" s="1"/>
      <c r="O6" s="1"/>
      <c r="P6" s="1"/>
      <c r="Q6" s="1"/>
      <c r="R6" s="1"/>
    </row>
    <row r="7" spans="4:20" x14ac:dyDescent="0.25">
      <c r="D7" s="47">
        <v>1</v>
      </c>
      <c r="E7" s="47">
        <v>4.2880481513327604</v>
      </c>
      <c r="F7" s="47">
        <v>4.8570110701107012</v>
      </c>
      <c r="G7" s="47">
        <v>3.6375112714156899</v>
      </c>
      <c r="H7" s="47">
        <v>4.7836846929422556</v>
      </c>
      <c r="I7" s="47">
        <v>5.1275415896487981</v>
      </c>
      <c r="J7" s="47">
        <v>3.5343092406221408</v>
      </c>
      <c r="K7" s="14"/>
      <c r="L7" s="47">
        <f t="shared" si="0"/>
        <v>4.3713510026787237</v>
      </c>
      <c r="M7" s="47">
        <f t="shared" si="1"/>
        <v>0.66690449161718968</v>
      </c>
      <c r="N7" s="1"/>
      <c r="O7" s="1"/>
      <c r="P7" s="1"/>
      <c r="Q7" s="1"/>
      <c r="R7" s="1"/>
    </row>
    <row r="8" spans="4:20" x14ac:dyDescent="0.25">
      <c r="D8" s="47">
        <v>2</v>
      </c>
      <c r="E8" s="47">
        <v>6.8546861564918311</v>
      </c>
      <c r="F8" s="47">
        <v>7.6845018450184499</v>
      </c>
      <c r="G8" s="47">
        <v>5.9801623083859337</v>
      </c>
      <c r="H8" s="47">
        <v>5.9963336388634279</v>
      </c>
      <c r="I8" s="47">
        <v>8.2892791127541585</v>
      </c>
      <c r="J8" s="47">
        <v>7.7282708142726433</v>
      </c>
      <c r="K8" s="14"/>
      <c r="L8" s="47">
        <f t="shared" si="0"/>
        <v>7.0888723126310742</v>
      </c>
      <c r="M8" s="47">
        <f t="shared" si="1"/>
        <v>0.96770896993401079</v>
      </c>
      <c r="N8" s="1"/>
      <c r="O8" s="1"/>
      <c r="P8" s="1"/>
      <c r="Q8" s="1"/>
      <c r="R8" s="1"/>
    </row>
    <row r="9" spans="4:20" x14ac:dyDescent="0.25">
      <c r="D9" s="47">
        <v>4</v>
      </c>
      <c r="E9" s="47">
        <v>11.19518486672399</v>
      </c>
      <c r="F9" s="47">
        <v>10.14760147601476</v>
      </c>
      <c r="G9" s="47">
        <v>13.678990081154193</v>
      </c>
      <c r="H9" s="47">
        <v>12.566452795600366</v>
      </c>
      <c r="I9" s="47">
        <v>11.506469500924215</v>
      </c>
      <c r="J9" s="47">
        <v>11.923147301006404</v>
      </c>
      <c r="K9" s="14"/>
      <c r="L9" s="47">
        <f t="shared" si="0"/>
        <v>11.836307670237323</v>
      </c>
      <c r="M9" s="47">
        <f t="shared" si="1"/>
        <v>1.2089410052266574</v>
      </c>
      <c r="N9" s="1"/>
      <c r="O9" s="1"/>
      <c r="P9" s="1"/>
      <c r="Q9" s="1"/>
      <c r="R9" s="1"/>
    </row>
    <row r="10" spans="4:20" x14ac:dyDescent="0.25">
      <c r="D10" s="47">
        <v>6</v>
      </c>
      <c r="E10" s="47">
        <v>13.637145313843508</v>
      </c>
      <c r="F10" s="47">
        <v>15.267527675276753</v>
      </c>
      <c r="G10" s="47">
        <v>14.220018034265104</v>
      </c>
      <c r="H10" s="47">
        <v>12.703941338221815</v>
      </c>
      <c r="I10" s="47">
        <v>13.872458410351202</v>
      </c>
      <c r="J10" s="47">
        <v>14.794144556267156</v>
      </c>
      <c r="K10" s="14"/>
      <c r="L10" s="47">
        <f t="shared" si="0"/>
        <v>14.082539221370924</v>
      </c>
      <c r="M10" s="47">
        <f t="shared" si="1"/>
        <v>0.90249897683954705</v>
      </c>
      <c r="N10" s="1"/>
      <c r="O10" s="1"/>
      <c r="P10" s="1"/>
      <c r="Q10" s="1"/>
      <c r="R10" s="1"/>
    </row>
    <row r="11" spans="4:20" x14ac:dyDescent="0.25">
      <c r="D11" s="47">
        <v>8</v>
      </c>
      <c r="E11" s="47">
        <v>15.3396388650043</v>
      </c>
      <c r="F11" s="47">
        <v>16.909594095940957</v>
      </c>
      <c r="G11" s="47">
        <v>14.625788999098287</v>
      </c>
      <c r="H11" s="47">
        <v>15.572868927589365</v>
      </c>
      <c r="I11" s="47">
        <v>16.377079482439925</v>
      </c>
      <c r="J11" s="47">
        <v>16.038426349496799</v>
      </c>
      <c r="K11" s="14"/>
      <c r="L11" s="47">
        <f t="shared" si="0"/>
        <v>15.810566119928273</v>
      </c>
      <c r="M11" s="47">
        <f t="shared" si="1"/>
        <v>0.80779817119129893</v>
      </c>
      <c r="N11" s="1"/>
      <c r="O11" s="1"/>
      <c r="P11" s="1"/>
      <c r="Q11" s="1"/>
      <c r="R11" s="1"/>
    </row>
    <row r="12" spans="4:20" x14ac:dyDescent="0.25">
      <c r="D12" s="47">
        <v>10</v>
      </c>
      <c r="E12" s="47">
        <v>15.554600171969046</v>
      </c>
      <c r="F12" s="47">
        <v>17.094095940959409</v>
      </c>
      <c r="G12" s="47">
        <v>15.004508566275923</v>
      </c>
      <c r="H12" s="47">
        <v>17.461044912923924</v>
      </c>
      <c r="I12" s="47">
        <v>17.744916820702404</v>
      </c>
      <c r="J12" s="47">
        <v>15.269899359560844</v>
      </c>
      <c r="K12" s="14"/>
      <c r="L12" s="47">
        <f t="shared" si="0"/>
        <v>16.354844295398589</v>
      </c>
      <c r="M12" s="47">
        <f t="shared" si="1"/>
        <v>1.211889201165772</v>
      </c>
      <c r="N12" s="1"/>
      <c r="O12" s="1"/>
      <c r="P12" s="1"/>
      <c r="Q12" s="1"/>
      <c r="R12" s="1"/>
    </row>
    <row r="14" spans="4:20" x14ac:dyDescent="0.25">
      <c r="O14" s="1"/>
      <c r="P14" s="1"/>
      <c r="Q14" s="1"/>
      <c r="R14" s="1"/>
      <c r="S14" s="1"/>
      <c r="T14" s="1"/>
    </row>
    <row r="15" spans="4:20" x14ac:dyDescent="0.25">
      <c r="O15" s="1"/>
      <c r="P15" s="1"/>
      <c r="Q15" s="1"/>
      <c r="R15" s="1"/>
      <c r="S15" s="1"/>
      <c r="T15" s="1"/>
    </row>
    <row r="16" spans="4:20" x14ac:dyDescent="0.25">
      <c r="O16" s="1"/>
      <c r="P16" s="1"/>
      <c r="Q16" s="1"/>
      <c r="R16" s="1"/>
      <c r="S16" s="1"/>
      <c r="T16" s="1"/>
    </row>
    <row r="17" spans="4:20" x14ac:dyDescent="0.25">
      <c r="O17" s="1"/>
      <c r="P17" s="1"/>
      <c r="Q17" s="1"/>
      <c r="R17" s="1"/>
      <c r="S17" s="1"/>
      <c r="T17" s="1"/>
    </row>
    <row r="18" spans="4:20" x14ac:dyDescent="0.25">
      <c r="O18" s="1"/>
      <c r="P18" s="1"/>
      <c r="Q18" s="1"/>
      <c r="R18" s="1"/>
      <c r="S18" s="1"/>
      <c r="T18" s="1"/>
    </row>
    <row r="19" spans="4:20" x14ac:dyDescent="0.25">
      <c r="D19" s="125"/>
      <c r="E19" s="125"/>
      <c r="F19" s="125"/>
      <c r="G19" s="125"/>
      <c r="H19" s="125"/>
      <c r="I19" s="125"/>
      <c r="J19" s="125"/>
      <c r="K19" s="125"/>
      <c r="L19" s="125"/>
      <c r="O19" s="1"/>
      <c r="P19" s="1"/>
      <c r="Q19" s="1"/>
      <c r="R19" s="1"/>
      <c r="S19" s="1"/>
      <c r="T19" s="1"/>
    </row>
    <row r="20" spans="4:20" x14ac:dyDescent="0.25">
      <c r="O20" s="1"/>
      <c r="P20" s="1"/>
      <c r="Q20" s="1"/>
      <c r="R20" s="1"/>
      <c r="S20" s="1"/>
      <c r="T20" s="1"/>
    </row>
    <row r="21" spans="4:20" x14ac:dyDescent="0.25">
      <c r="K21" s="21"/>
      <c r="L21" s="21"/>
      <c r="O21" s="1"/>
      <c r="P21" s="1"/>
      <c r="Q21" s="1"/>
      <c r="R21" s="1"/>
      <c r="S21" s="1"/>
      <c r="T21" s="1"/>
    </row>
    <row r="22" spans="4:20" x14ac:dyDescent="0.25">
      <c r="E22" s="37"/>
      <c r="F22" s="37"/>
      <c r="G22" s="37"/>
      <c r="H22" s="37"/>
      <c r="I22" s="37"/>
      <c r="J22" s="37"/>
      <c r="K22" s="37"/>
      <c r="L22" s="37"/>
      <c r="M22" s="37"/>
      <c r="O22" s="1"/>
      <c r="P22" s="1"/>
      <c r="Q22" s="1"/>
      <c r="R22" s="1"/>
      <c r="S22" s="1"/>
      <c r="T22" s="1"/>
    </row>
    <row r="23" spans="4:20" x14ac:dyDescent="0.25">
      <c r="E23" s="37"/>
      <c r="F23" s="37"/>
      <c r="G23" s="37"/>
      <c r="H23" s="37"/>
      <c r="I23" s="37"/>
      <c r="J23" s="37"/>
      <c r="K23" s="37"/>
      <c r="L23" s="37"/>
      <c r="M23" s="37"/>
    </row>
    <row r="24" spans="4:20" x14ac:dyDescent="0.25">
      <c r="E24" s="37"/>
      <c r="F24" s="37"/>
      <c r="G24" s="37"/>
      <c r="H24" s="37"/>
      <c r="I24" s="37"/>
      <c r="J24" s="37"/>
      <c r="K24" s="37"/>
      <c r="L24" s="37"/>
      <c r="M24" s="37"/>
    </row>
    <row r="25" spans="4:20" x14ac:dyDescent="0.25">
      <c r="E25" s="37"/>
      <c r="F25" s="37"/>
      <c r="G25" s="37"/>
      <c r="H25" s="37"/>
      <c r="I25" s="37"/>
      <c r="J25" s="37"/>
      <c r="K25" s="37"/>
      <c r="L25" s="37"/>
      <c r="M25" s="37"/>
    </row>
    <row r="26" spans="4:20" x14ac:dyDescent="0.25">
      <c r="E26" s="37"/>
      <c r="F26" s="37"/>
      <c r="G26" s="37"/>
      <c r="H26" s="37"/>
      <c r="I26" s="37"/>
      <c r="J26" s="37"/>
      <c r="K26" s="37"/>
      <c r="L26" s="37"/>
      <c r="M26" s="37"/>
    </row>
    <row r="27" spans="4:20" x14ac:dyDescent="0.25">
      <c r="E27" s="37"/>
      <c r="F27" s="37"/>
      <c r="G27" s="37"/>
      <c r="H27" s="37"/>
      <c r="I27" s="37"/>
      <c r="J27" s="37"/>
      <c r="K27" s="37"/>
      <c r="L27" s="37"/>
      <c r="M27" s="37"/>
    </row>
    <row r="28" spans="4:20" x14ac:dyDescent="0.25">
      <c r="E28" s="37"/>
      <c r="F28" s="37"/>
      <c r="G28" s="37"/>
      <c r="H28" s="37"/>
      <c r="I28" s="37"/>
      <c r="J28" s="37"/>
      <c r="K28" s="37"/>
      <c r="L28" s="37"/>
      <c r="M28" s="37"/>
    </row>
    <row r="29" spans="4:20" x14ac:dyDescent="0.25">
      <c r="E29" s="37"/>
      <c r="F29" s="37"/>
      <c r="G29" s="37"/>
      <c r="H29" s="37"/>
      <c r="I29" s="37"/>
      <c r="J29" s="37"/>
      <c r="K29" s="37"/>
      <c r="L29" s="37"/>
      <c r="M29" s="37"/>
    </row>
    <row r="30" spans="4:20" x14ac:dyDescent="0.25">
      <c r="E30" s="37"/>
      <c r="F30" s="37"/>
      <c r="G30" s="37"/>
      <c r="H30" s="37"/>
      <c r="I30" s="37"/>
      <c r="J30" s="37"/>
      <c r="K30" s="37"/>
      <c r="L30" s="37"/>
      <c r="M30" s="37"/>
    </row>
    <row r="35" spans="5:10" x14ac:dyDescent="0.25">
      <c r="E35" s="37"/>
      <c r="F35" s="37"/>
      <c r="G35" s="37"/>
      <c r="H35" s="37"/>
      <c r="I35" s="37"/>
      <c r="J35" s="37"/>
    </row>
    <row r="36" spans="5:10" x14ac:dyDescent="0.25">
      <c r="E36" s="37"/>
      <c r="F36" s="37"/>
      <c r="G36" s="37"/>
      <c r="H36" s="37"/>
      <c r="I36" s="37"/>
      <c r="J36" s="37"/>
    </row>
    <row r="37" spans="5:10" x14ac:dyDescent="0.25">
      <c r="E37" s="37"/>
      <c r="F37" s="37"/>
      <c r="G37" s="37"/>
      <c r="H37" s="37"/>
      <c r="I37" s="37"/>
      <c r="J37" s="37"/>
    </row>
    <row r="38" spans="5:10" x14ac:dyDescent="0.25">
      <c r="E38" s="37"/>
      <c r="F38" s="37"/>
      <c r="G38" s="37"/>
      <c r="H38" s="37"/>
      <c r="I38" s="37"/>
      <c r="J38" s="37"/>
    </row>
    <row r="39" spans="5:10" x14ac:dyDescent="0.25">
      <c r="E39" s="37"/>
      <c r="F39" s="37"/>
      <c r="G39" s="37"/>
      <c r="H39" s="37"/>
      <c r="I39" s="37"/>
      <c r="J39" s="37"/>
    </row>
    <row r="40" spans="5:10" x14ac:dyDescent="0.25">
      <c r="E40" s="37"/>
      <c r="F40" s="37"/>
      <c r="G40" s="37"/>
      <c r="H40" s="37"/>
      <c r="I40" s="37"/>
      <c r="J40" s="37"/>
    </row>
    <row r="41" spans="5:10" x14ac:dyDescent="0.25">
      <c r="E41" s="37"/>
      <c r="F41" s="37"/>
      <c r="G41" s="37"/>
      <c r="H41" s="37"/>
      <c r="I41" s="37"/>
      <c r="J41" s="37"/>
    </row>
    <row r="42" spans="5:10" x14ac:dyDescent="0.25">
      <c r="E42" s="37"/>
      <c r="F42" s="37"/>
      <c r="G42" s="37"/>
      <c r="H42" s="37"/>
      <c r="I42" s="37"/>
      <c r="J42" s="37"/>
    </row>
    <row r="43" spans="5:10" x14ac:dyDescent="0.25">
      <c r="E43" s="37"/>
      <c r="F43" s="37"/>
      <c r="G43" s="37"/>
      <c r="H43" s="37"/>
      <c r="I43" s="37"/>
      <c r="J43" s="37"/>
    </row>
    <row r="44" spans="5:10" x14ac:dyDescent="0.25">
      <c r="E44" s="37"/>
      <c r="F44" s="37"/>
      <c r="G44" s="37"/>
      <c r="H44" s="37"/>
      <c r="I44" s="37"/>
      <c r="J44" s="37"/>
    </row>
  </sheetData>
  <mergeCells count="4">
    <mergeCell ref="D2:J2"/>
    <mergeCell ref="L2:L3"/>
    <mergeCell ref="M2:M3"/>
    <mergeCell ref="D19:L1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3529-DB9C-4222-9CA7-A30F73954198}">
  <dimension ref="A2:R20"/>
  <sheetViews>
    <sheetView zoomScale="55" zoomScaleNormal="55" workbookViewId="0">
      <selection activeCell="K12" sqref="K12"/>
    </sheetView>
  </sheetViews>
  <sheetFormatPr defaultRowHeight="13.8" x14ac:dyDescent="0.25"/>
  <cols>
    <col min="1" max="2" width="8.88671875" style="14"/>
    <col min="3" max="3" width="13" style="14" customWidth="1"/>
    <col min="4" max="4" width="14.77734375" style="14" customWidth="1"/>
    <col min="5" max="5" width="13.33203125" style="14" customWidth="1"/>
    <col min="6" max="6" width="12" style="14" customWidth="1"/>
    <col min="7" max="7" width="12.6640625" style="14" customWidth="1"/>
    <col min="8" max="8" width="13.21875" customWidth="1"/>
    <col min="11" max="11" width="16.5546875" customWidth="1"/>
  </cols>
  <sheetData>
    <row r="2" spans="1:18" x14ac:dyDescent="0.25">
      <c r="A2" s="126" t="s">
        <v>393</v>
      </c>
      <c r="B2" s="127"/>
      <c r="C2" s="127"/>
      <c r="D2" s="127"/>
      <c r="E2" s="127"/>
      <c r="F2" s="127"/>
      <c r="G2" s="128"/>
    </row>
    <row r="3" spans="1:18" x14ac:dyDescent="0.25">
      <c r="A3" s="121" t="s">
        <v>241</v>
      </c>
      <c r="B3" s="47" t="s">
        <v>31</v>
      </c>
      <c r="C3" s="60" t="s">
        <v>0</v>
      </c>
      <c r="D3" s="60" t="s">
        <v>1</v>
      </c>
      <c r="E3" s="60" t="s">
        <v>2</v>
      </c>
      <c r="F3" s="49" t="s">
        <v>271</v>
      </c>
      <c r="G3" s="49" t="s">
        <v>257</v>
      </c>
    </row>
    <row r="4" spans="1:18" x14ac:dyDescent="0.25">
      <c r="A4" s="130"/>
      <c r="B4" s="47">
        <v>0</v>
      </c>
      <c r="C4" s="47">
        <v>3.125</v>
      </c>
      <c r="D4" s="47">
        <v>3.0120481927710845</v>
      </c>
      <c r="E4" s="47">
        <v>3.215434083601286</v>
      </c>
      <c r="F4" s="47">
        <f>AVERAGE(C4:E4)</f>
        <v>3.1174940921241237</v>
      </c>
      <c r="G4" s="47">
        <f>STDEV(C4:E4)</f>
        <v>0.10190048644132924</v>
      </c>
      <c r="I4" s="42"/>
      <c r="J4" s="42"/>
      <c r="K4" s="42"/>
      <c r="L4" s="8"/>
    </row>
    <row r="5" spans="1:18" x14ac:dyDescent="0.25">
      <c r="A5" s="130"/>
      <c r="B5" s="47">
        <v>0.2</v>
      </c>
      <c r="C5" s="47">
        <v>3.5714285714285716</v>
      </c>
      <c r="D5" s="47">
        <v>3.6630036630036629</v>
      </c>
      <c r="E5" s="47">
        <v>3.484320557491289</v>
      </c>
      <c r="F5" s="47">
        <f t="shared" ref="F5:F10" si="0">AVERAGE(C5:E5)</f>
        <v>3.5729175973078413</v>
      </c>
      <c r="G5" s="47">
        <f t="shared" ref="G5:G10" si="1">STDEV(C5:E5)</f>
        <v>8.9350858683273915E-2</v>
      </c>
      <c r="I5" s="8"/>
      <c r="J5" s="8"/>
      <c r="K5" s="8"/>
    </row>
    <row r="6" spans="1:18" x14ac:dyDescent="0.25">
      <c r="A6" s="130"/>
      <c r="B6" s="47">
        <v>0.5</v>
      </c>
      <c r="C6" s="47">
        <v>4.9751243781094523</v>
      </c>
      <c r="D6" s="47">
        <v>4.8076923076923075</v>
      </c>
      <c r="E6" s="47">
        <v>5.1546391752577323</v>
      </c>
      <c r="F6" s="47">
        <f t="shared" si="0"/>
        <v>4.9791519536864968</v>
      </c>
      <c r="G6" s="47">
        <f t="shared" si="1"/>
        <v>0.17350849619582528</v>
      </c>
      <c r="I6" s="8"/>
      <c r="J6" s="8"/>
      <c r="K6" s="8"/>
      <c r="M6" s="125"/>
    </row>
    <row r="7" spans="1:18" x14ac:dyDescent="0.25">
      <c r="A7" s="130"/>
      <c r="B7" s="47">
        <v>1</v>
      </c>
      <c r="C7" s="47">
        <v>7.8125</v>
      </c>
      <c r="D7" s="47">
        <v>7.3529411764705879</v>
      </c>
      <c r="E7" s="47">
        <v>7.518796992481203</v>
      </c>
      <c r="F7" s="47">
        <f t="shared" si="0"/>
        <v>7.5614127229839303</v>
      </c>
      <c r="G7" s="47">
        <f t="shared" si="1"/>
        <v>0.23272441521173742</v>
      </c>
      <c r="I7" s="8"/>
      <c r="J7" s="8"/>
      <c r="K7" s="8"/>
      <c r="M7" s="125"/>
    </row>
    <row r="8" spans="1:18" x14ac:dyDescent="0.25">
      <c r="A8" s="130"/>
      <c r="B8" s="47">
        <v>2</v>
      </c>
      <c r="C8" s="47">
        <v>10.1010101010101</v>
      </c>
      <c r="D8" s="47">
        <v>9.3457943925233646</v>
      </c>
      <c r="E8" s="47">
        <v>9.615384615384615</v>
      </c>
      <c r="F8" s="47">
        <f t="shared" si="0"/>
        <v>9.6873963696393588</v>
      </c>
      <c r="G8" s="47">
        <f t="shared" si="1"/>
        <v>0.38272308677347239</v>
      </c>
      <c r="I8" s="8"/>
      <c r="J8" s="8"/>
      <c r="K8" s="8"/>
    </row>
    <row r="9" spans="1:18" x14ac:dyDescent="0.25">
      <c r="A9" s="130"/>
      <c r="B9" s="47">
        <v>4</v>
      </c>
      <c r="C9" s="47">
        <v>10.416666666666666</v>
      </c>
      <c r="D9" s="47">
        <v>10</v>
      </c>
      <c r="E9" s="47">
        <v>10.1010101010101</v>
      </c>
      <c r="F9" s="47">
        <f t="shared" si="0"/>
        <v>10.172558922558922</v>
      </c>
      <c r="G9" s="47">
        <f t="shared" si="1"/>
        <v>0.21735271605514048</v>
      </c>
      <c r="I9" s="8"/>
      <c r="J9" s="8"/>
      <c r="K9" s="8"/>
    </row>
    <row r="10" spans="1:18" x14ac:dyDescent="0.25">
      <c r="A10" s="122"/>
      <c r="B10" s="47">
        <v>10</v>
      </c>
      <c r="C10" s="47">
        <v>10.416666666666666</v>
      </c>
      <c r="D10" s="47">
        <v>10.638297872340425</v>
      </c>
      <c r="E10" s="47">
        <v>10.869565217391305</v>
      </c>
      <c r="F10" s="47">
        <f t="shared" si="0"/>
        <v>10.641509918799466</v>
      </c>
      <c r="G10" s="47">
        <f t="shared" si="1"/>
        <v>0.22646636007133772</v>
      </c>
      <c r="I10" s="42"/>
      <c r="J10" s="42"/>
      <c r="K10" s="42"/>
    </row>
    <row r="11" spans="1:18" x14ac:dyDescent="0.25">
      <c r="I11" s="8"/>
      <c r="J11" s="8"/>
      <c r="K11" s="8"/>
      <c r="M11" s="125"/>
      <c r="N11" s="125"/>
      <c r="O11" s="125"/>
      <c r="P11" s="125"/>
      <c r="Q11" s="125"/>
      <c r="R11" s="125"/>
    </row>
    <row r="12" spans="1:18" x14ac:dyDescent="0.25">
      <c r="B12" s="129"/>
      <c r="C12" s="129"/>
      <c r="D12" s="129"/>
      <c r="E12" s="129"/>
      <c r="I12" s="8"/>
      <c r="J12" s="8"/>
      <c r="K12" s="8"/>
    </row>
    <row r="13" spans="1:18" x14ac:dyDescent="0.25">
      <c r="A13" s="120" t="s">
        <v>242</v>
      </c>
      <c r="B13" s="47" t="s">
        <v>31</v>
      </c>
      <c r="C13" s="60" t="s">
        <v>0</v>
      </c>
      <c r="D13" s="60" t="s">
        <v>1</v>
      </c>
      <c r="E13" s="60" t="s">
        <v>2</v>
      </c>
      <c r="F13" s="49" t="s">
        <v>271</v>
      </c>
      <c r="G13" s="49" t="s">
        <v>257</v>
      </c>
      <c r="I13" s="8"/>
      <c r="J13" s="8"/>
      <c r="K13" s="8"/>
    </row>
    <row r="14" spans="1:18" x14ac:dyDescent="0.25">
      <c r="A14" s="120"/>
      <c r="B14" s="47">
        <v>0</v>
      </c>
      <c r="C14" s="47">
        <v>5.9453032104637344</v>
      </c>
      <c r="D14" s="47">
        <v>5.9311981020166078</v>
      </c>
      <c r="E14" s="47">
        <v>5.9665871121718377</v>
      </c>
      <c r="F14" s="47">
        <f>AVERAGE(C14:E14)</f>
        <v>5.9476961415507263</v>
      </c>
      <c r="G14" s="47">
        <f>STDEV(C14:E14)</f>
        <v>1.7815445527184021E-2</v>
      </c>
      <c r="I14" s="8"/>
      <c r="J14" s="8"/>
      <c r="K14" s="8"/>
    </row>
    <row r="15" spans="1:18" x14ac:dyDescent="0.25">
      <c r="A15" s="120"/>
      <c r="B15" s="47">
        <v>0.2</v>
      </c>
      <c r="C15" s="47">
        <v>7.6394194041252863</v>
      </c>
      <c r="D15" s="47">
        <v>7.5930144267274118</v>
      </c>
      <c r="E15" s="47">
        <v>7.6219512195121961</v>
      </c>
      <c r="F15" s="47">
        <f t="shared" ref="F15:F20" si="2">AVERAGE(C15:E15)</f>
        <v>7.6181283501216326</v>
      </c>
      <c r="G15" s="47">
        <f t="shared" ref="G15:G20" si="3">STDEV(C15:E15)</f>
        <v>2.3437496231622074E-2</v>
      </c>
      <c r="I15" s="8"/>
      <c r="J15" s="8"/>
      <c r="K15" s="8"/>
    </row>
    <row r="16" spans="1:18" x14ac:dyDescent="0.25">
      <c r="A16" s="120"/>
      <c r="B16" s="47">
        <v>0.5</v>
      </c>
      <c r="C16" s="47">
        <v>12.121212121212121</v>
      </c>
      <c r="D16" s="47">
        <v>12.106537530266344</v>
      </c>
      <c r="E16" s="47">
        <v>12.165450121654501</v>
      </c>
      <c r="F16" s="47">
        <f t="shared" si="2"/>
        <v>12.131066591044322</v>
      </c>
      <c r="G16" s="47">
        <f t="shared" si="3"/>
        <v>3.0667674965219008E-2</v>
      </c>
      <c r="I16" s="8"/>
      <c r="J16" s="8"/>
      <c r="K16" s="8"/>
    </row>
    <row r="17" spans="1:18" x14ac:dyDescent="0.25">
      <c r="A17" s="120"/>
      <c r="B17" s="47">
        <v>1</v>
      </c>
      <c r="C17" s="47">
        <v>27.472527472527474</v>
      </c>
      <c r="D17" s="47">
        <v>27.548209366391188</v>
      </c>
      <c r="E17" s="47">
        <v>27.624309392265189</v>
      </c>
      <c r="F17" s="47">
        <f t="shared" si="2"/>
        <v>27.548348743727953</v>
      </c>
      <c r="G17" s="47">
        <f t="shared" si="3"/>
        <v>7.5891055858698167E-2</v>
      </c>
      <c r="I17" s="8"/>
      <c r="J17" s="8"/>
      <c r="K17" s="8"/>
      <c r="M17" s="125"/>
      <c r="N17" s="125"/>
      <c r="O17" s="125"/>
      <c r="P17" s="125"/>
      <c r="Q17" s="125"/>
      <c r="R17" s="125"/>
    </row>
    <row r="18" spans="1:18" x14ac:dyDescent="0.25">
      <c r="A18" s="120"/>
      <c r="B18" s="47">
        <v>2</v>
      </c>
      <c r="C18" s="47">
        <v>69.930069930069934</v>
      </c>
      <c r="D18" s="47">
        <v>68.965517241379317</v>
      </c>
      <c r="E18" s="47">
        <v>69.444444444444443</v>
      </c>
      <c r="F18" s="47">
        <f t="shared" si="2"/>
        <v>69.446677205297888</v>
      </c>
      <c r="G18" s="47">
        <f t="shared" si="3"/>
        <v>0.48228022065065657</v>
      </c>
      <c r="I18" s="8"/>
      <c r="J18" s="8"/>
      <c r="K18" s="8"/>
    </row>
    <row r="19" spans="1:18" x14ac:dyDescent="0.25">
      <c r="A19" s="120"/>
      <c r="B19" s="47">
        <v>4</v>
      </c>
      <c r="C19" s="47">
        <v>81.300813008130078</v>
      </c>
      <c r="D19" s="47">
        <v>81.967213114754102</v>
      </c>
      <c r="E19" s="47">
        <v>82.644628099173559</v>
      </c>
      <c r="F19" s="47">
        <f t="shared" si="2"/>
        <v>81.970884740685918</v>
      </c>
      <c r="G19" s="47">
        <f t="shared" si="3"/>
        <v>0.67191506930324707</v>
      </c>
      <c r="I19" s="8"/>
      <c r="J19" s="8"/>
      <c r="K19" s="8"/>
    </row>
    <row r="20" spans="1:18" x14ac:dyDescent="0.25">
      <c r="A20" s="120"/>
      <c r="B20" s="47">
        <v>10</v>
      </c>
      <c r="C20" s="47">
        <v>84.745762711864401</v>
      </c>
      <c r="D20" s="47">
        <v>84.033613445378151</v>
      </c>
      <c r="E20" s="47">
        <v>85.470085470085479</v>
      </c>
      <c r="F20" s="47">
        <f t="shared" si="2"/>
        <v>84.749820542442677</v>
      </c>
      <c r="G20" s="47">
        <f t="shared" si="3"/>
        <v>0.71824460940089485</v>
      </c>
      <c r="I20" s="8"/>
      <c r="J20" s="8"/>
      <c r="K20" s="8"/>
    </row>
  </sheetData>
  <mergeCells count="7">
    <mergeCell ref="A2:G2"/>
    <mergeCell ref="M6:M7"/>
    <mergeCell ref="M11:R11"/>
    <mergeCell ref="M17:R17"/>
    <mergeCell ref="B12:E12"/>
    <mergeCell ref="A13:A20"/>
    <mergeCell ref="A3:A10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74E2-24DB-43FF-9D0D-F0AC9945865F}">
  <dimension ref="B3:M13"/>
  <sheetViews>
    <sheetView zoomScale="55" zoomScaleNormal="55" workbookViewId="0">
      <selection activeCell="T21" sqref="T21"/>
    </sheetView>
  </sheetViews>
  <sheetFormatPr defaultRowHeight="13.8" x14ac:dyDescent="0.25"/>
  <cols>
    <col min="2" max="3" width="8.88671875" style="14"/>
    <col min="4" max="4" width="14.109375" style="14" customWidth="1"/>
    <col min="5" max="5" width="12.88671875" style="14" customWidth="1"/>
    <col min="6" max="6" width="13.21875" style="14" customWidth="1"/>
    <col min="7" max="7" width="12.21875" style="14" customWidth="1"/>
    <col min="8" max="8" width="14.44140625" style="14" customWidth="1"/>
    <col min="9" max="9" width="16.77734375" style="14" customWidth="1"/>
    <col min="10" max="10" width="13.33203125" style="14" customWidth="1"/>
    <col min="11" max="11" width="16.33203125" style="14" customWidth="1"/>
    <col min="12" max="13" width="8.88671875" style="14"/>
  </cols>
  <sheetData>
    <row r="3" spans="2:13" x14ac:dyDescent="0.25">
      <c r="B3" s="119" t="s">
        <v>392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x14ac:dyDescent="0.25">
      <c r="B4" s="132" t="s">
        <v>243</v>
      </c>
      <c r="C4" s="132"/>
      <c r="D4" s="132"/>
      <c r="E4" s="132"/>
      <c r="F4" s="131" t="s">
        <v>271</v>
      </c>
      <c r="G4" s="131" t="s">
        <v>257</v>
      </c>
      <c r="H4" s="132" t="s">
        <v>229</v>
      </c>
      <c r="I4" s="132"/>
      <c r="J4" s="132"/>
      <c r="K4" s="132"/>
      <c r="L4" s="131" t="s">
        <v>271</v>
      </c>
      <c r="M4" s="131" t="s">
        <v>257</v>
      </c>
    </row>
    <row r="5" spans="2:13" x14ac:dyDescent="0.25">
      <c r="B5" s="47"/>
      <c r="C5" s="60" t="s">
        <v>0</v>
      </c>
      <c r="D5" s="60" t="s">
        <v>1</v>
      </c>
      <c r="E5" s="60" t="s">
        <v>2</v>
      </c>
      <c r="F5" s="110"/>
      <c r="G5" s="110"/>
      <c r="H5" s="65"/>
      <c r="I5" s="60" t="s">
        <v>0</v>
      </c>
      <c r="J5" s="60" t="s">
        <v>1</v>
      </c>
      <c r="K5" s="60" t="s">
        <v>2</v>
      </c>
      <c r="L5" s="110"/>
      <c r="M5" s="110"/>
    </row>
    <row r="6" spans="2:13" x14ac:dyDescent="0.25">
      <c r="B6" s="47" t="s">
        <v>30</v>
      </c>
      <c r="C6" s="47">
        <v>22954</v>
      </c>
      <c r="D6" s="47">
        <v>28730</v>
      </c>
      <c r="E6" s="47">
        <v>25631</v>
      </c>
      <c r="F6" s="47">
        <f>AVERAGE(C6:E6)</f>
        <v>25771.666666666668</v>
      </c>
      <c r="G6" s="47">
        <f>STDEV(C6:E6)</f>
        <v>2890.5681679097856</v>
      </c>
      <c r="H6" s="65" t="s">
        <v>30</v>
      </c>
      <c r="I6" s="65">
        <v>61753</v>
      </c>
      <c r="J6" s="65">
        <v>57721</v>
      </c>
      <c r="K6" s="65">
        <v>64828</v>
      </c>
      <c r="L6" s="47">
        <f>AVERAGE(I6:K6)</f>
        <v>61434</v>
      </c>
      <c r="M6" s="47">
        <f>STDEV(I6:K6)</f>
        <v>3564.2226361438197</v>
      </c>
    </row>
    <row r="7" spans="2:13" x14ac:dyDescent="0.25">
      <c r="B7" s="47">
        <v>0</v>
      </c>
      <c r="C7" s="47">
        <v>20999</v>
      </c>
      <c r="D7" s="47">
        <v>23701</v>
      </c>
      <c r="E7" s="47">
        <v>24437</v>
      </c>
      <c r="F7" s="47">
        <f t="shared" ref="F7:F13" si="0">AVERAGE(C7:E7)</f>
        <v>23045.666666666668</v>
      </c>
      <c r="G7" s="47">
        <f t="shared" ref="G7:G13" si="1">STDEV(C7:E7)</f>
        <v>1810.2644374050255</v>
      </c>
      <c r="H7" s="65">
        <v>0</v>
      </c>
      <c r="I7" s="65">
        <v>81002</v>
      </c>
      <c r="J7" s="65">
        <v>75074</v>
      </c>
      <c r="K7" s="65">
        <v>78937</v>
      </c>
      <c r="L7" s="47">
        <f t="shared" ref="L7:L13" si="2">AVERAGE(I7:K7)</f>
        <v>78337.666666666672</v>
      </c>
      <c r="M7" s="47">
        <f t="shared" ref="M7:M13" si="3">STDEV(I7:K7)</f>
        <v>3009.1022470719295</v>
      </c>
    </row>
    <row r="8" spans="2:13" x14ac:dyDescent="0.25">
      <c r="B8" s="47">
        <v>0.2</v>
      </c>
      <c r="C8" s="47">
        <v>29853</v>
      </c>
      <c r="D8" s="47">
        <v>32749.000000000004</v>
      </c>
      <c r="E8" s="47">
        <v>32674</v>
      </c>
      <c r="F8" s="47">
        <f t="shared" si="0"/>
        <v>31758.666666666668</v>
      </c>
      <c r="G8" s="47">
        <f t="shared" si="1"/>
        <v>1650.7817340076601</v>
      </c>
      <c r="H8" s="65">
        <v>0.2</v>
      </c>
      <c r="I8" s="65">
        <v>73711</v>
      </c>
      <c r="J8" s="65">
        <v>69079</v>
      </c>
      <c r="K8" s="65">
        <v>72095</v>
      </c>
      <c r="L8" s="47">
        <f t="shared" si="2"/>
        <v>71628.333333333328</v>
      </c>
      <c r="M8" s="47">
        <f t="shared" si="3"/>
        <v>2350.9975187850227</v>
      </c>
    </row>
    <row r="9" spans="2:13" x14ac:dyDescent="0.25">
      <c r="B9" s="47">
        <v>0.5</v>
      </c>
      <c r="C9" s="47">
        <v>38107</v>
      </c>
      <c r="D9" s="47">
        <v>34637</v>
      </c>
      <c r="E9" s="47">
        <v>35282</v>
      </c>
      <c r="F9" s="47">
        <f t="shared" si="0"/>
        <v>36008.666666666664</v>
      </c>
      <c r="G9" s="47">
        <f t="shared" si="1"/>
        <v>1845.6051401459993</v>
      </c>
      <c r="H9" s="65">
        <v>0.5</v>
      </c>
      <c r="I9" s="65">
        <v>53988</v>
      </c>
      <c r="J9" s="65">
        <v>54472</v>
      </c>
      <c r="K9" s="65">
        <v>50642</v>
      </c>
      <c r="L9" s="47">
        <f t="shared" si="2"/>
        <v>53034</v>
      </c>
      <c r="M9" s="47">
        <f t="shared" si="3"/>
        <v>2085.6202914241126</v>
      </c>
    </row>
    <row r="10" spans="2:13" x14ac:dyDescent="0.25">
      <c r="B10" s="47">
        <v>1</v>
      </c>
      <c r="C10" s="47">
        <v>46653</v>
      </c>
      <c r="D10" s="47">
        <v>43371</v>
      </c>
      <c r="E10" s="47">
        <v>46003</v>
      </c>
      <c r="F10" s="47">
        <f t="shared" si="0"/>
        <v>45342.333333333336</v>
      </c>
      <c r="G10" s="47">
        <f t="shared" si="1"/>
        <v>1737.884154175224</v>
      </c>
      <c r="H10" s="65">
        <v>1</v>
      </c>
      <c r="I10" s="65">
        <v>32860</v>
      </c>
      <c r="J10" s="65">
        <v>28973</v>
      </c>
      <c r="K10" s="65">
        <v>35255</v>
      </c>
      <c r="L10" s="47">
        <f t="shared" si="2"/>
        <v>32362.666666666668</v>
      </c>
      <c r="M10" s="47">
        <f t="shared" si="3"/>
        <v>3170.3921418861319</v>
      </c>
    </row>
    <row r="11" spans="2:13" x14ac:dyDescent="0.25">
      <c r="B11" s="47">
        <v>2</v>
      </c>
      <c r="C11" s="47">
        <v>60332</v>
      </c>
      <c r="D11" s="47">
        <v>57590</v>
      </c>
      <c r="E11" s="47">
        <v>57434</v>
      </c>
      <c r="F11" s="47">
        <f t="shared" si="0"/>
        <v>58452</v>
      </c>
      <c r="G11" s="47">
        <f t="shared" si="1"/>
        <v>1629.9950920171509</v>
      </c>
      <c r="H11" s="65">
        <v>2</v>
      </c>
      <c r="I11" s="65">
        <v>8642</v>
      </c>
      <c r="J11" s="65">
        <v>10967</v>
      </c>
      <c r="K11" s="65">
        <v>7082</v>
      </c>
      <c r="L11" s="47">
        <f t="shared" si="2"/>
        <v>8897</v>
      </c>
      <c r="M11" s="47">
        <f t="shared" si="3"/>
        <v>1955.0127876819629</v>
      </c>
    </row>
    <row r="12" spans="2:13" x14ac:dyDescent="0.25">
      <c r="B12" s="47">
        <v>4</v>
      </c>
      <c r="C12" s="47">
        <v>61117</v>
      </c>
      <c r="D12" s="47">
        <v>60075</v>
      </c>
      <c r="E12" s="47">
        <v>57862</v>
      </c>
      <c r="F12" s="47">
        <f t="shared" si="0"/>
        <v>59684.666666666664</v>
      </c>
      <c r="G12" s="47">
        <f t="shared" si="1"/>
        <v>1662.2353423427542</v>
      </c>
      <c r="H12" s="65">
        <v>4</v>
      </c>
      <c r="I12" s="65">
        <v>2587</v>
      </c>
      <c r="J12" s="65">
        <v>3262</v>
      </c>
      <c r="K12" s="65">
        <v>4991</v>
      </c>
      <c r="L12" s="47">
        <f t="shared" si="2"/>
        <v>3613.3333333333335</v>
      </c>
      <c r="M12" s="47">
        <f t="shared" si="3"/>
        <v>1239.9114215674167</v>
      </c>
    </row>
    <row r="13" spans="2:13" x14ac:dyDescent="0.25">
      <c r="B13" s="47">
        <v>10</v>
      </c>
      <c r="C13" s="47">
        <v>61006</v>
      </c>
      <c r="D13" s="47">
        <v>60994</v>
      </c>
      <c r="E13" s="47">
        <v>58333</v>
      </c>
      <c r="F13" s="47">
        <f t="shared" si="0"/>
        <v>60111</v>
      </c>
      <c r="G13" s="47">
        <f t="shared" si="1"/>
        <v>1539.8048577660743</v>
      </c>
      <c r="H13" s="65">
        <v>10</v>
      </c>
      <c r="I13" s="65">
        <v>1083</v>
      </c>
      <c r="J13" s="65">
        <v>3630</v>
      </c>
      <c r="K13" s="65">
        <v>3022</v>
      </c>
      <c r="L13" s="47">
        <f t="shared" si="2"/>
        <v>2578.3333333333335</v>
      </c>
      <c r="M13" s="47">
        <f t="shared" si="3"/>
        <v>1330.2001102591046</v>
      </c>
    </row>
  </sheetData>
  <mergeCells count="7">
    <mergeCell ref="B3:M3"/>
    <mergeCell ref="M4:M5"/>
    <mergeCell ref="B4:E4"/>
    <mergeCell ref="H4:K4"/>
    <mergeCell ref="F4:F5"/>
    <mergeCell ref="G4:G5"/>
    <mergeCell ref="L4:L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5F7C-4242-4A3F-B09B-80ACEF8FB659}">
  <dimension ref="A3:T32"/>
  <sheetViews>
    <sheetView zoomScale="55" zoomScaleNormal="55" workbookViewId="0">
      <selection activeCell="W24" sqref="W24"/>
    </sheetView>
  </sheetViews>
  <sheetFormatPr defaultRowHeight="13.8" x14ac:dyDescent="0.25"/>
  <cols>
    <col min="1" max="1" width="8.88671875" style="14"/>
    <col min="2" max="2" width="13.5546875" style="14" customWidth="1"/>
    <col min="3" max="3" width="28.77734375" style="14" customWidth="1"/>
    <col min="4" max="4" width="11.33203125" style="14" customWidth="1"/>
    <col min="5" max="5" width="13.44140625" style="14" customWidth="1"/>
    <col min="6" max="6" width="11.88671875" style="14" customWidth="1"/>
    <col min="7" max="8" width="8.88671875" style="14"/>
    <col min="9" max="9" width="26.109375" style="14" customWidth="1"/>
    <col min="10" max="10" width="17" style="14" customWidth="1"/>
    <col min="11" max="11" width="13.44140625" style="14" customWidth="1"/>
    <col min="12" max="12" width="15.33203125" style="14" customWidth="1"/>
    <col min="13" max="13" width="8.88671875" style="14"/>
    <col min="14" max="14" width="11.44140625" style="14" customWidth="1"/>
    <col min="15" max="15" width="26" style="14" customWidth="1"/>
    <col min="16" max="16" width="13.33203125" style="14" customWidth="1"/>
    <col min="17" max="17" width="12.6640625" style="14" customWidth="1"/>
    <col min="18" max="18" width="11.44140625" style="14" customWidth="1"/>
    <col min="19" max="20" width="8.88671875" style="14"/>
  </cols>
  <sheetData>
    <row r="3" spans="3:20" x14ac:dyDescent="0.25">
      <c r="C3" s="119" t="s">
        <v>287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</row>
    <row r="4" spans="3:20" x14ac:dyDescent="0.25">
      <c r="C4" s="122" t="s">
        <v>32</v>
      </c>
      <c r="D4" s="122"/>
      <c r="E4" s="122"/>
      <c r="F4" s="122"/>
      <c r="G4" s="131" t="s">
        <v>271</v>
      </c>
      <c r="H4" s="110" t="s">
        <v>257</v>
      </c>
      <c r="I4" s="122" t="s">
        <v>33</v>
      </c>
      <c r="J4" s="122"/>
      <c r="K4" s="122"/>
      <c r="L4" s="122"/>
      <c r="M4" s="131" t="s">
        <v>271</v>
      </c>
      <c r="N4" s="131" t="s">
        <v>257</v>
      </c>
      <c r="O4" s="134" t="s">
        <v>34</v>
      </c>
      <c r="P4" s="135"/>
      <c r="Q4" s="135"/>
      <c r="R4" s="136"/>
      <c r="S4" s="133" t="s">
        <v>271</v>
      </c>
      <c r="T4" s="133" t="s">
        <v>257</v>
      </c>
    </row>
    <row r="5" spans="3:20" x14ac:dyDescent="0.25">
      <c r="C5" s="47" t="s">
        <v>31</v>
      </c>
      <c r="D5" s="60" t="s">
        <v>0</v>
      </c>
      <c r="E5" s="60" t="s">
        <v>1</v>
      </c>
      <c r="F5" s="60" t="s">
        <v>2</v>
      </c>
      <c r="G5" s="110"/>
      <c r="H5" s="110"/>
      <c r="I5" s="47" t="s">
        <v>31</v>
      </c>
      <c r="J5" s="60" t="s">
        <v>0</v>
      </c>
      <c r="K5" s="60" t="s">
        <v>1</v>
      </c>
      <c r="L5" s="60" t="s">
        <v>2</v>
      </c>
      <c r="M5" s="110"/>
      <c r="N5" s="110"/>
      <c r="O5" s="47" t="s">
        <v>31</v>
      </c>
      <c r="P5" s="60" t="s">
        <v>0</v>
      </c>
      <c r="Q5" s="60" t="s">
        <v>1</v>
      </c>
      <c r="R5" s="60" t="s">
        <v>2</v>
      </c>
      <c r="S5" s="124"/>
      <c r="T5" s="124"/>
    </row>
    <row r="6" spans="3:20" x14ac:dyDescent="0.25">
      <c r="C6" s="52">
        <v>0</v>
      </c>
      <c r="D6" s="52">
        <v>0</v>
      </c>
      <c r="E6" s="52">
        <v>0</v>
      </c>
      <c r="F6" s="52">
        <v>0</v>
      </c>
      <c r="G6" s="52">
        <f>AVERAGE(D6:F6)</f>
        <v>0</v>
      </c>
      <c r="H6" s="52">
        <f>STDEV(D6:F6)</f>
        <v>0</v>
      </c>
      <c r="I6" s="47">
        <v>0</v>
      </c>
      <c r="J6" s="47">
        <v>0</v>
      </c>
      <c r="K6" s="47">
        <v>0</v>
      </c>
      <c r="L6" s="47">
        <v>0</v>
      </c>
      <c r="M6" s="47">
        <f>AVERAGE(J6:L6)</f>
        <v>0</v>
      </c>
      <c r="N6" s="47">
        <f>STDEV(J6:L6)</f>
        <v>0</v>
      </c>
      <c r="O6" s="52">
        <v>0</v>
      </c>
      <c r="P6" s="52">
        <v>0</v>
      </c>
      <c r="Q6" s="52">
        <v>0</v>
      </c>
      <c r="R6" s="52">
        <v>0</v>
      </c>
      <c r="S6" s="47">
        <f>AVERAGE(P6:R6)</f>
        <v>0</v>
      </c>
      <c r="T6" s="47">
        <f>STDEV(P6:R6)</f>
        <v>0</v>
      </c>
    </row>
    <row r="7" spans="3:20" x14ac:dyDescent="0.25">
      <c r="C7" s="47">
        <v>0.2</v>
      </c>
      <c r="D7" s="47">
        <v>8854</v>
      </c>
      <c r="E7" s="47">
        <v>9048.0000000000036</v>
      </c>
      <c r="F7" s="47">
        <v>8237</v>
      </c>
      <c r="G7" s="47">
        <f t="shared" ref="G7:G12" si="0">AVERAGE(D7:F7)</f>
        <v>8713.0000000000018</v>
      </c>
      <c r="H7" s="47">
        <f t="shared" ref="H7:H12" si="1">STDEV(D7:F7)</f>
        <v>423.48671761933838</v>
      </c>
      <c r="I7" s="47">
        <v>0.2</v>
      </c>
      <c r="J7" s="47">
        <v>-7291</v>
      </c>
      <c r="K7" s="47">
        <v>-5995</v>
      </c>
      <c r="L7" s="47">
        <v>-6842</v>
      </c>
      <c r="M7" s="47">
        <f t="shared" ref="M7:M12" si="2">AVERAGE(J7:L7)</f>
        <v>-6709.333333333333</v>
      </c>
      <c r="N7" s="47">
        <f t="shared" ref="N7:N12" si="3">STDEV(J7:L7)</f>
        <v>658.10662763212872</v>
      </c>
      <c r="O7" s="47">
        <v>0.2</v>
      </c>
      <c r="P7" s="47">
        <v>16145</v>
      </c>
      <c r="Q7" s="47">
        <v>15043.000000000004</v>
      </c>
      <c r="R7" s="47">
        <v>15079</v>
      </c>
      <c r="S7" s="47">
        <f t="shared" ref="S7:S12" si="4">AVERAGE(P7:R7)</f>
        <v>15422.333333333334</v>
      </c>
      <c r="T7" s="47">
        <f t="shared" ref="T7:T12" si="5">STDEV(P7:R7)</f>
        <v>626.1064872154991</v>
      </c>
    </row>
    <row r="8" spans="3:20" x14ac:dyDescent="0.25">
      <c r="C8" s="47">
        <v>0.5</v>
      </c>
      <c r="D8" s="47">
        <v>17108</v>
      </c>
      <c r="E8" s="47">
        <v>10936</v>
      </c>
      <c r="F8" s="47">
        <v>10845</v>
      </c>
      <c r="G8" s="47">
        <f t="shared" si="0"/>
        <v>12963</v>
      </c>
      <c r="H8" s="47">
        <f t="shared" si="1"/>
        <v>3589.9636488410297</v>
      </c>
      <c r="I8" s="47">
        <v>0.5</v>
      </c>
      <c r="J8" s="47">
        <v>-27014</v>
      </c>
      <c r="K8" s="47">
        <v>-20602</v>
      </c>
      <c r="L8" s="47">
        <v>-28295</v>
      </c>
      <c r="M8" s="47">
        <f t="shared" si="2"/>
        <v>-25303.666666666668</v>
      </c>
      <c r="N8" s="47">
        <f t="shared" si="3"/>
        <v>4121.8311869038707</v>
      </c>
      <c r="O8" s="47">
        <v>0.5</v>
      </c>
      <c r="P8" s="47">
        <v>44122</v>
      </c>
      <c r="Q8" s="47">
        <v>31538</v>
      </c>
      <c r="R8" s="47">
        <v>39140</v>
      </c>
      <c r="S8" s="47">
        <f t="shared" si="4"/>
        <v>38266.666666666664</v>
      </c>
      <c r="T8" s="47">
        <f t="shared" si="5"/>
        <v>6337.2941649676868</v>
      </c>
    </row>
    <row r="9" spans="3:20" x14ac:dyDescent="0.25">
      <c r="C9" s="47">
        <v>1</v>
      </c>
      <c r="D9" s="47">
        <v>25654</v>
      </c>
      <c r="E9" s="47">
        <v>19670</v>
      </c>
      <c r="F9" s="47">
        <v>21566</v>
      </c>
      <c r="G9" s="47">
        <f t="shared" si="0"/>
        <v>22296.666666666668</v>
      </c>
      <c r="H9" s="47">
        <f t="shared" si="1"/>
        <v>3058.1807228045523</v>
      </c>
      <c r="I9" s="47">
        <v>1</v>
      </c>
      <c r="J9" s="47">
        <v>-48142</v>
      </c>
      <c r="K9" s="47">
        <v>-46101</v>
      </c>
      <c r="L9" s="47">
        <v>-43682</v>
      </c>
      <c r="M9" s="47">
        <f t="shared" si="2"/>
        <v>-45975</v>
      </c>
      <c r="N9" s="47">
        <f t="shared" si="3"/>
        <v>2232.6681347661142</v>
      </c>
      <c r="O9" s="47">
        <v>1</v>
      </c>
      <c r="P9" s="47">
        <v>73796</v>
      </c>
      <c r="Q9" s="47">
        <v>65771</v>
      </c>
      <c r="R9" s="47">
        <v>65248</v>
      </c>
      <c r="S9" s="47">
        <f t="shared" si="4"/>
        <v>68271.666666666672</v>
      </c>
      <c r="T9" s="47">
        <f t="shared" si="5"/>
        <v>4791.3543318495376</v>
      </c>
    </row>
    <row r="10" spans="3:20" x14ac:dyDescent="0.25">
      <c r="C10" s="47">
        <v>2</v>
      </c>
      <c r="D10" s="47">
        <v>39333</v>
      </c>
      <c r="E10" s="47">
        <v>33889</v>
      </c>
      <c r="F10" s="47">
        <v>32997</v>
      </c>
      <c r="G10" s="47">
        <f t="shared" si="0"/>
        <v>35406.333333333336</v>
      </c>
      <c r="H10" s="47">
        <f t="shared" si="1"/>
        <v>3429.7156344707842</v>
      </c>
      <c r="I10" s="47">
        <v>2</v>
      </c>
      <c r="J10" s="47">
        <v>-72360</v>
      </c>
      <c r="K10" s="47">
        <v>-64107</v>
      </c>
      <c r="L10" s="47">
        <v>-71855</v>
      </c>
      <c r="M10" s="47">
        <f t="shared" si="2"/>
        <v>-69440.666666666672</v>
      </c>
      <c r="N10" s="47">
        <f t="shared" si="3"/>
        <v>4625.9870658415521</v>
      </c>
      <c r="O10" s="47">
        <v>2</v>
      </c>
      <c r="P10" s="47">
        <v>111693</v>
      </c>
      <c r="Q10" s="47">
        <v>97996</v>
      </c>
      <c r="R10" s="47">
        <v>104852</v>
      </c>
      <c r="S10" s="47">
        <f t="shared" si="4"/>
        <v>104847</v>
      </c>
      <c r="T10" s="47">
        <f t="shared" si="5"/>
        <v>6848.5013689127636</v>
      </c>
    </row>
    <row r="11" spans="3:20" x14ac:dyDescent="0.25">
      <c r="C11" s="47">
        <v>4</v>
      </c>
      <c r="D11" s="47">
        <v>40118</v>
      </c>
      <c r="E11" s="47">
        <v>36374</v>
      </c>
      <c r="F11" s="47">
        <v>33425</v>
      </c>
      <c r="G11" s="47">
        <f t="shared" si="0"/>
        <v>36639</v>
      </c>
      <c r="H11" s="47">
        <f t="shared" si="1"/>
        <v>3354.3599985690266</v>
      </c>
      <c r="I11" s="47">
        <v>4</v>
      </c>
      <c r="J11" s="47">
        <v>-78415</v>
      </c>
      <c r="K11" s="47">
        <v>-71812</v>
      </c>
      <c r="L11" s="47">
        <v>-73946</v>
      </c>
      <c r="M11" s="47">
        <f t="shared" si="2"/>
        <v>-74724.333333333328</v>
      </c>
      <c r="N11" s="47">
        <f t="shared" si="3"/>
        <v>3369.6074449901926</v>
      </c>
      <c r="O11" s="47">
        <v>4</v>
      </c>
      <c r="P11" s="47">
        <v>118533</v>
      </c>
      <c r="Q11" s="47">
        <v>108186</v>
      </c>
      <c r="R11" s="47">
        <v>107371</v>
      </c>
      <c r="S11" s="47">
        <f t="shared" si="4"/>
        <v>111363.33333333333</v>
      </c>
      <c r="T11" s="47">
        <f t="shared" si="5"/>
        <v>6222.4710793488894</v>
      </c>
    </row>
    <row r="12" spans="3:20" x14ac:dyDescent="0.25">
      <c r="C12" s="47">
        <v>10</v>
      </c>
      <c r="D12" s="47">
        <v>40007</v>
      </c>
      <c r="E12" s="47">
        <v>37293</v>
      </c>
      <c r="F12" s="47">
        <v>33896</v>
      </c>
      <c r="G12" s="47">
        <f t="shared" si="0"/>
        <v>37065.333333333336</v>
      </c>
      <c r="H12" s="47">
        <f t="shared" si="1"/>
        <v>3061.8547211344517</v>
      </c>
      <c r="I12" s="47">
        <v>10</v>
      </c>
      <c r="J12" s="47">
        <v>-79919</v>
      </c>
      <c r="K12" s="47">
        <v>-71444</v>
      </c>
      <c r="L12" s="47">
        <v>-75915</v>
      </c>
      <c r="M12" s="47">
        <f t="shared" si="2"/>
        <v>-75759.333333333328</v>
      </c>
      <c r="N12" s="47">
        <f t="shared" si="3"/>
        <v>4239.6438922783755</v>
      </c>
      <c r="O12" s="47">
        <v>10</v>
      </c>
      <c r="P12" s="47">
        <v>119926</v>
      </c>
      <c r="Q12" s="47">
        <v>108737</v>
      </c>
      <c r="R12" s="47">
        <v>109811</v>
      </c>
      <c r="S12" s="47">
        <f t="shared" si="4"/>
        <v>112824.66666666667</v>
      </c>
      <c r="T12" s="47">
        <f t="shared" si="5"/>
        <v>6173.3354301652307</v>
      </c>
    </row>
    <row r="22" spans="7:16" x14ac:dyDescent="0.25">
      <c r="I22" s="21"/>
      <c r="J22" s="21"/>
      <c r="K22" s="21"/>
      <c r="L22" s="21"/>
      <c r="M22" s="21"/>
      <c r="N22" s="21"/>
      <c r="O22" s="21"/>
      <c r="P22" s="21"/>
    </row>
    <row r="23" spans="7:16" x14ac:dyDescent="0.25">
      <c r="G23" s="61"/>
      <c r="H23" s="61"/>
      <c r="I23" s="63"/>
      <c r="J23" s="63"/>
      <c r="K23" s="61"/>
      <c r="L23" s="61"/>
      <c r="M23" s="61"/>
      <c r="N23" s="61"/>
      <c r="O23" s="63"/>
      <c r="P23" s="63"/>
    </row>
    <row r="24" spans="7:16" x14ac:dyDescent="0.25">
      <c r="G24" s="61"/>
      <c r="H24" s="61"/>
      <c r="I24" s="63"/>
      <c r="J24" s="63"/>
      <c r="K24" s="62"/>
      <c r="L24" s="61"/>
      <c r="M24" s="61"/>
      <c r="N24" s="61"/>
      <c r="O24" s="63"/>
      <c r="P24" s="63"/>
    </row>
    <row r="25" spans="7:16" x14ac:dyDescent="0.25">
      <c r="K25" s="62"/>
      <c r="L25" s="62"/>
      <c r="M25" s="62"/>
      <c r="N25" s="62"/>
    </row>
    <row r="26" spans="7:16" x14ac:dyDescent="0.25">
      <c r="K26" s="62"/>
      <c r="L26" s="62"/>
      <c r="M26" s="62"/>
      <c r="N26" s="62"/>
    </row>
    <row r="27" spans="7:16" x14ac:dyDescent="0.25">
      <c r="K27" s="62"/>
      <c r="L27" s="62"/>
      <c r="M27" s="62"/>
      <c r="N27" s="62"/>
    </row>
    <row r="28" spans="7:16" x14ac:dyDescent="0.25">
      <c r="K28" s="62"/>
      <c r="L28" s="62"/>
      <c r="M28" s="62"/>
      <c r="N28" s="62"/>
    </row>
    <row r="29" spans="7:16" x14ac:dyDescent="0.25">
      <c r="K29" s="62"/>
      <c r="L29" s="62"/>
      <c r="M29" s="62"/>
      <c r="N29" s="62"/>
    </row>
    <row r="30" spans="7:16" x14ac:dyDescent="0.25">
      <c r="K30" s="62"/>
      <c r="L30" s="62"/>
      <c r="M30" s="62"/>
      <c r="N30" s="62"/>
    </row>
    <row r="31" spans="7:16" x14ac:dyDescent="0.25">
      <c r="K31" s="62"/>
      <c r="L31" s="62"/>
      <c r="M31" s="62"/>
      <c r="N31" s="62"/>
    </row>
    <row r="32" spans="7:16" x14ac:dyDescent="0.25">
      <c r="K32" s="62"/>
      <c r="L32" s="62"/>
      <c r="M32" s="62"/>
      <c r="N32" s="62"/>
    </row>
  </sheetData>
  <mergeCells count="10">
    <mergeCell ref="C3:T3"/>
    <mergeCell ref="S4:S5"/>
    <mergeCell ref="T4:T5"/>
    <mergeCell ref="O4:R4"/>
    <mergeCell ref="C4:F4"/>
    <mergeCell ref="G4:G5"/>
    <mergeCell ref="H4:H5"/>
    <mergeCell ref="I4:L4"/>
    <mergeCell ref="M4:M5"/>
    <mergeCell ref="N4:N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5716-76F2-4B0D-92B2-36892B9C4A0C}">
  <dimension ref="D3:I11"/>
  <sheetViews>
    <sheetView zoomScale="55" zoomScaleNormal="55" workbookViewId="0">
      <selection activeCell="L16" sqref="L16"/>
    </sheetView>
  </sheetViews>
  <sheetFormatPr defaultRowHeight="13.8" x14ac:dyDescent="0.25"/>
  <cols>
    <col min="4" max="4" width="24.33203125" style="14" customWidth="1"/>
    <col min="5" max="5" width="12.88671875" style="14" customWidth="1"/>
    <col min="6" max="6" width="13.5546875" style="14" customWidth="1"/>
    <col min="7" max="7" width="14.109375" style="14" customWidth="1"/>
    <col min="8" max="9" width="8.88671875" style="14"/>
  </cols>
  <sheetData>
    <row r="3" spans="4:9" x14ac:dyDescent="0.25">
      <c r="D3" s="119" t="s">
        <v>391</v>
      </c>
      <c r="E3" s="119"/>
      <c r="F3" s="119"/>
      <c r="G3" s="119"/>
      <c r="H3" s="110" t="s">
        <v>271</v>
      </c>
      <c r="I3" s="110" t="s">
        <v>257</v>
      </c>
    </row>
    <row r="4" spans="4:9" x14ac:dyDescent="0.25">
      <c r="D4" s="47" t="s">
        <v>31</v>
      </c>
      <c r="E4" s="60" t="s">
        <v>0</v>
      </c>
      <c r="F4" s="60" t="s">
        <v>1</v>
      </c>
      <c r="G4" s="60" t="s">
        <v>2</v>
      </c>
      <c r="H4" s="110"/>
      <c r="I4" s="110"/>
    </row>
    <row r="5" spans="4:9" x14ac:dyDescent="0.25">
      <c r="D5" s="47">
        <v>0</v>
      </c>
      <c r="E5" s="52">
        <v>0</v>
      </c>
      <c r="F5" s="52">
        <v>0</v>
      </c>
      <c r="G5" s="52">
        <v>0</v>
      </c>
      <c r="H5" s="47">
        <f>AVERAGE(E5:G5)</f>
        <v>0</v>
      </c>
      <c r="I5" s="47">
        <f>STDEV(E5:G5)</f>
        <v>0</v>
      </c>
    </row>
    <row r="6" spans="4:9" x14ac:dyDescent="0.25">
      <c r="D6" s="47">
        <v>0.2</v>
      </c>
      <c r="E6" s="47">
        <v>16145</v>
      </c>
      <c r="F6" s="47">
        <v>15043.000000000004</v>
      </c>
      <c r="G6" s="47">
        <v>15079</v>
      </c>
      <c r="H6" s="47">
        <f t="shared" ref="H6:H11" si="0">AVERAGE(E6:G6)</f>
        <v>15422.333333333334</v>
      </c>
      <c r="I6" s="47">
        <f t="shared" ref="I6:I11" si="1">STDEV(E6:G6)</f>
        <v>626.1064872154991</v>
      </c>
    </row>
    <row r="7" spans="4:9" x14ac:dyDescent="0.25">
      <c r="D7" s="47">
        <v>0.5</v>
      </c>
      <c r="E7" s="47">
        <v>44122</v>
      </c>
      <c r="F7" s="47">
        <v>31538</v>
      </c>
      <c r="G7" s="47">
        <v>39140</v>
      </c>
      <c r="H7" s="47">
        <f t="shared" si="0"/>
        <v>38266.666666666664</v>
      </c>
      <c r="I7" s="47">
        <f t="shared" si="1"/>
        <v>6337.2941649676868</v>
      </c>
    </row>
    <row r="8" spans="4:9" x14ac:dyDescent="0.25">
      <c r="D8" s="47">
        <v>1</v>
      </c>
      <c r="E8" s="47">
        <v>73796</v>
      </c>
      <c r="F8" s="47">
        <v>65771</v>
      </c>
      <c r="G8" s="47">
        <v>65248</v>
      </c>
      <c r="H8" s="47">
        <f t="shared" si="0"/>
        <v>68271.666666666672</v>
      </c>
      <c r="I8" s="47">
        <f t="shared" si="1"/>
        <v>4791.3543318495376</v>
      </c>
    </row>
    <row r="9" spans="4:9" x14ac:dyDescent="0.25">
      <c r="D9" s="47">
        <v>2</v>
      </c>
      <c r="E9" s="47">
        <v>111693</v>
      </c>
      <c r="F9" s="47">
        <v>97996</v>
      </c>
      <c r="G9" s="47">
        <v>104852</v>
      </c>
      <c r="H9" s="47">
        <f t="shared" si="0"/>
        <v>104847</v>
      </c>
      <c r="I9" s="47">
        <f t="shared" si="1"/>
        <v>6848.5013689127636</v>
      </c>
    </row>
    <row r="10" spans="4:9" x14ac:dyDescent="0.25">
      <c r="D10" s="47">
        <v>4</v>
      </c>
      <c r="E10" s="47">
        <v>118533</v>
      </c>
      <c r="F10" s="47">
        <v>108186</v>
      </c>
      <c r="G10" s="47">
        <v>107371</v>
      </c>
      <c r="H10" s="47">
        <f t="shared" si="0"/>
        <v>111363.33333333333</v>
      </c>
      <c r="I10" s="47">
        <f t="shared" si="1"/>
        <v>6222.4710793488894</v>
      </c>
    </row>
    <row r="11" spans="4:9" x14ac:dyDescent="0.25">
      <c r="D11" s="47">
        <v>10</v>
      </c>
      <c r="E11" s="47">
        <v>119926</v>
      </c>
      <c r="F11" s="47">
        <v>108737</v>
      </c>
      <c r="G11" s="47">
        <v>109811</v>
      </c>
      <c r="H11" s="47">
        <f t="shared" si="0"/>
        <v>112824.66666666667</v>
      </c>
      <c r="I11" s="47">
        <f t="shared" si="1"/>
        <v>6173.3354301652307</v>
      </c>
    </row>
  </sheetData>
  <mergeCells count="3">
    <mergeCell ref="D3:G3"/>
    <mergeCell ref="H3:H4"/>
    <mergeCell ref="I3:I4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A081-EE8D-4E1E-8A0B-1DBC7F58442C}">
  <dimension ref="D3:I7"/>
  <sheetViews>
    <sheetView zoomScale="55" zoomScaleNormal="55" workbookViewId="0">
      <selection activeCell="L10" sqref="L10"/>
    </sheetView>
  </sheetViews>
  <sheetFormatPr defaultRowHeight="13.8" x14ac:dyDescent="0.25"/>
  <cols>
    <col min="4" max="4" width="8.88671875" style="14"/>
    <col min="5" max="5" width="13.5546875" style="14" customWidth="1"/>
    <col min="6" max="6" width="12.88671875" style="14" customWidth="1"/>
    <col min="7" max="7" width="12.5546875" style="14" customWidth="1"/>
    <col min="8" max="9" width="8.88671875" style="14"/>
  </cols>
  <sheetData>
    <row r="3" spans="4:9" x14ac:dyDescent="0.25">
      <c r="D3" s="137" t="s">
        <v>390</v>
      </c>
      <c r="E3" s="138"/>
      <c r="F3" s="138"/>
      <c r="G3" s="138"/>
      <c r="H3" s="138"/>
      <c r="I3" s="138"/>
    </row>
    <row r="4" spans="4:9" x14ac:dyDescent="0.25">
      <c r="D4" s="47" t="s">
        <v>244</v>
      </c>
      <c r="E4" s="60" t="s">
        <v>0</v>
      </c>
      <c r="F4" s="60" t="s">
        <v>1</v>
      </c>
      <c r="G4" s="60" t="s">
        <v>2</v>
      </c>
      <c r="H4" s="49" t="s">
        <v>271</v>
      </c>
      <c r="I4" s="49" t="s">
        <v>257</v>
      </c>
    </row>
    <row r="5" spans="4:9" x14ac:dyDescent="0.25">
      <c r="D5" s="47" t="s">
        <v>32</v>
      </c>
      <c r="E5" s="47">
        <v>0.36</v>
      </c>
      <c r="F5" s="47">
        <v>0.41499999999999998</v>
      </c>
      <c r="G5" s="47">
        <v>0.30299999999999999</v>
      </c>
      <c r="H5" s="47">
        <f>AVERAGE(E5:G5)</f>
        <v>0.35933333333333328</v>
      </c>
      <c r="I5" s="47">
        <f>STDEV(E5:G5)</f>
        <v>5.6002976111394362E-2</v>
      </c>
    </row>
    <row r="6" spans="4:9" x14ac:dyDescent="0.25">
      <c r="D6" s="47" t="s">
        <v>33</v>
      </c>
      <c r="E6" s="47">
        <v>0.28599999999999998</v>
      </c>
      <c r="F6" s="47">
        <v>0.24399999999999999</v>
      </c>
      <c r="G6" s="47">
        <v>0.29099999999999998</v>
      </c>
      <c r="H6" s="47">
        <f t="shared" ref="H6:H7" si="0">AVERAGE(E6:G6)</f>
        <v>0.27366666666666667</v>
      </c>
      <c r="I6" s="47">
        <f t="shared" ref="I6:I7" si="1">STDEV(E6:G6)</f>
        <v>2.5813433195399114E-2</v>
      </c>
    </row>
    <row r="7" spans="4:9" x14ac:dyDescent="0.25">
      <c r="D7" s="47" t="s">
        <v>34</v>
      </c>
      <c r="E7" s="47">
        <v>0.14299999999999999</v>
      </c>
      <c r="F7" s="47">
        <v>0.14299999999999999</v>
      </c>
      <c r="G7" s="47">
        <v>0.184</v>
      </c>
      <c r="H7" s="47">
        <f t="shared" si="0"/>
        <v>0.15666666666666665</v>
      </c>
      <c r="I7" s="47">
        <f t="shared" si="1"/>
        <v>2.3671361036774571E-2</v>
      </c>
    </row>
  </sheetData>
  <mergeCells count="1">
    <mergeCell ref="D3:I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89E1-8229-4F40-A1B8-8F8B57D3D16A}">
  <dimension ref="C2:O11"/>
  <sheetViews>
    <sheetView zoomScale="55" zoomScaleNormal="55" workbookViewId="0">
      <selection activeCell="F20" sqref="F20"/>
    </sheetView>
  </sheetViews>
  <sheetFormatPr defaultRowHeight="13.8" x14ac:dyDescent="0.25"/>
  <cols>
    <col min="3" max="3" width="25.6640625" style="14" customWidth="1"/>
    <col min="4" max="4" width="10.77734375" style="14" customWidth="1"/>
    <col min="5" max="5" width="11.88671875" style="14" customWidth="1"/>
    <col min="6" max="6" width="12.6640625" style="14" customWidth="1"/>
    <col min="7" max="9" width="8.88671875" style="14"/>
    <col min="10" max="10" width="22.33203125" style="14" customWidth="1"/>
    <col min="11" max="11" width="11.88671875" style="14" customWidth="1"/>
    <col min="12" max="12" width="13" style="14" customWidth="1"/>
    <col min="13" max="13" width="13.6640625" style="14" customWidth="1"/>
    <col min="14" max="15" width="8.88671875" style="14"/>
  </cols>
  <sheetData>
    <row r="2" spans="3:15" x14ac:dyDescent="0.25">
      <c r="C2" s="139" t="s">
        <v>389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3:15" x14ac:dyDescent="0.25">
      <c r="C3" s="120" t="s">
        <v>245</v>
      </c>
      <c r="D3" s="120"/>
      <c r="E3" s="120"/>
      <c r="F3" s="120"/>
      <c r="G3" s="110" t="s">
        <v>271</v>
      </c>
      <c r="H3" s="110" t="s">
        <v>257</v>
      </c>
      <c r="J3" s="120" t="s">
        <v>144</v>
      </c>
      <c r="K3" s="120"/>
      <c r="L3" s="120"/>
      <c r="M3" s="120"/>
      <c r="N3" s="110" t="s">
        <v>271</v>
      </c>
      <c r="O3" s="110" t="s">
        <v>257</v>
      </c>
    </row>
    <row r="4" spans="3:15" x14ac:dyDescent="0.25">
      <c r="C4" s="47" t="s">
        <v>31</v>
      </c>
      <c r="D4" s="60" t="s">
        <v>0</v>
      </c>
      <c r="E4" s="60" t="s">
        <v>1</v>
      </c>
      <c r="F4" s="60" t="s">
        <v>2</v>
      </c>
      <c r="G4" s="110"/>
      <c r="H4" s="110"/>
      <c r="J4" s="47" t="s">
        <v>31</v>
      </c>
      <c r="K4" s="60" t="s">
        <v>0</v>
      </c>
      <c r="L4" s="60" t="s">
        <v>1</v>
      </c>
      <c r="M4" s="60" t="s">
        <v>2</v>
      </c>
      <c r="N4" s="110"/>
      <c r="O4" s="110"/>
    </row>
    <row r="5" spans="3:15" x14ac:dyDescent="0.25">
      <c r="C5" s="47">
        <v>0</v>
      </c>
      <c r="D5" s="47">
        <v>16033</v>
      </c>
      <c r="E5" s="47">
        <v>18575</v>
      </c>
      <c r="F5" s="47">
        <v>17084</v>
      </c>
      <c r="G5" s="47">
        <f>AVERAGE(D5:F5)</f>
        <v>17230.666666666668</v>
      </c>
      <c r="H5" s="47">
        <f>STDEV(D5:F5)</f>
        <v>1277.330941194698</v>
      </c>
      <c r="J5" s="47">
        <v>0</v>
      </c>
      <c r="K5" s="47">
        <v>7182</v>
      </c>
      <c r="L5" s="47">
        <v>7435</v>
      </c>
      <c r="M5" s="47">
        <v>8857</v>
      </c>
      <c r="N5" s="47">
        <f>AVERAGE(K5:M5)</f>
        <v>7824.666666666667</v>
      </c>
      <c r="O5" s="47">
        <f>STDEV(K5:M5)</f>
        <v>902.93207570300285</v>
      </c>
    </row>
    <row r="6" spans="3:15" x14ac:dyDescent="0.25">
      <c r="C6" s="47">
        <v>0.1</v>
      </c>
      <c r="D6" s="47">
        <v>18383</v>
      </c>
      <c r="E6" s="47">
        <v>21031</v>
      </c>
      <c r="F6" s="47">
        <v>17654</v>
      </c>
      <c r="G6" s="47">
        <f t="shared" ref="G6:G10" si="0">AVERAGE(D6:F6)</f>
        <v>19022.666666666668</v>
      </c>
      <c r="H6" s="47">
        <f t="shared" ref="H6:H10" si="1">STDEV(D6:F6)</f>
        <v>1777.05158431975</v>
      </c>
      <c r="J6" s="47">
        <v>0.1</v>
      </c>
      <c r="K6" s="47">
        <v>8117.0000000000009</v>
      </c>
      <c r="L6" s="47">
        <v>8645</v>
      </c>
      <c r="M6" s="47">
        <v>9904</v>
      </c>
      <c r="N6" s="47">
        <f t="shared" ref="N6:N10" si="2">AVERAGE(K6:M6)</f>
        <v>8888.6666666666661</v>
      </c>
      <c r="O6" s="47">
        <f t="shared" ref="O6:O10" si="3">STDEV(K6:M6)</f>
        <v>918.08078802103933</v>
      </c>
    </row>
    <row r="7" spans="3:15" x14ac:dyDescent="0.25">
      <c r="C7" s="47">
        <v>0.5</v>
      </c>
      <c r="D7" s="47">
        <v>32052.999999999996</v>
      </c>
      <c r="E7" s="47">
        <v>29087</v>
      </c>
      <c r="F7" s="47">
        <v>27870</v>
      </c>
      <c r="G7" s="47">
        <f t="shared" si="0"/>
        <v>29670</v>
      </c>
      <c r="H7" s="47">
        <f t="shared" si="1"/>
        <v>2151.5782579306733</v>
      </c>
      <c r="J7" s="47">
        <v>0.5</v>
      </c>
      <c r="K7" s="47">
        <v>10098</v>
      </c>
      <c r="L7" s="47">
        <v>10766</v>
      </c>
      <c r="M7" s="47">
        <v>12143</v>
      </c>
      <c r="N7" s="47">
        <f t="shared" si="2"/>
        <v>11002.333333333334</v>
      </c>
      <c r="O7" s="47">
        <f t="shared" si="3"/>
        <v>1042.7829751838747</v>
      </c>
    </row>
    <row r="8" spans="3:15" x14ac:dyDescent="0.25">
      <c r="C8" s="47">
        <v>1</v>
      </c>
      <c r="D8" s="47">
        <v>35742</v>
      </c>
      <c r="E8" s="47">
        <v>36072</v>
      </c>
      <c r="F8" s="47">
        <v>33354</v>
      </c>
      <c r="G8" s="47">
        <f t="shared" si="0"/>
        <v>35056</v>
      </c>
      <c r="H8" s="47">
        <f t="shared" si="1"/>
        <v>1483.1817150976478</v>
      </c>
      <c r="J8" s="47">
        <v>1</v>
      </c>
      <c r="K8" s="47">
        <v>20610</v>
      </c>
      <c r="L8" s="47">
        <v>18433</v>
      </c>
      <c r="M8" s="47">
        <v>19775</v>
      </c>
      <c r="N8" s="47">
        <f t="shared" si="2"/>
        <v>19606</v>
      </c>
      <c r="O8" s="47">
        <f t="shared" si="3"/>
        <v>1098.2954975779514</v>
      </c>
    </row>
    <row r="9" spans="3:15" x14ac:dyDescent="0.25">
      <c r="C9" s="47">
        <v>2</v>
      </c>
      <c r="D9" s="47">
        <v>49339</v>
      </c>
      <c r="E9" s="47">
        <v>51067</v>
      </c>
      <c r="F9" s="47">
        <v>47475</v>
      </c>
      <c r="G9" s="47">
        <f t="shared" si="0"/>
        <v>49293.666666666664</v>
      </c>
      <c r="H9" s="47">
        <f t="shared" si="1"/>
        <v>1796.4290504590861</v>
      </c>
      <c r="J9" s="47">
        <v>2</v>
      </c>
      <c r="K9" s="47">
        <v>25843</v>
      </c>
      <c r="L9" s="47">
        <v>28006</v>
      </c>
      <c r="M9" s="47">
        <v>26172</v>
      </c>
      <c r="N9" s="47">
        <f t="shared" si="2"/>
        <v>26673.666666666668</v>
      </c>
      <c r="O9" s="47">
        <f t="shared" si="3"/>
        <v>1165.5017517504355</v>
      </c>
    </row>
    <row r="10" spans="3:15" x14ac:dyDescent="0.25">
      <c r="C10" s="47">
        <v>3</v>
      </c>
      <c r="D10" s="47">
        <v>57291</v>
      </c>
      <c r="E10" s="47">
        <v>55030</v>
      </c>
      <c r="F10" s="47">
        <v>58072</v>
      </c>
      <c r="G10" s="47">
        <f t="shared" si="0"/>
        <v>56797.666666666664</v>
      </c>
      <c r="H10" s="47">
        <f t="shared" si="1"/>
        <v>1579.8652896159638</v>
      </c>
      <c r="J10" s="47">
        <v>3</v>
      </c>
      <c r="K10" s="47">
        <v>25854</v>
      </c>
      <c r="L10" s="47">
        <v>26676</v>
      </c>
      <c r="M10" s="47">
        <v>24530</v>
      </c>
      <c r="N10" s="47">
        <f t="shared" si="2"/>
        <v>25686.666666666668</v>
      </c>
      <c r="O10" s="47">
        <f t="shared" si="3"/>
        <v>1082.7415819729717</v>
      </c>
    </row>
    <row r="11" spans="3:15" x14ac:dyDescent="0.25">
      <c r="C11" s="47">
        <v>4</v>
      </c>
      <c r="D11" s="47">
        <v>52720</v>
      </c>
      <c r="E11" s="47">
        <v>51258</v>
      </c>
      <c r="F11" s="47">
        <v>55315</v>
      </c>
      <c r="G11" s="47">
        <f t="shared" ref="G11" si="4">AVERAGE(D11:F11)</f>
        <v>53097.666666666664</v>
      </c>
      <c r="H11" s="47">
        <f t="shared" ref="H11" si="5">STDEV(D11:F11)</f>
        <v>2054.6985991461943</v>
      </c>
      <c r="J11" s="47">
        <v>4</v>
      </c>
      <c r="K11" s="47">
        <v>25314</v>
      </c>
      <c r="L11" s="47">
        <v>24340</v>
      </c>
      <c r="M11" s="47">
        <v>23315</v>
      </c>
      <c r="N11" s="47">
        <f t="shared" ref="N11" si="6">AVERAGE(K11:M11)</f>
        <v>24323</v>
      </c>
      <c r="O11" s="47">
        <f t="shared" ref="O11" si="7">STDEV(K11:M11)</f>
        <v>999.60842333385722</v>
      </c>
    </row>
  </sheetData>
  <mergeCells count="7">
    <mergeCell ref="C2:O2"/>
    <mergeCell ref="N3:N4"/>
    <mergeCell ref="O3:O4"/>
    <mergeCell ref="C3:F3"/>
    <mergeCell ref="G3:G4"/>
    <mergeCell ref="H3:H4"/>
    <mergeCell ref="J3:M3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9106-97C0-49FE-B6F7-D05F33651675}">
  <dimension ref="C2:Q26"/>
  <sheetViews>
    <sheetView zoomScale="55" zoomScaleNormal="55" workbookViewId="0">
      <selection activeCell="G13" sqref="G13"/>
    </sheetView>
  </sheetViews>
  <sheetFormatPr defaultRowHeight="13.8" x14ac:dyDescent="0.25"/>
  <cols>
    <col min="3" max="3" width="26.21875" customWidth="1"/>
    <col min="4" max="4" width="11.88671875" customWidth="1"/>
    <col min="5" max="5" width="14.5546875" customWidth="1"/>
    <col min="6" max="6" width="11.33203125" customWidth="1"/>
  </cols>
  <sheetData>
    <row r="2" spans="3:17" x14ac:dyDescent="0.25">
      <c r="C2" s="119" t="s">
        <v>288</v>
      </c>
      <c r="D2" s="119"/>
      <c r="E2" s="119"/>
      <c r="F2" s="119"/>
      <c r="G2" s="119"/>
      <c r="H2" s="119"/>
    </row>
    <row r="3" spans="3:17" x14ac:dyDescent="0.25">
      <c r="C3" s="113" t="s">
        <v>246</v>
      </c>
      <c r="D3" s="114"/>
      <c r="E3" s="114"/>
      <c r="F3" s="114"/>
      <c r="G3" s="114"/>
      <c r="H3" s="114"/>
    </row>
    <row r="4" spans="3:17" x14ac:dyDescent="0.25">
      <c r="C4" s="47" t="s">
        <v>31</v>
      </c>
      <c r="D4" s="60" t="s">
        <v>0</v>
      </c>
      <c r="E4" s="60" t="s">
        <v>1</v>
      </c>
      <c r="F4" s="60" t="s">
        <v>2</v>
      </c>
      <c r="G4" s="49" t="s">
        <v>271</v>
      </c>
      <c r="H4" s="49" t="s">
        <v>257</v>
      </c>
    </row>
    <row r="5" spans="3:17" x14ac:dyDescent="0.25">
      <c r="C5" s="47">
        <v>0</v>
      </c>
      <c r="D5" s="47">
        <v>0</v>
      </c>
      <c r="E5" s="47">
        <v>0</v>
      </c>
      <c r="F5" s="47">
        <v>0</v>
      </c>
      <c r="G5" s="47">
        <f>AVERAGE(D5:F5)</f>
        <v>0</v>
      </c>
      <c r="H5" s="47">
        <f>STDEV(D5:F5)</f>
        <v>0</v>
      </c>
    </row>
    <row r="6" spans="3:17" x14ac:dyDescent="0.25">
      <c r="C6" s="47">
        <v>0.1</v>
      </c>
      <c r="D6" s="47">
        <v>1414.9999999999991</v>
      </c>
      <c r="E6" s="47">
        <v>1246</v>
      </c>
      <c r="F6" s="47">
        <v>-477</v>
      </c>
      <c r="G6" s="47">
        <f t="shared" ref="G6:G10" si="0">AVERAGE(D6:F6)</f>
        <v>727.99999999999966</v>
      </c>
      <c r="H6" s="47">
        <f t="shared" ref="H6:H10" si="1">STDEV(D6:F6)</f>
        <v>1046.9761219817763</v>
      </c>
    </row>
    <row r="7" spans="3:17" x14ac:dyDescent="0.25">
      <c r="C7" s="47">
        <v>0.5</v>
      </c>
      <c r="D7" s="47">
        <v>13103.999999999996</v>
      </c>
      <c r="E7" s="47">
        <v>7181</v>
      </c>
      <c r="F7" s="47">
        <v>7500</v>
      </c>
      <c r="G7" s="47">
        <f t="shared" si="0"/>
        <v>9261.6666666666661</v>
      </c>
      <c r="H7" s="47">
        <f t="shared" si="1"/>
        <v>3331.3787436035118</v>
      </c>
    </row>
    <row r="8" spans="3:17" x14ac:dyDescent="0.25">
      <c r="C8" s="47">
        <v>1</v>
      </c>
      <c r="D8" s="47">
        <v>6281</v>
      </c>
      <c r="E8" s="47">
        <v>6499</v>
      </c>
      <c r="F8" s="47">
        <v>5352</v>
      </c>
      <c r="G8" s="47">
        <f t="shared" si="0"/>
        <v>6044</v>
      </c>
      <c r="H8" s="47">
        <f t="shared" si="1"/>
        <v>609.12149855344956</v>
      </c>
    </row>
    <row r="9" spans="3:17" x14ac:dyDescent="0.25">
      <c r="C9" s="47">
        <v>2</v>
      </c>
      <c r="D9" s="47">
        <v>14645</v>
      </c>
      <c r="E9" s="47">
        <v>11921</v>
      </c>
      <c r="F9" s="47">
        <v>13076</v>
      </c>
      <c r="G9" s="47">
        <f t="shared" si="0"/>
        <v>13214</v>
      </c>
      <c r="H9" s="47">
        <f t="shared" si="1"/>
        <v>1367.2333378030248</v>
      </c>
    </row>
    <row r="10" spans="3:17" x14ac:dyDescent="0.25">
      <c r="C10" s="47">
        <v>3</v>
      </c>
      <c r="D10" s="47">
        <v>22586</v>
      </c>
      <c r="E10" s="47">
        <v>17214</v>
      </c>
      <c r="F10" s="47">
        <v>25315</v>
      </c>
      <c r="G10" s="47">
        <f t="shared" si="0"/>
        <v>21705</v>
      </c>
      <c r="H10" s="47">
        <f t="shared" si="1"/>
        <v>4121.7315536070519</v>
      </c>
    </row>
    <row r="11" spans="3:17" x14ac:dyDescent="0.25">
      <c r="C11" s="47">
        <v>4</v>
      </c>
      <c r="D11" s="47">
        <v>18555</v>
      </c>
      <c r="E11" s="47">
        <v>15778</v>
      </c>
      <c r="F11" s="47">
        <v>23773</v>
      </c>
      <c r="G11" s="47">
        <f t="shared" ref="G11" si="2">AVERAGE(D11:F11)</f>
        <v>19368.666666666668</v>
      </c>
      <c r="H11" s="47">
        <f t="shared" ref="H11" si="3">STDEV(D11:F11)</f>
        <v>4059.1312288879467</v>
      </c>
    </row>
    <row r="16" spans="3:17" x14ac:dyDescent="0.25">
      <c r="J16" s="2"/>
      <c r="P16" s="2"/>
      <c r="Q16" s="2"/>
    </row>
    <row r="17" spans="5:17" x14ac:dyDescent="0.25">
      <c r="F17" s="2"/>
      <c r="I17" s="2"/>
      <c r="J17" s="2"/>
      <c r="M17" s="2"/>
      <c r="N17" s="2"/>
      <c r="O17" s="2"/>
      <c r="P17" s="2"/>
      <c r="Q17" s="2"/>
    </row>
    <row r="18" spans="5:17" x14ac:dyDescent="0.25"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5:17" x14ac:dyDescent="0.25">
      <c r="G19" s="8"/>
      <c r="H19" s="8"/>
      <c r="I19" s="43"/>
      <c r="J19" s="43"/>
      <c r="P19" s="43"/>
      <c r="Q19" s="43"/>
    </row>
    <row r="20" spans="5:17" x14ac:dyDescent="0.25">
      <c r="F20" s="2"/>
      <c r="G20" s="8"/>
      <c r="H20" s="8"/>
      <c r="I20" s="43"/>
      <c r="J20" s="43"/>
      <c r="M20" s="2"/>
      <c r="N20" s="2"/>
      <c r="O20" s="2"/>
      <c r="P20" s="43"/>
      <c r="Q20" s="43"/>
    </row>
    <row r="21" spans="5:17" x14ac:dyDescent="0.25">
      <c r="G21" s="8"/>
      <c r="H21" s="8"/>
    </row>
    <row r="22" spans="5:17" x14ac:dyDescent="0.25">
      <c r="G22" s="8"/>
      <c r="H22" s="8"/>
    </row>
    <row r="23" spans="5:17" x14ac:dyDescent="0.25">
      <c r="G23" s="8"/>
      <c r="H23" s="8"/>
    </row>
    <row r="24" spans="5:17" x14ac:dyDescent="0.25">
      <c r="G24" s="8"/>
      <c r="H24" s="8"/>
    </row>
    <row r="25" spans="5:17" x14ac:dyDescent="0.25">
      <c r="G25" s="8"/>
      <c r="H25" s="8"/>
    </row>
    <row r="26" spans="5:17" x14ac:dyDescent="0.25">
      <c r="G26" s="8"/>
      <c r="H26" s="8"/>
    </row>
  </sheetData>
  <mergeCells count="2">
    <mergeCell ref="C2:H2"/>
    <mergeCell ref="C3:H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EEB6-A8EA-4757-BCB9-497D9CB7BEE1}">
  <dimension ref="C2:M22"/>
  <sheetViews>
    <sheetView zoomScale="55" zoomScaleNormal="55" workbookViewId="0">
      <selection activeCell="K18" sqref="K18"/>
    </sheetView>
  </sheetViews>
  <sheetFormatPr defaultRowHeight="13.8" x14ac:dyDescent="0.25"/>
  <cols>
    <col min="3" max="3" width="29.77734375" customWidth="1"/>
    <col min="4" max="4" width="13.21875" customWidth="1"/>
    <col min="5" max="5" width="12.77734375" customWidth="1"/>
    <col min="6" max="6" width="14.21875" customWidth="1"/>
    <col min="7" max="8" width="11.88671875" customWidth="1"/>
    <col min="9" max="9" width="15.77734375" customWidth="1"/>
    <col min="10" max="11" width="11.5546875" bestFit="1" customWidth="1"/>
    <col min="12" max="12" width="11.21875" bestFit="1" customWidth="1"/>
  </cols>
  <sheetData>
    <row r="2" spans="3:13" x14ac:dyDescent="0.25">
      <c r="C2" s="126" t="s">
        <v>394</v>
      </c>
      <c r="D2" s="127"/>
      <c r="E2" s="127"/>
      <c r="F2" s="127"/>
      <c r="G2" s="127"/>
      <c r="H2" s="127"/>
      <c r="I2" s="128"/>
      <c r="J2" s="110" t="s">
        <v>271</v>
      </c>
      <c r="K2" s="110" t="s">
        <v>257</v>
      </c>
    </row>
    <row r="3" spans="3:13" x14ac:dyDescent="0.25">
      <c r="C3" s="47"/>
      <c r="D3" s="60" t="s">
        <v>0</v>
      </c>
      <c r="E3" s="60" t="s">
        <v>1</v>
      </c>
      <c r="F3" s="60" t="s">
        <v>2</v>
      </c>
      <c r="G3" s="60" t="s">
        <v>6</v>
      </c>
      <c r="H3" s="60" t="s">
        <v>8</v>
      </c>
      <c r="I3" s="60" t="s">
        <v>10</v>
      </c>
      <c r="J3" s="110"/>
      <c r="K3" s="110"/>
    </row>
    <row r="4" spans="3:13" x14ac:dyDescent="0.25">
      <c r="C4" s="47" t="s">
        <v>35</v>
      </c>
      <c r="D4" s="64">
        <v>122200</v>
      </c>
      <c r="E4" s="64">
        <v>138800</v>
      </c>
      <c r="F4" s="64">
        <v>121700</v>
      </c>
      <c r="G4" s="64">
        <v>120700</v>
      </c>
      <c r="H4" s="64">
        <v>120300</v>
      </c>
      <c r="I4" s="64">
        <v>120600</v>
      </c>
      <c r="J4" s="64">
        <f>AVERAGE(D4:I4)</f>
        <v>124050</v>
      </c>
      <c r="K4" s="64">
        <f>STDEV(D4:I4)</f>
        <v>7262.1622124543601</v>
      </c>
      <c r="L4" s="37"/>
      <c r="M4" s="37"/>
    </row>
    <row r="5" spans="3:13" x14ac:dyDescent="0.25">
      <c r="C5" s="79" t="s">
        <v>36</v>
      </c>
      <c r="D5" s="64">
        <v>174800</v>
      </c>
      <c r="E5" s="64">
        <v>164700</v>
      </c>
      <c r="F5" s="64">
        <v>144500</v>
      </c>
      <c r="G5" s="64">
        <v>154900</v>
      </c>
      <c r="H5" s="64">
        <v>164300</v>
      </c>
      <c r="I5" s="64">
        <v>145200</v>
      </c>
      <c r="J5" s="64">
        <f>AVERAGE(D5:I5)</f>
        <v>158066.66666666666</v>
      </c>
      <c r="K5" s="64">
        <f>STDEV(D5:I5)</f>
        <v>12020.759820687987</v>
      </c>
      <c r="L5" s="37"/>
      <c r="M5" s="37"/>
    </row>
    <row r="6" spans="3:13" x14ac:dyDescent="0.25">
      <c r="L6" s="37"/>
      <c r="M6" s="37"/>
    </row>
    <row r="7" spans="3:13" x14ac:dyDescent="0.25">
      <c r="L7" s="37"/>
      <c r="M7" s="37"/>
    </row>
    <row r="8" spans="3:13" x14ac:dyDescent="0.25">
      <c r="D8" s="37"/>
      <c r="E8" s="37"/>
      <c r="F8" s="37"/>
      <c r="G8" s="37"/>
      <c r="H8" s="37"/>
      <c r="I8" s="37"/>
    </row>
    <row r="9" spans="3:13" x14ac:dyDescent="0.25">
      <c r="D9" s="37"/>
      <c r="E9" s="37"/>
      <c r="F9" s="37"/>
      <c r="G9" s="37"/>
      <c r="H9" s="37"/>
      <c r="I9" s="37"/>
    </row>
    <row r="10" spans="3:13" x14ac:dyDescent="0.25">
      <c r="D10" s="37"/>
      <c r="E10" s="37"/>
      <c r="F10" s="37"/>
      <c r="G10" s="37"/>
      <c r="H10" s="37"/>
      <c r="I10" s="37"/>
    </row>
    <row r="11" spans="3:13" x14ac:dyDescent="0.25">
      <c r="D11" s="37"/>
      <c r="E11" s="37"/>
      <c r="F11" s="37"/>
      <c r="G11" s="37"/>
    </row>
    <row r="12" spans="3:13" x14ac:dyDescent="0.25">
      <c r="D12" s="37"/>
      <c r="E12" s="37"/>
      <c r="F12" s="37"/>
      <c r="G12" s="37"/>
    </row>
    <row r="13" spans="3:13" x14ac:dyDescent="0.25">
      <c r="D13" s="37"/>
      <c r="E13" s="37"/>
      <c r="F13" s="37"/>
      <c r="G13" s="37"/>
    </row>
    <row r="14" spans="3:13" x14ac:dyDescent="0.25">
      <c r="D14" s="37"/>
      <c r="E14" s="37"/>
      <c r="F14" s="37"/>
      <c r="G14" s="37"/>
    </row>
    <row r="15" spans="3:13" x14ac:dyDescent="0.25">
      <c r="D15" s="37"/>
      <c r="E15" s="37"/>
      <c r="F15" s="37"/>
      <c r="G15" s="37"/>
    </row>
    <row r="19" spans="4:7" x14ac:dyDescent="0.25">
      <c r="D19" s="37"/>
      <c r="E19" s="37"/>
      <c r="F19" s="37"/>
      <c r="G19" s="37"/>
    </row>
    <row r="20" spans="4:7" x14ac:dyDescent="0.25">
      <c r="D20" s="37"/>
      <c r="E20" s="37"/>
      <c r="F20" s="37"/>
      <c r="G20" s="37"/>
    </row>
    <row r="21" spans="4:7" x14ac:dyDescent="0.25">
      <c r="D21" s="37"/>
      <c r="E21" s="37"/>
      <c r="F21" s="37"/>
      <c r="G21" s="37"/>
    </row>
    <row r="22" spans="4:7" x14ac:dyDescent="0.25">
      <c r="D22" s="37"/>
      <c r="E22" s="37"/>
    </row>
  </sheetData>
  <mergeCells count="3">
    <mergeCell ref="C2:I2"/>
    <mergeCell ref="J2:J3"/>
    <mergeCell ref="K2:K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EA47-6ACA-4286-8779-8AA172067AA4}">
  <dimension ref="C2:O8"/>
  <sheetViews>
    <sheetView zoomScale="55" zoomScaleNormal="55" workbookViewId="0">
      <selection activeCell="J19" sqref="J19"/>
    </sheetView>
  </sheetViews>
  <sheetFormatPr defaultRowHeight="13.8" x14ac:dyDescent="0.25"/>
  <cols>
    <col min="3" max="3" width="22.44140625" customWidth="1"/>
    <col min="4" max="4" width="16.33203125" customWidth="1"/>
    <col min="5" max="5" width="15.44140625" customWidth="1"/>
    <col min="6" max="6" width="14.88671875" customWidth="1"/>
    <col min="9" max="9" width="24.6640625" customWidth="1"/>
    <col min="10" max="10" width="29.21875" customWidth="1"/>
    <col min="11" max="11" width="13.109375" customWidth="1"/>
    <col min="12" max="12" width="13" customWidth="1"/>
    <col min="13" max="13" width="14" customWidth="1"/>
  </cols>
  <sheetData>
    <row r="2" spans="3:15" x14ac:dyDescent="0.25">
      <c r="C2" s="119" t="s">
        <v>394</v>
      </c>
      <c r="D2" s="119"/>
      <c r="E2" s="119"/>
      <c r="F2" s="119"/>
      <c r="G2" s="119"/>
      <c r="H2" s="119"/>
      <c r="I2" s="14"/>
      <c r="J2" s="119" t="s">
        <v>394</v>
      </c>
      <c r="K2" s="119"/>
      <c r="L2" s="119"/>
      <c r="M2" s="119"/>
      <c r="N2" s="119"/>
      <c r="O2" s="119"/>
    </row>
    <row r="3" spans="3:15" x14ac:dyDescent="0.25">
      <c r="C3" s="120" t="s">
        <v>13</v>
      </c>
      <c r="D3" s="120"/>
      <c r="E3" s="120"/>
      <c r="F3" s="120"/>
      <c r="G3" s="110" t="s">
        <v>271</v>
      </c>
      <c r="H3" s="110" t="s">
        <v>257</v>
      </c>
      <c r="I3" s="14"/>
      <c r="J3" s="113" t="s">
        <v>14</v>
      </c>
      <c r="K3" s="114"/>
      <c r="L3" s="114"/>
      <c r="M3" s="115"/>
      <c r="N3" s="140" t="s">
        <v>271</v>
      </c>
      <c r="O3" s="140" t="s">
        <v>257</v>
      </c>
    </row>
    <row r="4" spans="3:15" x14ac:dyDescent="0.25">
      <c r="C4" s="47"/>
      <c r="D4" s="60" t="s">
        <v>0</v>
      </c>
      <c r="E4" s="60" t="s">
        <v>1</v>
      </c>
      <c r="F4" s="60" t="s">
        <v>2</v>
      </c>
      <c r="G4" s="110"/>
      <c r="H4" s="110"/>
      <c r="I4" s="14"/>
      <c r="J4" s="47"/>
      <c r="K4" s="60" t="s">
        <v>0</v>
      </c>
      <c r="L4" s="60" t="s">
        <v>1</v>
      </c>
      <c r="M4" s="60" t="s">
        <v>2</v>
      </c>
      <c r="N4" s="131"/>
      <c r="O4" s="131"/>
    </row>
    <row r="5" spans="3:15" x14ac:dyDescent="0.25">
      <c r="C5" s="47" t="s">
        <v>29</v>
      </c>
      <c r="D5" s="47">
        <v>24632</v>
      </c>
      <c r="E5" s="47">
        <v>24756</v>
      </c>
      <c r="F5" s="47">
        <v>23484</v>
      </c>
      <c r="G5" s="47">
        <f>AVERAGE(D5:F5)</f>
        <v>24290.666666666668</v>
      </c>
      <c r="H5" s="47">
        <f>STDEV(D5:F5)</f>
        <v>701.3396704403176</v>
      </c>
      <c r="I5" s="14"/>
      <c r="J5" s="47" t="s">
        <v>29</v>
      </c>
      <c r="K5" s="47">
        <v>56852</v>
      </c>
      <c r="L5" s="47">
        <v>54708</v>
      </c>
      <c r="M5" s="47">
        <v>54098</v>
      </c>
      <c r="N5" s="47">
        <f>AVERAGE(K5:M5)</f>
        <v>55219.333333333336</v>
      </c>
      <c r="O5" s="47">
        <f>STDEV(K5:M5)</f>
        <v>1446.4526723447723</v>
      </c>
    </row>
    <row r="6" spans="3:15" x14ac:dyDescent="0.25">
      <c r="C6" s="47" t="s">
        <v>35</v>
      </c>
      <c r="D6" s="47">
        <v>15721</v>
      </c>
      <c r="E6" s="47">
        <v>16375</v>
      </c>
      <c r="F6" s="47">
        <v>17711</v>
      </c>
      <c r="G6" s="47">
        <f t="shared" ref="G6:G7" si="0">AVERAGE(D6:F6)</f>
        <v>16602.333333333332</v>
      </c>
      <c r="H6" s="47">
        <f t="shared" ref="H6:H7" si="1">STDEV(D6:F6)</f>
        <v>1014.2905566618144</v>
      </c>
      <c r="I6" s="14"/>
      <c r="J6" s="47" t="s">
        <v>35</v>
      </c>
      <c r="K6" s="47">
        <v>66740</v>
      </c>
      <c r="L6" s="47">
        <v>75342</v>
      </c>
      <c r="M6" s="47">
        <v>63733</v>
      </c>
      <c r="N6" s="47">
        <f>AVERAGE(K6:M6)</f>
        <v>68605</v>
      </c>
      <c r="O6" s="47">
        <f t="shared" ref="O6:O7" si="2">STDEV(K6:M6)</f>
        <v>6025.0219086738598</v>
      </c>
    </row>
    <row r="7" spans="3:15" x14ac:dyDescent="0.25">
      <c r="C7" s="79" t="s">
        <v>36</v>
      </c>
      <c r="D7" s="47">
        <v>18264</v>
      </c>
      <c r="E7" s="47">
        <v>16338.999999999998</v>
      </c>
      <c r="F7" s="47">
        <v>17993</v>
      </c>
      <c r="G7" s="47">
        <f t="shared" si="0"/>
        <v>17532</v>
      </c>
      <c r="H7" s="47">
        <f t="shared" si="1"/>
        <v>1042.0158348125053</v>
      </c>
      <c r="I7" s="14"/>
      <c r="J7" s="79" t="s">
        <v>36</v>
      </c>
      <c r="K7" s="47">
        <v>59398</v>
      </c>
      <c r="L7" s="47">
        <v>67083</v>
      </c>
      <c r="M7" s="47">
        <v>57660</v>
      </c>
      <c r="N7" s="47">
        <f t="shared" ref="N7" si="3">AVERAGE(K7:M7)</f>
        <v>61380.333333333336</v>
      </c>
      <c r="O7" s="47">
        <f t="shared" si="2"/>
        <v>5014.5255342188984</v>
      </c>
    </row>
    <row r="8" spans="3:15" x14ac:dyDescent="0.25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</sheetData>
  <mergeCells count="8">
    <mergeCell ref="J3:M3"/>
    <mergeCell ref="N3:N4"/>
    <mergeCell ref="O3:O4"/>
    <mergeCell ref="C2:H2"/>
    <mergeCell ref="J2:O2"/>
    <mergeCell ref="C3:F3"/>
    <mergeCell ref="G3:G4"/>
    <mergeCell ref="H3:H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0830-2B42-428F-80DC-866CCC5CA4FC}">
  <dimension ref="C2:AA23"/>
  <sheetViews>
    <sheetView zoomScale="55" zoomScaleNormal="55" workbookViewId="0">
      <selection activeCell="H36" sqref="H36"/>
    </sheetView>
  </sheetViews>
  <sheetFormatPr defaultRowHeight="13.8" x14ac:dyDescent="0.25"/>
  <cols>
    <col min="3" max="3" width="8.88671875" style="14"/>
    <col min="4" max="4" width="16.88671875" style="14" customWidth="1"/>
    <col min="5" max="5" width="15.77734375" style="14" customWidth="1"/>
    <col min="6" max="6" width="18.21875" style="14" customWidth="1"/>
    <col min="7" max="7" width="15.44140625" style="14" customWidth="1"/>
    <col min="8" max="8" width="17.6640625" style="14" customWidth="1"/>
    <col min="9" max="9" width="17.21875" style="14" customWidth="1"/>
    <col min="10" max="11" width="8.88671875" style="14"/>
    <col min="13" max="13" width="8.88671875" customWidth="1"/>
    <col min="15" max="15" width="11.44140625" customWidth="1"/>
    <col min="16" max="16" width="10.77734375" customWidth="1"/>
    <col min="17" max="17" width="11.21875" customWidth="1"/>
    <col min="18" max="18" width="11.88671875" customWidth="1"/>
    <col min="19" max="19" width="12.109375" customWidth="1"/>
    <col min="20" max="20" width="11" customWidth="1"/>
    <col min="22" max="27" width="11.5546875" bestFit="1" customWidth="1"/>
  </cols>
  <sheetData>
    <row r="2" spans="3:27" x14ac:dyDescent="0.25">
      <c r="C2" s="110" t="s">
        <v>414</v>
      </c>
      <c r="D2" s="110"/>
      <c r="E2" s="110"/>
      <c r="F2" s="110"/>
      <c r="G2" s="110"/>
      <c r="H2" s="110"/>
      <c r="I2" s="110"/>
      <c r="J2" s="110" t="s">
        <v>271</v>
      </c>
      <c r="K2" s="110" t="s">
        <v>257</v>
      </c>
    </row>
    <row r="3" spans="3:27" x14ac:dyDescent="0.25">
      <c r="C3" s="47"/>
      <c r="D3" s="60" t="s">
        <v>230</v>
      </c>
      <c r="E3" s="60" t="s">
        <v>231</v>
      </c>
      <c r="F3" s="60" t="s">
        <v>232</v>
      </c>
      <c r="G3" s="60" t="s">
        <v>233</v>
      </c>
      <c r="H3" s="60" t="s">
        <v>234</v>
      </c>
      <c r="I3" s="60" t="s">
        <v>235</v>
      </c>
      <c r="J3" s="110"/>
      <c r="K3" s="110"/>
    </row>
    <row r="4" spans="3:27" x14ac:dyDescent="0.25">
      <c r="C4" s="47" t="s">
        <v>3</v>
      </c>
      <c r="D4" s="47">
        <v>100</v>
      </c>
      <c r="E4" s="47">
        <v>100</v>
      </c>
      <c r="F4" s="47">
        <v>100</v>
      </c>
      <c r="G4" s="47">
        <v>100</v>
      </c>
      <c r="H4" s="47">
        <v>100</v>
      </c>
      <c r="I4" s="47">
        <v>100</v>
      </c>
      <c r="J4" s="47">
        <f>AVERAGE(D4:I4)</f>
        <v>100</v>
      </c>
      <c r="K4" s="47">
        <f>STDEV(D4:I4)</f>
        <v>0</v>
      </c>
      <c r="O4" s="37"/>
      <c r="P4" s="37"/>
      <c r="Q4" s="37"/>
      <c r="R4" s="37"/>
      <c r="S4" s="37"/>
      <c r="T4" s="37"/>
      <c r="V4" s="37"/>
      <c r="W4" s="37"/>
      <c r="X4" s="37"/>
      <c r="Y4" s="37"/>
      <c r="Z4" s="37"/>
      <c r="AA4" s="37"/>
    </row>
    <row r="5" spans="3:27" x14ac:dyDescent="0.25">
      <c r="C5" s="47" t="s">
        <v>4</v>
      </c>
      <c r="D5" s="47">
        <v>18.579999999999998</v>
      </c>
      <c r="E5" s="47">
        <v>14.26</v>
      </c>
      <c r="F5" s="47">
        <v>14.73</v>
      </c>
      <c r="G5" s="47">
        <v>22.43</v>
      </c>
      <c r="H5" s="47">
        <v>19.41</v>
      </c>
      <c r="I5" s="47">
        <v>21.629999999999992</v>
      </c>
      <c r="J5" s="47">
        <f t="shared" ref="J5:J23" si="0">AVERAGE(D5:I5)</f>
        <v>18.506666666666664</v>
      </c>
      <c r="K5" s="47">
        <f t="shared" ref="K5:K23" si="1">STDEV(D5:I5)</f>
        <v>3.4136939913628161</v>
      </c>
      <c r="O5" s="37"/>
      <c r="P5" s="37"/>
      <c r="Q5" s="37"/>
      <c r="R5" s="37"/>
      <c r="S5" s="37"/>
      <c r="T5" s="37"/>
      <c r="V5" s="37"/>
      <c r="W5" s="37"/>
      <c r="X5" s="37"/>
      <c r="Y5" s="37"/>
      <c r="Z5" s="37"/>
      <c r="AA5" s="37"/>
    </row>
    <row r="6" spans="3:27" x14ac:dyDescent="0.25">
      <c r="C6" s="47" t="s">
        <v>3</v>
      </c>
      <c r="D6" s="47">
        <v>105</v>
      </c>
      <c r="E6" s="47">
        <v>105.2</v>
      </c>
      <c r="F6" s="47">
        <v>110.49999999999997</v>
      </c>
      <c r="G6" s="47">
        <v>105.5</v>
      </c>
      <c r="H6" s="47">
        <v>100.4</v>
      </c>
      <c r="I6" s="47">
        <v>99.269999999999982</v>
      </c>
      <c r="J6" s="47">
        <f t="shared" si="0"/>
        <v>104.31166666666665</v>
      </c>
      <c r="K6" s="47">
        <f t="shared" si="1"/>
        <v>4.0420312550333684</v>
      </c>
      <c r="O6" s="37"/>
      <c r="P6" s="37"/>
      <c r="Q6" s="37"/>
      <c r="R6" s="37"/>
      <c r="S6" s="37"/>
      <c r="T6" s="37"/>
      <c r="V6" s="37"/>
      <c r="W6" s="37"/>
      <c r="X6" s="37"/>
      <c r="Y6" s="37"/>
      <c r="Z6" s="37"/>
      <c r="AA6" s="37"/>
    </row>
    <row r="7" spans="3:27" x14ac:dyDescent="0.25">
      <c r="C7" s="47" t="s">
        <v>4</v>
      </c>
      <c r="D7" s="47">
        <v>17.399999999999995</v>
      </c>
      <c r="E7" s="47">
        <v>13.62</v>
      </c>
      <c r="F7" s="47">
        <v>17.269999999999996</v>
      </c>
      <c r="G7" s="47">
        <v>11.93</v>
      </c>
      <c r="H7" s="47">
        <v>19.32</v>
      </c>
      <c r="I7" s="47">
        <v>23.629999999999995</v>
      </c>
      <c r="J7" s="47">
        <f t="shared" si="0"/>
        <v>17.194999999999997</v>
      </c>
      <c r="K7" s="47">
        <f t="shared" si="1"/>
        <v>4.1586860905819698</v>
      </c>
      <c r="O7" s="37"/>
      <c r="P7" s="37"/>
      <c r="Q7" s="37"/>
      <c r="R7" s="37"/>
      <c r="S7" s="37"/>
      <c r="T7" s="37"/>
      <c r="V7" s="37"/>
      <c r="W7" s="37"/>
      <c r="X7" s="37"/>
      <c r="Y7" s="37"/>
      <c r="Z7" s="37"/>
      <c r="AA7" s="37"/>
    </row>
    <row r="8" spans="3:27" x14ac:dyDescent="0.25">
      <c r="C8" s="47" t="s">
        <v>3</v>
      </c>
      <c r="D8" s="47">
        <v>97.94</v>
      </c>
      <c r="E8" s="47">
        <v>108.09999999999997</v>
      </c>
      <c r="F8" s="47">
        <v>91.539999999999992</v>
      </c>
      <c r="G8" s="47">
        <v>99.48</v>
      </c>
      <c r="H8" s="47">
        <v>100.59999999999998</v>
      </c>
      <c r="I8" s="47">
        <v>85.529999999999987</v>
      </c>
      <c r="J8" s="47">
        <f t="shared" si="0"/>
        <v>97.198333333333323</v>
      </c>
      <c r="K8" s="47">
        <f t="shared" si="1"/>
        <v>7.8018008604851339</v>
      </c>
      <c r="O8" s="37"/>
      <c r="P8" s="37"/>
      <c r="Q8" s="37"/>
      <c r="R8" s="37"/>
      <c r="S8" s="37"/>
      <c r="T8" s="37"/>
      <c r="V8" s="37"/>
      <c r="W8" s="37"/>
      <c r="X8" s="37"/>
      <c r="Y8" s="37"/>
      <c r="Z8" s="37"/>
      <c r="AA8" s="37"/>
    </row>
    <row r="9" spans="3:27" x14ac:dyDescent="0.25">
      <c r="C9" s="47" t="s">
        <v>4</v>
      </c>
      <c r="D9" s="47">
        <v>19.11</v>
      </c>
      <c r="E9" s="47">
        <v>21.21</v>
      </c>
      <c r="F9" s="47">
        <v>25.64</v>
      </c>
      <c r="G9" s="47">
        <v>16.97</v>
      </c>
      <c r="H9" s="47">
        <v>16.03</v>
      </c>
      <c r="I9" s="47">
        <v>15.73</v>
      </c>
      <c r="J9" s="47">
        <f t="shared" si="0"/>
        <v>19.115000000000002</v>
      </c>
      <c r="K9" s="47">
        <f t="shared" si="1"/>
        <v>3.8089670515770955</v>
      </c>
      <c r="O9" s="37"/>
      <c r="P9" s="37"/>
      <c r="Q9" s="37"/>
      <c r="R9" s="37"/>
      <c r="S9" s="37"/>
      <c r="T9" s="37"/>
      <c r="V9" s="37"/>
      <c r="W9" s="37"/>
      <c r="X9" s="37"/>
      <c r="Y9" s="37"/>
      <c r="Z9" s="37"/>
      <c r="AA9" s="37"/>
    </row>
    <row r="10" spans="3:27" x14ac:dyDescent="0.25">
      <c r="C10" s="47" t="s">
        <v>3</v>
      </c>
      <c r="D10" s="47">
        <v>105.1</v>
      </c>
      <c r="E10" s="47">
        <v>112.99999999999997</v>
      </c>
      <c r="F10" s="47">
        <v>104.59999999999998</v>
      </c>
      <c r="G10" s="47">
        <v>94.53</v>
      </c>
      <c r="H10" s="47">
        <v>95.55</v>
      </c>
      <c r="I10" s="47">
        <v>119.09999999999997</v>
      </c>
      <c r="J10" s="47">
        <f t="shared" si="0"/>
        <v>105.31333333333332</v>
      </c>
      <c r="K10" s="47">
        <f t="shared" si="1"/>
        <v>9.6053561447073061</v>
      </c>
      <c r="O10" s="37"/>
      <c r="P10" s="37"/>
      <c r="Q10" s="37"/>
      <c r="R10" s="37"/>
      <c r="S10" s="37"/>
      <c r="T10" s="37"/>
      <c r="V10" s="37"/>
      <c r="W10" s="37"/>
      <c r="X10" s="37"/>
      <c r="Y10" s="37"/>
      <c r="Z10" s="37"/>
      <c r="AA10" s="37"/>
    </row>
    <row r="11" spans="3:27" x14ac:dyDescent="0.25">
      <c r="C11" s="47" t="s">
        <v>4</v>
      </c>
      <c r="D11" s="47">
        <v>19.38</v>
      </c>
      <c r="E11" s="47">
        <v>21.79</v>
      </c>
      <c r="F11" s="47">
        <v>26.319999999999993</v>
      </c>
      <c r="G11" s="47">
        <v>19.640000000000004</v>
      </c>
      <c r="H11" s="47">
        <v>14.61</v>
      </c>
      <c r="I11" s="47">
        <v>16.260000000000002</v>
      </c>
      <c r="J11" s="47">
        <f t="shared" si="0"/>
        <v>19.666666666666668</v>
      </c>
      <c r="K11" s="47">
        <f t="shared" si="1"/>
        <v>4.1480967523271017</v>
      </c>
      <c r="O11" s="37"/>
      <c r="P11" s="37"/>
      <c r="Q11" s="37"/>
      <c r="R11" s="37"/>
      <c r="S11" s="37"/>
      <c r="T11" s="37"/>
      <c r="V11" s="37"/>
      <c r="W11" s="37"/>
      <c r="X11" s="37"/>
      <c r="Y11" s="37"/>
      <c r="Z11" s="37"/>
      <c r="AA11" s="37"/>
    </row>
    <row r="12" spans="3:27" x14ac:dyDescent="0.25">
      <c r="C12" s="47" t="s">
        <v>3</v>
      </c>
      <c r="D12" s="47">
        <v>101.70000000000003</v>
      </c>
      <c r="E12" s="47">
        <v>105.3</v>
      </c>
      <c r="F12" s="47">
        <v>107.7</v>
      </c>
      <c r="G12" s="47">
        <v>93.66</v>
      </c>
      <c r="H12" s="47">
        <v>105.49999999999997</v>
      </c>
      <c r="I12" s="47">
        <v>93.019999999999982</v>
      </c>
      <c r="J12" s="47">
        <f t="shared" si="0"/>
        <v>101.14666666666666</v>
      </c>
      <c r="K12" s="47">
        <f t="shared" si="1"/>
        <v>6.3489673701056848</v>
      </c>
      <c r="O12" s="37"/>
      <c r="P12" s="37"/>
      <c r="Q12" s="37"/>
      <c r="R12" s="37"/>
      <c r="S12" s="37"/>
      <c r="T12" s="37"/>
      <c r="V12" s="37"/>
      <c r="W12" s="37"/>
      <c r="X12" s="37"/>
      <c r="Y12" s="37"/>
      <c r="Z12" s="37"/>
      <c r="AA12" s="37"/>
    </row>
    <row r="13" spans="3:27" x14ac:dyDescent="0.25">
      <c r="C13" s="47" t="s">
        <v>4</v>
      </c>
      <c r="D13" s="47">
        <v>19.940000000000001</v>
      </c>
      <c r="E13" s="47">
        <v>19.96</v>
      </c>
      <c r="F13" s="47">
        <v>19.12</v>
      </c>
      <c r="G13" s="47">
        <v>25.32</v>
      </c>
      <c r="H13" s="47">
        <v>14.62</v>
      </c>
      <c r="I13" s="47">
        <v>19.509999999999998</v>
      </c>
      <c r="J13" s="47">
        <f t="shared" si="0"/>
        <v>19.745000000000001</v>
      </c>
      <c r="K13" s="47">
        <f t="shared" si="1"/>
        <v>3.4022448471560653</v>
      </c>
      <c r="O13" s="37"/>
      <c r="P13" s="37"/>
      <c r="Q13" s="37"/>
      <c r="R13" s="37"/>
      <c r="S13" s="37"/>
      <c r="T13" s="37"/>
      <c r="V13" s="37"/>
      <c r="W13" s="37"/>
      <c r="X13" s="37"/>
      <c r="Y13" s="37"/>
      <c r="Z13" s="37"/>
      <c r="AA13" s="37"/>
    </row>
    <row r="14" spans="3:27" x14ac:dyDescent="0.25">
      <c r="C14" s="47" t="s">
        <v>3</v>
      </c>
      <c r="D14" s="47">
        <v>98.38</v>
      </c>
      <c r="E14" s="47">
        <v>89.84</v>
      </c>
      <c r="F14" s="47">
        <v>96.63</v>
      </c>
      <c r="G14" s="47">
        <v>107.2</v>
      </c>
      <c r="H14" s="47">
        <v>110.1</v>
      </c>
      <c r="I14" s="47">
        <v>81.430000000000007</v>
      </c>
      <c r="J14" s="47">
        <f t="shared" si="0"/>
        <v>97.263333333333321</v>
      </c>
      <c r="K14" s="47">
        <f t="shared" si="1"/>
        <v>10.686119345518588</v>
      </c>
      <c r="O14" s="37"/>
      <c r="P14" s="37"/>
      <c r="Q14" s="37"/>
      <c r="R14" s="37"/>
      <c r="S14" s="37"/>
      <c r="T14" s="37"/>
      <c r="V14" s="37"/>
      <c r="W14" s="37"/>
      <c r="X14" s="37"/>
      <c r="Y14" s="37"/>
      <c r="Z14" s="37"/>
      <c r="AA14" s="37"/>
    </row>
    <row r="15" spans="3:27" x14ac:dyDescent="0.25">
      <c r="C15" s="47" t="s">
        <v>4</v>
      </c>
      <c r="D15" s="47">
        <v>20.45</v>
      </c>
      <c r="E15" s="47">
        <v>13.509999999999996</v>
      </c>
      <c r="F15" s="47">
        <v>26.52</v>
      </c>
      <c r="G15" s="47">
        <v>18.520000000000003</v>
      </c>
      <c r="H15" s="47">
        <v>17.43</v>
      </c>
      <c r="I15" s="47">
        <v>24.409999999999997</v>
      </c>
      <c r="J15" s="47">
        <f t="shared" si="0"/>
        <v>20.14</v>
      </c>
      <c r="K15" s="47">
        <f t="shared" si="1"/>
        <v>4.7530790020785352</v>
      </c>
      <c r="O15" s="37"/>
      <c r="P15" s="37"/>
      <c r="Q15" s="37"/>
      <c r="R15" s="37"/>
      <c r="S15" s="37"/>
      <c r="T15" s="37"/>
      <c r="V15" s="37"/>
      <c r="W15" s="37"/>
      <c r="X15" s="37"/>
      <c r="Y15" s="37"/>
      <c r="Z15" s="37"/>
      <c r="AA15" s="37"/>
    </row>
    <row r="16" spans="3:27" x14ac:dyDescent="0.25">
      <c r="C16" s="47" t="s">
        <v>3</v>
      </c>
      <c r="D16" s="47">
        <v>99.77</v>
      </c>
      <c r="E16" s="47">
        <v>101.3</v>
      </c>
      <c r="F16" s="47">
        <v>106.29</v>
      </c>
      <c r="G16" s="47">
        <v>107.5</v>
      </c>
      <c r="H16" s="47">
        <v>93.01</v>
      </c>
      <c r="I16" s="47">
        <v>94.49</v>
      </c>
      <c r="J16" s="47">
        <f t="shared" si="0"/>
        <v>100.39333333333333</v>
      </c>
      <c r="K16" s="47">
        <f t="shared" si="1"/>
        <v>5.9304120149165591</v>
      </c>
      <c r="O16" s="37"/>
      <c r="P16" s="37"/>
      <c r="Q16" s="37"/>
      <c r="R16" s="37"/>
      <c r="S16" s="37"/>
      <c r="T16" s="37"/>
      <c r="V16" s="37"/>
      <c r="W16" s="37"/>
      <c r="X16" s="37"/>
      <c r="Y16" s="37"/>
      <c r="Z16" s="37"/>
      <c r="AA16" s="37"/>
    </row>
    <row r="17" spans="3:27" x14ac:dyDescent="0.25">
      <c r="C17" s="47" t="s">
        <v>4</v>
      </c>
      <c r="D17" s="47">
        <v>18.32</v>
      </c>
      <c r="E17" s="47">
        <v>13.52</v>
      </c>
      <c r="F17" s="47">
        <v>19.629999999999995</v>
      </c>
      <c r="G17" s="47">
        <v>22.74</v>
      </c>
      <c r="H17" s="47">
        <v>18.739999999999998</v>
      </c>
      <c r="I17" s="47">
        <v>15.319999999999997</v>
      </c>
      <c r="J17" s="47">
        <f t="shared" si="0"/>
        <v>18.044999999999998</v>
      </c>
      <c r="K17" s="47">
        <f t="shared" si="1"/>
        <v>3.2562294145222754</v>
      </c>
      <c r="O17" s="37"/>
      <c r="P17" s="37"/>
      <c r="Q17" s="37"/>
      <c r="R17" s="37"/>
      <c r="S17" s="37"/>
      <c r="T17" s="37"/>
      <c r="V17" s="37"/>
      <c r="W17" s="37"/>
      <c r="X17" s="37"/>
      <c r="Y17" s="37"/>
      <c r="Z17" s="37"/>
      <c r="AA17" s="37"/>
    </row>
    <row r="18" spans="3:27" x14ac:dyDescent="0.25">
      <c r="C18" s="47" t="s">
        <v>3</v>
      </c>
      <c r="D18" s="47">
        <v>104.6</v>
      </c>
      <c r="E18" s="47">
        <v>107.6</v>
      </c>
      <c r="F18" s="47">
        <v>102.5</v>
      </c>
      <c r="G18" s="47">
        <v>98.61</v>
      </c>
      <c r="H18" s="47">
        <v>115.2</v>
      </c>
      <c r="I18" s="47">
        <v>92.629999999999967</v>
      </c>
      <c r="J18" s="47">
        <f t="shared" si="0"/>
        <v>103.52333333333333</v>
      </c>
      <c r="K18" s="47">
        <f t="shared" si="1"/>
        <v>7.7197892890069753</v>
      </c>
      <c r="O18" s="37"/>
      <c r="P18" s="37"/>
      <c r="Q18" s="37"/>
      <c r="R18" s="37"/>
      <c r="S18" s="37"/>
      <c r="T18" s="37"/>
      <c r="V18" s="37"/>
      <c r="W18" s="37"/>
      <c r="X18" s="37"/>
      <c r="Y18" s="37"/>
      <c r="Z18" s="37"/>
      <c r="AA18" s="37"/>
    </row>
    <row r="19" spans="3:27" x14ac:dyDescent="0.25">
      <c r="C19" s="47" t="s">
        <v>4</v>
      </c>
      <c r="D19" s="47">
        <v>16.62</v>
      </c>
      <c r="E19" s="47">
        <v>17.719999999999995</v>
      </c>
      <c r="F19" s="47">
        <v>19.010000000000002</v>
      </c>
      <c r="G19" s="47">
        <v>12.520000000000003</v>
      </c>
      <c r="H19" s="47">
        <v>14.41</v>
      </c>
      <c r="I19" s="47">
        <v>18.52</v>
      </c>
      <c r="J19" s="47">
        <f t="shared" si="0"/>
        <v>16.466666666666665</v>
      </c>
      <c r="K19" s="47">
        <f t="shared" si="1"/>
        <v>2.5331850833815319</v>
      </c>
      <c r="O19" s="37"/>
      <c r="P19" s="37"/>
      <c r="Q19" s="37"/>
      <c r="R19" s="37"/>
      <c r="S19" s="37"/>
      <c r="T19" s="37"/>
      <c r="V19" s="37"/>
      <c r="W19" s="37"/>
      <c r="X19" s="37"/>
      <c r="Y19" s="37"/>
      <c r="Z19" s="37"/>
      <c r="AA19" s="37"/>
    </row>
    <row r="20" spans="3:27" x14ac:dyDescent="0.25">
      <c r="C20" s="47" t="s">
        <v>3</v>
      </c>
      <c r="D20" s="47">
        <v>98.659999999999968</v>
      </c>
      <c r="E20" s="47">
        <v>99.04</v>
      </c>
      <c r="F20" s="47">
        <v>103.1</v>
      </c>
      <c r="G20" s="47">
        <v>89.53</v>
      </c>
      <c r="H20" s="47">
        <v>95.569999999999979</v>
      </c>
      <c r="I20" s="47">
        <v>109.39999999999998</v>
      </c>
      <c r="J20" s="47">
        <f t="shared" si="0"/>
        <v>99.216666666666654</v>
      </c>
      <c r="K20" s="47">
        <f t="shared" si="1"/>
        <v>6.7268318446848809</v>
      </c>
      <c r="O20" s="37"/>
      <c r="P20" s="37"/>
      <c r="Q20" s="37"/>
      <c r="R20" s="37"/>
      <c r="S20" s="37"/>
      <c r="T20" s="37"/>
      <c r="V20" s="37"/>
      <c r="W20" s="37"/>
      <c r="X20" s="37"/>
      <c r="Y20" s="37"/>
      <c r="Z20" s="37"/>
      <c r="AA20" s="37"/>
    </row>
    <row r="21" spans="3:27" x14ac:dyDescent="0.25">
      <c r="C21" s="47" t="s">
        <v>4</v>
      </c>
      <c r="D21" s="47">
        <v>14.14</v>
      </c>
      <c r="E21" s="47">
        <v>16.620000000000005</v>
      </c>
      <c r="F21" s="47">
        <v>19.039999999999996</v>
      </c>
      <c r="G21" s="47">
        <v>12.520000000000003</v>
      </c>
      <c r="H21" s="47">
        <v>11.079999999999997</v>
      </c>
      <c r="I21" s="47">
        <v>11.63</v>
      </c>
      <c r="J21" s="47">
        <f t="shared" si="0"/>
        <v>14.171666666666665</v>
      </c>
      <c r="K21" s="47">
        <f t="shared" si="1"/>
        <v>3.1126350037655857</v>
      </c>
      <c r="O21" s="37"/>
      <c r="P21" s="37"/>
      <c r="Q21" s="37"/>
      <c r="R21" s="37"/>
      <c r="S21" s="37"/>
      <c r="T21" s="37"/>
      <c r="V21" s="37"/>
      <c r="W21" s="37"/>
      <c r="X21" s="37"/>
      <c r="Y21" s="37"/>
      <c r="Z21" s="37"/>
      <c r="AA21" s="37"/>
    </row>
    <row r="22" spans="3:27" x14ac:dyDescent="0.25">
      <c r="C22" s="47" t="s">
        <v>3</v>
      </c>
      <c r="D22" s="47">
        <v>107.70000000000003</v>
      </c>
      <c r="E22" s="47">
        <v>115.2</v>
      </c>
      <c r="F22" s="47">
        <v>108.29999999999997</v>
      </c>
      <c r="G22" s="47">
        <v>99.739999999999981</v>
      </c>
      <c r="H22" s="47">
        <v>99.20999999999998</v>
      </c>
      <c r="I22" s="47">
        <v>114</v>
      </c>
      <c r="J22" s="47">
        <f t="shared" si="0"/>
        <v>107.35833333333331</v>
      </c>
      <c r="K22" s="47">
        <f t="shared" si="1"/>
        <v>6.7976655306558582</v>
      </c>
      <c r="O22" s="37"/>
      <c r="P22" s="37"/>
      <c r="Q22" s="37"/>
      <c r="R22" s="37"/>
      <c r="S22" s="37"/>
      <c r="T22" s="37"/>
      <c r="V22" s="37"/>
      <c r="W22" s="37"/>
      <c r="X22" s="37"/>
      <c r="Y22" s="37"/>
      <c r="Z22" s="37"/>
      <c r="AA22" s="37"/>
    </row>
    <row r="23" spans="3:27" x14ac:dyDescent="0.25">
      <c r="C23" s="47" t="s">
        <v>4</v>
      </c>
      <c r="D23" s="47">
        <v>14.660000000000004</v>
      </c>
      <c r="E23" s="47">
        <v>12.519999999999996</v>
      </c>
      <c r="F23" s="47">
        <v>12.39</v>
      </c>
      <c r="G23" s="47">
        <v>11.07</v>
      </c>
      <c r="H23" s="47">
        <v>16.420000000000002</v>
      </c>
      <c r="I23" s="47">
        <v>20.749999999999996</v>
      </c>
      <c r="J23" s="47">
        <f t="shared" si="0"/>
        <v>14.635</v>
      </c>
      <c r="K23" s="47">
        <f t="shared" si="1"/>
        <v>3.5440809810160845</v>
      </c>
      <c r="O23" s="37"/>
      <c r="P23" s="37"/>
      <c r="Q23" s="37"/>
      <c r="R23" s="37"/>
      <c r="S23" s="37"/>
      <c r="T23" s="37"/>
      <c r="V23" s="37"/>
      <c r="W23" s="37"/>
      <c r="X23" s="37"/>
      <c r="Y23" s="37"/>
      <c r="Z23" s="37"/>
      <c r="AA23" s="37"/>
    </row>
  </sheetData>
  <mergeCells count="3">
    <mergeCell ref="C2:I2"/>
    <mergeCell ref="J2:J3"/>
    <mergeCell ref="K2:K3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F82D-320D-4872-AA2B-37B469C7C322}">
  <dimension ref="D3:K12"/>
  <sheetViews>
    <sheetView zoomScale="70" zoomScaleNormal="70" workbookViewId="0">
      <selection activeCell="H13" sqref="H13"/>
    </sheetView>
  </sheetViews>
  <sheetFormatPr defaultRowHeight="13.8" x14ac:dyDescent="0.25"/>
  <cols>
    <col min="4" max="4" width="35.6640625" customWidth="1"/>
    <col min="5" max="5" width="16.109375" customWidth="1"/>
    <col min="6" max="6" width="12.77734375" customWidth="1"/>
    <col min="7" max="7" width="13.33203125" customWidth="1"/>
    <col min="8" max="11" width="10.77734375" bestFit="1" customWidth="1"/>
  </cols>
  <sheetData>
    <row r="3" spans="4:11" x14ac:dyDescent="0.25">
      <c r="D3" s="119" t="s">
        <v>395</v>
      </c>
      <c r="E3" s="119"/>
      <c r="F3" s="119"/>
      <c r="G3" s="119"/>
      <c r="H3" s="110" t="s">
        <v>271</v>
      </c>
      <c r="I3" s="110" t="s">
        <v>257</v>
      </c>
    </row>
    <row r="4" spans="4:11" x14ac:dyDescent="0.25">
      <c r="D4" s="47"/>
      <c r="E4" s="60" t="s">
        <v>0</v>
      </c>
      <c r="F4" s="60" t="s">
        <v>1</v>
      </c>
      <c r="G4" s="60" t="s">
        <v>2</v>
      </c>
      <c r="H4" s="110"/>
      <c r="I4" s="110"/>
    </row>
    <row r="5" spans="4:11" x14ac:dyDescent="0.25">
      <c r="D5" s="47" t="s">
        <v>35</v>
      </c>
      <c r="E5" s="64">
        <v>217400</v>
      </c>
      <c r="F5" s="64">
        <v>109300</v>
      </c>
      <c r="G5" s="64">
        <v>291500</v>
      </c>
      <c r="H5" s="64">
        <f>AVERAGE(E5:G5)</f>
        <v>206066.66666666666</v>
      </c>
      <c r="I5" s="64">
        <f>STDEV(E5:G5)</f>
        <v>91627.197563460024</v>
      </c>
      <c r="J5" s="37"/>
      <c r="K5" s="37"/>
    </row>
    <row r="6" spans="4:11" x14ac:dyDescent="0.25">
      <c r="D6" s="47" t="s">
        <v>17</v>
      </c>
      <c r="E6" s="64">
        <v>1921000</v>
      </c>
      <c r="F6" s="64">
        <v>1543000</v>
      </c>
      <c r="G6" s="64">
        <v>2080999.9999999998</v>
      </c>
      <c r="H6" s="64">
        <f t="shared" ref="H6:H7" si="0">AVERAGE(E6:G6)</f>
        <v>1848333.3333333333</v>
      </c>
      <c r="I6" s="64">
        <f t="shared" ref="I6:I7" si="1">STDEV(E6:G6)</f>
        <v>276263.15956589836</v>
      </c>
      <c r="J6" s="37"/>
      <c r="K6" s="37"/>
    </row>
    <row r="7" spans="4:11" x14ac:dyDescent="0.25">
      <c r="D7" s="82" t="s">
        <v>172</v>
      </c>
      <c r="E7" s="64">
        <v>673800</v>
      </c>
      <c r="F7" s="64">
        <v>509100</v>
      </c>
      <c r="G7" s="64">
        <v>752400</v>
      </c>
      <c r="H7" s="64">
        <f t="shared" si="0"/>
        <v>645100</v>
      </c>
      <c r="I7" s="64">
        <f t="shared" si="1"/>
        <v>124163.15878713781</v>
      </c>
      <c r="J7" s="37"/>
      <c r="K7" s="37"/>
    </row>
    <row r="8" spans="4:11" x14ac:dyDescent="0.25">
      <c r="D8" s="14"/>
      <c r="E8" s="14"/>
      <c r="F8" s="14"/>
      <c r="G8" s="14"/>
      <c r="H8" s="14"/>
      <c r="I8" s="14"/>
    </row>
    <row r="10" spans="4:11" x14ac:dyDescent="0.25">
      <c r="E10" s="37"/>
      <c r="F10" s="37"/>
      <c r="G10" s="37"/>
    </row>
    <row r="11" spans="4:11" x14ac:dyDescent="0.25">
      <c r="E11" s="37"/>
      <c r="F11" s="37"/>
      <c r="G11" s="37"/>
    </row>
    <row r="12" spans="4:11" x14ac:dyDescent="0.25">
      <c r="E12" s="37"/>
      <c r="F12" s="37"/>
      <c r="G12" s="37"/>
    </row>
  </sheetData>
  <mergeCells count="3">
    <mergeCell ref="D3:G3"/>
    <mergeCell ref="H3:H4"/>
    <mergeCell ref="I3:I4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F267-492F-423A-813A-BA345402CB8B}">
  <dimension ref="D1:P7"/>
  <sheetViews>
    <sheetView topLeftCell="D1" zoomScale="70" zoomScaleNormal="70" workbookViewId="0">
      <selection activeCell="Q39" sqref="Q39"/>
    </sheetView>
  </sheetViews>
  <sheetFormatPr defaultRowHeight="13.8" x14ac:dyDescent="0.25"/>
  <cols>
    <col min="4" max="4" width="25.44140625" customWidth="1"/>
    <col min="5" max="5" width="14.109375" customWidth="1"/>
    <col min="6" max="6" width="17.109375" customWidth="1"/>
    <col min="7" max="7" width="16.5546875" customWidth="1"/>
    <col min="10" max="10" width="12.77734375" customWidth="1"/>
    <col min="11" max="11" width="26.88671875" customWidth="1"/>
    <col min="12" max="12" width="15" customWidth="1"/>
    <col min="13" max="13" width="14.6640625" customWidth="1"/>
    <col min="14" max="14" width="14.21875" customWidth="1"/>
  </cols>
  <sheetData>
    <row r="1" spans="4:16" s="14" customFormat="1" x14ac:dyDescent="0.25"/>
    <row r="2" spans="4:16" s="14" customFormat="1" x14ac:dyDescent="0.25">
      <c r="D2" s="119" t="s">
        <v>396</v>
      </c>
      <c r="E2" s="119"/>
      <c r="F2" s="119"/>
      <c r="G2" s="119"/>
      <c r="H2" s="119"/>
      <c r="I2" s="119"/>
      <c r="K2" s="119" t="s">
        <v>396</v>
      </c>
      <c r="L2" s="119"/>
      <c r="M2" s="119"/>
      <c r="N2" s="119"/>
      <c r="O2" s="119"/>
      <c r="P2" s="119"/>
    </row>
    <row r="3" spans="4:16" s="14" customFormat="1" x14ac:dyDescent="0.25">
      <c r="D3" s="120" t="s">
        <v>228</v>
      </c>
      <c r="E3" s="120"/>
      <c r="F3" s="120"/>
      <c r="G3" s="120"/>
      <c r="H3" s="110" t="s">
        <v>271</v>
      </c>
      <c r="I3" s="110" t="s">
        <v>257</v>
      </c>
      <c r="K3" s="113" t="s">
        <v>229</v>
      </c>
      <c r="L3" s="114"/>
      <c r="M3" s="114"/>
      <c r="N3" s="115"/>
      <c r="O3" s="110" t="s">
        <v>271</v>
      </c>
      <c r="P3" s="110" t="s">
        <v>257</v>
      </c>
    </row>
    <row r="4" spans="4:16" s="14" customFormat="1" x14ac:dyDescent="0.25">
      <c r="D4" s="47"/>
      <c r="E4" s="60" t="s">
        <v>0</v>
      </c>
      <c r="F4" s="60" t="s">
        <v>1</v>
      </c>
      <c r="G4" s="60" t="s">
        <v>2</v>
      </c>
      <c r="H4" s="110"/>
      <c r="I4" s="110"/>
      <c r="K4" s="47"/>
      <c r="L4" s="60" t="s">
        <v>0</v>
      </c>
      <c r="M4" s="60" t="s">
        <v>1</v>
      </c>
      <c r="N4" s="60" t="s">
        <v>2</v>
      </c>
      <c r="O4" s="110"/>
      <c r="P4" s="110"/>
    </row>
    <row r="5" spans="4:16" s="14" customFormat="1" x14ac:dyDescent="0.25">
      <c r="D5" s="47" t="s">
        <v>35</v>
      </c>
      <c r="E5" s="47">
        <v>27871</v>
      </c>
      <c r="F5" s="47">
        <v>25808</v>
      </c>
      <c r="G5" s="47">
        <v>29390</v>
      </c>
      <c r="H5" s="47">
        <f>AVERAGE(E5:G5)</f>
        <v>27689.666666666668</v>
      </c>
      <c r="I5" s="47">
        <f>STDEV(E5:G5)</f>
        <v>1797.871612027214</v>
      </c>
      <c r="K5" s="47" t="s">
        <v>35</v>
      </c>
      <c r="L5" s="47">
        <v>32609</v>
      </c>
      <c r="M5" s="47">
        <v>34657</v>
      </c>
      <c r="N5" s="47">
        <v>37122</v>
      </c>
      <c r="O5" s="47">
        <f>AVERAGE(L5:N5)</f>
        <v>34796</v>
      </c>
      <c r="P5" s="47">
        <f>STDEV(L5:N5)</f>
        <v>2259.7086095335389</v>
      </c>
    </row>
    <row r="6" spans="4:16" s="14" customFormat="1" x14ac:dyDescent="0.25">
      <c r="D6" s="47" t="s">
        <v>17</v>
      </c>
      <c r="E6" s="47">
        <v>40106</v>
      </c>
      <c r="F6" s="47">
        <v>38459</v>
      </c>
      <c r="G6" s="47">
        <v>42199</v>
      </c>
      <c r="H6" s="47">
        <f t="shared" ref="H6:H7" si="0">AVERAGE(E6:G6)</f>
        <v>40254.666666666664</v>
      </c>
      <c r="I6" s="47">
        <f t="shared" ref="I6:I7" si="1">STDEV(E6:G6)</f>
        <v>1874.4269346478493</v>
      </c>
      <c r="K6" s="47" t="s">
        <v>17</v>
      </c>
      <c r="L6" s="47">
        <v>21516</v>
      </c>
      <c r="M6" s="47">
        <v>24472</v>
      </c>
      <c r="N6" s="47">
        <v>26770</v>
      </c>
      <c r="O6" s="47">
        <f t="shared" ref="O6:O7" si="2">AVERAGE(L6:N6)</f>
        <v>24252.666666666668</v>
      </c>
      <c r="P6" s="47">
        <f t="shared" ref="P6:P7" si="3">STDEV(L6:N6)</f>
        <v>2633.8582599170622</v>
      </c>
    </row>
    <row r="7" spans="4:16" s="14" customFormat="1" x14ac:dyDescent="0.25">
      <c r="D7" s="82" t="s">
        <v>37</v>
      </c>
      <c r="E7" s="47">
        <v>36837</v>
      </c>
      <c r="F7" s="47">
        <v>33293</v>
      </c>
      <c r="G7" s="47">
        <v>34976</v>
      </c>
      <c r="H7" s="47">
        <f t="shared" si="0"/>
        <v>35035.333333333336</v>
      </c>
      <c r="I7" s="47">
        <f t="shared" si="1"/>
        <v>1772.7448584986316</v>
      </c>
      <c r="K7" s="82" t="s">
        <v>37</v>
      </c>
      <c r="L7" s="47">
        <v>29993</v>
      </c>
      <c r="M7" s="47">
        <v>30052</v>
      </c>
      <c r="N7" s="47">
        <v>34038</v>
      </c>
      <c r="O7" s="47">
        <f t="shared" si="2"/>
        <v>31361</v>
      </c>
      <c r="P7" s="47">
        <f t="shared" si="3"/>
        <v>2318.5376856976036</v>
      </c>
    </row>
  </sheetData>
  <mergeCells count="8">
    <mergeCell ref="P3:P4"/>
    <mergeCell ref="D2:I2"/>
    <mergeCell ref="K2:P2"/>
    <mergeCell ref="D3:G3"/>
    <mergeCell ref="I3:I4"/>
    <mergeCell ref="H3:H4"/>
    <mergeCell ref="K3:N3"/>
    <mergeCell ref="O3:O4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9C35-E63C-4487-831E-0FBAD1742D1B}">
  <dimension ref="B5:Y23"/>
  <sheetViews>
    <sheetView zoomScale="55" zoomScaleNormal="55" workbookViewId="0">
      <selection activeCell="P32" sqref="P32"/>
    </sheetView>
  </sheetViews>
  <sheetFormatPr defaultRowHeight="13.8" x14ac:dyDescent="0.25"/>
  <cols>
    <col min="2" max="2" width="21.77734375" customWidth="1"/>
    <col min="3" max="3" width="15.109375" customWidth="1"/>
    <col min="4" max="4" width="13.44140625" customWidth="1"/>
    <col min="5" max="5" width="14.6640625" customWidth="1"/>
    <col min="6" max="6" width="10.21875" bestFit="1" customWidth="1"/>
    <col min="8" max="8" width="21.77734375" customWidth="1"/>
    <col min="9" max="9" width="13.5546875" customWidth="1"/>
    <col min="10" max="10" width="14.6640625" customWidth="1"/>
    <col min="11" max="11" width="13.88671875" customWidth="1"/>
    <col min="14" max="14" width="20.88671875" customWidth="1"/>
    <col min="15" max="16" width="14.21875" customWidth="1"/>
    <col min="17" max="17" width="12.5546875" customWidth="1"/>
    <col min="20" max="20" width="20.6640625" customWidth="1"/>
    <col min="21" max="21" width="12.6640625" customWidth="1"/>
    <col min="22" max="22" width="14.33203125" customWidth="1"/>
    <col min="23" max="23" width="14.109375" customWidth="1"/>
  </cols>
  <sheetData>
    <row r="5" spans="2:25" s="14" customFormat="1" x14ac:dyDescent="0.25"/>
    <row r="6" spans="2:25" s="14" customFormat="1" x14ac:dyDescent="0.25">
      <c r="B6" s="126" t="s">
        <v>397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8"/>
    </row>
    <row r="7" spans="2:25" s="14" customFormat="1" x14ac:dyDescent="0.25">
      <c r="B7" s="113" t="s">
        <v>267</v>
      </c>
      <c r="C7" s="114"/>
      <c r="D7" s="114"/>
      <c r="E7" s="114"/>
      <c r="F7" s="110" t="s">
        <v>256</v>
      </c>
      <c r="G7" s="110" t="s">
        <v>257</v>
      </c>
      <c r="H7" s="120" t="s">
        <v>268</v>
      </c>
      <c r="I7" s="120"/>
      <c r="J7" s="120"/>
      <c r="K7" s="120"/>
      <c r="L7" s="110" t="s">
        <v>271</v>
      </c>
      <c r="M7" s="110" t="s">
        <v>257</v>
      </c>
      <c r="N7" s="120" t="s">
        <v>269</v>
      </c>
      <c r="O7" s="120"/>
      <c r="P7" s="120"/>
      <c r="Q7" s="120"/>
      <c r="R7" s="110" t="s">
        <v>271</v>
      </c>
      <c r="S7" s="110" t="s">
        <v>257</v>
      </c>
      <c r="T7" s="120" t="s">
        <v>270</v>
      </c>
      <c r="U7" s="120"/>
      <c r="V7" s="120"/>
      <c r="W7" s="120"/>
      <c r="X7" s="119" t="s">
        <v>271</v>
      </c>
      <c r="Y7" s="119" t="s">
        <v>257</v>
      </c>
    </row>
    <row r="8" spans="2:25" s="14" customFormat="1" x14ac:dyDescent="0.25">
      <c r="B8" s="47" t="s">
        <v>220</v>
      </c>
      <c r="C8" s="60" t="s">
        <v>0</v>
      </c>
      <c r="D8" s="60" t="s">
        <v>1</v>
      </c>
      <c r="E8" s="83" t="s">
        <v>2</v>
      </c>
      <c r="F8" s="110"/>
      <c r="G8" s="110"/>
      <c r="H8" s="47" t="s">
        <v>220</v>
      </c>
      <c r="I8" s="60" t="s">
        <v>0</v>
      </c>
      <c r="J8" s="60" t="s">
        <v>1</v>
      </c>
      <c r="K8" s="60" t="s">
        <v>2</v>
      </c>
      <c r="L8" s="110"/>
      <c r="M8" s="110"/>
      <c r="N8" s="47" t="s">
        <v>220</v>
      </c>
      <c r="O8" s="60" t="s">
        <v>0</v>
      </c>
      <c r="P8" s="60" t="s">
        <v>1</v>
      </c>
      <c r="Q8" s="60" t="s">
        <v>2</v>
      </c>
      <c r="R8" s="110"/>
      <c r="S8" s="110"/>
      <c r="T8" s="47" t="s">
        <v>220</v>
      </c>
      <c r="U8" s="47" t="s">
        <v>0</v>
      </c>
      <c r="V8" s="47" t="s">
        <v>1</v>
      </c>
      <c r="W8" s="47" t="s">
        <v>2</v>
      </c>
      <c r="X8" s="119"/>
      <c r="Y8" s="119"/>
    </row>
    <row r="9" spans="2:25" s="14" customFormat="1" ht="14.4" x14ac:dyDescent="0.3">
      <c r="B9" s="47" t="s">
        <v>38</v>
      </c>
      <c r="C9" s="48">
        <v>28640</v>
      </c>
      <c r="D9" s="48">
        <v>24210</v>
      </c>
      <c r="E9" s="48">
        <v>26710</v>
      </c>
      <c r="F9" s="47">
        <f>AVERAGE(C9:E9)</f>
        <v>26520</v>
      </c>
      <c r="G9" s="47">
        <f>STDEV(C9:E9)</f>
        <v>2221.1033294288673</v>
      </c>
      <c r="H9" s="47" t="s">
        <v>38</v>
      </c>
      <c r="I9" s="48">
        <v>23400</v>
      </c>
      <c r="J9" s="48">
        <v>15950</v>
      </c>
      <c r="K9" s="48">
        <v>17620</v>
      </c>
      <c r="L9" s="47">
        <f>AVERAGE(I9:K9)</f>
        <v>18990</v>
      </c>
      <c r="M9" s="47">
        <f>STDEV(I9:K9)</f>
        <v>3909.3861410712552</v>
      </c>
      <c r="N9" s="47" t="s">
        <v>38</v>
      </c>
      <c r="O9" s="48">
        <v>76020</v>
      </c>
      <c r="P9" s="48">
        <v>70590</v>
      </c>
      <c r="Q9" s="48">
        <v>65310</v>
      </c>
      <c r="R9" s="47">
        <f>AVERAGE(O9:Q9)</f>
        <v>70640</v>
      </c>
      <c r="S9" s="47">
        <f>STDEV(O9:Q9)</f>
        <v>5355.1750671663385</v>
      </c>
      <c r="T9" s="47" t="s">
        <v>47</v>
      </c>
      <c r="U9" s="48">
        <v>81520</v>
      </c>
      <c r="V9" s="48">
        <v>90520</v>
      </c>
      <c r="W9" s="48">
        <v>90210</v>
      </c>
      <c r="X9" s="47">
        <f>AVERAGE(U9:W9)</f>
        <v>87416.666666666672</v>
      </c>
      <c r="Y9" s="47">
        <f>STDEV(U9:W9)</f>
        <v>5109.0149083099504</v>
      </c>
    </row>
    <row r="10" spans="2:25" s="14" customFormat="1" x14ac:dyDescent="0.25">
      <c r="B10" s="47" t="s">
        <v>40</v>
      </c>
      <c r="C10" s="48">
        <v>102499.99999999999</v>
      </c>
      <c r="D10" s="48">
        <v>97630</v>
      </c>
      <c r="E10" s="48">
        <v>103699.99999999999</v>
      </c>
      <c r="F10" s="47">
        <f t="shared" ref="F10:F13" si="0">AVERAGE(C10:E10)</f>
        <v>101276.66666666667</v>
      </c>
      <c r="G10" s="47">
        <f t="shared" ref="G10:G13" si="1">STDEV(C10:E10)</f>
        <v>3214.596916151896</v>
      </c>
      <c r="H10" s="47" t="s">
        <v>40</v>
      </c>
      <c r="I10" s="48">
        <v>178600</v>
      </c>
      <c r="J10" s="48">
        <v>171300</v>
      </c>
      <c r="K10" s="48">
        <v>230500</v>
      </c>
      <c r="L10" s="47">
        <f t="shared" ref="L10:L11" si="2">AVERAGE(I10:K10)</f>
        <v>193466.66666666666</v>
      </c>
      <c r="M10" s="47">
        <f t="shared" ref="M10:M12" si="3">STDEV(I10:K10)</f>
        <v>32278.837236389663</v>
      </c>
      <c r="N10" s="47" t="s">
        <v>40</v>
      </c>
      <c r="O10" s="48">
        <v>179100</v>
      </c>
      <c r="P10" s="48">
        <v>191700</v>
      </c>
      <c r="Q10" s="48">
        <v>210300.00000000003</v>
      </c>
      <c r="R10" s="47">
        <f t="shared" ref="R10:R13" si="4">AVERAGE(O10:Q10)</f>
        <v>193700</v>
      </c>
      <c r="S10" s="47">
        <f t="shared" ref="S10:S13" si="5">STDEV(O10:Q10)</f>
        <v>15695.859326586757</v>
      </c>
      <c r="T10" s="47" t="s">
        <v>39</v>
      </c>
      <c r="U10" s="48">
        <v>233800</v>
      </c>
      <c r="V10" s="48">
        <v>268200</v>
      </c>
      <c r="W10" s="48">
        <v>341700</v>
      </c>
      <c r="X10" s="47">
        <f t="shared" ref="X10:X13" si="6">AVERAGE(U10:W10)</f>
        <v>281233.33333333331</v>
      </c>
      <c r="Y10" s="47">
        <f t="shared" ref="Y10:Y13" si="7">STDEV(U10:W10)</f>
        <v>55118.085356199816</v>
      </c>
    </row>
    <row r="11" spans="2:25" s="14" customFormat="1" x14ac:dyDescent="0.25">
      <c r="B11" s="82" t="s">
        <v>42</v>
      </c>
      <c r="C11" s="48">
        <v>198600</v>
      </c>
      <c r="D11" s="48">
        <v>170100</v>
      </c>
      <c r="E11" s="48">
        <v>246400</v>
      </c>
      <c r="F11" s="47">
        <f t="shared" si="0"/>
        <v>205033.33333333334</v>
      </c>
      <c r="G11" s="47">
        <f t="shared" si="1"/>
        <v>38554.679785122527</v>
      </c>
      <c r="H11" s="82" t="s">
        <v>42</v>
      </c>
      <c r="I11" s="48">
        <v>213900</v>
      </c>
      <c r="J11" s="48">
        <v>338300</v>
      </c>
      <c r="K11" s="48">
        <v>350200</v>
      </c>
      <c r="L11" s="47">
        <f t="shared" si="2"/>
        <v>300800</v>
      </c>
      <c r="M11" s="47">
        <f t="shared" si="3"/>
        <v>75492.449953621195</v>
      </c>
      <c r="N11" s="82" t="s">
        <v>42</v>
      </c>
      <c r="O11" s="48">
        <v>323600</v>
      </c>
      <c r="P11" s="48">
        <v>374400</v>
      </c>
      <c r="Q11" s="48">
        <v>273400</v>
      </c>
      <c r="R11" s="47">
        <f t="shared" si="4"/>
        <v>323800</v>
      </c>
      <c r="S11" s="47">
        <f t="shared" si="5"/>
        <v>50500.297028829445</v>
      </c>
      <c r="T11" s="47" t="s">
        <v>41</v>
      </c>
      <c r="U11" s="48">
        <v>426500</v>
      </c>
      <c r="V11" s="48">
        <v>458700</v>
      </c>
      <c r="W11" s="48">
        <v>572000</v>
      </c>
      <c r="X11" s="47">
        <f t="shared" si="6"/>
        <v>485733.33333333331</v>
      </c>
      <c r="Y11" s="47">
        <f t="shared" si="7"/>
        <v>76424.23263162878</v>
      </c>
    </row>
    <row r="12" spans="2:25" s="14" customFormat="1" x14ac:dyDescent="0.25">
      <c r="B12" s="47" t="s">
        <v>44</v>
      </c>
      <c r="C12" s="48">
        <v>232700</v>
      </c>
      <c r="D12" s="48">
        <v>260900</v>
      </c>
      <c r="E12" s="48">
        <v>324400</v>
      </c>
      <c r="F12" s="47">
        <f t="shared" si="0"/>
        <v>272666.66666666669</v>
      </c>
      <c r="G12" s="47">
        <f t="shared" si="1"/>
        <v>46968.748475271597</v>
      </c>
      <c r="H12" s="47" t="s">
        <v>44</v>
      </c>
      <c r="I12" s="48">
        <v>328500</v>
      </c>
      <c r="J12" s="48">
        <v>416000</v>
      </c>
      <c r="K12" s="48">
        <v>572400</v>
      </c>
      <c r="L12" s="47">
        <f>AVERAGE(I12:K12)</f>
        <v>438966.66666666669</v>
      </c>
      <c r="M12" s="47">
        <f t="shared" si="3"/>
        <v>123561.33429731695</v>
      </c>
      <c r="N12" s="47" t="s">
        <v>44</v>
      </c>
      <c r="O12" s="48">
        <v>513700</v>
      </c>
      <c r="P12" s="48">
        <v>530100</v>
      </c>
      <c r="Q12" s="48">
        <v>605200</v>
      </c>
      <c r="R12" s="47">
        <f t="shared" si="4"/>
        <v>549666.66666666663</v>
      </c>
      <c r="S12" s="47">
        <f t="shared" si="5"/>
        <v>48787.327589583481</v>
      </c>
      <c r="T12" s="47" t="s">
        <v>43</v>
      </c>
      <c r="U12" s="48">
        <v>608200</v>
      </c>
      <c r="V12" s="48">
        <v>847200</v>
      </c>
      <c r="W12" s="48">
        <v>575500</v>
      </c>
      <c r="X12" s="47">
        <f t="shared" si="6"/>
        <v>676966.66666666663</v>
      </c>
      <c r="Y12" s="47">
        <f t="shared" si="7"/>
        <v>148330.25090430264</v>
      </c>
    </row>
    <row r="13" spans="2:25" s="14" customFormat="1" x14ac:dyDescent="0.25">
      <c r="B13" s="47" t="s">
        <v>46</v>
      </c>
      <c r="C13" s="48">
        <v>366300</v>
      </c>
      <c r="D13" s="48">
        <v>32730</v>
      </c>
      <c r="E13" s="48">
        <v>397700</v>
      </c>
      <c r="F13" s="47">
        <f t="shared" si="0"/>
        <v>265576.66666666669</v>
      </c>
      <c r="G13" s="47">
        <f t="shared" si="1"/>
        <v>202261.38443443258</v>
      </c>
      <c r="H13" s="47" t="s">
        <v>46</v>
      </c>
      <c r="I13" s="48">
        <v>397700</v>
      </c>
      <c r="J13" s="48">
        <v>32730</v>
      </c>
      <c r="K13" s="48">
        <v>626800</v>
      </c>
      <c r="L13" s="47">
        <f>AVERAGE(I13:K13)</f>
        <v>352410</v>
      </c>
      <c r="M13" s="47">
        <f t="shared" ref="M13" si="8">STDEV(I13:K13)</f>
        <v>299613.3830455509</v>
      </c>
      <c r="N13" s="47" t="s">
        <v>46</v>
      </c>
      <c r="O13" s="48">
        <v>564800</v>
      </c>
      <c r="P13" s="48">
        <v>657200</v>
      </c>
      <c r="Q13" s="48">
        <v>461100</v>
      </c>
      <c r="R13" s="47">
        <f t="shared" si="4"/>
        <v>561033.33333333337</v>
      </c>
      <c r="S13" s="47">
        <f t="shared" si="5"/>
        <v>98104.24727468894</v>
      </c>
      <c r="T13" s="47" t="s">
        <v>45</v>
      </c>
      <c r="U13" s="48">
        <v>726700</v>
      </c>
      <c r="V13" s="48">
        <v>853300</v>
      </c>
      <c r="W13" s="48">
        <v>572300</v>
      </c>
      <c r="X13" s="47">
        <f t="shared" si="6"/>
        <v>717433.33333333337</v>
      </c>
      <c r="Y13" s="47">
        <f t="shared" si="7"/>
        <v>140729.00672332401</v>
      </c>
    </row>
    <row r="14" spans="2:25" s="14" customFormat="1" x14ac:dyDescent="0.25">
      <c r="C14" s="54"/>
      <c r="D14" s="54"/>
      <c r="E14" s="84"/>
      <c r="U14" s="66"/>
      <c r="V14" s="66"/>
      <c r="W14" s="66"/>
    </row>
    <row r="15" spans="2:25" x14ac:dyDescent="0.25">
      <c r="C15" s="38"/>
    </row>
    <row r="16" spans="2:2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3:2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3:2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3:2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3:2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3:2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3:2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3:2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</sheetData>
  <mergeCells count="13">
    <mergeCell ref="B6:Y6"/>
    <mergeCell ref="X7:X8"/>
    <mergeCell ref="Y7:Y8"/>
    <mergeCell ref="T7:W7"/>
    <mergeCell ref="H7:K7"/>
    <mergeCell ref="B7:E7"/>
    <mergeCell ref="N7:Q7"/>
    <mergeCell ref="F7:F8"/>
    <mergeCell ref="G7:G8"/>
    <mergeCell ref="M7:M8"/>
    <mergeCell ref="L7:L8"/>
    <mergeCell ref="R7:R8"/>
    <mergeCell ref="S7:S8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A7DB-BC45-42C3-B77D-2F2EB175D095}">
  <dimension ref="A1:Z60"/>
  <sheetViews>
    <sheetView zoomScale="55" zoomScaleNormal="55" workbookViewId="0">
      <selection activeCell="H21" sqref="H21"/>
    </sheetView>
  </sheetViews>
  <sheetFormatPr defaultRowHeight="13.8" x14ac:dyDescent="0.25"/>
  <cols>
    <col min="1" max="1" width="13" customWidth="1"/>
    <col min="2" max="2" width="23.6640625" customWidth="1"/>
    <col min="3" max="3" width="14" customWidth="1"/>
    <col min="4" max="4" width="13.88671875" customWidth="1"/>
    <col min="5" max="5" width="13.5546875" customWidth="1"/>
    <col min="6" max="6" width="11.5546875" bestFit="1" customWidth="1"/>
    <col min="8" max="8" width="19.6640625" customWidth="1"/>
    <col min="9" max="9" width="12" customWidth="1"/>
    <col min="10" max="10" width="11.88671875" customWidth="1"/>
    <col min="11" max="11" width="13.44140625" customWidth="1"/>
    <col min="13" max="13" width="11.6640625" customWidth="1"/>
    <col min="14" max="14" width="21.33203125" customWidth="1"/>
    <col min="15" max="15" width="12.33203125" customWidth="1"/>
    <col min="16" max="16" width="13.21875" customWidth="1"/>
    <col min="17" max="17" width="11.6640625" customWidth="1"/>
    <col min="18" max="18" width="11.44140625" customWidth="1"/>
    <col min="19" max="19" width="11.88671875" customWidth="1"/>
    <col min="20" max="20" width="24.77734375" customWidth="1"/>
    <col min="21" max="21" width="11.5546875" customWidth="1"/>
    <col min="22" max="22" width="11.77734375" customWidth="1"/>
    <col min="23" max="23" width="12" customWidth="1"/>
  </cols>
  <sheetData>
    <row r="1" spans="1:25" s="14" customFormat="1" x14ac:dyDescent="0.25">
      <c r="B1" s="126" t="s">
        <v>398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8"/>
    </row>
    <row r="2" spans="1:25" s="14" customFormat="1" x14ac:dyDescent="0.25">
      <c r="B2" s="113" t="s">
        <v>267</v>
      </c>
      <c r="C2" s="114"/>
      <c r="D2" s="114"/>
      <c r="E2" s="114"/>
      <c r="F2" s="110" t="s">
        <v>271</v>
      </c>
      <c r="G2" s="110" t="s">
        <v>257</v>
      </c>
      <c r="H2" s="120" t="s">
        <v>268</v>
      </c>
      <c r="I2" s="120"/>
      <c r="J2" s="120"/>
      <c r="K2" s="120"/>
      <c r="L2" s="110" t="s">
        <v>271</v>
      </c>
      <c r="M2" s="110" t="s">
        <v>257</v>
      </c>
      <c r="N2" s="120" t="s">
        <v>269</v>
      </c>
      <c r="O2" s="120"/>
      <c r="P2" s="120"/>
      <c r="Q2" s="120"/>
      <c r="R2" s="110" t="s">
        <v>271</v>
      </c>
      <c r="S2" s="110" t="s">
        <v>257</v>
      </c>
      <c r="T2" s="120" t="s">
        <v>270</v>
      </c>
      <c r="U2" s="120"/>
      <c r="V2" s="120"/>
      <c r="W2" s="120"/>
      <c r="X2" s="119" t="s">
        <v>271</v>
      </c>
      <c r="Y2" s="119" t="s">
        <v>257</v>
      </c>
    </row>
    <row r="3" spans="1:25" s="14" customFormat="1" x14ac:dyDescent="0.25">
      <c r="A3" s="47" t="s">
        <v>272</v>
      </c>
      <c r="B3" s="47" t="s">
        <v>220</v>
      </c>
      <c r="C3" s="60" t="s">
        <v>0</v>
      </c>
      <c r="D3" s="60" t="s">
        <v>1</v>
      </c>
      <c r="E3" s="83" t="s">
        <v>2</v>
      </c>
      <c r="F3" s="110"/>
      <c r="G3" s="110"/>
      <c r="H3" s="47" t="s">
        <v>220</v>
      </c>
      <c r="I3" s="60" t="s">
        <v>0</v>
      </c>
      <c r="J3" s="60" t="s">
        <v>1</v>
      </c>
      <c r="K3" s="60" t="s">
        <v>2</v>
      </c>
      <c r="L3" s="110"/>
      <c r="M3" s="110"/>
      <c r="N3" s="47" t="s">
        <v>220</v>
      </c>
      <c r="O3" s="60" t="s">
        <v>0</v>
      </c>
      <c r="P3" s="60" t="s">
        <v>1</v>
      </c>
      <c r="Q3" s="60" t="s">
        <v>2</v>
      </c>
      <c r="R3" s="110"/>
      <c r="S3" s="110"/>
      <c r="T3" s="47" t="s">
        <v>220</v>
      </c>
      <c r="U3" s="47" t="s">
        <v>0</v>
      </c>
      <c r="V3" s="47" t="s">
        <v>1</v>
      </c>
      <c r="W3" s="47" t="s">
        <v>2</v>
      </c>
      <c r="X3" s="119"/>
      <c r="Y3" s="119"/>
    </row>
    <row r="4" spans="1:25" s="14" customFormat="1" x14ac:dyDescent="0.25">
      <c r="B4" s="47">
        <v>0</v>
      </c>
      <c r="C4" s="47">
        <v>0</v>
      </c>
      <c r="D4" s="47">
        <v>0</v>
      </c>
      <c r="E4" s="5">
        <v>0</v>
      </c>
      <c r="F4" s="47">
        <f>AVERAGE(C4:E4)</f>
        <v>0</v>
      </c>
      <c r="G4" s="47">
        <f>STDEV(C4:E4)</f>
        <v>0</v>
      </c>
      <c r="H4" s="47">
        <v>0</v>
      </c>
      <c r="I4" s="47">
        <v>0</v>
      </c>
      <c r="J4" s="47">
        <v>0</v>
      </c>
      <c r="K4" s="47">
        <v>0</v>
      </c>
      <c r="L4" s="47">
        <f>AVERAGE(I4:K4)</f>
        <v>0</v>
      </c>
      <c r="M4" s="47">
        <f>AVERAGE(J4:L4)</f>
        <v>0</v>
      </c>
      <c r="N4" s="47">
        <v>0</v>
      </c>
      <c r="O4" s="47">
        <v>0</v>
      </c>
      <c r="P4" s="47">
        <v>0</v>
      </c>
      <c r="Q4" s="47">
        <v>0</v>
      </c>
      <c r="R4" s="47">
        <f>AVERAGE(O4:Q4)</f>
        <v>0</v>
      </c>
      <c r="S4" s="47">
        <f>AVERAGE(P4:R4)</f>
        <v>0</v>
      </c>
      <c r="T4" s="47">
        <v>0</v>
      </c>
      <c r="U4" s="47">
        <v>0</v>
      </c>
      <c r="V4" s="47">
        <v>0</v>
      </c>
      <c r="W4" s="47">
        <v>0</v>
      </c>
      <c r="X4" s="47">
        <f>AVERAGE(U4:W4)</f>
        <v>0</v>
      </c>
      <c r="Y4" s="47">
        <f>AVERAGE(V4:X4)</f>
        <v>0</v>
      </c>
    </row>
    <row r="5" spans="1:25" s="14" customFormat="1" x14ac:dyDescent="0.25">
      <c r="B5" s="47" t="s">
        <v>48</v>
      </c>
      <c r="C5" s="47">
        <v>5257</v>
      </c>
      <c r="D5" s="47">
        <v>10303</v>
      </c>
      <c r="E5" s="5">
        <v>1055</v>
      </c>
      <c r="F5" s="47">
        <f>AVERAGE(C5:E5)</f>
        <v>5538.333333333333</v>
      </c>
      <c r="G5" s="47">
        <f>STDEV(C5:E5)</f>
        <v>4630.4143803047837</v>
      </c>
      <c r="H5" s="47" t="s">
        <v>48</v>
      </c>
      <c r="I5" s="47">
        <v>7536.0000000000036</v>
      </c>
      <c r="J5" s="47">
        <v>5692</v>
      </c>
      <c r="K5" s="47">
        <v>8423</v>
      </c>
      <c r="L5" s="47">
        <f>AVERAGE(I5:K5)</f>
        <v>7217.0000000000009</v>
      </c>
      <c r="M5" s="47">
        <f>AVERAGE(J5:L5)</f>
        <v>7110.666666666667</v>
      </c>
      <c r="N5" s="47" t="s">
        <v>48</v>
      </c>
      <c r="O5" s="47">
        <v>5335</v>
      </c>
      <c r="P5" s="47">
        <v>10420</v>
      </c>
      <c r="Q5" s="47">
        <v>16236</v>
      </c>
      <c r="R5" s="47">
        <f>AVERAGE(O5:Q5)</f>
        <v>10663.666666666666</v>
      </c>
      <c r="S5" s="47">
        <f>AVERAGE(P5:R5)</f>
        <v>12439.888888888889</v>
      </c>
      <c r="T5" s="47" t="s">
        <v>47</v>
      </c>
      <c r="U5" s="47">
        <v>15974.900000000001</v>
      </c>
      <c r="V5" s="47">
        <v>9324.5</v>
      </c>
      <c r="W5" s="47">
        <v>11629</v>
      </c>
      <c r="X5" s="47">
        <f>AVERAGE(U5:W5)</f>
        <v>12309.466666666667</v>
      </c>
      <c r="Y5" s="47">
        <f>AVERAGE(V5:X5)</f>
        <v>11087.655555555555</v>
      </c>
    </row>
    <row r="6" spans="1:25" s="14" customFormat="1" x14ac:dyDescent="0.25">
      <c r="B6" s="47" t="s">
        <v>49</v>
      </c>
      <c r="C6" s="47">
        <v>8390</v>
      </c>
      <c r="D6" s="47">
        <v>13396</v>
      </c>
      <c r="E6" s="5">
        <v>12294</v>
      </c>
      <c r="F6" s="47">
        <f t="shared" ref="F6:F9" si="0">AVERAGE(C6:E6)</f>
        <v>11360</v>
      </c>
      <c r="G6" s="47">
        <f t="shared" ref="G6:G9" si="1">STDEV(C6:E6)</f>
        <v>2630.4516722418603</v>
      </c>
      <c r="H6" s="47" t="s">
        <v>49</v>
      </c>
      <c r="I6" s="47">
        <v>10828.999999999996</v>
      </c>
      <c r="J6" s="47">
        <v>15123</v>
      </c>
      <c r="K6" s="47">
        <v>19062</v>
      </c>
      <c r="L6" s="47">
        <f t="shared" ref="L6:L9" si="2">AVERAGE(I6:K6)</f>
        <v>15004.666666666666</v>
      </c>
      <c r="M6" s="47">
        <f t="shared" ref="M6:M9" si="3">STDEV(I6:K6)</f>
        <v>4117.7754107446553</v>
      </c>
      <c r="N6" s="47" t="s">
        <v>49</v>
      </c>
      <c r="O6" s="47">
        <v>13625</v>
      </c>
      <c r="P6" s="47">
        <v>15122</v>
      </c>
      <c r="Q6" s="47">
        <v>12978</v>
      </c>
      <c r="R6" s="47">
        <f t="shared" ref="R6:R9" si="4">AVERAGE(O6:Q6)</f>
        <v>13908.333333333334</v>
      </c>
      <c r="S6" s="47">
        <f t="shared" ref="S6:S9" si="5">STDEV(O6:Q6)</f>
        <v>1099.7237531913793</v>
      </c>
      <c r="T6" s="47" t="s">
        <v>39</v>
      </c>
      <c r="U6" s="47">
        <v>19935.000000000004</v>
      </c>
      <c r="V6" s="47">
        <v>17676.000000000004</v>
      </c>
      <c r="W6" s="47">
        <v>16281.000000000007</v>
      </c>
      <c r="X6" s="47">
        <f t="shared" ref="X6:X9" si="6">AVERAGE(U6:W6)</f>
        <v>17964.000000000004</v>
      </c>
      <c r="Y6" s="47">
        <f t="shared" ref="Y6:Y9" si="7">STDEV(U6:W6)</f>
        <v>1843.9460404252598</v>
      </c>
    </row>
    <row r="7" spans="1:25" s="14" customFormat="1" x14ac:dyDescent="0.25">
      <c r="B7" s="82" t="s">
        <v>50</v>
      </c>
      <c r="C7" s="47">
        <v>14908</v>
      </c>
      <c r="D7" s="47">
        <v>22156</v>
      </c>
      <c r="E7" s="5">
        <v>15218</v>
      </c>
      <c r="F7" s="47">
        <f t="shared" si="0"/>
        <v>17427.333333333332</v>
      </c>
      <c r="G7" s="47">
        <f t="shared" si="1"/>
        <v>4098.0777607719101</v>
      </c>
      <c r="H7" s="82" t="s">
        <v>50</v>
      </c>
      <c r="I7" s="47">
        <v>16381</v>
      </c>
      <c r="J7" s="47">
        <v>24035.000000000004</v>
      </c>
      <c r="K7" s="47">
        <v>20819</v>
      </c>
      <c r="L7" s="47">
        <f t="shared" si="2"/>
        <v>20411.666666666668</v>
      </c>
      <c r="M7" s="47">
        <f t="shared" si="3"/>
        <v>3843.2238203536067</v>
      </c>
      <c r="N7" s="82" t="s">
        <v>50</v>
      </c>
      <c r="O7" s="47">
        <v>22508</v>
      </c>
      <c r="P7" s="47">
        <v>24488</v>
      </c>
      <c r="Q7" s="47">
        <v>20827</v>
      </c>
      <c r="R7" s="47">
        <f t="shared" si="4"/>
        <v>22607.666666666668</v>
      </c>
      <c r="S7" s="47">
        <f t="shared" si="5"/>
        <v>1832.5338559855677</v>
      </c>
      <c r="T7" s="47" t="s">
        <v>41</v>
      </c>
      <c r="U7" s="47">
        <v>25695</v>
      </c>
      <c r="V7" s="47">
        <v>21906</v>
      </c>
      <c r="W7" s="47">
        <v>27570</v>
      </c>
      <c r="X7" s="47">
        <f t="shared" si="6"/>
        <v>25057</v>
      </c>
      <c r="Y7" s="47">
        <f t="shared" si="7"/>
        <v>2885.3954668294605</v>
      </c>
    </row>
    <row r="8" spans="1:25" s="14" customFormat="1" x14ac:dyDescent="0.25">
      <c r="B8" s="47" t="s">
        <v>51</v>
      </c>
      <c r="C8" s="47">
        <v>19336</v>
      </c>
      <c r="D8" s="47">
        <v>19903</v>
      </c>
      <c r="E8" s="5">
        <v>20105</v>
      </c>
      <c r="F8" s="47">
        <f t="shared" si="0"/>
        <v>19781.333333333332</v>
      </c>
      <c r="G8" s="47">
        <f t="shared" si="1"/>
        <v>398.67572453478198</v>
      </c>
      <c r="H8" s="47" t="s">
        <v>51</v>
      </c>
      <c r="I8" s="47">
        <v>22605</v>
      </c>
      <c r="J8" s="47">
        <v>23390</v>
      </c>
      <c r="K8" s="47">
        <v>25801</v>
      </c>
      <c r="L8" s="47">
        <f t="shared" si="2"/>
        <v>23932</v>
      </c>
      <c r="M8" s="47">
        <f t="shared" si="3"/>
        <v>1665.5110326863644</v>
      </c>
      <c r="N8" s="47" t="s">
        <v>51</v>
      </c>
      <c r="O8" s="47">
        <v>22502</v>
      </c>
      <c r="P8" s="47">
        <v>26896</v>
      </c>
      <c r="Q8" s="47">
        <v>29294</v>
      </c>
      <c r="R8" s="47">
        <f t="shared" si="4"/>
        <v>26230.666666666668</v>
      </c>
      <c r="S8" s="47">
        <f t="shared" si="5"/>
        <v>3444.5344145955883</v>
      </c>
      <c r="T8" s="47" t="s">
        <v>43</v>
      </c>
      <c r="U8" s="47">
        <v>30465</v>
      </c>
      <c r="V8" s="47">
        <v>23986</v>
      </c>
      <c r="W8" s="47">
        <v>27246</v>
      </c>
      <c r="X8" s="47">
        <f t="shared" si="6"/>
        <v>27232.333333333332</v>
      </c>
      <c r="Y8" s="47">
        <f t="shared" si="7"/>
        <v>3239.5216210627968</v>
      </c>
    </row>
    <row r="9" spans="1:25" s="14" customFormat="1" x14ac:dyDescent="0.25">
      <c r="B9" s="47" t="s">
        <v>46</v>
      </c>
      <c r="C9" s="47">
        <v>18223</v>
      </c>
      <c r="D9" s="47">
        <v>22952</v>
      </c>
      <c r="E9" s="5">
        <v>18431</v>
      </c>
      <c r="F9" s="47">
        <f t="shared" si="0"/>
        <v>19868.666666666668</v>
      </c>
      <c r="G9" s="47">
        <f t="shared" si="1"/>
        <v>2672.2695098611166</v>
      </c>
      <c r="H9" s="47" t="s">
        <v>46</v>
      </c>
      <c r="I9" s="47">
        <v>24681</v>
      </c>
      <c r="J9" s="47">
        <v>24894</v>
      </c>
      <c r="K9" s="47">
        <v>26344</v>
      </c>
      <c r="L9" s="47">
        <f t="shared" si="2"/>
        <v>25306.333333333332</v>
      </c>
      <c r="M9" s="47">
        <f t="shared" si="3"/>
        <v>904.93443593076574</v>
      </c>
      <c r="N9" s="47" t="s">
        <v>46</v>
      </c>
      <c r="O9" s="47">
        <v>23506</v>
      </c>
      <c r="P9" s="47">
        <v>29559</v>
      </c>
      <c r="Q9" s="47">
        <v>31738</v>
      </c>
      <c r="R9" s="47">
        <f t="shared" si="4"/>
        <v>28267.666666666668</v>
      </c>
      <c r="S9" s="47">
        <f t="shared" si="5"/>
        <v>4265.2212525651294</v>
      </c>
      <c r="T9" s="47" t="s">
        <v>45</v>
      </c>
      <c r="U9" s="47">
        <v>36035</v>
      </c>
      <c r="V9" s="47">
        <v>33995</v>
      </c>
      <c r="W9" s="47">
        <v>39146</v>
      </c>
      <c r="X9" s="47">
        <f t="shared" si="6"/>
        <v>36392</v>
      </c>
      <c r="Y9" s="47">
        <f t="shared" si="7"/>
        <v>2593.9905551100219</v>
      </c>
    </row>
    <row r="17" spans="1:26" x14ac:dyDescent="0.25">
      <c r="B17" s="37"/>
    </row>
    <row r="18" spans="1:26" x14ac:dyDescent="0.25">
      <c r="B18" s="37"/>
    </row>
    <row r="20" spans="1:26" x14ac:dyDescent="0.25">
      <c r="A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6" x14ac:dyDescent="0.25">
      <c r="B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1:26" x14ac:dyDescent="0.25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1:26" x14ac:dyDescent="0.25"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6" x14ac:dyDescent="0.25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1:26" x14ac:dyDescent="0.25"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7" spans="1:26" x14ac:dyDescent="0.25">
      <c r="G27" s="8"/>
      <c r="H27" s="8"/>
      <c r="L27" s="8"/>
      <c r="M27" s="8"/>
      <c r="Q27" s="8"/>
      <c r="R27" s="8"/>
      <c r="V27" s="8"/>
      <c r="W27" s="8"/>
    </row>
    <row r="28" spans="1:26" x14ac:dyDescent="0.25">
      <c r="G28" s="8"/>
      <c r="H28" s="8"/>
      <c r="L28" s="8"/>
      <c r="M28" s="8"/>
      <c r="Q28" s="8"/>
      <c r="R28" s="8"/>
      <c r="V28" s="8"/>
      <c r="W28" s="8"/>
    </row>
    <row r="29" spans="1:26" x14ac:dyDescent="0.25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1:26" x14ac:dyDescent="0.25">
      <c r="D30" s="37"/>
      <c r="E30" s="37"/>
      <c r="F30" s="37"/>
      <c r="G30" s="37"/>
      <c r="I30" s="37"/>
      <c r="J30" s="37"/>
      <c r="K30" s="37"/>
      <c r="L30" s="37"/>
      <c r="N30" s="37"/>
      <c r="O30" s="37"/>
      <c r="P30" s="37"/>
      <c r="Q30" s="37"/>
      <c r="S30" s="37"/>
      <c r="T30" s="37"/>
      <c r="U30" s="37"/>
      <c r="V30" s="37"/>
      <c r="X30" s="37"/>
      <c r="Y30" s="37"/>
      <c r="Z30" s="37"/>
    </row>
    <row r="31" spans="1:26" x14ac:dyDescent="0.25"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x14ac:dyDescent="0.25"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2:23" x14ac:dyDescent="0.25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2:23" x14ac:dyDescent="0.25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2:23" x14ac:dyDescent="0.25">
      <c r="H35" s="37"/>
      <c r="M35" s="37"/>
      <c r="R35" s="37"/>
      <c r="W35" s="37"/>
    </row>
    <row r="37" spans="2:23" x14ac:dyDescent="0.25">
      <c r="D37" s="37"/>
      <c r="E37" s="37"/>
      <c r="F37" s="37"/>
      <c r="I37" s="37"/>
      <c r="J37" s="37"/>
      <c r="K37" s="37"/>
      <c r="N37" s="37"/>
      <c r="O37" s="37"/>
      <c r="P37" s="37"/>
      <c r="S37" s="37"/>
      <c r="T37" s="37"/>
      <c r="U37" s="37"/>
    </row>
    <row r="38" spans="2:23" x14ac:dyDescent="0.25">
      <c r="D38" s="37"/>
      <c r="E38" s="37"/>
      <c r="F38" s="37"/>
      <c r="I38" s="37"/>
      <c r="J38" s="37"/>
      <c r="K38" s="37"/>
      <c r="N38" s="37"/>
      <c r="O38" s="37"/>
      <c r="P38" s="37"/>
      <c r="S38" s="37"/>
      <c r="T38" s="37"/>
      <c r="U38" s="37"/>
    </row>
    <row r="39" spans="2:23" x14ac:dyDescent="0.25">
      <c r="D39" s="37"/>
      <c r="E39" s="37"/>
      <c r="F39" s="37"/>
      <c r="H39" s="37"/>
      <c r="I39" s="37"/>
      <c r="J39" s="37"/>
      <c r="K39" s="37"/>
      <c r="M39" s="37"/>
      <c r="N39" s="37"/>
      <c r="O39" s="37"/>
      <c r="P39" s="37"/>
      <c r="R39" s="37"/>
      <c r="S39" s="37"/>
      <c r="T39" s="37"/>
      <c r="U39" s="37"/>
      <c r="W39" s="37"/>
    </row>
    <row r="40" spans="2:23" x14ac:dyDescent="0.25">
      <c r="D40" s="37"/>
      <c r="E40" s="37"/>
      <c r="F40" s="37"/>
      <c r="H40" s="37"/>
      <c r="I40" s="37"/>
      <c r="J40" s="37"/>
      <c r="K40" s="37"/>
      <c r="M40" s="37"/>
      <c r="N40" s="37"/>
      <c r="O40" s="37"/>
      <c r="P40" s="37"/>
      <c r="R40" s="37"/>
      <c r="S40" s="37"/>
      <c r="T40" s="37"/>
      <c r="U40" s="37"/>
      <c r="W40" s="37"/>
    </row>
    <row r="41" spans="2:23" x14ac:dyDescent="0.25">
      <c r="D41" s="37"/>
      <c r="E41" s="37"/>
      <c r="F41" s="37"/>
      <c r="H41" s="37"/>
      <c r="I41" s="37"/>
      <c r="J41" s="37"/>
      <c r="K41" s="37"/>
      <c r="M41" s="37"/>
      <c r="N41" s="37"/>
      <c r="O41" s="37"/>
      <c r="P41" s="37"/>
      <c r="R41" s="37"/>
      <c r="S41" s="37"/>
      <c r="T41" s="37"/>
      <c r="U41" s="37"/>
      <c r="W41" s="37"/>
    </row>
    <row r="42" spans="2:23" x14ac:dyDescent="0.25">
      <c r="D42" s="37"/>
      <c r="E42" s="37"/>
      <c r="F42" s="37"/>
      <c r="I42" s="37"/>
      <c r="J42" s="37"/>
      <c r="K42" s="37"/>
      <c r="N42" s="37"/>
      <c r="O42" s="37"/>
      <c r="P42" s="37"/>
      <c r="S42" s="37"/>
      <c r="T42" s="37"/>
      <c r="U42" s="37"/>
    </row>
    <row r="44" spans="2:23" x14ac:dyDescent="0.25">
      <c r="D44" s="37"/>
      <c r="E44" s="37"/>
      <c r="F44" s="37"/>
      <c r="I44" s="37"/>
      <c r="J44" s="37"/>
      <c r="K44" s="37"/>
      <c r="N44" s="37"/>
      <c r="O44" s="37"/>
      <c r="P44" s="37"/>
      <c r="S44" s="37"/>
      <c r="T44" s="37"/>
      <c r="U44" s="37"/>
    </row>
    <row r="45" spans="2:23" x14ac:dyDescent="0.25">
      <c r="D45" s="37"/>
      <c r="E45" s="37"/>
      <c r="F45" s="37"/>
      <c r="H45" s="37"/>
      <c r="I45" s="37"/>
      <c r="J45" s="37"/>
      <c r="K45" s="37"/>
      <c r="M45" s="37"/>
      <c r="N45" s="37"/>
      <c r="O45" s="37"/>
      <c r="P45" s="37"/>
      <c r="R45" s="37"/>
      <c r="S45" s="37"/>
      <c r="T45" s="37"/>
      <c r="U45" s="37"/>
      <c r="W45" s="37"/>
    </row>
    <row r="46" spans="2:23" x14ac:dyDescent="0.25">
      <c r="D46" s="37"/>
      <c r="E46" s="37"/>
      <c r="F46" s="37"/>
      <c r="H46" s="37"/>
      <c r="I46" s="37"/>
      <c r="J46" s="37"/>
      <c r="K46" s="37"/>
      <c r="M46" s="37"/>
      <c r="N46" s="37"/>
      <c r="O46" s="37"/>
      <c r="P46" s="37"/>
      <c r="R46" s="37"/>
      <c r="S46" s="37"/>
      <c r="T46" s="37"/>
      <c r="U46" s="37"/>
      <c r="W46" s="37"/>
    </row>
    <row r="47" spans="2:23" x14ac:dyDescent="0.25">
      <c r="D47" s="37"/>
      <c r="E47" s="37"/>
      <c r="F47" s="37"/>
      <c r="H47" s="37"/>
      <c r="I47" s="37"/>
      <c r="J47" s="37"/>
      <c r="K47" s="37"/>
      <c r="M47" s="37"/>
      <c r="N47" s="37"/>
      <c r="O47" s="37"/>
      <c r="P47" s="37"/>
      <c r="R47" s="37"/>
      <c r="S47" s="37"/>
      <c r="T47" s="37"/>
      <c r="U47" s="37"/>
      <c r="W47" s="37"/>
    </row>
    <row r="48" spans="2:23" x14ac:dyDescent="0.25">
      <c r="B48" s="20"/>
      <c r="D48" s="37"/>
      <c r="E48" s="37"/>
      <c r="F48" s="37"/>
      <c r="I48" s="37"/>
      <c r="J48" s="37"/>
      <c r="K48" s="37"/>
      <c r="N48" s="37"/>
      <c r="O48" s="37"/>
      <c r="P48" s="37"/>
      <c r="S48" s="37"/>
      <c r="T48" s="37"/>
      <c r="U48" s="37"/>
    </row>
    <row r="49" spans="4:21" x14ac:dyDescent="0.25">
      <c r="D49" s="37"/>
      <c r="E49" s="37"/>
      <c r="F49" s="37"/>
      <c r="I49" s="37"/>
      <c r="J49" s="37"/>
      <c r="K49" s="37"/>
      <c r="N49" s="37"/>
      <c r="O49" s="37"/>
      <c r="P49" s="37"/>
      <c r="S49" s="37"/>
      <c r="T49" s="37"/>
      <c r="U49" s="37"/>
    </row>
    <row r="50" spans="4:21" x14ac:dyDescent="0.25">
      <c r="D50" s="37"/>
      <c r="E50" s="37"/>
      <c r="F50" s="37"/>
    </row>
    <row r="53" spans="4:21" x14ac:dyDescent="0.25"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4:21" x14ac:dyDescent="0.25"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4:21" x14ac:dyDescent="0.25"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4:21" x14ac:dyDescent="0.25"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4:21" x14ac:dyDescent="0.25"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4:21" x14ac:dyDescent="0.25"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4:21" x14ac:dyDescent="0.25">
      <c r="D59" s="37"/>
    </row>
    <row r="60" spans="4:21" x14ac:dyDescent="0.25">
      <c r="D60" s="37"/>
    </row>
  </sheetData>
  <mergeCells count="13">
    <mergeCell ref="B1:Y1"/>
    <mergeCell ref="B2:E2"/>
    <mergeCell ref="H2:K2"/>
    <mergeCell ref="N2:Q2"/>
    <mergeCell ref="T2:W2"/>
    <mergeCell ref="F2:F3"/>
    <mergeCell ref="G2:G3"/>
    <mergeCell ref="L2:L3"/>
    <mergeCell ref="M2:M3"/>
    <mergeCell ref="R2:R3"/>
    <mergeCell ref="S2:S3"/>
    <mergeCell ref="X2:X3"/>
    <mergeCell ref="Y2:Y3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7859-6971-4B3D-85FF-5CAC6A654246}">
  <dimension ref="E6:J11"/>
  <sheetViews>
    <sheetView tabSelected="1" zoomScale="85" zoomScaleNormal="85" workbookViewId="0">
      <selection activeCell="J18" sqref="J18"/>
    </sheetView>
  </sheetViews>
  <sheetFormatPr defaultRowHeight="13.8" x14ac:dyDescent="0.25"/>
  <cols>
    <col min="5" max="5" width="15.44140625" customWidth="1"/>
    <col min="6" max="6" width="14.77734375" customWidth="1"/>
    <col min="7" max="7" width="12.44140625" customWidth="1"/>
    <col min="8" max="8" width="12.109375" customWidth="1"/>
  </cols>
  <sheetData>
    <row r="6" spans="5:10" x14ac:dyDescent="0.25">
      <c r="E6" s="119" t="s">
        <v>399</v>
      </c>
      <c r="F6" s="119"/>
      <c r="G6" s="119"/>
      <c r="H6" s="119"/>
      <c r="I6" s="110" t="s">
        <v>271</v>
      </c>
      <c r="J6" s="140" t="s">
        <v>257</v>
      </c>
    </row>
    <row r="7" spans="5:10" x14ac:dyDescent="0.25">
      <c r="E7" s="47"/>
      <c r="F7" s="60" t="s">
        <v>0</v>
      </c>
      <c r="G7" s="60" t="s">
        <v>1</v>
      </c>
      <c r="H7" s="60" t="s">
        <v>1</v>
      </c>
      <c r="I7" s="110"/>
      <c r="J7" s="131"/>
    </row>
    <row r="8" spans="5:10" x14ac:dyDescent="0.25">
      <c r="E8" s="47" t="s">
        <v>267</v>
      </c>
      <c r="F8" s="3">
        <v>0.91459103743172843</v>
      </c>
      <c r="G8" s="3">
        <v>0.67876674940520942</v>
      </c>
      <c r="H8" s="3">
        <v>0.60689977202186396</v>
      </c>
      <c r="I8" s="47">
        <f>AVERAGE(F8:H8)</f>
        <v>0.73341918628626734</v>
      </c>
      <c r="J8" s="47">
        <f>STDEV(F8:H8)</f>
        <v>0.16096162693374855</v>
      </c>
    </row>
    <row r="9" spans="5:10" x14ac:dyDescent="0.25">
      <c r="E9" s="47" t="s">
        <v>268</v>
      </c>
      <c r="F9" s="3">
        <v>0.91933384627553627</v>
      </c>
      <c r="G9" s="3">
        <v>0.69270779613066735</v>
      </c>
      <c r="H9" s="3">
        <v>0.65480602418726275</v>
      </c>
      <c r="I9" s="47">
        <f>AVERAGE(F9:H9)</f>
        <v>0.75561588886448883</v>
      </c>
      <c r="J9" s="47">
        <f>STDEV(F9:H9)</f>
        <v>0.14304479460381139</v>
      </c>
    </row>
    <row r="10" spans="5:10" x14ac:dyDescent="0.25">
      <c r="E10" s="82" t="s">
        <v>269</v>
      </c>
      <c r="F10" s="3">
        <v>1.1267219005789579</v>
      </c>
      <c r="G10" s="3">
        <v>0.71026407324484253</v>
      </c>
      <c r="H10" s="3">
        <v>0.80427937840674413</v>
      </c>
      <c r="I10" s="47">
        <f>AVERAGE(F10:H10)</f>
        <v>0.88042178407684835</v>
      </c>
      <c r="J10" s="47">
        <f>STDEV(F10:H10)</f>
        <v>0.21842053461816616</v>
      </c>
    </row>
    <row r="11" spans="5:10" x14ac:dyDescent="0.25">
      <c r="E11" s="47" t="s">
        <v>270</v>
      </c>
      <c r="F11" s="3">
        <v>1.0808515213417913</v>
      </c>
      <c r="G11" s="3">
        <v>0.83881672171524857</v>
      </c>
      <c r="H11" s="3">
        <v>0.98669865369941678</v>
      </c>
      <c r="I11" s="47">
        <f>AVERAGE(F11:H11)</f>
        <v>0.96878896558548566</v>
      </c>
      <c r="J11" s="47">
        <f>STDEV(F11:H11)</f>
        <v>0.12200728975687805</v>
      </c>
    </row>
  </sheetData>
  <mergeCells count="3">
    <mergeCell ref="J6:J7"/>
    <mergeCell ref="E6:H6"/>
    <mergeCell ref="I6:I7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70D0-C572-4318-BECF-7BD898AD4A1C}">
  <dimension ref="A1:AJ46"/>
  <sheetViews>
    <sheetView zoomScale="40" zoomScaleNormal="40" workbookViewId="0">
      <selection activeCell="H36" sqref="H36"/>
    </sheetView>
  </sheetViews>
  <sheetFormatPr defaultRowHeight="13.8" x14ac:dyDescent="0.25"/>
  <cols>
    <col min="1" max="2" width="8.88671875" style="14"/>
    <col min="3" max="3" width="10.33203125" style="14" bestFit="1" customWidth="1"/>
    <col min="4" max="4" width="12.5546875" style="14" customWidth="1"/>
    <col min="5" max="5" width="12.6640625" style="14" customWidth="1"/>
    <col min="6" max="6" width="14.44140625" style="14" customWidth="1"/>
    <col min="7" max="8" width="11.5546875" style="14" bestFit="1" customWidth="1"/>
    <col min="9" max="9" width="8.88671875" style="14"/>
    <col min="10" max="10" width="12.5546875" style="14" customWidth="1"/>
    <col min="11" max="11" width="11.5546875" style="14" customWidth="1"/>
    <col min="12" max="12" width="12.33203125" style="14" customWidth="1"/>
    <col min="13" max="14" width="11.5546875" style="14" bestFit="1" customWidth="1"/>
    <col min="15" max="15" width="8.88671875" style="14"/>
    <col min="16" max="16" width="12.5546875" style="14" customWidth="1"/>
    <col min="17" max="17" width="14.109375" style="14" customWidth="1"/>
    <col min="18" max="19" width="12.33203125" style="14" customWidth="1"/>
    <col min="20" max="21" width="11.5546875" style="14" bestFit="1" customWidth="1"/>
    <col min="22" max="22" width="13.33203125" style="14" customWidth="1"/>
    <col min="23" max="23" width="13" style="14" customWidth="1"/>
    <col min="24" max="24" width="13.44140625" style="14" customWidth="1"/>
    <col min="25" max="25" width="13" style="14" customWidth="1"/>
    <col min="26" max="27" width="11.5546875" style="14" bestFit="1" customWidth="1"/>
    <col min="28" max="28" width="13.44140625" style="14" customWidth="1"/>
    <col min="29" max="29" width="14.109375" style="14" customWidth="1"/>
    <col min="30" max="30" width="16.21875" style="14" customWidth="1"/>
    <col min="31" max="31" width="11.88671875" style="14" customWidth="1"/>
    <col min="32" max="32" width="12.6640625" style="14" customWidth="1"/>
    <col min="33" max="33" width="8.88671875" style="14"/>
  </cols>
  <sheetData>
    <row r="1" spans="2:36" x14ac:dyDescent="0.25">
      <c r="B1" s="57"/>
      <c r="C1" s="141" t="s">
        <v>420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3"/>
      <c r="AH1" s="25"/>
      <c r="AI1" s="25"/>
      <c r="AJ1" s="25"/>
    </row>
    <row r="2" spans="2:36" x14ac:dyDescent="0.25">
      <c r="B2" s="57"/>
      <c r="C2" s="148" t="s">
        <v>290</v>
      </c>
      <c r="D2" s="148"/>
      <c r="E2" s="148"/>
      <c r="F2" s="148"/>
      <c r="G2" s="144" t="s">
        <v>271</v>
      </c>
      <c r="H2" s="144" t="s">
        <v>257</v>
      </c>
      <c r="I2" s="148" t="s">
        <v>289</v>
      </c>
      <c r="J2" s="148"/>
      <c r="K2" s="148"/>
      <c r="L2" s="148"/>
      <c r="M2" s="144" t="s">
        <v>271</v>
      </c>
      <c r="N2" s="144" t="s">
        <v>257</v>
      </c>
      <c r="O2" s="57"/>
      <c r="P2" s="148" t="s">
        <v>291</v>
      </c>
      <c r="Q2" s="148"/>
      <c r="R2" s="148"/>
      <c r="S2" s="148"/>
      <c r="T2" s="144" t="s">
        <v>271</v>
      </c>
      <c r="U2" s="144" t="s">
        <v>257</v>
      </c>
      <c r="V2" s="145" t="s">
        <v>292</v>
      </c>
      <c r="W2" s="146"/>
      <c r="X2" s="146"/>
      <c r="Y2" s="147"/>
      <c r="Z2" s="144" t="s">
        <v>271</v>
      </c>
      <c r="AA2" s="144" t="s">
        <v>257</v>
      </c>
      <c r="AB2" s="145" t="s">
        <v>293</v>
      </c>
      <c r="AC2" s="146"/>
      <c r="AD2" s="146"/>
      <c r="AE2" s="146"/>
      <c r="AF2" s="144" t="s">
        <v>271</v>
      </c>
      <c r="AG2" s="144" t="s">
        <v>257</v>
      </c>
      <c r="AH2" s="25"/>
      <c r="AI2" s="25"/>
      <c r="AJ2" s="25"/>
    </row>
    <row r="3" spans="2:36" x14ac:dyDescent="0.25">
      <c r="B3" s="57"/>
      <c r="C3" s="59"/>
      <c r="D3" s="86" t="s">
        <v>0</v>
      </c>
      <c r="E3" s="86" t="s">
        <v>1</v>
      </c>
      <c r="F3" s="86" t="s">
        <v>2</v>
      </c>
      <c r="G3" s="144"/>
      <c r="H3" s="144"/>
      <c r="I3" s="59"/>
      <c r="J3" s="86" t="s">
        <v>0</v>
      </c>
      <c r="K3" s="86" t="s">
        <v>1</v>
      </c>
      <c r="L3" s="86" t="s">
        <v>2</v>
      </c>
      <c r="M3" s="144"/>
      <c r="N3" s="144"/>
      <c r="O3" s="57"/>
      <c r="P3" s="59"/>
      <c r="Q3" s="86" t="s">
        <v>0</v>
      </c>
      <c r="R3" s="86" t="s">
        <v>1</v>
      </c>
      <c r="S3" s="86" t="s">
        <v>2</v>
      </c>
      <c r="T3" s="144"/>
      <c r="U3" s="144"/>
      <c r="V3" s="59"/>
      <c r="W3" s="86" t="s">
        <v>0</v>
      </c>
      <c r="X3" s="86" t="s">
        <v>1</v>
      </c>
      <c r="Y3" s="86" t="s">
        <v>2</v>
      </c>
      <c r="Z3" s="144"/>
      <c r="AA3" s="144"/>
      <c r="AB3" s="59"/>
      <c r="AC3" s="86" t="s">
        <v>0</v>
      </c>
      <c r="AD3" s="86" t="s">
        <v>1</v>
      </c>
      <c r="AE3" s="101" t="s">
        <v>2</v>
      </c>
      <c r="AF3" s="144"/>
      <c r="AG3" s="144"/>
      <c r="AH3" s="25"/>
      <c r="AI3" s="25"/>
      <c r="AJ3" s="25"/>
    </row>
    <row r="4" spans="2:36" x14ac:dyDescent="0.25">
      <c r="B4" s="57"/>
      <c r="C4" s="59" t="s">
        <v>52</v>
      </c>
      <c r="D4" s="72">
        <v>0</v>
      </c>
      <c r="E4" s="72">
        <v>0</v>
      </c>
      <c r="F4" s="72">
        <v>0</v>
      </c>
      <c r="G4" s="72">
        <f>AVERAGE(D4:F4)</f>
        <v>0</v>
      </c>
      <c r="H4" s="72">
        <f>STDEV(D4:F4)</f>
        <v>0</v>
      </c>
      <c r="I4" s="72" t="s">
        <v>52</v>
      </c>
      <c r="J4" s="72">
        <v>0</v>
      </c>
      <c r="K4" s="72">
        <v>0</v>
      </c>
      <c r="L4" s="72">
        <v>0</v>
      </c>
      <c r="M4" s="72">
        <f>AVERAGE(J4:L4)</f>
        <v>0</v>
      </c>
      <c r="N4" s="72">
        <f>STDEV(J4:L4)</f>
        <v>0</v>
      </c>
      <c r="O4" s="57"/>
      <c r="P4" s="59" t="s">
        <v>52</v>
      </c>
      <c r="Q4" s="74">
        <v>0</v>
      </c>
      <c r="R4" s="74">
        <v>0</v>
      </c>
      <c r="S4" s="74">
        <v>0</v>
      </c>
      <c r="T4" s="59">
        <f>AVERAGE(Q4:S4)</f>
        <v>0</v>
      </c>
      <c r="U4" s="59">
        <f>STDEV(Q4:S4)</f>
        <v>0</v>
      </c>
      <c r="V4" s="59" t="s">
        <v>52</v>
      </c>
      <c r="W4" s="74">
        <v>0</v>
      </c>
      <c r="X4" s="74">
        <v>0</v>
      </c>
      <c r="Y4" s="74">
        <v>0</v>
      </c>
      <c r="Z4" s="59">
        <f>AVERAGE(W4:Y4)</f>
        <v>0</v>
      </c>
      <c r="AA4" s="59">
        <f>STDEV(W4:Y4)</f>
        <v>0</v>
      </c>
      <c r="AB4" s="59" t="s">
        <v>52</v>
      </c>
      <c r="AC4" s="87">
        <v>0</v>
      </c>
      <c r="AD4" s="87">
        <v>0</v>
      </c>
      <c r="AE4" s="87">
        <v>0</v>
      </c>
      <c r="AF4" s="59">
        <f t="shared" ref="AF4:AF8" si="0">AVERAGE(AC4:AE4)</f>
        <v>0</v>
      </c>
      <c r="AG4" s="59">
        <f t="shared" ref="AG4:AG8" si="1">STDEV(AC4:AE4)</f>
        <v>0</v>
      </c>
      <c r="AH4" s="25"/>
      <c r="AI4" s="25"/>
      <c r="AJ4" s="25"/>
    </row>
    <row r="5" spans="2:36" x14ac:dyDescent="0.25">
      <c r="B5" s="57"/>
      <c r="C5" s="59" t="s">
        <v>53</v>
      </c>
      <c r="D5" s="72">
        <v>25150</v>
      </c>
      <c r="E5" s="72">
        <v>9317</v>
      </c>
      <c r="F5" s="72">
        <v>3763</v>
      </c>
      <c r="G5" s="72">
        <f t="shared" ref="G5:G11" si="2">AVERAGE(D5:F5)</f>
        <v>12743.333333333334</v>
      </c>
      <c r="H5" s="72">
        <f t="shared" ref="H5:H11" si="3">STDEV(D5:F5)</f>
        <v>11097.556592932218</v>
      </c>
      <c r="I5" s="72" t="s">
        <v>53</v>
      </c>
      <c r="J5" s="72">
        <v>25150</v>
      </c>
      <c r="K5" s="72">
        <v>29320</v>
      </c>
      <c r="L5" s="72">
        <v>43763</v>
      </c>
      <c r="M5" s="72">
        <f t="shared" ref="M5:M11" si="4">AVERAGE(J5:L5)</f>
        <v>32744.333333333332</v>
      </c>
      <c r="N5" s="72">
        <f t="shared" ref="N5:N11" si="5">STDEV(J5:L5)</f>
        <v>9767.5732059367365</v>
      </c>
      <c r="O5" s="57"/>
      <c r="P5" s="59" t="s">
        <v>53</v>
      </c>
      <c r="Q5" s="74">
        <v>43720</v>
      </c>
      <c r="R5" s="74">
        <v>88900</v>
      </c>
      <c r="S5" s="74">
        <v>52830</v>
      </c>
      <c r="T5" s="59">
        <f t="shared" ref="T5:T10" si="6">AVERAGE(Q5:S5)</f>
        <v>61816.666666666664</v>
      </c>
      <c r="U5" s="59">
        <f t="shared" ref="U5:U10" si="7">STDEV(Q5:S5)</f>
        <v>23893.058266645839</v>
      </c>
      <c r="V5" s="59" t="s">
        <v>53</v>
      </c>
      <c r="W5" s="74">
        <v>9831</v>
      </c>
      <c r="X5" s="74">
        <v>27570</v>
      </c>
      <c r="Y5" s="74">
        <v>66040</v>
      </c>
      <c r="Z5" s="59">
        <f t="shared" ref="Z5:Z11" si="8">AVERAGE(W5:Y5)</f>
        <v>34480.333333333336</v>
      </c>
      <c r="AA5" s="59">
        <f t="shared" ref="AA5:AA11" si="9">STDEV(W5:Y5)</f>
        <v>28734.603709348998</v>
      </c>
      <c r="AB5" s="59" t="s">
        <v>53</v>
      </c>
      <c r="AC5" s="74">
        <v>42210</v>
      </c>
      <c r="AD5" s="74">
        <v>64920</v>
      </c>
      <c r="AE5" s="102">
        <v>85060</v>
      </c>
      <c r="AF5" s="59">
        <f t="shared" si="0"/>
        <v>64063.333333333336</v>
      </c>
      <c r="AG5" s="59">
        <f t="shared" si="1"/>
        <v>21437.841153748039</v>
      </c>
      <c r="AH5" s="25"/>
      <c r="AI5" s="25"/>
      <c r="AJ5" s="25"/>
    </row>
    <row r="6" spans="2:36" x14ac:dyDescent="0.25">
      <c r="B6" s="57"/>
      <c r="C6" s="88" t="s">
        <v>54</v>
      </c>
      <c r="D6" s="72">
        <v>25660</v>
      </c>
      <c r="E6" s="72">
        <v>5690</v>
      </c>
      <c r="F6" s="72">
        <v>39720</v>
      </c>
      <c r="G6" s="72">
        <f t="shared" si="2"/>
        <v>23690</v>
      </c>
      <c r="H6" s="72">
        <f t="shared" si="3"/>
        <v>17100.318710480224</v>
      </c>
      <c r="I6" s="103" t="s">
        <v>54</v>
      </c>
      <c r="J6" s="72">
        <v>25660</v>
      </c>
      <c r="K6" s="72">
        <v>35690</v>
      </c>
      <c r="L6" s="72">
        <v>49720</v>
      </c>
      <c r="M6" s="72">
        <f>AVERAGE(J6:L6)</f>
        <v>37023.333333333336</v>
      </c>
      <c r="N6" s="72">
        <f t="shared" si="5"/>
        <v>12085.289956527036</v>
      </c>
      <c r="O6" s="57"/>
      <c r="P6" s="88" t="s">
        <v>54</v>
      </c>
      <c r="Q6" s="74">
        <v>60800</v>
      </c>
      <c r="R6" s="74">
        <v>104400</v>
      </c>
      <c r="S6" s="74">
        <v>121400</v>
      </c>
      <c r="T6" s="59">
        <f t="shared" si="6"/>
        <v>95533.333333333328</v>
      </c>
      <c r="U6" s="59">
        <f t="shared" si="7"/>
        <v>31257.852346783744</v>
      </c>
      <c r="V6" s="88" t="s">
        <v>54</v>
      </c>
      <c r="W6" s="74">
        <v>174300</v>
      </c>
      <c r="X6" s="74">
        <v>59330</v>
      </c>
      <c r="Y6" s="74">
        <v>135400</v>
      </c>
      <c r="Z6" s="59">
        <f t="shared" si="8"/>
        <v>123010</v>
      </c>
      <c r="AA6" s="59">
        <f t="shared" si="9"/>
        <v>58477.853072765931</v>
      </c>
      <c r="AB6" s="88" t="s">
        <v>54</v>
      </c>
      <c r="AC6" s="74">
        <v>199500</v>
      </c>
      <c r="AD6" s="74">
        <v>293300</v>
      </c>
      <c r="AE6" s="102">
        <v>250400</v>
      </c>
      <c r="AF6" s="59">
        <f t="shared" si="0"/>
        <v>247733.33333333334</v>
      </c>
      <c r="AG6" s="59">
        <f t="shared" si="1"/>
        <v>46956.824140196368</v>
      </c>
      <c r="AH6" s="25"/>
      <c r="AI6" s="25"/>
      <c r="AJ6" s="25"/>
    </row>
    <row r="7" spans="2:36" x14ac:dyDescent="0.25">
      <c r="B7" s="57"/>
      <c r="C7" s="59" t="s">
        <v>55</v>
      </c>
      <c r="D7" s="72">
        <v>42061</v>
      </c>
      <c r="E7" s="72">
        <v>27679</v>
      </c>
      <c r="F7" s="72">
        <v>7639</v>
      </c>
      <c r="G7" s="72">
        <f t="shared" si="2"/>
        <v>25793</v>
      </c>
      <c r="H7" s="72">
        <f t="shared" si="3"/>
        <v>17288.327507309663</v>
      </c>
      <c r="I7" s="72" t="s">
        <v>55</v>
      </c>
      <c r="J7" s="72">
        <v>42060</v>
      </c>
      <c r="K7" s="72">
        <v>47680</v>
      </c>
      <c r="L7" s="72">
        <v>97630</v>
      </c>
      <c r="M7" s="72">
        <f t="shared" si="4"/>
        <v>62456.666666666664</v>
      </c>
      <c r="N7" s="72">
        <f t="shared" si="5"/>
        <v>30590.335619821712</v>
      </c>
      <c r="O7" s="57"/>
      <c r="P7" s="59" t="s">
        <v>55</v>
      </c>
      <c r="Q7" s="74">
        <v>152100</v>
      </c>
      <c r="R7" s="74">
        <v>116700</v>
      </c>
      <c r="S7" s="74">
        <v>179400</v>
      </c>
      <c r="T7" s="59">
        <f t="shared" si="6"/>
        <v>149400</v>
      </c>
      <c r="U7" s="59">
        <f t="shared" si="7"/>
        <v>31437.080017075376</v>
      </c>
      <c r="V7" s="59" t="s">
        <v>55</v>
      </c>
      <c r="W7" s="74">
        <v>179899.99999999997</v>
      </c>
      <c r="X7" s="74">
        <v>284400</v>
      </c>
      <c r="Y7" s="74">
        <v>218600</v>
      </c>
      <c r="Z7" s="59">
        <f t="shared" si="8"/>
        <v>227633.33333333334</v>
      </c>
      <c r="AA7" s="59">
        <f t="shared" si="9"/>
        <v>52832.407983484227</v>
      </c>
      <c r="AB7" s="59" t="s">
        <v>55</v>
      </c>
      <c r="AC7" s="74">
        <v>490800</v>
      </c>
      <c r="AD7" s="74">
        <v>391300</v>
      </c>
      <c r="AE7" s="102">
        <v>509900</v>
      </c>
      <c r="AF7" s="59">
        <f t="shared" si="0"/>
        <v>464000</v>
      </c>
      <c r="AG7" s="59">
        <f t="shared" si="1"/>
        <v>63680.216708173975</v>
      </c>
      <c r="AH7" s="25"/>
      <c r="AI7" s="25"/>
      <c r="AJ7" s="25"/>
    </row>
    <row r="8" spans="2:36" x14ac:dyDescent="0.25">
      <c r="B8" s="57"/>
      <c r="C8" s="59" t="s">
        <v>56</v>
      </c>
      <c r="D8" s="72">
        <v>59612</v>
      </c>
      <c r="E8" s="72">
        <v>29070</v>
      </c>
      <c r="F8" s="72">
        <v>56410</v>
      </c>
      <c r="G8" s="72">
        <f t="shared" si="2"/>
        <v>48364</v>
      </c>
      <c r="H8" s="72">
        <f t="shared" si="3"/>
        <v>16785.619678760744</v>
      </c>
      <c r="I8" s="72" t="s">
        <v>56</v>
      </c>
      <c r="J8" s="72">
        <v>99620</v>
      </c>
      <c r="K8" s="72">
        <v>49070</v>
      </c>
      <c r="L8" s="72">
        <v>86420</v>
      </c>
      <c r="M8" s="72">
        <f t="shared" si="4"/>
        <v>78370</v>
      </c>
      <c r="N8" s="72">
        <f t="shared" si="5"/>
        <v>26218.838647049186</v>
      </c>
      <c r="O8" s="57"/>
      <c r="P8" s="59" t="s">
        <v>56</v>
      </c>
      <c r="Q8" s="74">
        <v>150900</v>
      </c>
      <c r="R8" s="74">
        <v>232200</v>
      </c>
      <c r="S8" s="74">
        <v>268600</v>
      </c>
      <c r="T8" s="59">
        <f t="shared" si="6"/>
        <v>217233.33333333334</v>
      </c>
      <c r="U8" s="59">
        <f t="shared" si="7"/>
        <v>60260.462438761024</v>
      </c>
      <c r="V8" s="59" t="s">
        <v>56</v>
      </c>
      <c r="W8" s="74">
        <v>320200.00000000006</v>
      </c>
      <c r="X8" s="74">
        <v>302600</v>
      </c>
      <c r="Y8" s="74">
        <v>395500</v>
      </c>
      <c r="Z8" s="59">
        <f t="shared" si="8"/>
        <v>339433.33333333331</v>
      </c>
      <c r="AA8" s="59">
        <f t="shared" si="9"/>
        <v>49346.158242900165</v>
      </c>
      <c r="AB8" s="59" t="s">
        <v>56</v>
      </c>
      <c r="AC8" s="74">
        <v>516000</v>
      </c>
      <c r="AD8" s="74">
        <v>588700</v>
      </c>
      <c r="AE8" s="102">
        <v>559600</v>
      </c>
      <c r="AF8" s="59">
        <f t="shared" si="0"/>
        <v>554766.66666666663</v>
      </c>
      <c r="AG8" s="59">
        <f t="shared" si="1"/>
        <v>36590.20816192952</v>
      </c>
      <c r="AH8" s="25"/>
      <c r="AI8" s="25"/>
      <c r="AJ8" s="25"/>
    </row>
    <row r="9" spans="2:36" x14ac:dyDescent="0.25">
      <c r="B9" s="57"/>
      <c r="C9" s="59" t="s">
        <v>57</v>
      </c>
      <c r="D9" s="72">
        <v>101094</v>
      </c>
      <c r="E9" s="72">
        <v>52738</v>
      </c>
      <c r="F9" s="72">
        <v>82581</v>
      </c>
      <c r="G9" s="72">
        <f t="shared" si="2"/>
        <v>78804.333333333328</v>
      </c>
      <c r="H9" s="72">
        <f t="shared" si="3"/>
        <v>24398.219040195003</v>
      </c>
      <c r="I9" s="72" t="s">
        <v>57</v>
      </c>
      <c r="J9" s="72">
        <v>161100</v>
      </c>
      <c r="K9" s="72">
        <v>112740</v>
      </c>
      <c r="L9" s="72">
        <v>172620</v>
      </c>
      <c r="M9" s="72">
        <f t="shared" si="4"/>
        <v>148820</v>
      </c>
      <c r="N9" s="72">
        <f t="shared" si="5"/>
        <v>31772.667498968356</v>
      </c>
      <c r="O9" s="57"/>
      <c r="P9" s="59" t="s">
        <v>57</v>
      </c>
      <c r="Q9" s="74">
        <v>187300</v>
      </c>
      <c r="R9" s="74">
        <v>241900</v>
      </c>
      <c r="S9" s="74">
        <v>275300</v>
      </c>
      <c r="T9" s="59">
        <f t="shared" si="6"/>
        <v>234833.33333333334</v>
      </c>
      <c r="U9" s="104">
        <f t="shared" si="7"/>
        <v>44423.567318860471</v>
      </c>
      <c r="V9" s="104" t="s">
        <v>57</v>
      </c>
      <c r="W9" s="105">
        <v>326500</v>
      </c>
      <c r="X9" s="105">
        <v>370500</v>
      </c>
      <c r="Y9" s="105">
        <v>481700</v>
      </c>
      <c r="Z9" s="104">
        <f t="shared" si="8"/>
        <v>392900</v>
      </c>
      <c r="AA9" s="59">
        <f t="shared" si="9"/>
        <v>79987.999099864974</v>
      </c>
      <c r="AB9" s="104" t="s">
        <v>57</v>
      </c>
      <c r="AC9" s="105">
        <v>697500</v>
      </c>
      <c r="AD9" s="105">
        <v>818400</v>
      </c>
      <c r="AE9" s="106">
        <v>759200</v>
      </c>
      <c r="AF9" s="104">
        <f>AVERAGE(AC9:AE9)</f>
        <v>758366.66666666663</v>
      </c>
      <c r="AG9" s="104">
        <f>STDEV(AC9:AE9)</f>
        <v>60454.30781452496</v>
      </c>
      <c r="AH9" s="25"/>
      <c r="AI9" s="25"/>
      <c r="AJ9" s="25"/>
    </row>
    <row r="10" spans="2:36" x14ac:dyDescent="0.25">
      <c r="B10" s="57"/>
      <c r="C10" s="59" t="s">
        <v>58</v>
      </c>
      <c r="D10" s="72">
        <v>109699</v>
      </c>
      <c r="E10" s="72">
        <v>140305</v>
      </c>
      <c r="F10" s="72">
        <v>95543</v>
      </c>
      <c r="G10" s="72">
        <f t="shared" si="2"/>
        <v>115182.33333333333</v>
      </c>
      <c r="H10" s="72">
        <f t="shared" si="3"/>
        <v>22879.234456889768</v>
      </c>
      <c r="I10" s="72" t="s">
        <v>58</v>
      </c>
      <c r="J10" s="72">
        <v>209700</v>
      </c>
      <c r="K10" s="72">
        <v>200300</v>
      </c>
      <c r="L10" s="72">
        <v>165570</v>
      </c>
      <c r="M10" s="72">
        <f t="shared" si="4"/>
        <v>191856.66666666666</v>
      </c>
      <c r="N10" s="72">
        <f t="shared" si="5"/>
        <v>23245.034595227713</v>
      </c>
      <c r="O10" s="57"/>
      <c r="P10" s="59" t="s">
        <v>58</v>
      </c>
      <c r="Q10" s="74">
        <v>250200</v>
      </c>
      <c r="R10" s="74">
        <v>293300</v>
      </c>
      <c r="S10" s="74">
        <v>394300</v>
      </c>
      <c r="T10" s="59">
        <f t="shared" si="6"/>
        <v>312600</v>
      </c>
      <c r="U10" s="59">
        <f t="shared" si="7"/>
        <v>73963.301711051274</v>
      </c>
      <c r="V10" s="59" t="s">
        <v>58</v>
      </c>
      <c r="W10" s="74">
        <v>515600</v>
      </c>
      <c r="X10" s="74">
        <v>603300</v>
      </c>
      <c r="Y10" s="74">
        <v>658600</v>
      </c>
      <c r="Z10" s="59">
        <f>AVERAGE(W10:Y10)</f>
        <v>592500</v>
      </c>
      <c r="AA10" s="59">
        <f>STDEV(W10:Y10)</f>
        <v>72109.153371815424</v>
      </c>
      <c r="AB10" s="59" t="s">
        <v>58</v>
      </c>
      <c r="AC10" s="74">
        <v>809300.00000000012</v>
      </c>
      <c r="AD10" s="74">
        <v>867300</v>
      </c>
      <c r="AE10" s="74">
        <v>950400.00000000012</v>
      </c>
      <c r="AF10" s="59">
        <f t="shared" ref="AF10:AF11" si="10">AVERAGE(AC10:AE10)</f>
        <v>875666.66666666663</v>
      </c>
      <c r="AG10" s="59">
        <f t="shared" ref="AG10:AG11" si="11">STDEV(AC10:AE10)</f>
        <v>70921.106402349178</v>
      </c>
      <c r="AH10" s="25"/>
      <c r="AI10" s="25"/>
      <c r="AJ10" s="25"/>
    </row>
    <row r="11" spans="2:36" x14ac:dyDescent="0.25">
      <c r="B11" s="57"/>
      <c r="C11" s="59" t="s">
        <v>59</v>
      </c>
      <c r="D11" s="72">
        <v>138400</v>
      </c>
      <c r="E11" s="72">
        <v>155300</v>
      </c>
      <c r="F11" s="72">
        <v>110100</v>
      </c>
      <c r="G11" s="72">
        <f t="shared" si="2"/>
        <v>134600</v>
      </c>
      <c r="H11" s="107">
        <f t="shared" si="3"/>
        <v>22838.344948791713</v>
      </c>
      <c r="I11" s="107" t="s">
        <v>59</v>
      </c>
      <c r="J11" s="107">
        <v>238400</v>
      </c>
      <c r="K11" s="107">
        <v>315300</v>
      </c>
      <c r="L11" s="107">
        <v>300100</v>
      </c>
      <c r="M11" s="107">
        <f t="shared" si="4"/>
        <v>284600</v>
      </c>
      <c r="N11" s="107">
        <f t="shared" si="5"/>
        <v>40725.790354516139</v>
      </c>
      <c r="O11" s="57"/>
      <c r="P11" s="104" t="s">
        <v>59</v>
      </c>
      <c r="Q11" s="105">
        <v>416400</v>
      </c>
      <c r="R11" s="105">
        <v>492000</v>
      </c>
      <c r="S11" s="105">
        <v>410100</v>
      </c>
      <c r="T11" s="104">
        <f t="shared" ref="T11" si="12">AVERAGE(Q11:S11)</f>
        <v>439500</v>
      </c>
      <c r="U11" s="59">
        <f t="shared" ref="U11" si="13">STDEV(Q11:S11)</f>
        <v>45575.32226984248</v>
      </c>
      <c r="V11" s="59" t="s">
        <v>59</v>
      </c>
      <c r="W11" s="74">
        <v>640800</v>
      </c>
      <c r="X11" s="74">
        <v>697600</v>
      </c>
      <c r="Y11" s="74">
        <v>740800</v>
      </c>
      <c r="Z11" s="59">
        <f t="shared" si="8"/>
        <v>693066.66666666663</v>
      </c>
      <c r="AA11" s="59">
        <f t="shared" si="9"/>
        <v>50153.896492030741</v>
      </c>
      <c r="AB11" s="59" t="s">
        <v>59</v>
      </c>
      <c r="AC11" s="74">
        <v>988500</v>
      </c>
      <c r="AD11" s="74">
        <v>954300.00000000012</v>
      </c>
      <c r="AE11" s="74">
        <v>1043300</v>
      </c>
      <c r="AF11" s="59">
        <f t="shared" si="10"/>
        <v>995366.66666666663</v>
      </c>
      <c r="AG11" s="59">
        <f t="shared" si="11"/>
        <v>44895.5825592377</v>
      </c>
      <c r="AH11" s="25"/>
      <c r="AI11" s="25"/>
      <c r="AJ11" s="25"/>
    </row>
    <row r="12" spans="2:36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25"/>
      <c r="AI12" s="25"/>
      <c r="AJ12" s="25"/>
    </row>
    <row r="13" spans="2:36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25"/>
      <c r="AI13" s="25"/>
      <c r="AJ13" s="25"/>
    </row>
    <row r="14" spans="2:36" x14ac:dyDescent="0.25">
      <c r="B14" s="57"/>
      <c r="C14" s="57"/>
      <c r="D14" s="57"/>
      <c r="E14" s="57"/>
      <c r="F14" s="57"/>
      <c r="G14" s="85"/>
      <c r="H14" s="85"/>
      <c r="I14" s="57"/>
      <c r="J14" s="57"/>
      <c r="K14" s="57"/>
      <c r="L14" s="57"/>
      <c r="M14" s="85"/>
      <c r="N14" s="85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25"/>
      <c r="AI14" s="25"/>
      <c r="AJ14" s="25"/>
    </row>
    <row r="15" spans="2:36" x14ac:dyDescent="0.25">
      <c r="B15" s="57"/>
      <c r="C15" s="57"/>
      <c r="D15" s="57"/>
      <c r="E15" s="57"/>
      <c r="F15" s="57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25"/>
      <c r="AI15" s="25"/>
      <c r="AJ15" s="25"/>
    </row>
    <row r="16" spans="2:36" x14ac:dyDescent="0.25"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</row>
    <row r="17" spans="2:36" ht="24" customHeight="1" x14ac:dyDescent="0.25"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</row>
    <row r="18" spans="2:36" x14ac:dyDescent="0.25"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</row>
    <row r="19" spans="2:36" x14ac:dyDescent="0.25"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</row>
    <row r="20" spans="2:36" x14ac:dyDescent="0.25">
      <c r="B20" s="57"/>
      <c r="C20" s="57"/>
      <c r="D20" s="57"/>
      <c r="E20" s="57"/>
      <c r="F20" s="4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26"/>
      <c r="AI20" s="26"/>
      <c r="AJ20" s="26"/>
    </row>
    <row r="21" spans="2:36" x14ac:dyDescent="0.25">
      <c r="B21" s="57"/>
      <c r="C21" s="57"/>
      <c r="D21" s="57"/>
      <c r="E21" s="57"/>
      <c r="F21" s="44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25"/>
      <c r="AI21" s="25"/>
      <c r="AJ21" s="25"/>
    </row>
    <row r="22" spans="2:36" x14ac:dyDescent="0.25">
      <c r="B22" s="57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26"/>
      <c r="AI22" s="26"/>
      <c r="AJ22" s="26"/>
    </row>
    <row r="23" spans="2:36" x14ac:dyDescent="0.25">
      <c r="B23" s="5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25"/>
      <c r="AI23" s="25"/>
      <c r="AJ23" s="25"/>
    </row>
    <row r="24" spans="2:36" x14ac:dyDescent="0.25">
      <c r="B24" s="5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25"/>
      <c r="AI24" s="25"/>
      <c r="AJ24" s="25"/>
    </row>
    <row r="25" spans="2:36" x14ac:dyDescent="0.25">
      <c r="B25" s="57"/>
      <c r="C25" s="85"/>
      <c r="D25" s="85"/>
      <c r="E25" s="85"/>
      <c r="F25" s="85"/>
      <c r="G25" s="85"/>
      <c r="L25" s="57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57"/>
      <c r="Z25" s="57"/>
      <c r="AA25" s="87"/>
      <c r="AB25" s="87"/>
      <c r="AC25" s="87"/>
      <c r="AD25" s="87"/>
      <c r="AE25" s="87"/>
      <c r="AF25" s="87"/>
      <c r="AG25" s="57"/>
      <c r="AH25" s="25"/>
      <c r="AI25" s="25"/>
      <c r="AJ25" s="25"/>
    </row>
    <row r="26" spans="2:36" x14ac:dyDescent="0.25">
      <c r="B26" s="57"/>
      <c r="C26" s="85"/>
      <c r="D26" s="85"/>
      <c r="E26" s="85"/>
      <c r="F26" s="85"/>
      <c r="G26" s="85"/>
      <c r="L26" s="57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57"/>
      <c r="Z26" s="57"/>
      <c r="AA26" s="87"/>
      <c r="AB26" s="87"/>
      <c r="AC26" s="87"/>
      <c r="AD26" s="87"/>
      <c r="AE26" s="87"/>
      <c r="AF26" s="87"/>
      <c r="AG26" s="57"/>
      <c r="AH26" s="25"/>
      <c r="AI26" s="25"/>
      <c r="AJ26" s="25"/>
    </row>
    <row r="27" spans="2:36" x14ac:dyDescent="0.25">
      <c r="B27" s="57"/>
      <c r="C27" s="85"/>
      <c r="D27" s="85"/>
      <c r="E27" s="85"/>
      <c r="F27" s="85"/>
      <c r="G27" s="85"/>
      <c r="L27" s="57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57"/>
      <c r="Z27" s="57"/>
      <c r="AA27" s="87"/>
      <c r="AB27" s="87"/>
      <c r="AC27" s="87"/>
      <c r="AD27" s="87"/>
      <c r="AE27" s="87"/>
      <c r="AF27" s="87"/>
      <c r="AG27" s="57"/>
      <c r="AH27" s="25"/>
      <c r="AI27" s="25"/>
      <c r="AJ27" s="25"/>
    </row>
    <row r="28" spans="2:36" x14ac:dyDescent="0.25">
      <c r="B28" s="57"/>
      <c r="C28" s="85"/>
      <c r="D28" s="85"/>
      <c r="E28" s="85"/>
      <c r="F28" s="85"/>
      <c r="G28" s="85"/>
      <c r="L28" s="57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57"/>
      <c r="Z28" s="57"/>
      <c r="AA28" s="87"/>
      <c r="AB28" s="87"/>
      <c r="AC28" s="87"/>
      <c r="AD28" s="87"/>
      <c r="AE28" s="87"/>
      <c r="AF28" s="87"/>
      <c r="AG28" s="57"/>
      <c r="AH28" s="25"/>
      <c r="AI28" s="25"/>
      <c r="AJ28" s="25"/>
    </row>
    <row r="29" spans="2:36" x14ac:dyDescent="0.25">
      <c r="B29" s="57"/>
      <c r="C29" s="85"/>
      <c r="D29" s="85"/>
      <c r="E29" s="85"/>
      <c r="F29" s="85"/>
      <c r="G29" s="85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Z29" s="57"/>
      <c r="AA29" s="87"/>
      <c r="AB29" s="87"/>
      <c r="AC29" s="87"/>
      <c r="AD29" s="87"/>
      <c r="AE29" s="87"/>
      <c r="AF29" s="87"/>
      <c r="AG29" s="57"/>
      <c r="AH29" s="25"/>
      <c r="AI29" s="25"/>
      <c r="AJ29" s="25"/>
    </row>
    <row r="30" spans="2:36" x14ac:dyDescent="0.25">
      <c r="Z30" s="57"/>
      <c r="AA30" s="87"/>
      <c r="AB30" s="87"/>
      <c r="AC30" s="87"/>
      <c r="AD30" s="87"/>
      <c r="AE30" s="87"/>
      <c r="AF30" s="87"/>
      <c r="AG30" s="57"/>
      <c r="AH30" s="25"/>
      <c r="AI30" s="25"/>
      <c r="AJ30" s="25"/>
    </row>
    <row r="31" spans="2:36" x14ac:dyDescent="0.25">
      <c r="P31" s="67"/>
      <c r="Q31" s="67"/>
      <c r="R31" s="67"/>
      <c r="S31" s="67"/>
      <c r="V31" s="67"/>
      <c r="Z31" s="89"/>
      <c r="AA31" s="89"/>
      <c r="AB31" s="89"/>
      <c r="AC31" s="89"/>
      <c r="AD31" s="89"/>
      <c r="AE31" s="89"/>
      <c r="AF31" s="89"/>
      <c r="AG31" s="89"/>
      <c r="AH31" s="29"/>
      <c r="AI31" s="29"/>
      <c r="AJ31" s="29"/>
    </row>
    <row r="32" spans="2:36" x14ac:dyDescent="0.25">
      <c r="C32" s="67"/>
      <c r="D32" s="67"/>
      <c r="E32" s="67"/>
      <c r="M32" s="67"/>
      <c r="N32" s="67"/>
      <c r="O32" s="67"/>
      <c r="P32" s="67"/>
      <c r="Q32" s="67"/>
      <c r="R32" s="67"/>
      <c r="S32" s="67"/>
      <c r="V32" s="67"/>
    </row>
    <row r="33" spans="3:30" x14ac:dyDescent="0.25">
      <c r="C33" s="67"/>
      <c r="D33" s="67"/>
      <c r="E33" s="67"/>
      <c r="M33" s="67"/>
      <c r="N33" s="67"/>
      <c r="O33" s="67"/>
      <c r="P33" s="67"/>
      <c r="Q33" s="67"/>
      <c r="R33" s="67"/>
      <c r="S33" s="67"/>
      <c r="V33" s="67"/>
      <c r="Y33" s="67"/>
      <c r="Z33" s="67"/>
      <c r="AA33" s="67"/>
      <c r="AB33" s="67"/>
      <c r="AC33" s="67"/>
      <c r="AD33" s="67"/>
    </row>
    <row r="34" spans="3:30" x14ac:dyDescent="0.25">
      <c r="C34" s="67"/>
      <c r="D34" s="67"/>
      <c r="E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Z34" s="67"/>
      <c r="AA34" s="67"/>
      <c r="AB34" s="67"/>
      <c r="AC34" s="67"/>
    </row>
    <row r="35" spans="3:30" x14ac:dyDescent="0.25">
      <c r="C35" s="67"/>
      <c r="D35" s="67"/>
      <c r="E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Y35" s="67"/>
      <c r="Z35" s="67"/>
      <c r="AA35" s="67"/>
      <c r="AB35" s="67"/>
      <c r="AC35" s="67"/>
      <c r="AD35" s="67"/>
    </row>
    <row r="36" spans="3:30" x14ac:dyDescent="0.25">
      <c r="C36" s="67"/>
      <c r="D36" s="67"/>
      <c r="E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Y36" s="67"/>
      <c r="Z36" s="67"/>
      <c r="AA36" s="67"/>
      <c r="AB36" s="67"/>
      <c r="AC36" s="67"/>
      <c r="AD36" s="67"/>
    </row>
    <row r="37" spans="3:30" x14ac:dyDescent="0.25">
      <c r="C37" s="67"/>
      <c r="D37" s="67"/>
      <c r="E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Y37" s="67"/>
      <c r="Z37" s="67"/>
      <c r="AA37" s="67"/>
      <c r="AB37" s="67"/>
      <c r="AC37" s="67"/>
      <c r="AD37" s="67"/>
    </row>
    <row r="38" spans="3:30" x14ac:dyDescent="0.25">
      <c r="C38" s="67"/>
      <c r="D38" s="67"/>
      <c r="E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Y38" s="67"/>
      <c r="Z38" s="67"/>
      <c r="AA38" s="67"/>
      <c r="AB38" s="67"/>
      <c r="AC38" s="67"/>
      <c r="AD38" s="67"/>
    </row>
    <row r="39" spans="3:30" x14ac:dyDescent="0.25">
      <c r="C39" s="67"/>
      <c r="D39" s="67"/>
      <c r="E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3:30" x14ac:dyDescent="0.25">
      <c r="C40" s="67"/>
      <c r="D40" s="67"/>
      <c r="E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</row>
    <row r="41" spans="3:30" x14ac:dyDescent="0.25"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3:30" x14ac:dyDescent="0.25"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</row>
    <row r="43" spans="3:30" x14ac:dyDescent="0.25"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</row>
    <row r="44" spans="3:30" x14ac:dyDescent="0.25"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</row>
    <row r="45" spans="3:30" x14ac:dyDescent="0.25"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3:30" x14ac:dyDescent="0.25"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mergeCells count="16">
    <mergeCell ref="C1:AG1"/>
    <mergeCell ref="AF2:AF3"/>
    <mergeCell ref="AG2:AG3"/>
    <mergeCell ref="T2:T3"/>
    <mergeCell ref="U2:U3"/>
    <mergeCell ref="V2:Y2"/>
    <mergeCell ref="AB2:AE2"/>
    <mergeCell ref="Z2:Z3"/>
    <mergeCell ref="AA2:AA3"/>
    <mergeCell ref="P2:S2"/>
    <mergeCell ref="G2:G3"/>
    <mergeCell ref="H2:H3"/>
    <mergeCell ref="M2:M3"/>
    <mergeCell ref="N2:N3"/>
    <mergeCell ref="C2:F2"/>
    <mergeCell ref="I2:L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0DEF-B534-4963-AD18-F1B6B1F79B48}">
  <dimension ref="B2:N18"/>
  <sheetViews>
    <sheetView zoomScale="55" zoomScaleNormal="55" workbookViewId="0">
      <selection activeCell="I18" sqref="I18"/>
    </sheetView>
  </sheetViews>
  <sheetFormatPr defaultRowHeight="13.8" x14ac:dyDescent="0.25"/>
  <cols>
    <col min="2" max="3" width="8.88671875" style="14"/>
    <col min="4" max="4" width="11.77734375" style="14" customWidth="1"/>
    <col min="5" max="5" width="13.44140625" style="14" customWidth="1"/>
    <col min="6" max="6" width="11.44140625" style="14" customWidth="1"/>
    <col min="7" max="9" width="8.88671875" style="14"/>
    <col min="10" max="10" width="13.21875" style="14" customWidth="1"/>
    <col min="11" max="11" width="12.88671875" style="14" customWidth="1"/>
    <col min="12" max="12" width="15.33203125" style="14" customWidth="1"/>
    <col min="13" max="13" width="17.33203125" style="14" customWidth="1"/>
    <col min="14" max="14" width="8.88671875" style="14"/>
  </cols>
  <sheetData>
    <row r="2" spans="3:14" x14ac:dyDescent="0.25">
      <c r="C2" s="149" t="s">
        <v>400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</row>
    <row r="3" spans="3:14" x14ac:dyDescent="0.25">
      <c r="C3" s="148" t="s">
        <v>426</v>
      </c>
      <c r="D3" s="148"/>
      <c r="E3" s="148"/>
      <c r="F3" s="148"/>
      <c r="G3" s="144" t="s">
        <v>271</v>
      </c>
      <c r="H3" s="144" t="s">
        <v>257</v>
      </c>
      <c r="I3" s="148" t="s">
        <v>222</v>
      </c>
      <c r="J3" s="148"/>
      <c r="K3" s="148"/>
      <c r="L3" s="148"/>
      <c r="M3" s="144" t="s">
        <v>271</v>
      </c>
      <c r="N3" s="144" t="s">
        <v>257</v>
      </c>
    </row>
    <row r="4" spans="3:14" x14ac:dyDescent="0.25">
      <c r="C4" s="59" t="s">
        <v>85</v>
      </c>
      <c r="D4" s="86" t="s">
        <v>0</v>
      </c>
      <c r="E4" s="86" t="s">
        <v>1</v>
      </c>
      <c r="F4" s="86" t="s">
        <v>2</v>
      </c>
      <c r="G4" s="144"/>
      <c r="H4" s="144"/>
      <c r="I4" s="59" t="s">
        <v>85</v>
      </c>
      <c r="J4" s="86" t="s">
        <v>0</v>
      </c>
      <c r="K4" s="86" t="s">
        <v>1</v>
      </c>
      <c r="L4" s="86" t="s">
        <v>2</v>
      </c>
      <c r="M4" s="144"/>
      <c r="N4" s="144"/>
    </row>
    <row r="5" spans="3:14" x14ac:dyDescent="0.25">
      <c r="C5" s="59" t="s">
        <v>52</v>
      </c>
      <c r="D5" s="59">
        <v>9.8881839809674865</v>
      </c>
      <c r="E5" s="59">
        <v>13.15234850328547</v>
      </c>
      <c r="F5" s="59">
        <v>12.549982462293931</v>
      </c>
      <c r="G5" s="59">
        <f>AVERAGE(D5:F5)</f>
        <v>11.863504982182297</v>
      </c>
      <c r="H5" s="59">
        <f>STDEV(D5:F5)</f>
        <v>1.7369890630672269</v>
      </c>
      <c r="I5" s="59" t="s">
        <v>52</v>
      </c>
      <c r="J5" s="59">
        <v>1.1711566381674463</v>
      </c>
      <c r="K5" s="59">
        <v>1.9981498612395929</v>
      </c>
      <c r="L5" s="59">
        <v>3.0038022813688214</v>
      </c>
      <c r="M5" s="59">
        <f>AVERAGE(J5:L5)</f>
        <v>2.0577029269252871</v>
      </c>
      <c r="N5" s="59">
        <f>STDEV(J5:L5)</f>
        <v>0.91777308693961424</v>
      </c>
    </row>
    <row r="6" spans="3:14" x14ac:dyDescent="0.25">
      <c r="C6" s="59" t="s">
        <v>53</v>
      </c>
      <c r="D6" s="59">
        <v>23.682269503546099</v>
      </c>
      <c r="E6" s="59">
        <v>22.693409742120345</v>
      </c>
      <c r="F6" s="59">
        <v>27.712656364974247</v>
      </c>
      <c r="G6" s="59">
        <f t="shared" ref="G6:G12" si="0">AVERAGE(D6:F6)</f>
        <v>24.696111870213567</v>
      </c>
      <c r="H6" s="59">
        <f t="shared" ref="H6:H12" si="1">STDEV(D6:F6)</f>
        <v>2.6587810033161796</v>
      </c>
      <c r="I6" s="59" t="s">
        <v>53</v>
      </c>
      <c r="J6" s="59">
        <v>4.5992700729927005</v>
      </c>
      <c r="K6" s="59">
        <v>3.6905147296859817</v>
      </c>
      <c r="L6" s="59">
        <v>2.3437009110901665</v>
      </c>
      <c r="M6" s="59">
        <f t="shared" ref="M6" si="2">AVERAGE(J6:L6)</f>
        <v>3.5444952379229497</v>
      </c>
      <c r="N6" s="59">
        <f t="shared" ref="N6" si="3">STDEV(J6:L6)</f>
        <v>1.1348521181248576</v>
      </c>
    </row>
    <row r="7" spans="3:14" x14ac:dyDescent="0.25">
      <c r="C7" s="88" t="s">
        <v>54</v>
      </c>
      <c r="D7" s="59">
        <v>30.5912938331318</v>
      </c>
      <c r="E7" s="59">
        <v>33.690355329949242</v>
      </c>
      <c r="F7" s="59">
        <v>35.081967213114751</v>
      </c>
      <c r="G7" s="59">
        <f t="shared" si="0"/>
        <v>33.121205458731929</v>
      </c>
      <c r="H7" s="59">
        <f t="shared" si="1"/>
        <v>2.29880089032345</v>
      </c>
      <c r="I7" s="88" t="s">
        <v>54</v>
      </c>
      <c r="J7" s="59">
        <v>3.0045731707317072</v>
      </c>
      <c r="K7" s="59">
        <v>4.4100264927654376</v>
      </c>
      <c r="L7" s="59">
        <v>7.6911407766990294</v>
      </c>
      <c r="M7" s="59">
        <f t="shared" ref="M7:M8" si="4">AVERAGE(J7:L7)</f>
        <v>5.0352468133987243</v>
      </c>
      <c r="N7" s="59">
        <f t="shared" ref="N7:N8" si="5">STDEV(J7:L7)</f>
        <v>2.4050268851564143</v>
      </c>
    </row>
    <row r="8" spans="3:14" x14ac:dyDescent="0.25">
      <c r="C8" s="59" t="s">
        <v>55</v>
      </c>
      <c r="D8" s="59">
        <v>46.721757322175733</v>
      </c>
      <c r="E8" s="59">
        <v>40.820179820179817</v>
      </c>
      <c r="F8" s="59">
        <v>53.840244731475188</v>
      </c>
      <c r="G8" s="59">
        <f t="shared" si="0"/>
        <v>47.127393957943582</v>
      </c>
      <c r="H8" s="59">
        <f t="shared" si="1"/>
        <v>6.5195036915238926</v>
      </c>
      <c r="I8" s="59" t="s">
        <v>55</v>
      </c>
      <c r="J8" s="59">
        <v>4.0929387331256493</v>
      </c>
      <c r="K8" s="59">
        <v>7.7164502164502169</v>
      </c>
      <c r="L8" s="59">
        <v>6.6764633847661035</v>
      </c>
      <c r="M8" s="59">
        <f t="shared" si="4"/>
        <v>6.1619507781139902</v>
      </c>
      <c r="N8" s="59">
        <f t="shared" si="5"/>
        <v>1.8657441636647856</v>
      </c>
    </row>
    <row r="9" spans="3:14" x14ac:dyDescent="0.25">
      <c r="C9" s="59" t="s">
        <v>56</v>
      </c>
      <c r="D9" s="59">
        <v>49.706055261610814</v>
      </c>
      <c r="E9" s="59">
        <v>50.740537240537243</v>
      </c>
      <c r="F9" s="59">
        <v>58.728774667278572</v>
      </c>
      <c r="G9" s="59">
        <f t="shared" si="0"/>
        <v>53.05845572314221</v>
      </c>
      <c r="H9" s="59">
        <f t="shared" si="1"/>
        <v>4.9378057816559231</v>
      </c>
      <c r="I9" s="59" t="s">
        <v>56</v>
      </c>
      <c r="J9" s="59">
        <v>9.5226843100189029</v>
      </c>
      <c r="K9" s="59">
        <v>10.318917612949988</v>
      </c>
      <c r="L9" s="59">
        <v>11.087995501827383</v>
      </c>
      <c r="M9" s="59">
        <f t="shared" ref="M9:M12" si="6">AVERAGE(J9:L9)</f>
        <v>10.309865808265425</v>
      </c>
      <c r="N9" s="59">
        <f t="shared" ref="N9:N12" si="7">STDEV(J9:L9)</f>
        <v>0.78269485316837006</v>
      </c>
    </row>
    <row r="10" spans="3:14" x14ac:dyDescent="0.25">
      <c r="C10" s="59" t="s">
        <v>57</v>
      </c>
      <c r="D10" s="59">
        <v>55.741707209199468</v>
      </c>
      <c r="E10" s="59">
        <v>59.754336877448239</v>
      </c>
      <c r="F10" s="59">
        <v>57.730711610486892</v>
      </c>
      <c r="G10" s="59">
        <f t="shared" si="0"/>
        <v>57.742251899044867</v>
      </c>
      <c r="H10" s="59">
        <f t="shared" si="1"/>
        <v>2.0063397262982559</v>
      </c>
      <c r="I10" s="59" t="s">
        <v>57</v>
      </c>
      <c r="J10" s="59">
        <v>15.400384368994235</v>
      </c>
      <c r="K10" s="59">
        <v>16.013356562137051</v>
      </c>
      <c r="L10" s="59">
        <v>13.090371167294244</v>
      </c>
      <c r="M10" s="59">
        <f t="shared" si="6"/>
        <v>14.83470403280851</v>
      </c>
      <c r="N10" s="59">
        <f t="shared" si="7"/>
        <v>1.5414138271977735</v>
      </c>
    </row>
    <row r="11" spans="3:14" x14ac:dyDescent="0.25">
      <c r="C11" s="59" t="s">
        <v>58</v>
      </c>
      <c r="D11" s="90">
        <v>54.84195519348269</v>
      </c>
      <c r="E11" s="59">
        <v>58.946921443736727</v>
      </c>
      <c r="F11" s="59">
        <v>54.931952662721891</v>
      </c>
      <c r="G11" s="59">
        <f t="shared" si="0"/>
        <v>56.240276433313767</v>
      </c>
      <c r="H11" s="59">
        <f t="shared" si="1"/>
        <v>2.3444552235973681</v>
      </c>
      <c r="I11" s="59" t="s">
        <v>58</v>
      </c>
      <c r="J11" s="59">
        <v>16.053639846743298</v>
      </c>
      <c r="K11" s="59">
        <v>17.533286615276801</v>
      </c>
      <c r="L11" s="59">
        <v>17.512677484787019</v>
      </c>
      <c r="M11" s="59">
        <f t="shared" si="6"/>
        <v>17.033201315602373</v>
      </c>
      <c r="N11" s="59">
        <f t="shared" si="7"/>
        <v>0.84838769882636622</v>
      </c>
    </row>
    <row r="12" spans="3:14" x14ac:dyDescent="0.25">
      <c r="C12" s="59" t="s">
        <v>59</v>
      </c>
      <c r="D12" s="59">
        <v>53.623768877216023</v>
      </c>
      <c r="E12" s="59">
        <v>52.731234256926953</v>
      </c>
      <c r="F12" s="59">
        <v>65.747376040535656</v>
      </c>
      <c r="G12" s="59">
        <f t="shared" si="0"/>
        <v>57.367459724892875</v>
      </c>
      <c r="H12" s="59">
        <f t="shared" si="1"/>
        <v>7.2709285930331093</v>
      </c>
      <c r="I12" s="59" t="s">
        <v>59</v>
      </c>
      <c r="J12" s="59">
        <v>18.417611159546645</v>
      </c>
      <c r="K12" s="59">
        <v>18.529324203632033</v>
      </c>
      <c r="L12" s="59">
        <v>19.944751381215468</v>
      </c>
      <c r="M12" s="59">
        <f t="shared" si="6"/>
        <v>18.963895581464715</v>
      </c>
      <c r="N12" s="59">
        <f t="shared" si="7"/>
        <v>0.85128052132256771</v>
      </c>
    </row>
    <row r="13" spans="3:14" x14ac:dyDescent="0.25"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3:14" x14ac:dyDescent="0.25"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8" spans="9:9" x14ac:dyDescent="0.25">
      <c r="I18" s="21"/>
    </row>
  </sheetData>
  <mergeCells count="7">
    <mergeCell ref="C2:N2"/>
    <mergeCell ref="C3:F3"/>
    <mergeCell ref="I3:L3"/>
    <mergeCell ref="M3:M4"/>
    <mergeCell ref="N3:N4"/>
    <mergeCell ref="G3:G4"/>
    <mergeCell ref="H3:H4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9F35-A506-4457-ABC1-B7FD4A1E99E4}">
  <dimension ref="B1:AF17"/>
  <sheetViews>
    <sheetView zoomScale="40" zoomScaleNormal="40" workbookViewId="0">
      <selection activeCell="R70" sqref="R70"/>
    </sheetView>
  </sheetViews>
  <sheetFormatPr defaultRowHeight="13.8" x14ac:dyDescent="0.25"/>
  <cols>
    <col min="4" max="4" width="12.21875" customWidth="1"/>
    <col min="5" max="5" width="12.33203125" customWidth="1"/>
    <col min="6" max="6" width="11.5546875" customWidth="1"/>
    <col min="7" max="7" width="13.21875" customWidth="1"/>
    <col min="10" max="10" width="14.5546875" customWidth="1"/>
    <col min="11" max="11" width="13.33203125" customWidth="1"/>
    <col min="12" max="12" width="13.6640625" customWidth="1"/>
    <col min="13" max="13" width="13.33203125" customWidth="1"/>
    <col min="15" max="15" width="10.6640625" customWidth="1"/>
    <col min="16" max="16" width="14.109375" customWidth="1"/>
    <col min="17" max="17" width="13.77734375" customWidth="1"/>
    <col min="18" max="18" width="12.109375" customWidth="1"/>
    <col min="22" max="23" width="12.109375" customWidth="1"/>
    <col min="24" max="24" width="11.44140625" customWidth="1"/>
    <col min="28" max="29" width="12.88671875" customWidth="1"/>
    <col min="30" max="30" width="13.5546875" customWidth="1"/>
  </cols>
  <sheetData>
    <row r="1" spans="2:32" x14ac:dyDescent="0.25">
      <c r="B1" s="14"/>
      <c r="C1" s="119" t="s">
        <v>401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4"/>
      <c r="AF1" s="14"/>
    </row>
    <row r="2" spans="2:32" x14ac:dyDescent="0.25">
      <c r="B2" s="14" t="s">
        <v>247</v>
      </c>
      <c r="C2" s="122" t="s">
        <v>294</v>
      </c>
      <c r="D2" s="122"/>
      <c r="E2" s="122"/>
      <c r="F2" s="122"/>
      <c r="G2" s="110" t="s">
        <v>273</v>
      </c>
      <c r="H2" s="110" t="s">
        <v>257</v>
      </c>
      <c r="I2" s="122" t="s">
        <v>289</v>
      </c>
      <c r="J2" s="122"/>
      <c r="K2" s="122"/>
      <c r="L2" s="122"/>
      <c r="M2" s="110" t="s">
        <v>258</v>
      </c>
      <c r="N2" s="110" t="s">
        <v>257</v>
      </c>
      <c r="O2" s="134" t="s">
        <v>291</v>
      </c>
      <c r="P2" s="135"/>
      <c r="Q2" s="135"/>
      <c r="R2" s="136"/>
      <c r="S2" s="110" t="s">
        <v>258</v>
      </c>
      <c r="T2" s="110" t="s">
        <v>257</v>
      </c>
      <c r="U2" s="135" t="s">
        <v>292</v>
      </c>
      <c r="V2" s="135"/>
      <c r="W2" s="135"/>
      <c r="X2" s="136"/>
      <c r="Y2" s="153" t="s">
        <v>258</v>
      </c>
      <c r="Z2" s="152" t="s">
        <v>257</v>
      </c>
      <c r="AA2" s="134" t="s">
        <v>293</v>
      </c>
      <c r="AB2" s="135"/>
      <c r="AC2" s="135"/>
      <c r="AD2" s="136"/>
      <c r="AE2" s="119" t="s">
        <v>258</v>
      </c>
      <c r="AF2" s="119" t="s">
        <v>257</v>
      </c>
    </row>
    <row r="3" spans="2:32" x14ac:dyDescent="0.25">
      <c r="B3" s="14"/>
      <c r="C3" s="47"/>
      <c r="D3" s="60" t="s">
        <v>0</v>
      </c>
      <c r="E3" s="60" t="s">
        <v>1</v>
      </c>
      <c r="F3" s="60" t="s">
        <v>2</v>
      </c>
      <c r="G3" s="110"/>
      <c r="H3" s="110"/>
      <c r="I3" s="47"/>
      <c r="J3" s="60" t="s">
        <v>0</v>
      </c>
      <c r="K3" s="60" t="s">
        <v>1</v>
      </c>
      <c r="L3" s="60" t="s">
        <v>2</v>
      </c>
      <c r="M3" s="110"/>
      <c r="N3" s="110"/>
      <c r="O3" s="47"/>
      <c r="P3" s="60" t="s">
        <v>0</v>
      </c>
      <c r="Q3" s="60" t="s">
        <v>1</v>
      </c>
      <c r="R3" s="60" t="s">
        <v>2</v>
      </c>
      <c r="S3" s="110"/>
      <c r="T3" s="110"/>
      <c r="U3" s="50"/>
      <c r="V3" s="60" t="s">
        <v>0</v>
      </c>
      <c r="W3" s="60" t="s">
        <v>1</v>
      </c>
      <c r="X3" s="60" t="s">
        <v>2</v>
      </c>
      <c r="Y3" s="153"/>
      <c r="Z3" s="152"/>
      <c r="AA3" s="47"/>
      <c r="AB3" s="60" t="s">
        <v>0</v>
      </c>
      <c r="AC3" s="60" t="s">
        <v>1</v>
      </c>
      <c r="AD3" s="60" t="s">
        <v>2</v>
      </c>
      <c r="AE3" s="119"/>
      <c r="AF3" s="119"/>
    </row>
    <row r="4" spans="2:32" x14ac:dyDescent="0.25">
      <c r="B4" s="14"/>
      <c r="C4" s="47" t="s">
        <v>52</v>
      </c>
      <c r="D4" s="47">
        <v>0</v>
      </c>
      <c r="E4" s="47">
        <v>0</v>
      </c>
      <c r="F4" s="47">
        <v>0</v>
      </c>
      <c r="G4" s="47">
        <f>AVERAGE(D4:F4)</f>
        <v>0</v>
      </c>
      <c r="H4" s="47">
        <f>STDEV(D4:F4)</f>
        <v>0</v>
      </c>
      <c r="I4" s="47" t="s">
        <v>52</v>
      </c>
      <c r="J4" s="47">
        <v>0</v>
      </c>
      <c r="K4" s="47">
        <v>0</v>
      </c>
      <c r="L4" s="47">
        <v>0</v>
      </c>
      <c r="M4" s="47">
        <f>AVERAGE(J4:L4)</f>
        <v>0</v>
      </c>
      <c r="N4" s="47">
        <f>STDEV(J4:L4)</f>
        <v>0</v>
      </c>
      <c r="O4" s="47" t="s">
        <v>52</v>
      </c>
      <c r="P4" s="47">
        <v>0</v>
      </c>
      <c r="Q4" s="47">
        <v>0</v>
      </c>
      <c r="R4" s="47">
        <v>0</v>
      </c>
      <c r="S4" s="47">
        <f>AVERAGE(P4:R4)</f>
        <v>0</v>
      </c>
      <c r="T4" s="47">
        <f>STDEV(P4:R4)</f>
        <v>0</v>
      </c>
      <c r="U4" s="50" t="s">
        <v>52</v>
      </c>
      <c r="V4" s="47">
        <v>0</v>
      </c>
      <c r="W4" s="47">
        <v>0</v>
      </c>
      <c r="X4" s="47">
        <v>0</v>
      </c>
      <c r="Y4" s="14">
        <f>AVERAGE(V4:X4)</f>
        <v>0</v>
      </c>
      <c r="Z4" s="14">
        <f>STDEV(V4:X4)</f>
        <v>0</v>
      </c>
      <c r="AA4" s="47" t="s">
        <v>52</v>
      </c>
      <c r="AB4" s="47">
        <v>0</v>
      </c>
      <c r="AC4" s="47">
        <v>0</v>
      </c>
      <c r="AD4" s="47">
        <v>0</v>
      </c>
      <c r="AE4" s="47">
        <f>AVERAGE(AB4:AD4)</f>
        <v>0</v>
      </c>
      <c r="AF4" s="47">
        <f>STDEV(AB4:AD4)</f>
        <v>0</v>
      </c>
    </row>
    <row r="5" spans="2:32" x14ac:dyDescent="0.25">
      <c r="B5" s="14"/>
      <c r="C5" s="47" t="s">
        <v>53</v>
      </c>
      <c r="D5" s="47">
        <v>-773</v>
      </c>
      <c r="E5" s="47">
        <v>341</v>
      </c>
      <c r="F5" s="47">
        <v>1255</v>
      </c>
      <c r="G5" s="47">
        <f t="shared" ref="G5:G11" si="0">AVERAGE(D5:F5)</f>
        <v>274.33333333333331</v>
      </c>
      <c r="H5" s="47">
        <f t="shared" ref="H5:H11" si="1">STDEV(D5:F5)</f>
        <v>1015.6423254932483</v>
      </c>
      <c r="I5" s="47" t="s">
        <v>53</v>
      </c>
      <c r="J5" s="47">
        <v>281</v>
      </c>
      <c r="K5" s="47">
        <v>459</v>
      </c>
      <c r="L5" s="47">
        <v>1705</v>
      </c>
      <c r="M5" s="47">
        <f t="shared" ref="M5:M11" si="2">AVERAGE(J5:L5)</f>
        <v>815</v>
      </c>
      <c r="N5" s="47">
        <f t="shared" ref="N5:N11" si="3">STDEV(J5:L5)</f>
        <v>775.88401195023994</v>
      </c>
      <c r="O5" s="47" t="s">
        <v>53</v>
      </c>
      <c r="P5" s="47">
        <v>624</v>
      </c>
      <c r="Q5" s="47">
        <v>582</v>
      </c>
      <c r="R5" s="47">
        <v>2021</v>
      </c>
      <c r="S5" s="47">
        <f t="shared" ref="S5:S11" si="4">AVERAGE(P5:R5)</f>
        <v>1075.6666666666667</v>
      </c>
      <c r="T5" s="47">
        <f t="shared" ref="T5:T11" si="5">STDEV(P5:R5)</f>
        <v>818.95197254377092</v>
      </c>
      <c r="U5" s="50" t="s">
        <v>53</v>
      </c>
      <c r="V5" s="47">
        <v>942</v>
      </c>
      <c r="W5" s="47">
        <v>1028</v>
      </c>
      <c r="X5" s="47">
        <v>2658</v>
      </c>
      <c r="Y5" s="14">
        <f t="shared" ref="Y5:Y10" si="6">AVERAGE(V5:X5)</f>
        <v>1542.6666666666667</v>
      </c>
      <c r="Z5" s="14">
        <f t="shared" ref="Z5:Z10" si="7">STDEV(V5:X5)</f>
        <v>966.86365808904691</v>
      </c>
      <c r="AA5" s="47" t="s">
        <v>53</v>
      </c>
      <c r="AB5" s="47">
        <v>340</v>
      </c>
      <c r="AC5" s="47">
        <v>1413</v>
      </c>
      <c r="AD5" s="47">
        <v>828</v>
      </c>
      <c r="AE5" s="47">
        <f t="shared" ref="AE5:AE11" si="8">AVERAGE(AB5:AD5)</f>
        <v>860.33333333333337</v>
      </c>
      <c r="AF5" s="47">
        <f t="shared" ref="AF5:AF11" si="9">STDEV(AB5:AD5)</f>
        <v>537.2302423852675</v>
      </c>
    </row>
    <row r="6" spans="2:32" x14ac:dyDescent="0.25">
      <c r="B6" s="14"/>
      <c r="C6" s="82" t="s">
        <v>54</v>
      </c>
      <c r="D6" s="47">
        <v>494</v>
      </c>
      <c r="E6" s="47">
        <v>851</v>
      </c>
      <c r="F6" s="47">
        <v>1283</v>
      </c>
      <c r="G6" s="47">
        <f t="shared" si="0"/>
        <v>876</v>
      </c>
      <c r="H6" s="47">
        <f t="shared" si="1"/>
        <v>395.09365978208257</v>
      </c>
      <c r="I6" s="82" t="s">
        <v>54</v>
      </c>
      <c r="J6" s="47">
        <v>543</v>
      </c>
      <c r="K6" s="47">
        <v>1615</v>
      </c>
      <c r="L6" s="47">
        <v>1723</v>
      </c>
      <c r="M6" s="47">
        <f t="shared" si="2"/>
        <v>1293.6666666666667</v>
      </c>
      <c r="N6" s="47">
        <f t="shared" si="3"/>
        <v>652.33529211083885</v>
      </c>
      <c r="O6" s="82" t="s">
        <v>54</v>
      </c>
      <c r="P6" s="14">
        <v>551</v>
      </c>
      <c r="Q6" s="47">
        <v>1096</v>
      </c>
      <c r="R6" s="47">
        <v>2610</v>
      </c>
      <c r="S6" s="47">
        <f t="shared" si="4"/>
        <v>1419</v>
      </c>
      <c r="T6" s="47">
        <f t="shared" si="5"/>
        <v>1066.8256652330783</v>
      </c>
      <c r="U6" s="91" t="s">
        <v>54</v>
      </c>
      <c r="V6" s="47">
        <v>1282</v>
      </c>
      <c r="W6" s="47">
        <v>2305</v>
      </c>
      <c r="X6" s="47">
        <v>3612</v>
      </c>
      <c r="Y6" s="14">
        <f t="shared" si="6"/>
        <v>2399.6666666666665</v>
      </c>
      <c r="Z6" s="14">
        <f t="shared" si="7"/>
        <v>1167.8811297958941</v>
      </c>
      <c r="AA6" s="82" t="s">
        <v>54</v>
      </c>
      <c r="AB6" s="47">
        <v>2558</v>
      </c>
      <c r="AC6" s="47">
        <v>2909</v>
      </c>
      <c r="AD6" s="47">
        <v>1983</v>
      </c>
      <c r="AE6" s="47">
        <f t="shared" si="8"/>
        <v>2483.3333333333335</v>
      </c>
      <c r="AF6" s="47">
        <f t="shared" si="9"/>
        <v>467.49367197143317</v>
      </c>
    </row>
    <row r="7" spans="2:32" x14ac:dyDescent="0.25">
      <c r="B7" s="14"/>
      <c r="C7" s="47" t="s">
        <v>55</v>
      </c>
      <c r="D7" s="47">
        <v>1051</v>
      </c>
      <c r="E7" s="47">
        <v>1122</v>
      </c>
      <c r="F7" s="47">
        <v>1295</v>
      </c>
      <c r="G7" s="47">
        <f t="shared" si="0"/>
        <v>1156</v>
      </c>
      <c r="H7" s="47">
        <f t="shared" si="1"/>
        <v>125.50298801223818</v>
      </c>
      <c r="I7" s="47" t="s">
        <v>55</v>
      </c>
      <c r="J7" s="47">
        <v>694</v>
      </c>
      <c r="K7" s="47">
        <v>1981</v>
      </c>
      <c r="L7" s="47">
        <v>2597</v>
      </c>
      <c r="M7" s="47">
        <f t="shared" si="2"/>
        <v>1757.3333333333333</v>
      </c>
      <c r="N7" s="47">
        <f t="shared" si="3"/>
        <v>971.0161344351252</v>
      </c>
      <c r="O7" s="47" t="s">
        <v>55</v>
      </c>
      <c r="P7" s="47">
        <v>2152</v>
      </c>
      <c r="Q7" s="47">
        <v>3414</v>
      </c>
      <c r="R7" s="47">
        <v>3762</v>
      </c>
      <c r="S7" s="47">
        <f t="shared" si="4"/>
        <v>3109.3333333333335</v>
      </c>
      <c r="T7" s="47">
        <f t="shared" si="5"/>
        <v>847.13713962577151</v>
      </c>
      <c r="U7" s="50" t="s">
        <v>55</v>
      </c>
      <c r="V7" s="47">
        <v>2451</v>
      </c>
      <c r="W7" s="47">
        <v>4214</v>
      </c>
      <c r="X7" s="47">
        <v>5132</v>
      </c>
      <c r="Y7" s="14">
        <f t="shared" si="6"/>
        <v>3932.3333333333335</v>
      </c>
      <c r="Z7" s="14">
        <f t="shared" si="7"/>
        <v>1362.5132415258695</v>
      </c>
      <c r="AA7" s="47" t="s">
        <v>55</v>
      </c>
      <c r="AB7" s="47">
        <v>4541</v>
      </c>
      <c r="AC7" s="47">
        <v>4651</v>
      </c>
      <c r="AD7" s="47">
        <v>3984</v>
      </c>
      <c r="AE7" s="47">
        <f t="shared" si="8"/>
        <v>4392</v>
      </c>
      <c r="AF7" s="47">
        <f t="shared" si="9"/>
        <v>357.59334445708021</v>
      </c>
    </row>
    <row r="8" spans="2:32" x14ac:dyDescent="0.25">
      <c r="B8" s="14"/>
      <c r="C8" s="47" t="s">
        <v>56</v>
      </c>
      <c r="D8" s="47">
        <v>1511</v>
      </c>
      <c r="E8" s="47">
        <v>2051</v>
      </c>
      <c r="F8" s="47">
        <v>2323</v>
      </c>
      <c r="G8" s="47">
        <f t="shared" si="0"/>
        <v>1961.6666666666667</v>
      </c>
      <c r="H8" s="47">
        <f t="shared" si="1"/>
        <v>413.305375398546</v>
      </c>
      <c r="I8" s="47" t="s">
        <v>56</v>
      </c>
      <c r="J8" s="47">
        <v>1456</v>
      </c>
      <c r="K8" s="47">
        <v>2841</v>
      </c>
      <c r="L8" s="47">
        <v>3434</v>
      </c>
      <c r="M8" s="47">
        <f t="shared" si="2"/>
        <v>2577</v>
      </c>
      <c r="N8" s="47">
        <f t="shared" si="3"/>
        <v>1015.0827552470784</v>
      </c>
      <c r="O8" s="47" t="s">
        <v>56</v>
      </c>
      <c r="P8" s="47">
        <v>3685</v>
      </c>
      <c r="Q8" s="47">
        <v>4929</v>
      </c>
      <c r="R8" s="47">
        <v>3555</v>
      </c>
      <c r="S8" s="47">
        <f t="shared" si="4"/>
        <v>4056.3333333333335</v>
      </c>
      <c r="T8" s="47">
        <f t="shared" si="5"/>
        <v>758.54158312734057</v>
      </c>
      <c r="U8" s="50" t="s">
        <v>56</v>
      </c>
      <c r="V8" s="47">
        <v>4524</v>
      </c>
      <c r="W8" s="47">
        <v>4470</v>
      </c>
      <c r="X8" s="47">
        <v>6549</v>
      </c>
      <c r="Y8" s="14">
        <f t="shared" si="6"/>
        <v>5181</v>
      </c>
      <c r="Z8" s="14">
        <f t="shared" si="7"/>
        <v>1185.030379357424</v>
      </c>
      <c r="AA8" s="47" t="s">
        <v>56</v>
      </c>
      <c r="AB8" s="47">
        <v>7607</v>
      </c>
      <c r="AC8" s="47">
        <v>5650</v>
      </c>
      <c r="AD8" s="47">
        <v>6228</v>
      </c>
      <c r="AE8" s="47">
        <f t="shared" si="8"/>
        <v>6495</v>
      </c>
      <c r="AF8" s="47">
        <f t="shared" si="9"/>
        <v>1005.4496506538753</v>
      </c>
    </row>
    <row r="9" spans="2:32" x14ac:dyDescent="0.25">
      <c r="B9" s="14"/>
      <c r="C9" s="47" t="s">
        <v>57</v>
      </c>
      <c r="D9" s="47">
        <v>1579</v>
      </c>
      <c r="E9" s="47">
        <v>2608</v>
      </c>
      <c r="F9" s="47">
        <v>2413</v>
      </c>
      <c r="G9" s="47">
        <f t="shared" si="0"/>
        <v>2200</v>
      </c>
      <c r="H9" s="47">
        <f t="shared" si="1"/>
        <v>546.56838547431551</v>
      </c>
      <c r="I9" s="47" t="s">
        <v>57</v>
      </c>
      <c r="J9" s="47">
        <v>1301</v>
      </c>
      <c r="K9" s="47">
        <v>3440</v>
      </c>
      <c r="L9" s="47">
        <v>4292</v>
      </c>
      <c r="M9" s="47">
        <f t="shared" si="2"/>
        <v>3011</v>
      </c>
      <c r="N9" s="47">
        <f t="shared" si="3"/>
        <v>1540.9578190203649</v>
      </c>
      <c r="O9" s="47" t="s">
        <v>57</v>
      </c>
      <c r="P9" s="47">
        <v>3528</v>
      </c>
      <c r="Q9" s="47">
        <v>4877</v>
      </c>
      <c r="R9" s="47">
        <v>4834</v>
      </c>
      <c r="S9" s="47">
        <f t="shared" si="4"/>
        <v>4413</v>
      </c>
      <c r="T9" s="47">
        <f t="shared" si="5"/>
        <v>766.73398255196696</v>
      </c>
      <c r="U9" s="50" t="s">
        <v>57</v>
      </c>
      <c r="V9" s="47">
        <v>5148</v>
      </c>
      <c r="W9" s="47">
        <v>8901</v>
      </c>
      <c r="X9" s="47">
        <v>5711</v>
      </c>
      <c r="Y9" s="14">
        <f t="shared" si="6"/>
        <v>6586.666666666667</v>
      </c>
      <c r="Z9" s="14">
        <f t="shared" si="7"/>
        <v>2023.9432633681547</v>
      </c>
      <c r="AA9" s="47" t="s">
        <v>57</v>
      </c>
      <c r="AB9" s="47">
        <v>7654</v>
      </c>
      <c r="AC9" s="47">
        <v>8256</v>
      </c>
      <c r="AD9" s="47">
        <v>8094</v>
      </c>
      <c r="AE9" s="47">
        <f t="shared" si="8"/>
        <v>8001.333333333333</v>
      </c>
      <c r="AF9" s="47">
        <f t="shared" si="9"/>
        <v>311.51457964810146</v>
      </c>
    </row>
    <row r="10" spans="2:32" x14ac:dyDescent="0.25">
      <c r="B10" s="14"/>
      <c r="C10" s="47" t="s">
        <v>58</v>
      </c>
      <c r="D10" s="47">
        <v>1441</v>
      </c>
      <c r="E10" s="47">
        <v>2613</v>
      </c>
      <c r="F10" s="47">
        <v>2420</v>
      </c>
      <c r="G10" s="47">
        <f t="shared" si="0"/>
        <v>2158</v>
      </c>
      <c r="H10" s="47">
        <f t="shared" si="1"/>
        <v>628.3939846943158</v>
      </c>
      <c r="I10" s="47" t="s">
        <v>58</v>
      </c>
      <c r="J10" s="47">
        <v>2061</v>
      </c>
      <c r="K10" s="47">
        <v>4234</v>
      </c>
      <c r="L10" s="47">
        <v>4081</v>
      </c>
      <c r="M10" s="47">
        <f t="shared" si="2"/>
        <v>3458.6666666666665</v>
      </c>
      <c r="N10" s="47">
        <f t="shared" si="3"/>
        <v>1212.8298863951745</v>
      </c>
      <c r="O10" s="47" t="s">
        <v>58</v>
      </c>
      <c r="P10" s="47">
        <v>4415</v>
      </c>
      <c r="Q10" s="47">
        <v>5429</v>
      </c>
      <c r="R10" s="47">
        <v>6211</v>
      </c>
      <c r="S10" s="47">
        <f t="shared" si="4"/>
        <v>5351.666666666667</v>
      </c>
      <c r="T10" s="47">
        <f t="shared" si="5"/>
        <v>900.49393853225672</v>
      </c>
      <c r="U10" s="50" t="s">
        <v>58</v>
      </c>
      <c r="V10" s="47">
        <v>5012</v>
      </c>
      <c r="W10" s="47">
        <v>8116</v>
      </c>
      <c r="X10" s="47">
        <v>9419</v>
      </c>
      <c r="Y10" s="14">
        <f t="shared" si="6"/>
        <v>7515.666666666667</v>
      </c>
      <c r="Z10" s="14">
        <f t="shared" si="7"/>
        <v>2264.0036071820487</v>
      </c>
      <c r="AA10" s="47" t="s">
        <v>58</v>
      </c>
      <c r="AB10" s="47">
        <v>9140</v>
      </c>
      <c r="AC10" s="47">
        <v>10251</v>
      </c>
      <c r="AD10" s="47">
        <v>8595</v>
      </c>
      <c r="AE10" s="47">
        <f t="shared" si="8"/>
        <v>9328.6666666666661</v>
      </c>
      <c r="AF10" s="47">
        <f t="shared" si="9"/>
        <v>843.96702147260078</v>
      </c>
    </row>
    <row r="11" spans="2:32" x14ac:dyDescent="0.25">
      <c r="B11" s="14"/>
      <c r="C11" s="47" t="s">
        <v>59</v>
      </c>
      <c r="D11" s="47">
        <v>1552</v>
      </c>
      <c r="E11" s="47">
        <v>2605</v>
      </c>
      <c r="F11" s="47">
        <v>2666</v>
      </c>
      <c r="G11" s="47">
        <f t="shared" si="0"/>
        <v>2274.3333333333335</v>
      </c>
      <c r="H11" s="47">
        <f t="shared" si="1"/>
        <v>626.30211027373446</v>
      </c>
      <c r="I11" s="47" t="s">
        <v>59</v>
      </c>
      <c r="J11" s="47">
        <v>2374</v>
      </c>
      <c r="K11" s="47">
        <v>4435</v>
      </c>
      <c r="L11" s="47">
        <v>3852</v>
      </c>
      <c r="M11" s="47">
        <f t="shared" si="2"/>
        <v>3553.6666666666665</v>
      </c>
      <c r="N11" s="47">
        <f t="shared" si="3"/>
        <v>1062.3946222253444</v>
      </c>
      <c r="O11" s="47" t="s">
        <v>59</v>
      </c>
      <c r="P11" s="47">
        <v>4510</v>
      </c>
      <c r="Q11" s="47">
        <v>4801</v>
      </c>
      <c r="R11" s="47">
        <v>5895</v>
      </c>
      <c r="S11" s="47">
        <f t="shared" si="4"/>
        <v>5068.666666666667</v>
      </c>
      <c r="T11" s="47">
        <f t="shared" si="5"/>
        <v>730.26730265933156</v>
      </c>
      <c r="U11" s="50" t="s">
        <v>59</v>
      </c>
      <c r="V11" s="47">
        <v>5016</v>
      </c>
      <c r="W11" s="47">
        <v>7761</v>
      </c>
      <c r="X11" s="47">
        <v>9623</v>
      </c>
      <c r="Y11" s="14">
        <f t="shared" ref="Y11" si="10">AVERAGE(V11:X11)</f>
        <v>7466.666666666667</v>
      </c>
      <c r="Z11" s="14">
        <f t="shared" ref="Z11" si="11">STDEV(V11:X11)</f>
        <v>2317.5604271158345</v>
      </c>
      <c r="AA11" s="47" t="s">
        <v>59</v>
      </c>
      <c r="AB11" s="47">
        <v>9515</v>
      </c>
      <c r="AC11" s="47">
        <v>10588</v>
      </c>
      <c r="AD11" s="47">
        <v>9766</v>
      </c>
      <c r="AE11" s="47">
        <f t="shared" si="8"/>
        <v>9956.3333333333339</v>
      </c>
      <c r="AF11" s="47">
        <f t="shared" si="9"/>
        <v>561.25068671078998</v>
      </c>
    </row>
    <row r="12" spans="2:32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2:32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2:32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2:32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2:32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2:32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</sheetData>
  <mergeCells count="16">
    <mergeCell ref="I2:L2"/>
    <mergeCell ref="C2:F2"/>
    <mergeCell ref="C1:AD1"/>
    <mergeCell ref="AE2:AE3"/>
    <mergeCell ref="AF2:AF3"/>
    <mergeCell ref="AA2:AD2"/>
    <mergeCell ref="Z2:Z3"/>
    <mergeCell ref="Y2:Y3"/>
    <mergeCell ref="O2:R2"/>
    <mergeCell ref="S2:S3"/>
    <mergeCell ref="T2:T3"/>
    <mergeCell ref="U2:X2"/>
    <mergeCell ref="N2:N3"/>
    <mergeCell ref="M2:M3"/>
    <mergeCell ref="G2:G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1C3C-8C66-49F0-B199-C675586B9E48}">
  <dimension ref="C2:AG28"/>
  <sheetViews>
    <sheetView zoomScale="40" zoomScaleNormal="40" workbookViewId="0">
      <selection activeCell="L23" sqref="L23"/>
    </sheetView>
  </sheetViews>
  <sheetFormatPr defaultRowHeight="13.8" x14ac:dyDescent="0.25"/>
  <cols>
    <col min="3" max="4" width="8.88671875" style="14"/>
    <col min="5" max="5" width="13.33203125" style="14" customWidth="1"/>
    <col min="6" max="6" width="12.88671875" style="14" customWidth="1"/>
    <col min="7" max="7" width="14.44140625" style="14" customWidth="1"/>
    <col min="8" max="10" width="8.88671875" style="14"/>
    <col min="11" max="11" width="13.44140625" style="14" customWidth="1"/>
    <col min="12" max="12" width="14.33203125" style="14" customWidth="1"/>
    <col min="13" max="13" width="12.6640625" style="14" customWidth="1"/>
    <col min="14" max="16" width="8.88671875" style="14"/>
    <col min="17" max="17" width="11.5546875" style="14" customWidth="1"/>
    <col min="18" max="18" width="12.88671875" style="14" customWidth="1"/>
    <col min="19" max="19" width="13.21875" style="14" customWidth="1"/>
    <col min="20" max="20" width="23.77734375" style="14" customWidth="1"/>
    <col min="21" max="22" width="8.88671875" style="14"/>
    <col min="23" max="23" width="11.109375" style="14" customWidth="1"/>
    <col min="24" max="24" width="11.77734375" style="14" customWidth="1"/>
    <col min="25" max="25" width="11.5546875" style="14" customWidth="1"/>
    <col min="26" max="26" width="15.6640625" style="14" customWidth="1"/>
    <col min="27" max="28" width="8.88671875" style="14"/>
    <col min="29" max="29" width="12.109375" style="14" customWidth="1"/>
    <col min="30" max="30" width="12.77734375" style="14" customWidth="1"/>
    <col min="31" max="31" width="12.109375" style="14" customWidth="1"/>
    <col min="32" max="32" width="16.5546875" style="14" customWidth="1"/>
    <col min="33" max="33" width="8.88671875" style="14"/>
  </cols>
  <sheetData>
    <row r="2" spans="3:33" x14ac:dyDescent="0.25">
      <c r="D2" s="154" t="s">
        <v>402</v>
      </c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</row>
    <row r="3" spans="3:33" x14ac:dyDescent="0.25">
      <c r="C3" s="21" t="s">
        <v>248</v>
      </c>
      <c r="D3" s="122" t="s">
        <v>294</v>
      </c>
      <c r="E3" s="122"/>
      <c r="F3" s="122"/>
      <c r="G3" s="122"/>
      <c r="H3" s="132" t="s">
        <v>424</v>
      </c>
      <c r="I3" s="132" t="s">
        <v>257</v>
      </c>
      <c r="J3" s="122" t="s">
        <v>289</v>
      </c>
      <c r="K3" s="122"/>
      <c r="L3" s="122"/>
      <c r="M3" s="122"/>
      <c r="N3" s="110" t="s">
        <v>259</v>
      </c>
      <c r="O3" s="110" t="s">
        <v>257</v>
      </c>
      <c r="P3" s="122" t="s">
        <v>291</v>
      </c>
      <c r="Q3" s="122"/>
      <c r="R3" s="122"/>
      <c r="S3" s="122"/>
      <c r="T3" s="140" t="s">
        <v>259</v>
      </c>
      <c r="U3" s="140" t="s">
        <v>257</v>
      </c>
      <c r="V3" s="122" t="s">
        <v>292</v>
      </c>
      <c r="W3" s="122"/>
      <c r="X3" s="122"/>
      <c r="Y3" s="122"/>
      <c r="Z3" s="140" t="s">
        <v>260</v>
      </c>
      <c r="AA3" s="140" t="s">
        <v>257</v>
      </c>
      <c r="AB3" s="122" t="s">
        <v>293</v>
      </c>
      <c r="AC3" s="122"/>
      <c r="AD3" s="122"/>
      <c r="AE3" s="134"/>
      <c r="AF3" s="110" t="s">
        <v>259</v>
      </c>
      <c r="AG3" s="110" t="s">
        <v>257</v>
      </c>
    </row>
    <row r="4" spans="3:33" x14ac:dyDescent="0.25">
      <c r="D4" s="47"/>
      <c r="E4" s="60" t="s">
        <v>0</v>
      </c>
      <c r="F4" s="60" t="s">
        <v>1</v>
      </c>
      <c r="G4" s="60" t="s">
        <v>2</v>
      </c>
      <c r="H4" s="155"/>
      <c r="I4" s="155"/>
      <c r="J4" s="47"/>
      <c r="K4" s="60" t="s">
        <v>0</v>
      </c>
      <c r="L4" s="60" t="s">
        <v>1</v>
      </c>
      <c r="M4" s="60" t="s">
        <v>2</v>
      </c>
      <c r="N4" s="110"/>
      <c r="O4" s="110"/>
      <c r="P4" s="47"/>
      <c r="Q4" s="60" t="s">
        <v>0</v>
      </c>
      <c r="R4" s="60" t="s">
        <v>1</v>
      </c>
      <c r="S4" s="60" t="s">
        <v>2</v>
      </c>
      <c r="T4" s="131"/>
      <c r="U4" s="131"/>
      <c r="V4" s="47"/>
      <c r="W4" s="60" t="s">
        <v>0</v>
      </c>
      <c r="X4" s="60" t="s">
        <v>1</v>
      </c>
      <c r="Y4" s="60" t="s">
        <v>2</v>
      </c>
      <c r="Z4" s="131"/>
      <c r="AA4" s="131"/>
      <c r="AB4" s="47"/>
      <c r="AC4" s="60" t="s">
        <v>0</v>
      </c>
      <c r="AD4" s="60" t="s">
        <v>1</v>
      </c>
      <c r="AE4" s="83" t="s">
        <v>2</v>
      </c>
      <c r="AF4" s="110"/>
      <c r="AG4" s="110"/>
    </row>
    <row r="5" spans="3:33" x14ac:dyDescent="0.25">
      <c r="D5" s="47" t="s">
        <v>52</v>
      </c>
      <c r="E5" s="47">
        <v>0</v>
      </c>
      <c r="F5" s="47">
        <v>0</v>
      </c>
      <c r="G5" s="47">
        <v>0</v>
      </c>
      <c r="H5" s="47">
        <f>AVERAGE(E5:G5)</f>
        <v>0</v>
      </c>
      <c r="I5" s="47">
        <f>STDEV(E5:G5)</f>
        <v>0</v>
      </c>
      <c r="J5" s="47" t="s">
        <v>52</v>
      </c>
      <c r="K5" s="47">
        <v>0</v>
      </c>
      <c r="L5" s="47">
        <v>0</v>
      </c>
      <c r="M5" s="47">
        <v>0</v>
      </c>
      <c r="N5" s="47">
        <f>AVERAGE(K5:M5)</f>
        <v>0</v>
      </c>
      <c r="O5" s="47">
        <f>STDEV(K5:M5)</f>
        <v>0</v>
      </c>
      <c r="P5" s="47" t="s">
        <v>52</v>
      </c>
      <c r="Q5" s="47">
        <v>0</v>
      </c>
      <c r="R5" s="47">
        <v>0</v>
      </c>
      <c r="S5" s="47">
        <v>0</v>
      </c>
      <c r="T5" s="47">
        <f>AVERAGE(Q5:S5)</f>
        <v>0</v>
      </c>
      <c r="U5" s="47">
        <f>STDEV(Q5:S5)</f>
        <v>0</v>
      </c>
      <c r="V5" s="47" t="s">
        <v>52</v>
      </c>
      <c r="W5" s="47">
        <v>0</v>
      </c>
      <c r="X5" s="47">
        <v>0</v>
      </c>
      <c r="Y5" s="47">
        <v>0</v>
      </c>
      <c r="Z5" s="47">
        <f>AVERAGE(W5:Y5)</f>
        <v>0</v>
      </c>
      <c r="AA5" s="47">
        <f>STDEV(W5:Y5)</f>
        <v>0</v>
      </c>
      <c r="AB5" s="47" t="s">
        <v>52</v>
      </c>
      <c r="AC5" s="47">
        <v>0</v>
      </c>
      <c r="AD5" s="47">
        <v>0</v>
      </c>
      <c r="AE5" s="5">
        <v>0</v>
      </c>
      <c r="AF5" s="47">
        <f>AVERAGE(AC5:AE5)</f>
        <v>0</v>
      </c>
      <c r="AG5" s="47">
        <f>STDEV(AC5:AE5)</f>
        <v>0</v>
      </c>
    </row>
    <row r="6" spans="3:33" x14ac:dyDescent="0.25">
      <c r="D6" s="47" t="s">
        <v>53</v>
      </c>
      <c r="E6" s="92">
        <v>1221</v>
      </c>
      <c r="F6" s="92">
        <v>-2033</v>
      </c>
      <c r="G6" s="92">
        <v>654.39999999999964</v>
      </c>
      <c r="H6" s="92">
        <f>AVERAGE(E6:G6)</f>
        <v>-52.533333333333452</v>
      </c>
      <c r="I6" s="92">
        <f t="shared" ref="I6:I12" si="0">STDEV(E6:G6)</f>
        <v>1738.3742558302379</v>
      </c>
      <c r="J6" s="47" t="s">
        <v>53</v>
      </c>
      <c r="K6" s="92">
        <v>-608</v>
      </c>
      <c r="L6" s="92">
        <v>941</v>
      </c>
      <c r="M6" s="92">
        <v>-635</v>
      </c>
      <c r="N6" s="92">
        <f t="shared" ref="N6:N12" si="1">AVERAGE(K6:M6)</f>
        <v>-100.66666666666667</v>
      </c>
      <c r="O6" s="92">
        <f t="shared" ref="O6:O12" si="2">STDEV(K6:M6)</f>
        <v>902.21080315707445</v>
      </c>
      <c r="P6" s="47" t="s">
        <v>53</v>
      </c>
      <c r="Q6" s="47">
        <v>-561</v>
      </c>
      <c r="R6" s="47">
        <v>25</v>
      </c>
      <c r="S6" s="47">
        <v>-956</v>
      </c>
      <c r="T6" s="47">
        <f t="shared" ref="T6:T12" si="3">AVERAGE(Q6:S6)</f>
        <v>-497.33333333333331</v>
      </c>
      <c r="U6" s="47">
        <f t="shared" ref="U6:U12" si="4">STDEV(Q6:S6)</f>
        <v>493.58923543097382</v>
      </c>
      <c r="V6" s="47" t="s">
        <v>53</v>
      </c>
      <c r="W6" s="47">
        <v>-2648</v>
      </c>
      <c r="X6" s="47">
        <v>241</v>
      </c>
      <c r="Y6" s="47">
        <v>-816</v>
      </c>
      <c r="Z6" s="47">
        <f t="shared" ref="Z6:Z12" si="5">AVERAGE(W6:Y6)</f>
        <v>-1074.3333333333333</v>
      </c>
      <c r="AA6" s="47">
        <f t="shared" ref="AA6:AA12" si="6">STDEV(W6:Y6)</f>
        <v>1461.7223858631066</v>
      </c>
      <c r="AB6" s="47" t="s">
        <v>53</v>
      </c>
      <c r="AC6" s="47">
        <v>-497</v>
      </c>
      <c r="AD6" s="47">
        <v>-816</v>
      </c>
      <c r="AE6" s="5">
        <v>-245</v>
      </c>
      <c r="AF6" s="47">
        <f t="shared" ref="AF6:AF12" si="7">AVERAGE(AC6:AE6)</f>
        <v>-519.33333333333337</v>
      </c>
      <c r="AG6" s="47">
        <f t="shared" ref="AG6:AG12" si="8">STDEV(AC6:AE6)</f>
        <v>286.15438723411756</v>
      </c>
    </row>
    <row r="7" spans="3:33" x14ac:dyDescent="0.25">
      <c r="D7" s="82" t="s">
        <v>54</v>
      </c>
      <c r="E7" s="92">
        <v>171</v>
      </c>
      <c r="F7" s="92">
        <v>-2014</v>
      </c>
      <c r="G7" s="92">
        <v>1551</v>
      </c>
      <c r="H7" s="92">
        <f t="shared" ref="H7:H12" si="9">AVERAGE(E7:G7)</f>
        <v>-97.333333333333329</v>
      </c>
      <c r="I7" s="92">
        <f t="shared" si="0"/>
        <v>1797.5840267796477</v>
      </c>
      <c r="J7" s="82" t="s">
        <v>54</v>
      </c>
      <c r="K7" s="92">
        <v>-955</v>
      </c>
      <c r="L7" s="92">
        <v>1691</v>
      </c>
      <c r="M7" s="92">
        <v>-897</v>
      </c>
      <c r="N7" s="92">
        <f>AVERAGE(K7:M7)</f>
        <v>-53.666666666666664</v>
      </c>
      <c r="O7" s="92">
        <f t="shared" si="2"/>
        <v>1511.2039350575201</v>
      </c>
      <c r="P7" s="82" t="s">
        <v>54</v>
      </c>
      <c r="Q7" s="47">
        <v>-2396</v>
      </c>
      <c r="R7" s="47">
        <v>-1039</v>
      </c>
      <c r="S7" s="47">
        <v>-2494</v>
      </c>
      <c r="T7" s="47">
        <f t="shared" si="3"/>
        <v>-1976.3333333333333</v>
      </c>
      <c r="U7" s="47">
        <f t="shared" si="4"/>
        <v>813.23202921019595</v>
      </c>
      <c r="V7" s="82" t="s">
        <v>54</v>
      </c>
      <c r="W7" s="47">
        <v>-3882</v>
      </c>
      <c r="X7" s="47">
        <v>-163</v>
      </c>
      <c r="Y7" s="47">
        <v>-1582</v>
      </c>
      <c r="Z7" s="47">
        <f t="shared" si="5"/>
        <v>-1875.6666666666667</v>
      </c>
      <c r="AA7" s="47">
        <f t="shared" si="6"/>
        <v>1876.8112140898277</v>
      </c>
      <c r="AB7" s="82" t="s">
        <v>54</v>
      </c>
      <c r="AC7" s="14">
        <v>-1773</v>
      </c>
      <c r="AD7" s="14">
        <v>-2977</v>
      </c>
      <c r="AE7" s="14">
        <v>-3285</v>
      </c>
      <c r="AF7" s="47">
        <f t="shared" ref="AF7" si="10">AVERAGE(AC7:AE7)</f>
        <v>-2678.3333333333335</v>
      </c>
      <c r="AG7" s="47">
        <f t="shared" ref="AG7" si="11">STDEV(AC7:AE7)</f>
        <v>799.02273643078138</v>
      </c>
    </row>
    <row r="8" spans="3:33" x14ac:dyDescent="0.25">
      <c r="D8" s="47" t="s">
        <v>55</v>
      </c>
      <c r="E8" s="92">
        <v>1720</v>
      </c>
      <c r="F8" s="92">
        <v>-2022</v>
      </c>
      <c r="G8" s="92">
        <v>-188</v>
      </c>
      <c r="H8" s="92">
        <f t="shared" si="9"/>
        <v>-163.33333333333334</v>
      </c>
      <c r="I8" s="92">
        <f t="shared" si="0"/>
        <v>1871.1219450728843</v>
      </c>
      <c r="J8" s="47" t="s">
        <v>55</v>
      </c>
      <c r="K8" s="92">
        <v>-2558</v>
      </c>
      <c r="L8" s="92">
        <v>-632</v>
      </c>
      <c r="M8" s="92">
        <v>-2591</v>
      </c>
      <c r="N8" s="92">
        <f t="shared" si="1"/>
        <v>-1927</v>
      </c>
      <c r="O8" s="92">
        <f t="shared" si="2"/>
        <v>1121.6242686390126</v>
      </c>
      <c r="P8" s="47" t="s">
        <v>55</v>
      </c>
      <c r="Q8" s="14">
        <v>-3045</v>
      </c>
      <c r="R8" s="47">
        <v>-1391</v>
      </c>
      <c r="S8" s="47">
        <v>-3408</v>
      </c>
      <c r="T8" s="47">
        <f t="shared" si="3"/>
        <v>-2614.6666666666665</v>
      </c>
      <c r="U8" s="47">
        <f t="shared" si="4"/>
        <v>1075.1568877765394</v>
      </c>
      <c r="V8" s="47" t="s">
        <v>55</v>
      </c>
      <c r="W8" s="47">
        <v>-4872</v>
      </c>
      <c r="X8" s="47">
        <v>-1307</v>
      </c>
      <c r="Y8" s="47">
        <v>-2801</v>
      </c>
      <c r="Z8" s="47">
        <f t="shared" si="5"/>
        <v>-2993.3333333333335</v>
      </c>
      <c r="AA8" s="47">
        <f t="shared" si="6"/>
        <v>1790.2654365577564</v>
      </c>
      <c r="AB8" s="47" t="s">
        <v>55</v>
      </c>
      <c r="AC8" s="47">
        <v>-4721</v>
      </c>
      <c r="AD8" s="47">
        <v>-4060</v>
      </c>
      <c r="AE8" s="5">
        <v>-5183</v>
      </c>
      <c r="AF8" s="47">
        <f t="shared" si="7"/>
        <v>-4654.666666666667</v>
      </c>
      <c r="AG8" s="47">
        <f t="shared" si="8"/>
        <v>564.43098190419471</v>
      </c>
    </row>
    <row r="9" spans="3:33" x14ac:dyDescent="0.25">
      <c r="D9" s="47" t="s">
        <v>56</v>
      </c>
      <c r="E9" s="92">
        <v>1059</v>
      </c>
      <c r="F9" s="92">
        <v>-2462</v>
      </c>
      <c r="G9" s="92">
        <v>-274</v>
      </c>
      <c r="H9" s="92">
        <f t="shared" si="9"/>
        <v>-559</v>
      </c>
      <c r="I9" s="92">
        <f t="shared" si="0"/>
        <v>1777.7173566121246</v>
      </c>
      <c r="J9" s="47" t="s">
        <v>56</v>
      </c>
      <c r="K9" s="92">
        <v>-2762</v>
      </c>
      <c r="L9" s="92">
        <v>-1576</v>
      </c>
      <c r="M9" s="92">
        <v>-3189</v>
      </c>
      <c r="N9" s="92">
        <f t="shared" si="1"/>
        <v>-2509</v>
      </c>
      <c r="O9" s="92">
        <f t="shared" si="2"/>
        <v>835.73261274165918</v>
      </c>
      <c r="P9" s="47" t="s">
        <v>56</v>
      </c>
      <c r="Q9" s="47">
        <v>-3851</v>
      </c>
      <c r="R9" s="47">
        <v>-2114</v>
      </c>
      <c r="S9" s="47">
        <v>-3869</v>
      </c>
      <c r="T9" s="47">
        <f>AVERAGE(Q9:S9)</f>
        <v>-3278</v>
      </c>
      <c r="U9" s="47">
        <f>STDEV(Q9:S9)</f>
        <v>1008.0937456407514</v>
      </c>
      <c r="V9" s="47" t="s">
        <v>56</v>
      </c>
      <c r="W9" s="47">
        <v>-6687</v>
      </c>
      <c r="X9" s="47">
        <v>-3816</v>
      </c>
      <c r="Y9" s="47">
        <v>-4005</v>
      </c>
      <c r="Z9" s="47">
        <f t="shared" si="5"/>
        <v>-4836</v>
      </c>
      <c r="AA9" s="47">
        <f t="shared" si="6"/>
        <v>1605.7960642622088</v>
      </c>
      <c r="AB9" s="47" t="s">
        <v>56</v>
      </c>
      <c r="AC9" s="47">
        <v>-6158</v>
      </c>
      <c r="AD9" s="47">
        <v>-5353</v>
      </c>
      <c r="AE9" s="5">
        <v>-6384</v>
      </c>
      <c r="AF9" s="47">
        <f t="shared" si="7"/>
        <v>-5965</v>
      </c>
      <c r="AG9" s="47">
        <f t="shared" si="8"/>
        <v>541.91973575429051</v>
      </c>
    </row>
    <row r="10" spans="3:33" x14ac:dyDescent="0.25">
      <c r="D10" s="47" t="s">
        <v>57</v>
      </c>
      <c r="E10" s="92">
        <v>698</v>
      </c>
      <c r="F10" s="92">
        <v>-2440</v>
      </c>
      <c r="G10" s="92">
        <v>-1151</v>
      </c>
      <c r="H10" s="92">
        <f t="shared" si="9"/>
        <v>-964.33333333333337</v>
      </c>
      <c r="I10" s="92">
        <f t="shared" si="0"/>
        <v>1577.306036675614</v>
      </c>
      <c r="J10" s="47" t="s">
        <v>57</v>
      </c>
      <c r="K10" s="92">
        <v>-2854</v>
      </c>
      <c r="L10" s="92">
        <v>-1448</v>
      </c>
      <c r="M10" s="92">
        <v>-3150</v>
      </c>
      <c r="N10" s="92">
        <f t="shared" si="1"/>
        <v>-2484</v>
      </c>
      <c r="O10" s="92">
        <f t="shared" si="2"/>
        <v>909.32722383089356</v>
      </c>
      <c r="P10" s="47" t="s">
        <v>57</v>
      </c>
      <c r="Q10" s="47">
        <v>-4570</v>
      </c>
      <c r="R10" s="47">
        <v>-2394</v>
      </c>
      <c r="S10" s="47">
        <v>-3501</v>
      </c>
      <c r="T10" s="47">
        <f t="shared" ref="T10" si="12">AVERAGE(Q10:S10)</f>
        <v>-3488.3333333333335</v>
      </c>
      <c r="U10" s="47">
        <f t="shared" ref="U10" si="13">STDEV(Q10:S10)</f>
        <v>1088.0552988397842</v>
      </c>
      <c r="V10" s="47" t="s">
        <v>57</v>
      </c>
      <c r="W10" s="47">
        <v>-7110</v>
      </c>
      <c r="X10" s="47">
        <v>-4336</v>
      </c>
      <c r="Y10" s="47">
        <v>-4801</v>
      </c>
      <c r="Z10" s="47">
        <f t="shared" si="5"/>
        <v>-5415.666666666667</v>
      </c>
      <c r="AA10" s="47">
        <f t="shared" si="6"/>
        <v>1485.6413878636176</v>
      </c>
      <c r="AB10" s="47" t="s">
        <v>57</v>
      </c>
      <c r="AC10" s="47">
        <v>-6612</v>
      </c>
      <c r="AD10" s="47">
        <v>-5567</v>
      </c>
      <c r="AE10" s="5">
        <v>-6764</v>
      </c>
      <c r="AF10" s="47">
        <f t="shared" si="7"/>
        <v>-6314.333333333333</v>
      </c>
      <c r="AG10" s="47">
        <f t="shared" si="8"/>
        <v>651.65660691297626</v>
      </c>
    </row>
    <row r="11" spans="3:33" x14ac:dyDescent="0.25">
      <c r="D11" s="47" t="s">
        <v>58</v>
      </c>
      <c r="E11" s="92">
        <v>-2720</v>
      </c>
      <c r="F11" s="92">
        <v>-2311</v>
      </c>
      <c r="G11" s="92">
        <v>-645</v>
      </c>
      <c r="H11" s="92">
        <f t="shared" si="9"/>
        <v>-1892</v>
      </c>
      <c r="I11" s="92">
        <f t="shared" si="0"/>
        <v>1099.1255615260707</v>
      </c>
      <c r="J11" s="47" t="s">
        <v>58</v>
      </c>
      <c r="K11" s="92">
        <v>-3402</v>
      </c>
      <c r="L11" s="92">
        <v>-1911</v>
      </c>
      <c r="M11" s="92">
        <v>-3454</v>
      </c>
      <c r="N11" s="92">
        <f t="shared" si="1"/>
        <v>-2922.3333333333335</v>
      </c>
      <c r="O11" s="92">
        <f t="shared" si="2"/>
        <v>876.22618845440468</v>
      </c>
      <c r="P11" s="47" t="s">
        <v>58</v>
      </c>
      <c r="Q11" s="47">
        <v>-5298</v>
      </c>
      <c r="R11" s="47">
        <v>-3210</v>
      </c>
      <c r="S11" s="47">
        <v>-4554</v>
      </c>
      <c r="T11" s="47">
        <f t="shared" si="3"/>
        <v>-4354</v>
      </c>
      <c r="U11" s="47">
        <f t="shared" si="4"/>
        <v>1058.2702868360238</v>
      </c>
      <c r="V11" s="47" t="s">
        <v>58</v>
      </c>
      <c r="W11" s="47">
        <v>-7522</v>
      </c>
      <c r="X11" s="47">
        <v>-4610</v>
      </c>
      <c r="Y11" s="47">
        <v>-5153</v>
      </c>
      <c r="Z11" s="47">
        <f t="shared" si="5"/>
        <v>-5761.666666666667</v>
      </c>
      <c r="AA11" s="47">
        <f t="shared" si="6"/>
        <v>1548.48065319956</v>
      </c>
      <c r="AB11" s="47" t="s">
        <v>58</v>
      </c>
      <c r="AC11" s="47">
        <v>-6953</v>
      </c>
      <c r="AD11" s="47">
        <v>-6078</v>
      </c>
      <c r="AE11" s="5">
        <v>-7293</v>
      </c>
      <c r="AF11" s="47">
        <f t="shared" si="7"/>
        <v>-6774.666666666667</v>
      </c>
      <c r="AG11" s="47">
        <f t="shared" si="8"/>
        <v>626.82400507106729</v>
      </c>
    </row>
    <row r="12" spans="3:33" x14ac:dyDescent="0.25">
      <c r="D12" s="47" t="s">
        <v>59</v>
      </c>
      <c r="E12" s="92">
        <v>-3412</v>
      </c>
      <c r="F12" s="92">
        <v>-2012</v>
      </c>
      <c r="G12" s="92">
        <v>-656</v>
      </c>
      <c r="H12" s="92">
        <f t="shared" si="9"/>
        <v>-2026.6666666666667</v>
      </c>
      <c r="I12" s="92">
        <f t="shared" si="0"/>
        <v>1378.058537701985</v>
      </c>
      <c r="J12" s="47" t="s">
        <v>59</v>
      </c>
      <c r="K12" s="92">
        <v>-2830</v>
      </c>
      <c r="L12" s="92">
        <v>-1934</v>
      </c>
      <c r="M12" s="92">
        <v>-2535</v>
      </c>
      <c r="N12" s="92">
        <f t="shared" si="1"/>
        <v>-2433</v>
      </c>
      <c r="O12" s="92">
        <f t="shared" si="2"/>
        <v>456.62566725929895</v>
      </c>
      <c r="P12" s="47" t="s">
        <v>59</v>
      </c>
      <c r="Q12" s="47">
        <v>-5562</v>
      </c>
      <c r="R12" s="47">
        <v>-3201</v>
      </c>
      <c r="S12" s="47">
        <v>-4721</v>
      </c>
      <c r="T12" s="47">
        <f t="shared" si="3"/>
        <v>-4494.666666666667</v>
      </c>
      <c r="U12" s="47">
        <f t="shared" si="4"/>
        <v>1196.6621634084249</v>
      </c>
      <c r="V12" s="47" t="s">
        <v>59</v>
      </c>
      <c r="W12" s="47">
        <v>-8146</v>
      </c>
      <c r="X12" s="47">
        <v>-5176</v>
      </c>
      <c r="Y12" s="47">
        <v>-5622</v>
      </c>
      <c r="Z12" s="47">
        <f t="shared" si="5"/>
        <v>-6314.666666666667</v>
      </c>
      <c r="AA12" s="47">
        <f t="shared" si="6"/>
        <v>1601.5821344324916</v>
      </c>
      <c r="AB12" s="47" t="s">
        <v>59</v>
      </c>
      <c r="AC12" s="47">
        <v>-7206</v>
      </c>
      <c r="AD12" s="47">
        <v>-6506</v>
      </c>
      <c r="AE12" s="5">
        <v>-7714</v>
      </c>
      <c r="AF12" s="47">
        <f t="shared" si="7"/>
        <v>-7142</v>
      </c>
      <c r="AG12" s="47">
        <f t="shared" si="8"/>
        <v>606.53771523294415</v>
      </c>
    </row>
    <row r="14" spans="3:33" x14ac:dyDescent="0.25"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</row>
    <row r="15" spans="3:33" x14ac:dyDescent="0.25"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</row>
    <row r="16" spans="3:33" x14ac:dyDescent="0.25"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</row>
    <row r="17" spans="8:33" x14ac:dyDescent="0.25"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</row>
    <row r="18" spans="8:33" x14ac:dyDescent="0.25"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</row>
    <row r="19" spans="8:33" x14ac:dyDescent="0.25"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</row>
    <row r="20" spans="8:33" x14ac:dyDescent="0.25"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</row>
    <row r="21" spans="8:33" x14ac:dyDescent="0.25"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</row>
    <row r="28" spans="8:33" x14ac:dyDescent="0.25">
      <c r="H28" s="94"/>
    </row>
  </sheetData>
  <mergeCells count="16">
    <mergeCell ref="AF3:AF4"/>
    <mergeCell ref="AG3:AG4"/>
    <mergeCell ref="D3:G3"/>
    <mergeCell ref="J3:M3"/>
    <mergeCell ref="D2:AE2"/>
    <mergeCell ref="AB3:AE3"/>
    <mergeCell ref="P3:S3"/>
    <mergeCell ref="V3:Y3"/>
    <mergeCell ref="H3:H4"/>
    <mergeCell ref="I3:I4"/>
    <mergeCell ref="N3:N4"/>
    <mergeCell ref="O3:O4"/>
    <mergeCell ref="T3:T4"/>
    <mergeCell ref="U3:U4"/>
    <mergeCell ref="Z3:Z4"/>
    <mergeCell ref="AA3:AA4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DE766-32D1-42B0-803D-426A5F913DCB}">
  <dimension ref="A2:AF60"/>
  <sheetViews>
    <sheetView zoomScale="40" zoomScaleNormal="40" workbookViewId="0">
      <selection activeCell="Q31" sqref="Q31"/>
    </sheetView>
  </sheetViews>
  <sheetFormatPr defaultRowHeight="13.8" x14ac:dyDescent="0.25"/>
  <cols>
    <col min="1" max="1" width="12.21875" style="14" customWidth="1"/>
    <col min="2" max="2" width="8.88671875" style="14"/>
    <col min="3" max="3" width="13.44140625" style="14" customWidth="1"/>
    <col min="4" max="4" width="12" style="14" customWidth="1"/>
    <col min="5" max="5" width="11.88671875" style="14" customWidth="1"/>
    <col min="6" max="6" width="15.21875" style="14" customWidth="1"/>
    <col min="7" max="8" width="8.88671875" style="14"/>
    <col min="9" max="9" width="11.6640625" style="14" customWidth="1"/>
    <col min="10" max="10" width="11.21875" style="14" customWidth="1"/>
    <col min="11" max="11" width="11.88671875" style="14" customWidth="1"/>
    <col min="12" max="12" width="14.77734375" style="14" customWidth="1"/>
    <col min="13" max="14" width="8.88671875" style="14"/>
    <col min="15" max="15" width="12.77734375" style="14" customWidth="1"/>
    <col min="16" max="16" width="11.5546875" style="14" customWidth="1"/>
    <col min="17" max="17" width="12.5546875" style="14" customWidth="1"/>
    <col min="18" max="18" width="12.88671875" style="14" customWidth="1"/>
    <col min="19" max="20" width="8.88671875" style="14"/>
    <col min="21" max="21" width="12.5546875" style="14" customWidth="1"/>
    <col min="22" max="22" width="9.88671875" style="14" customWidth="1"/>
    <col min="23" max="23" width="11.33203125" style="14" customWidth="1"/>
    <col min="24" max="24" width="11" style="14" customWidth="1"/>
    <col min="25" max="25" width="8.88671875" style="14"/>
  </cols>
  <sheetData>
    <row r="2" spans="1:25" x14ac:dyDescent="0.25">
      <c r="B2" s="119" t="s">
        <v>403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5" x14ac:dyDescent="0.25">
      <c r="B3" s="120" t="s">
        <v>289</v>
      </c>
      <c r="C3" s="120"/>
      <c r="D3" s="120"/>
      <c r="E3" s="120"/>
      <c r="F3" s="110" t="s">
        <v>261</v>
      </c>
      <c r="G3" s="110" t="s">
        <v>257</v>
      </c>
      <c r="H3" s="120" t="s">
        <v>291</v>
      </c>
      <c r="I3" s="120"/>
      <c r="J3" s="120"/>
      <c r="K3" s="120"/>
      <c r="L3" s="110" t="s">
        <v>261</v>
      </c>
      <c r="M3" s="110" t="s">
        <v>257</v>
      </c>
      <c r="N3" s="120" t="s">
        <v>292</v>
      </c>
      <c r="O3" s="120"/>
      <c r="P3" s="120"/>
      <c r="Q3" s="120"/>
      <c r="R3" s="110" t="s">
        <v>261</v>
      </c>
      <c r="S3" s="110" t="s">
        <v>257</v>
      </c>
      <c r="T3" s="120" t="s">
        <v>293</v>
      </c>
      <c r="U3" s="120"/>
      <c r="V3" s="120"/>
      <c r="W3" s="120"/>
      <c r="X3" s="110" t="s">
        <v>261</v>
      </c>
      <c r="Y3" s="110" t="s">
        <v>257</v>
      </c>
    </row>
    <row r="4" spans="1:25" x14ac:dyDescent="0.25">
      <c r="A4" s="21" t="s">
        <v>249</v>
      </c>
      <c r="B4" s="47"/>
      <c r="C4" s="60" t="s">
        <v>0</v>
      </c>
      <c r="D4" s="60" t="s">
        <v>1</v>
      </c>
      <c r="E4" s="60" t="s">
        <v>2</v>
      </c>
      <c r="F4" s="110"/>
      <c r="G4" s="110"/>
      <c r="H4" s="47"/>
      <c r="I4" s="60" t="s">
        <v>0</v>
      </c>
      <c r="J4" s="60" t="s">
        <v>1</v>
      </c>
      <c r="K4" s="60" t="s">
        <v>2</v>
      </c>
      <c r="L4" s="110"/>
      <c r="M4" s="110"/>
      <c r="N4" s="47"/>
      <c r="O4" s="60" t="s">
        <v>0</v>
      </c>
      <c r="P4" s="60" t="s">
        <v>1</v>
      </c>
      <c r="Q4" s="60" t="s">
        <v>2</v>
      </c>
      <c r="R4" s="110"/>
      <c r="S4" s="110"/>
      <c r="T4" s="47"/>
      <c r="U4" s="60" t="s">
        <v>0</v>
      </c>
      <c r="V4" s="60" t="s">
        <v>1</v>
      </c>
      <c r="W4" s="60" t="s">
        <v>2</v>
      </c>
      <c r="X4" s="110"/>
      <c r="Y4" s="110"/>
    </row>
    <row r="5" spans="1:25" x14ac:dyDescent="0.25">
      <c r="B5" s="47" t="s">
        <v>52</v>
      </c>
      <c r="C5" s="47">
        <v>0</v>
      </c>
      <c r="D5" s="47">
        <v>0</v>
      </c>
      <c r="E5" s="47">
        <v>0</v>
      </c>
      <c r="F5" s="47">
        <f>AVERAGE(C5:E5)</f>
        <v>0</v>
      </c>
      <c r="G5" s="47">
        <f>STDEV(C5:E5)</f>
        <v>0</v>
      </c>
      <c r="H5" s="47" t="s">
        <v>52</v>
      </c>
      <c r="I5" s="47">
        <v>0</v>
      </c>
      <c r="J5" s="47">
        <v>0</v>
      </c>
      <c r="K5" s="47">
        <v>0</v>
      </c>
      <c r="L5" s="47">
        <f>AVERAGE(I5:K5)</f>
        <v>0</v>
      </c>
      <c r="M5" s="47">
        <f>STDEV(I5:K5)</f>
        <v>0</v>
      </c>
      <c r="N5" s="47" t="s">
        <v>52</v>
      </c>
      <c r="O5" s="47">
        <v>0</v>
      </c>
      <c r="P5" s="47">
        <v>0</v>
      </c>
      <c r="Q5" s="47">
        <v>0</v>
      </c>
      <c r="R5" s="47">
        <f>AVERAGE(O5:Q5)</f>
        <v>0</v>
      </c>
      <c r="S5" s="47">
        <f>STDEV(O5:Q5)</f>
        <v>0</v>
      </c>
      <c r="T5" s="47" t="s">
        <v>52</v>
      </c>
      <c r="U5" s="47">
        <v>0</v>
      </c>
      <c r="V5" s="47">
        <v>0</v>
      </c>
      <c r="W5" s="47">
        <v>0</v>
      </c>
      <c r="X5" s="47">
        <f>AVERAGE(U5:W5)</f>
        <v>0</v>
      </c>
      <c r="Y5" s="47">
        <f>STDEV(U5:W5)</f>
        <v>0</v>
      </c>
    </row>
    <row r="6" spans="1:25" x14ac:dyDescent="0.25">
      <c r="B6" s="47" t="s">
        <v>53</v>
      </c>
      <c r="C6" s="47">
        <v>889</v>
      </c>
      <c r="D6" s="47">
        <v>-482</v>
      </c>
      <c r="E6" s="47">
        <v>2340</v>
      </c>
      <c r="F6" s="47">
        <f t="shared" ref="F6:F12" si="0">AVERAGE(C6:E6)</f>
        <v>915.66666666666663</v>
      </c>
      <c r="G6" s="47">
        <f t="shared" ref="G6:G12" si="1">STDEV(C6:E6)</f>
        <v>1411.188978603976</v>
      </c>
      <c r="H6" s="47" t="s">
        <v>53</v>
      </c>
      <c r="I6" s="47">
        <v>1185</v>
      </c>
      <c r="J6" s="47">
        <v>557</v>
      </c>
      <c r="K6" s="47">
        <v>2977</v>
      </c>
      <c r="L6" s="47">
        <f t="shared" ref="L6:L12" si="2">AVERAGE(I6:K6)</f>
        <v>1573</v>
      </c>
      <c r="M6" s="47">
        <f t="shared" ref="M6:M12" si="3">STDEV(I6:K6)</f>
        <v>1255.7897913265579</v>
      </c>
      <c r="N6" s="47" t="s">
        <v>53</v>
      </c>
      <c r="O6" s="47">
        <v>3590</v>
      </c>
      <c r="P6" s="47">
        <v>787</v>
      </c>
      <c r="Q6" s="47">
        <v>3474</v>
      </c>
      <c r="R6" s="47">
        <f t="shared" ref="R6:R12" si="4">AVERAGE(O6:Q6)</f>
        <v>2617</v>
      </c>
      <c r="S6" s="47">
        <f t="shared" ref="S6:S12" si="5">STDEV(O6:Q6)</f>
        <v>1585.8874487175942</v>
      </c>
      <c r="T6" s="47" t="s">
        <v>53</v>
      </c>
      <c r="U6" s="47">
        <v>837</v>
      </c>
      <c r="V6" s="47">
        <v>2229</v>
      </c>
      <c r="W6" s="47">
        <v>1073</v>
      </c>
      <c r="X6" s="47">
        <f t="shared" ref="X6:X12" si="6">AVERAGE(U6:W6)</f>
        <v>1379.6666666666667</v>
      </c>
      <c r="Y6" s="47">
        <f t="shared" ref="Y6:Y12" si="7">STDEV(U6:W6)</f>
        <v>744.94921527130521</v>
      </c>
    </row>
    <row r="7" spans="1:25" x14ac:dyDescent="0.25">
      <c r="B7" s="82" t="s">
        <v>54</v>
      </c>
      <c r="C7" s="47">
        <v>1498</v>
      </c>
      <c r="D7" s="47">
        <v>-76</v>
      </c>
      <c r="E7" s="47">
        <v>2620</v>
      </c>
      <c r="F7" s="47">
        <f t="shared" si="0"/>
        <v>1347.3333333333333</v>
      </c>
      <c r="G7" s="47">
        <f t="shared" si="1"/>
        <v>1354.3003113539232</v>
      </c>
      <c r="H7" s="82" t="s">
        <v>54</v>
      </c>
      <c r="I7" s="47">
        <v>2947</v>
      </c>
      <c r="J7" s="47">
        <v>2135</v>
      </c>
      <c r="K7" s="47">
        <v>5104</v>
      </c>
      <c r="L7" s="47">
        <f t="shared" si="2"/>
        <v>3395.3333333333335</v>
      </c>
      <c r="M7" s="47">
        <f t="shared" si="3"/>
        <v>1534.4355096690549</v>
      </c>
      <c r="N7" s="82" t="s">
        <v>54</v>
      </c>
      <c r="O7" s="47">
        <v>5164</v>
      </c>
      <c r="P7" s="47">
        <v>2468</v>
      </c>
      <c r="Q7" s="47">
        <v>5194</v>
      </c>
      <c r="R7" s="47">
        <f t="shared" si="4"/>
        <v>4275.333333333333</v>
      </c>
      <c r="S7" s="47">
        <f t="shared" si="5"/>
        <v>1565.268454078511</v>
      </c>
      <c r="T7" s="82" t="s">
        <v>54</v>
      </c>
      <c r="U7" s="47">
        <v>4331</v>
      </c>
      <c r="V7" s="47">
        <v>5886</v>
      </c>
      <c r="W7" s="47">
        <v>5268</v>
      </c>
      <c r="X7" s="47">
        <f t="shared" si="6"/>
        <v>5161.666666666667</v>
      </c>
      <c r="Y7" s="47">
        <f t="shared" si="7"/>
        <v>782.93443744245644</v>
      </c>
    </row>
    <row r="8" spans="1:25" x14ac:dyDescent="0.25">
      <c r="B8" s="47" t="s">
        <v>55</v>
      </c>
      <c r="C8" s="47">
        <v>3252</v>
      </c>
      <c r="D8" s="47">
        <v>2613</v>
      </c>
      <c r="E8" s="47">
        <v>5188</v>
      </c>
      <c r="F8" s="47">
        <f t="shared" si="0"/>
        <v>3684.3333333333335</v>
      </c>
      <c r="G8" s="47">
        <f t="shared" si="1"/>
        <v>1340.8356846882216</v>
      </c>
      <c r="H8" s="47" t="s">
        <v>55</v>
      </c>
      <c r="I8" s="47">
        <v>5197</v>
      </c>
      <c r="J8" s="47">
        <v>4805</v>
      </c>
      <c r="K8" s="47">
        <v>7170</v>
      </c>
      <c r="L8" s="47">
        <f t="shared" si="2"/>
        <v>5724</v>
      </c>
      <c r="M8" s="47">
        <f t="shared" si="3"/>
        <v>1267.5184416804357</v>
      </c>
      <c r="N8" s="47" t="s">
        <v>55</v>
      </c>
      <c r="O8" s="47">
        <v>7323</v>
      </c>
      <c r="P8" s="47">
        <v>5521</v>
      </c>
      <c r="Q8" s="47">
        <v>7933</v>
      </c>
      <c r="R8" s="47">
        <f t="shared" si="4"/>
        <v>6925.666666666667</v>
      </c>
      <c r="S8" s="47">
        <f t="shared" si="5"/>
        <v>1254.1297115264149</v>
      </c>
      <c r="T8" s="47" t="s">
        <v>55</v>
      </c>
      <c r="U8" s="47">
        <v>9262</v>
      </c>
      <c r="V8" s="47">
        <v>8711</v>
      </c>
      <c r="W8" s="47">
        <v>9167</v>
      </c>
      <c r="X8" s="47">
        <f t="shared" si="6"/>
        <v>9046.6666666666661</v>
      </c>
      <c r="Y8" s="47">
        <f t="shared" si="7"/>
        <v>294.55107084058164</v>
      </c>
    </row>
    <row r="9" spans="1:25" x14ac:dyDescent="0.25">
      <c r="B9" s="47" t="s">
        <v>56</v>
      </c>
      <c r="C9" s="47">
        <v>4218</v>
      </c>
      <c r="D9" s="47">
        <v>4417</v>
      </c>
      <c r="E9" s="47">
        <v>6623</v>
      </c>
      <c r="F9" s="47">
        <f t="shared" si="0"/>
        <v>5086</v>
      </c>
      <c r="G9" s="47">
        <f t="shared" si="1"/>
        <v>1334.7947407747754</v>
      </c>
      <c r="H9" s="47" t="s">
        <v>56</v>
      </c>
      <c r="I9" s="47">
        <v>7536</v>
      </c>
      <c r="J9" s="47">
        <v>7043</v>
      </c>
      <c r="K9" s="47">
        <v>7424</v>
      </c>
      <c r="L9" s="47">
        <f t="shared" si="2"/>
        <v>7334.333333333333</v>
      </c>
      <c r="M9" s="47">
        <f t="shared" si="3"/>
        <v>258.44212762886264</v>
      </c>
      <c r="N9" s="47" t="s">
        <v>56</v>
      </c>
      <c r="O9" s="47">
        <v>11211</v>
      </c>
      <c r="P9" s="47">
        <v>8286</v>
      </c>
      <c r="Q9" s="47">
        <v>10554</v>
      </c>
      <c r="R9" s="47">
        <f t="shared" si="4"/>
        <v>10017</v>
      </c>
      <c r="S9" s="47">
        <f t="shared" si="5"/>
        <v>1534.6605487859522</v>
      </c>
      <c r="T9" s="47" t="s">
        <v>56</v>
      </c>
      <c r="U9" s="47">
        <v>13765</v>
      </c>
      <c r="V9" s="47">
        <v>11003</v>
      </c>
      <c r="W9" s="47">
        <v>12612</v>
      </c>
      <c r="X9" s="47">
        <f t="shared" si="6"/>
        <v>12460</v>
      </c>
      <c r="Y9" s="47">
        <f t="shared" si="7"/>
        <v>1387.2595287111926</v>
      </c>
    </row>
    <row r="10" spans="1:25" x14ac:dyDescent="0.25">
      <c r="B10" s="47" t="s">
        <v>57</v>
      </c>
      <c r="C10" s="47">
        <v>4155</v>
      </c>
      <c r="D10" s="47">
        <v>4888</v>
      </c>
      <c r="E10" s="47">
        <v>7442</v>
      </c>
      <c r="F10" s="47">
        <f t="shared" si="0"/>
        <v>5495</v>
      </c>
      <c r="G10" s="47">
        <f t="shared" si="1"/>
        <v>1725.5228193217267</v>
      </c>
      <c r="H10" s="47" t="s">
        <v>57</v>
      </c>
      <c r="I10" s="47">
        <v>8098</v>
      </c>
      <c r="J10" s="47">
        <v>7271</v>
      </c>
      <c r="K10" s="47">
        <v>8335</v>
      </c>
      <c r="L10" s="47">
        <f t="shared" si="2"/>
        <v>7901.333333333333</v>
      </c>
      <c r="M10" s="47">
        <f t="shared" si="3"/>
        <v>558.59854397709751</v>
      </c>
      <c r="N10" s="47" t="s">
        <v>57</v>
      </c>
      <c r="O10" s="47">
        <v>12258</v>
      </c>
      <c r="P10" s="47">
        <v>13237</v>
      </c>
      <c r="Q10" s="47">
        <v>10512</v>
      </c>
      <c r="R10" s="47">
        <f t="shared" si="4"/>
        <v>12002.333333333334</v>
      </c>
      <c r="S10" s="47">
        <f t="shared" si="5"/>
        <v>1380.3732586997378</v>
      </c>
      <c r="T10" s="47" t="s">
        <v>57</v>
      </c>
      <c r="U10" s="47">
        <v>14266</v>
      </c>
      <c r="V10" s="47">
        <v>13823</v>
      </c>
      <c r="W10" s="47">
        <v>14858</v>
      </c>
      <c r="X10" s="47">
        <f t="shared" si="6"/>
        <v>14315.666666666666</v>
      </c>
      <c r="Y10" s="47">
        <f t="shared" si="7"/>
        <v>519.28444356954628</v>
      </c>
    </row>
    <row r="11" spans="1:25" x14ac:dyDescent="0.25">
      <c r="B11" s="47" t="s">
        <v>58</v>
      </c>
      <c r="C11" s="47">
        <v>5463</v>
      </c>
      <c r="D11" s="47">
        <v>6145</v>
      </c>
      <c r="E11" s="47">
        <v>7535</v>
      </c>
      <c r="F11" s="47">
        <f t="shared" si="0"/>
        <v>6381</v>
      </c>
      <c r="G11" s="47">
        <f t="shared" si="1"/>
        <v>1055.9678025394524</v>
      </c>
      <c r="H11" s="47" t="s">
        <v>58</v>
      </c>
      <c r="I11" s="47">
        <v>9713</v>
      </c>
      <c r="J11" s="47">
        <v>8639</v>
      </c>
      <c r="K11" s="47">
        <v>10765</v>
      </c>
      <c r="L11" s="47">
        <f t="shared" si="2"/>
        <v>9705.6666666666661</v>
      </c>
      <c r="M11" s="47">
        <f t="shared" si="3"/>
        <v>1063.0189712951192</v>
      </c>
      <c r="N11" s="47" t="s">
        <v>58</v>
      </c>
      <c r="O11" s="47">
        <v>12534</v>
      </c>
      <c r="P11" s="47">
        <v>12726</v>
      </c>
      <c r="Q11" s="47">
        <v>14572</v>
      </c>
      <c r="R11" s="47">
        <f t="shared" si="4"/>
        <v>13277.333333333334</v>
      </c>
      <c r="S11" s="47">
        <f t="shared" si="5"/>
        <v>1125.3165480580712</v>
      </c>
      <c r="T11" s="47" t="s">
        <v>58</v>
      </c>
      <c r="U11" s="47">
        <v>16093</v>
      </c>
      <c r="V11" s="47">
        <v>16329</v>
      </c>
      <c r="W11" s="47">
        <v>15888</v>
      </c>
      <c r="X11" s="47">
        <f t="shared" si="6"/>
        <v>16103.333333333334</v>
      </c>
      <c r="Y11" s="47">
        <f t="shared" si="7"/>
        <v>220.68152014460415</v>
      </c>
    </row>
    <row r="12" spans="1:25" x14ac:dyDescent="0.25">
      <c r="B12" s="47" t="s">
        <v>59</v>
      </c>
      <c r="C12" s="65">
        <v>5204</v>
      </c>
      <c r="D12" s="65">
        <v>6369</v>
      </c>
      <c r="E12" s="65">
        <v>6387</v>
      </c>
      <c r="F12" s="65">
        <f t="shared" si="0"/>
        <v>5986.666666666667</v>
      </c>
      <c r="G12" s="65">
        <f t="shared" si="1"/>
        <v>677.86896472204216</v>
      </c>
      <c r="H12" s="65" t="s">
        <v>59</v>
      </c>
      <c r="I12" s="65">
        <v>10072</v>
      </c>
      <c r="J12" s="65">
        <v>8002</v>
      </c>
      <c r="K12" s="65">
        <v>10616</v>
      </c>
      <c r="L12" s="65">
        <f t="shared" si="2"/>
        <v>9563.3333333333339</v>
      </c>
      <c r="M12" s="65">
        <f t="shared" si="3"/>
        <v>1379.2408539966264</v>
      </c>
      <c r="N12" s="65" t="s">
        <v>59</v>
      </c>
      <c r="O12" s="65">
        <v>13162</v>
      </c>
      <c r="P12" s="65">
        <v>12937</v>
      </c>
      <c r="Q12" s="65">
        <v>15245</v>
      </c>
      <c r="R12" s="65">
        <f t="shared" si="4"/>
        <v>13781.333333333334</v>
      </c>
      <c r="S12" s="65">
        <f t="shared" si="5"/>
        <v>1272.555041376731</v>
      </c>
      <c r="T12" s="65" t="s">
        <v>59</v>
      </c>
      <c r="U12" s="65">
        <v>16721</v>
      </c>
      <c r="V12" s="65">
        <v>17094</v>
      </c>
      <c r="W12" s="65">
        <v>17480</v>
      </c>
      <c r="X12" s="65">
        <f t="shared" si="6"/>
        <v>17098.333333333332</v>
      </c>
      <c r="Y12" s="65">
        <f t="shared" si="7"/>
        <v>379.51855466279028</v>
      </c>
    </row>
    <row r="20" spans="3:32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8"/>
      <c r="AA20" s="8"/>
      <c r="AB20" s="8"/>
      <c r="AC20" s="8"/>
      <c r="AD20" s="8"/>
      <c r="AE20" s="14"/>
      <c r="AF20" s="14"/>
    </row>
    <row r="21" spans="3:32" x14ac:dyDescent="0.25">
      <c r="G21" s="63"/>
      <c r="H21" s="63"/>
      <c r="M21" s="63"/>
      <c r="N21" s="63"/>
      <c r="S21" s="63"/>
      <c r="T21" s="63"/>
      <c r="Y21" s="63"/>
      <c r="Z21" s="43"/>
      <c r="AE21" s="8"/>
      <c r="AF21" s="8"/>
    </row>
    <row r="22" spans="3:32" x14ac:dyDescent="0.25">
      <c r="D22" s="61"/>
      <c r="E22" s="61"/>
      <c r="F22" s="61"/>
      <c r="G22" s="63"/>
      <c r="H22" s="63"/>
      <c r="J22" s="61"/>
      <c r="K22" s="61"/>
      <c r="L22" s="61"/>
      <c r="M22" s="63"/>
      <c r="N22" s="63"/>
      <c r="P22" s="61"/>
      <c r="Q22" s="61"/>
      <c r="R22" s="61"/>
      <c r="S22" s="63"/>
      <c r="T22" s="63"/>
      <c r="V22" s="61"/>
      <c r="W22" s="61"/>
      <c r="X22" s="61"/>
      <c r="Y22" s="63"/>
      <c r="Z22" s="43"/>
      <c r="AA22" s="14"/>
      <c r="AB22" s="61"/>
      <c r="AC22" s="61"/>
      <c r="AD22" s="61"/>
      <c r="AE22" s="8"/>
      <c r="AF22" s="8"/>
    </row>
    <row r="23" spans="3:32" x14ac:dyDescent="0.25">
      <c r="Z23" s="14"/>
      <c r="AA23" s="14"/>
      <c r="AB23" s="14"/>
      <c r="AC23" s="14"/>
      <c r="AD23" s="14"/>
      <c r="AE23" s="14"/>
      <c r="AF23" s="14"/>
    </row>
    <row r="24" spans="3:32" x14ac:dyDescent="0.25">
      <c r="Z24" s="14"/>
      <c r="AA24" s="14"/>
      <c r="AB24" s="14"/>
      <c r="AC24" s="14"/>
      <c r="AD24" s="14"/>
      <c r="AE24" s="14"/>
      <c r="AF24" s="14"/>
    </row>
    <row r="25" spans="3:32" x14ac:dyDescent="0.25">
      <c r="C25" s="95"/>
      <c r="I25" s="95"/>
      <c r="O25" s="95"/>
      <c r="U25" s="95"/>
      <c r="Z25" s="14"/>
      <c r="AA25" s="95"/>
      <c r="AB25" s="14"/>
      <c r="AC25" s="14"/>
      <c r="AD25" s="14"/>
      <c r="AE25" s="14"/>
      <c r="AF25" s="14"/>
    </row>
    <row r="26" spans="3:32" x14ac:dyDescent="0.25">
      <c r="Z26" s="14"/>
      <c r="AA26" s="14"/>
      <c r="AB26" s="14"/>
      <c r="AC26" s="14"/>
      <c r="AD26" s="14"/>
      <c r="AE26" s="14"/>
      <c r="AF26" s="14"/>
    </row>
    <row r="27" spans="3:32" x14ac:dyDescent="0.25">
      <c r="Z27" s="14"/>
      <c r="AA27" s="14"/>
      <c r="AB27" s="14"/>
      <c r="AC27" s="14"/>
      <c r="AD27" s="14"/>
      <c r="AE27" s="14"/>
      <c r="AF27" s="14"/>
    </row>
    <row r="28" spans="3:32" x14ac:dyDescent="0.25">
      <c r="Z28" s="14"/>
      <c r="AA28" s="14"/>
      <c r="AB28" s="14"/>
      <c r="AC28" s="14"/>
      <c r="AD28" s="14"/>
      <c r="AE28" s="14"/>
      <c r="AF28" s="14"/>
    </row>
    <row r="29" spans="3:32" x14ac:dyDescent="0.25">
      <c r="Z29" s="14"/>
      <c r="AA29" s="14"/>
      <c r="AB29" s="14"/>
      <c r="AC29" s="14"/>
      <c r="AD29" s="14"/>
      <c r="AE29" s="14"/>
      <c r="AF29" s="14"/>
    </row>
    <row r="30" spans="3:32" x14ac:dyDescent="0.25">
      <c r="Z30" s="14"/>
      <c r="AA30" s="14"/>
      <c r="AB30" s="14"/>
      <c r="AC30" s="14"/>
      <c r="AD30" s="14"/>
      <c r="AE30" s="14"/>
      <c r="AF30" s="14"/>
    </row>
    <row r="31" spans="3:32" x14ac:dyDescent="0.25">
      <c r="Z31" s="14"/>
      <c r="AA31" s="14"/>
      <c r="AB31" s="14"/>
      <c r="AC31" s="14"/>
      <c r="AD31" s="14"/>
      <c r="AE31" s="14"/>
      <c r="AF31" s="14"/>
    </row>
    <row r="32" spans="3:32" x14ac:dyDescent="0.25">
      <c r="Z32" s="14"/>
      <c r="AA32" s="14"/>
      <c r="AB32" s="14"/>
      <c r="AC32" s="14"/>
      <c r="AD32" s="14"/>
      <c r="AE32" s="14"/>
      <c r="AF32" s="14"/>
    </row>
    <row r="33" spans="2:32" x14ac:dyDescent="0.25">
      <c r="Z33" s="14"/>
      <c r="AA33" s="14"/>
      <c r="AB33" s="14"/>
      <c r="AC33" s="14"/>
      <c r="AD33" s="14"/>
      <c r="AE33" s="14"/>
      <c r="AF33" s="14"/>
    </row>
    <row r="34" spans="2:32" x14ac:dyDescent="0.25">
      <c r="Z34" s="14"/>
      <c r="AA34" s="14"/>
      <c r="AB34" s="14"/>
      <c r="AC34" s="14"/>
      <c r="AD34" s="14"/>
      <c r="AE34" s="14"/>
      <c r="AF34" s="14"/>
    </row>
    <row r="35" spans="2:32" x14ac:dyDescent="0.25">
      <c r="Z35" s="14"/>
      <c r="AA35" s="14"/>
      <c r="AB35" s="14"/>
      <c r="AC35" s="14"/>
      <c r="AD35" s="14"/>
      <c r="AE35" s="14"/>
      <c r="AF35" s="14"/>
    </row>
    <row r="36" spans="2:32" x14ac:dyDescent="0.25">
      <c r="Z36" s="14"/>
      <c r="AA36" s="14"/>
      <c r="AB36" s="14"/>
      <c r="AC36" s="14"/>
      <c r="AD36" s="14"/>
      <c r="AE36" s="14"/>
      <c r="AF36" s="14"/>
    </row>
    <row r="37" spans="2:32" x14ac:dyDescent="0.25">
      <c r="Z37" s="14"/>
      <c r="AA37" s="14"/>
      <c r="AB37" s="14"/>
      <c r="AC37" s="14"/>
      <c r="AD37" s="14"/>
      <c r="AE37" s="14"/>
      <c r="AF37" s="14"/>
    </row>
    <row r="38" spans="2:32" x14ac:dyDescent="0.25"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26"/>
      <c r="AA38" s="26"/>
      <c r="AB38" s="26"/>
      <c r="AC38" s="26"/>
      <c r="AD38" s="26"/>
      <c r="AE38" s="14"/>
      <c r="AF38" s="14"/>
    </row>
    <row r="39" spans="2:32" x14ac:dyDescent="0.25">
      <c r="B39" s="21"/>
      <c r="G39" s="61"/>
      <c r="H39" s="61"/>
      <c r="M39" s="63"/>
      <c r="N39" s="63"/>
      <c r="S39" s="63"/>
      <c r="T39" s="63"/>
      <c r="Y39" s="63"/>
      <c r="Z39" s="43"/>
      <c r="AE39" s="43"/>
      <c r="AF39" s="43"/>
    </row>
    <row r="40" spans="2:32" x14ac:dyDescent="0.25">
      <c r="D40" s="61"/>
      <c r="E40" s="61"/>
      <c r="F40" s="61"/>
      <c r="G40" s="61"/>
      <c r="H40" s="61"/>
      <c r="J40" s="61"/>
      <c r="K40" s="61"/>
      <c r="L40" s="61"/>
      <c r="M40" s="63"/>
      <c r="N40" s="63"/>
      <c r="P40" s="61"/>
      <c r="Q40" s="61"/>
      <c r="R40" s="61"/>
      <c r="S40" s="63"/>
      <c r="T40" s="63"/>
      <c r="V40" s="61"/>
      <c r="W40" s="61"/>
      <c r="X40" s="61"/>
      <c r="Y40" s="63"/>
      <c r="Z40" s="43"/>
      <c r="AB40" s="2"/>
      <c r="AC40" s="2"/>
      <c r="AD40" s="2"/>
      <c r="AE40" s="43"/>
      <c r="AF40" s="43"/>
    </row>
    <row r="41" spans="2:32" x14ac:dyDescent="0.25">
      <c r="AB41" s="14"/>
      <c r="AC41" s="14"/>
      <c r="AD41" s="14"/>
      <c r="AE41" s="14"/>
    </row>
    <row r="42" spans="2:32" x14ac:dyDescent="0.25">
      <c r="D42" s="93"/>
      <c r="E42" s="93"/>
      <c r="F42" s="93"/>
      <c r="G42" s="93"/>
      <c r="H42" s="93"/>
      <c r="J42" s="93"/>
      <c r="K42" s="93"/>
      <c r="L42" s="93"/>
      <c r="M42" s="93"/>
      <c r="N42" s="93"/>
      <c r="Z42" s="14"/>
      <c r="AA42" s="14"/>
      <c r="AB42" s="14"/>
      <c r="AC42" s="14"/>
      <c r="AD42" s="14"/>
      <c r="AE42" s="14"/>
      <c r="AF42" s="14"/>
    </row>
    <row r="43" spans="2:32" x14ac:dyDescent="0.25">
      <c r="C43" s="95"/>
      <c r="D43" s="93"/>
      <c r="E43" s="93"/>
      <c r="F43" s="93"/>
      <c r="G43" s="93"/>
      <c r="H43" s="93"/>
      <c r="I43" s="95"/>
      <c r="J43" s="93"/>
      <c r="K43" s="93"/>
      <c r="L43" s="93"/>
      <c r="M43" s="93"/>
      <c r="N43" s="93"/>
      <c r="O43" s="95"/>
      <c r="U43" s="95"/>
      <c r="Z43" s="14"/>
      <c r="AA43" s="95"/>
      <c r="AB43" s="14"/>
      <c r="AC43" s="14"/>
      <c r="AD43" s="14"/>
      <c r="AE43" s="14"/>
      <c r="AF43" s="14"/>
    </row>
    <row r="44" spans="2:32" x14ac:dyDescent="0.25">
      <c r="D44" s="93"/>
      <c r="E44" s="93"/>
      <c r="F44" s="93"/>
      <c r="G44" s="93"/>
      <c r="H44" s="93"/>
      <c r="J44" s="93"/>
      <c r="K44" s="93"/>
      <c r="L44" s="93"/>
      <c r="M44" s="93"/>
      <c r="N44" s="93"/>
      <c r="Z44" s="14"/>
      <c r="AA44" s="14"/>
      <c r="AB44" s="14"/>
      <c r="AC44" s="14"/>
      <c r="AD44" s="14"/>
      <c r="AE44" s="14"/>
      <c r="AF44" s="14"/>
    </row>
    <row r="45" spans="2:32" x14ac:dyDescent="0.25">
      <c r="D45" s="93"/>
      <c r="E45" s="93"/>
      <c r="F45" s="93"/>
      <c r="G45" s="93"/>
      <c r="H45" s="93"/>
      <c r="J45" s="93"/>
      <c r="K45" s="93"/>
      <c r="L45" s="93"/>
      <c r="M45" s="93"/>
      <c r="N45" s="93"/>
      <c r="Z45" s="14"/>
      <c r="AA45" s="14"/>
      <c r="AB45" s="14"/>
      <c r="AC45" s="14"/>
      <c r="AD45" s="14"/>
      <c r="AE45" s="14"/>
      <c r="AF45" s="14"/>
    </row>
    <row r="46" spans="2:32" x14ac:dyDescent="0.25">
      <c r="D46" s="93"/>
      <c r="E46" s="93"/>
      <c r="F46" s="93"/>
      <c r="G46" s="93"/>
      <c r="H46" s="93"/>
      <c r="J46" s="93"/>
      <c r="K46" s="93"/>
      <c r="L46" s="93"/>
      <c r="M46" s="93"/>
      <c r="N46" s="93"/>
      <c r="Z46" s="14"/>
      <c r="AA46" s="14"/>
      <c r="AB46" s="14"/>
      <c r="AC46" s="14"/>
      <c r="AD46" s="14"/>
      <c r="AE46" s="14"/>
      <c r="AF46" s="14"/>
    </row>
    <row r="47" spans="2:32" x14ac:dyDescent="0.25">
      <c r="D47" s="93"/>
      <c r="E47" s="93"/>
      <c r="F47" s="93"/>
      <c r="G47" s="93"/>
      <c r="H47" s="93"/>
      <c r="J47" s="93"/>
      <c r="K47" s="93"/>
      <c r="L47" s="93"/>
      <c r="M47" s="93"/>
      <c r="N47" s="93"/>
      <c r="Z47" s="14"/>
      <c r="AA47" s="14"/>
      <c r="AB47" s="14"/>
      <c r="AC47" s="14"/>
      <c r="AD47" s="14"/>
      <c r="AE47" s="14"/>
      <c r="AF47" s="14"/>
    </row>
    <row r="48" spans="2:32" x14ac:dyDescent="0.25">
      <c r="D48" s="93"/>
      <c r="E48" s="93"/>
      <c r="F48" s="93"/>
      <c r="G48" s="93"/>
      <c r="H48" s="93"/>
      <c r="J48" s="93"/>
      <c r="K48" s="93"/>
      <c r="L48" s="93"/>
      <c r="M48" s="93"/>
      <c r="N48" s="93"/>
      <c r="Z48" s="14"/>
      <c r="AA48" s="14"/>
      <c r="AB48" s="14"/>
      <c r="AC48" s="14"/>
      <c r="AD48" s="14"/>
      <c r="AE48" s="14"/>
      <c r="AF48" s="14"/>
    </row>
    <row r="49" spans="7:32" x14ac:dyDescent="0.25">
      <c r="Z49" s="14"/>
      <c r="AA49" s="14"/>
      <c r="AB49" s="14"/>
      <c r="AC49" s="14"/>
      <c r="AD49" s="14"/>
      <c r="AE49" s="14"/>
      <c r="AF49" s="14"/>
    </row>
    <row r="50" spans="7:32" x14ac:dyDescent="0.25"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</row>
    <row r="51" spans="7:32" x14ac:dyDescent="0.25"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</row>
    <row r="52" spans="7:32" x14ac:dyDescent="0.25"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</row>
    <row r="53" spans="7:32" x14ac:dyDescent="0.25">
      <c r="Z53" s="14"/>
      <c r="AA53" s="14"/>
      <c r="AB53" s="14"/>
      <c r="AC53" s="14"/>
      <c r="AD53" s="14"/>
      <c r="AE53" s="14"/>
      <c r="AF53" s="14"/>
    </row>
    <row r="54" spans="7:32" x14ac:dyDescent="0.25">
      <c r="Z54" s="14"/>
      <c r="AA54" s="14"/>
      <c r="AB54" s="14"/>
      <c r="AC54" s="14"/>
      <c r="AD54" s="14"/>
      <c r="AE54" s="14"/>
      <c r="AF54" s="14"/>
    </row>
    <row r="55" spans="7:32" x14ac:dyDescent="0.25">
      <c r="Z55" s="14"/>
      <c r="AA55" s="14"/>
      <c r="AB55" s="14"/>
      <c r="AC55" s="14"/>
      <c r="AD55" s="14"/>
      <c r="AE55" s="14"/>
      <c r="AF55" s="14"/>
    </row>
    <row r="56" spans="7:32" x14ac:dyDescent="0.25">
      <c r="Z56" s="14"/>
      <c r="AA56" s="14"/>
      <c r="AB56" s="14"/>
      <c r="AC56" s="14"/>
      <c r="AD56" s="14"/>
      <c r="AE56" s="14"/>
      <c r="AF56" s="14"/>
    </row>
    <row r="57" spans="7:32" x14ac:dyDescent="0.25">
      <c r="Z57" s="14"/>
      <c r="AA57" s="14"/>
      <c r="AB57" s="14"/>
      <c r="AC57" s="14"/>
      <c r="AD57" s="14"/>
      <c r="AE57" s="14"/>
      <c r="AF57" s="14"/>
    </row>
    <row r="58" spans="7:32" x14ac:dyDescent="0.25">
      <c r="Z58" s="14"/>
      <c r="AA58" s="14"/>
      <c r="AB58" s="14"/>
      <c r="AC58" s="14"/>
      <c r="AD58" s="14"/>
      <c r="AE58" s="14"/>
      <c r="AF58" s="14"/>
    </row>
    <row r="59" spans="7:32" x14ac:dyDescent="0.25">
      <c r="Z59" s="14"/>
      <c r="AA59" s="14"/>
      <c r="AB59" s="14"/>
      <c r="AC59" s="14"/>
      <c r="AD59" s="14"/>
      <c r="AE59" s="14"/>
      <c r="AF59" s="14"/>
    </row>
    <row r="60" spans="7:32" x14ac:dyDescent="0.25">
      <c r="Z60" s="14"/>
      <c r="AA60" s="14"/>
      <c r="AB60" s="14"/>
      <c r="AC60" s="14"/>
      <c r="AD60" s="14"/>
      <c r="AE60" s="14"/>
      <c r="AF60" s="14"/>
    </row>
  </sheetData>
  <mergeCells count="13">
    <mergeCell ref="B2:Y2"/>
    <mergeCell ref="X3:X4"/>
    <mergeCell ref="Y3:Y4"/>
    <mergeCell ref="B3:E3"/>
    <mergeCell ref="H3:K3"/>
    <mergeCell ref="N3:Q3"/>
    <mergeCell ref="T3:W3"/>
    <mergeCell ref="F3:F4"/>
    <mergeCell ref="G3:G4"/>
    <mergeCell ref="L3:L4"/>
    <mergeCell ref="M3:M4"/>
    <mergeCell ref="R3:R4"/>
    <mergeCell ref="S3:S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0F07-97CA-40A3-82EC-E76135E3A4C6}">
  <dimension ref="E1:U25"/>
  <sheetViews>
    <sheetView zoomScale="55" zoomScaleNormal="55" workbookViewId="0">
      <selection activeCell="K21" sqref="K21"/>
    </sheetView>
  </sheetViews>
  <sheetFormatPr defaultRowHeight="13.8" x14ac:dyDescent="0.25"/>
  <cols>
    <col min="5" max="6" width="14.44140625" customWidth="1"/>
    <col min="7" max="7" width="13.5546875" customWidth="1"/>
    <col min="8" max="8" width="13.33203125" customWidth="1"/>
    <col min="9" max="9" width="14" customWidth="1"/>
    <col min="10" max="10" width="12.21875" customWidth="1"/>
    <col min="11" max="11" width="15.21875" customWidth="1"/>
    <col min="12" max="12" width="12.5546875" customWidth="1"/>
    <col min="13" max="13" width="12.6640625" customWidth="1"/>
    <col min="14" max="14" width="14.33203125" customWidth="1"/>
    <col min="15" max="15" width="10.77734375" customWidth="1"/>
    <col min="20" max="20" width="10.77734375" bestFit="1" customWidth="1"/>
    <col min="21" max="21" width="9.6640625" bestFit="1" customWidth="1"/>
  </cols>
  <sheetData>
    <row r="1" spans="5:21" x14ac:dyDescent="0.25"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5:21" x14ac:dyDescent="0.25">
      <c r="E2" s="116" t="s">
        <v>415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5:21" x14ac:dyDescent="0.25">
      <c r="E3" s="113" t="s">
        <v>238</v>
      </c>
      <c r="F3" s="114"/>
      <c r="G3" s="114"/>
      <c r="H3" s="115"/>
      <c r="I3" s="110" t="s">
        <v>271</v>
      </c>
      <c r="J3" s="110" t="s">
        <v>257</v>
      </c>
      <c r="K3" s="113" t="s">
        <v>239</v>
      </c>
      <c r="L3" s="114"/>
      <c r="M3" s="114"/>
      <c r="N3" s="115"/>
      <c r="O3" s="111" t="s">
        <v>271</v>
      </c>
      <c r="P3" s="117" t="s">
        <v>257</v>
      </c>
    </row>
    <row r="4" spans="5:21" x14ac:dyDescent="0.25">
      <c r="E4" s="47" t="s">
        <v>11</v>
      </c>
      <c r="F4" s="60" t="s">
        <v>0</v>
      </c>
      <c r="G4" s="60" t="s">
        <v>1</v>
      </c>
      <c r="H4" s="60" t="s">
        <v>2</v>
      </c>
      <c r="I4" s="110"/>
      <c r="J4" s="110"/>
      <c r="K4" s="47" t="s">
        <v>11</v>
      </c>
      <c r="L4" s="60" t="s">
        <v>0</v>
      </c>
      <c r="M4" s="60" t="s">
        <v>1</v>
      </c>
      <c r="N4" s="60" t="s">
        <v>2</v>
      </c>
      <c r="O4" s="112"/>
      <c r="P4" s="118"/>
      <c r="T4" s="18"/>
      <c r="U4" s="18"/>
    </row>
    <row r="5" spans="5:21" x14ac:dyDescent="0.25">
      <c r="E5" s="47">
        <v>0</v>
      </c>
      <c r="F5" s="48">
        <v>45200</v>
      </c>
      <c r="G5" s="48">
        <v>40320</v>
      </c>
      <c r="H5" s="48">
        <v>62300</v>
      </c>
      <c r="I5" s="48">
        <f>AVERAGE(F5:H5)</f>
        <v>49273.333333333336</v>
      </c>
      <c r="J5" s="47">
        <f>STDEV(F5:H5)</f>
        <v>11542.275916531085</v>
      </c>
      <c r="K5" s="47">
        <v>0</v>
      </c>
      <c r="L5" s="48">
        <v>18410</v>
      </c>
      <c r="M5" s="48">
        <v>18130</v>
      </c>
      <c r="N5" s="48">
        <v>23020</v>
      </c>
      <c r="O5" s="74">
        <f>AVERAGE(L5:N5)</f>
        <v>19853.333333333332</v>
      </c>
      <c r="P5" s="59">
        <f>STDEV(L5:N5)</f>
        <v>2745.9849477616176</v>
      </c>
      <c r="Q5" s="1"/>
      <c r="R5" s="1"/>
      <c r="S5" s="1"/>
      <c r="T5" s="1"/>
    </row>
    <row r="6" spans="5:21" x14ac:dyDescent="0.25">
      <c r="E6" s="47">
        <v>1.25</v>
      </c>
      <c r="F6" s="48">
        <v>2152000</v>
      </c>
      <c r="G6" s="48">
        <v>1952000</v>
      </c>
      <c r="H6" s="48">
        <v>2351000</v>
      </c>
      <c r="I6" s="48">
        <f t="shared" ref="I6:I10" si="0">AVERAGE(F6:H6)</f>
        <v>2151666.6666666665</v>
      </c>
      <c r="J6" s="47">
        <f t="shared" ref="J6:J10" si="1">STDEV(F6:H6)</f>
        <v>199500.2088553627</v>
      </c>
      <c r="K6" s="47">
        <v>1.25</v>
      </c>
      <c r="L6" s="48">
        <v>108700</v>
      </c>
      <c r="M6" s="48">
        <v>96350</v>
      </c>
      <c r="N6" s="48">
        <v>129200</v>
      </c>
      <c r="O6" s="74">
        <f t="shared" ref="O6:O10" si="2">AVERAGE(L6:N6)</f>
        <v>111416.66666666667</v>
      </c>
      <c r="P6" s="59">
        <f t="shared" ref="P6:P10" si="3">STDEV(L6:N6)</f>
        <v>16592.643952466769</v>
      </c>
      <c r="Q6" s="1"/>
      <c r="R6" s="1"/>
      <c r="S6" s="1"/>
      <c r="T6" s="1"/>
    </row>
    <row r="7" spans="5:21" x14ac:dyDescent="0.25">
      <c r="E7" s="47">
        <v>2.5</v>
      </c>
      <c r="F7" s="48">
        <v>3858000</v>
      </c>
      <c r="G7" s="48">
        <v>3067000</v>
      </c>
      <c r="H7" s="48">
        <v>4465000</v>
      </c>
      <c r="I7" s="48">
        <f t="shared" si="0"/>
        <v>3796666.6666666665</v>
      </c>
      <c r="J7" s="47">
        <f t="shared" si="1"/>
        <v>701015.21619243908</v>
      </c>
      <c r="K7" s="47">
        <v>2.5</v>
      </c>
      <c r="L7" s="48">
        <v>207600</v>
      </c>
      <c r="M7" s="48">
        <v>178100</v>
      </c>
      <c r="N7" s="48">
        <v>241200</v>
      </c>
      <c r="O7" s="74">
        <f t="shared" si="2"/>
        <v>208966.66666666666</v>
      </c>
      <c r="P7" s="59">
        <f t="shared" si="3"/>
        <v>31572.192406187693</v>
      </c>
      <c r="Q7" s="1"/>
      <c r="R7" s="1"/>
      <c r="S7" s="1"/>
      <c r="T7" s="1"/>
    </row>
    <row r="8" spans="5:21" x14ac:dyDescent="0.25">
      <c r="E8" s="47">
        <v>5</v>
      </c>
      <c r="F8" s="48">
        <v>7197000</v>
      </c>
      <c r="G8" s="48">
        <v>5608000</v>
      </c>
      <c r="H8" s="48">
        <v>7931999.9999999991</v>
      </c>
      <c r="I8" s="48">
        <f t="shared" si="0"/>
        <v>6912333.333333333</v>
      </c>
      <c r="J8" s="47">
        <f t="shared" si="1"/>
        <v>1187863.7688444445</v>
      </c>
      <c r="K8" s="47">
        <v>5</v>
      </c>
      <c r="L8" s="48">
        <v>283500</v>
      </c>
      <c r="M8" s="48">
        <v>327700</v>
      </c>
      <c r="N8" s="48">
        <v>390700</v>
      </c>
      <c r="O8" s="74">
        <f t="shared" si="2"/>
        <v>333966.66666666669</v>
      </c>
      <c r="P8" s="59">
        <f t="shared" si="3"/>
        <v>53874.050649021592</v>
      </c>
      <c r="Q8" s="1"/>
      <c r="R8" s="1"/>
      <c r="S8" s="1"/>
      <c r="T8" s="1"/>
    </row>
    <row r="9" spans="5:21" x14ac:dyDescent="0.25">
      <c r="E9" s="47">
        <v>7.5</v>
      </c>
      <c r="F9" s="48">
        <v>10253000</v>
      </c>
      <c r="G9" s="48">
        <v>8092000</v>
      </c>
      <c r="H9" s="48">
        <v>11630000</v>
      </c>
      <c r="I9" s="48">
        <f t="shared" si="0"/>
        <v>9991666.666666666</v>
      </c>
      <c r="J9" s="47">
        <f t="shared" si="1"/>
        <v>1783418.7206972297</v>
      </c>
      <c r="K9" s="47">
        <v>7.5</v>
      </c>
      <c r="L9" s="48">
        <v>481100</v>
      </c>
      <c r="M9" s="48">
        <v>438000</v>
      </c>
      <c r="N9" s="48">
        <v>539200</v>
      </c>
      <c r="O9" s="74">
        <f t="shared" si="2"/>
        <v>486100</v>
      </c>
      <c r="P9" s="59">
        <f t="shared" si="3"/>
        <v>50784.938712181196</v>
      </c>
      <c r="Q9" s="1"/>
      <c r="R9" s="1"/>
      <c r="S9" s="1"/>
      <c r="T9" s="1"/>
    </row>
    <row r="10" spans="5:21" x14ac:dyDescent="0.25">
      <c r="E10" s="47">
        <v>10</v>
      </c>
      <c r="F10" s="48">
        <v>12320000</v>
      </c>
      <c r="G10" s="48">
        <v>12753000</v>
      </c>
      <c r="H10" s="48">
        <v>16130000.000000002</v>
      </c>
      <c r="I10" s="48">
        <f t="shared" si="0"/>
        <v>13734333.333333334</v>
      </c>
      <c r="J10" s="47">
        <f t="shared" si="1"/>
        <v>2085973.713480904</v>
      </c>
      <c r="K10" s="47">
        <v>10</v>
      </c>
      <c r="L10" s="48">
        <v>510700</v>
      </c>
      <c r="M10" s="48">
        <v>459700.00000000006</v>
      </c>
      <c r="N10" s="48">
        <v>602500</v>
      </c>
      <c r="O10" s="74">
        <f t="shared" si="2"/>
        <v>524300</v>
      </c>
      <c r="P10" s="59">
        <f t="shared" si="3"/>
        <v>72364.908622895397</v>
      </c>
      <c r="Q10" s="1"/>
      <c r="R10" s="1"/>
      <c r="S10" s="1"/>
      <c r="T10" s="1"/>
    </row>
    <row r="11" spans="5:21" x14ac:dyDescent="0.25"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5:21" x14ac:dyDescent="0.25">
      <c r="O12" s="1"/>
      <c r="P12" s="1"/>
    </row>
    <row r="13" spans="5:21" x14ac:dyDescent="0.25">
      <c r="I13" s="1"/>
      <c r="J13" s="1"/>
      <c r="O13" s="1"/>
      <c r="P13" s="1"/>
    </row>
    <row r="14" spans="5:21" x14ac:dyDescent="0.25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5:21" x14ac:dyDescent="0.25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5:21" x14ac:dyDescent="0.25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6:16" x14ac:dyDescent="0.25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6:16" x14ac:dyDescent="0.25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6:16" x14ac:dyDescent="0.25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6:16" x14ac:dyDescent="0.2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6:16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6:16" x14ac:dyDescent="0.25">
      <c r="I22" s="1"/>
      <c r="J22" s="1"/>
    </row>
    <row r="23" spans="6:16" x14ac:dyDescent="0.25">
      <c r="I23" s="1"/>
      <c r="J23" s="1"/>
    </row>
    <row r="24" spans="6:16" x14ac:dyDescent="0.25">
      <c r="I24" s="1"/>
      <c r="J24" s="1"/>
    </row>
    <row r="25" spans="6:16" x14ac:dyDescent="0.25">
      <c r="I25" s="1"/>
      <c r="J25" s="1"/>
    </row>
  </sheetData>
  <mergeCells count="7">
    <mergeCell ref="O3:O4"/>
    <mergeCell ref="K3:N3"/>
    <mergeCell ref="E3:H3"/>
    <mergeCell ref="E2:P2"/>
    <mergeCell ref="P3:P4"/>
    <mergeCell ref="I3:I4"/>
    <mergeCell ref="J3:J4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1877-981E-4A2F-A68D-BECFB2A4FE63}">
  <dimension ref="C2:AD37"/>
  <sheetViews>
    <sheetView zoomScale="55" zoomScaleNormal="55" workbookViewId="0">
      <selection activeCell="J16" sqref="J16"/>
    </sheetView>
  </sheetViews>
  <sheetFormatPr defaultRowHeight="13.8" x14ac:dyDescent="0.25"/>
  <cols>
    <col min="4" max="4" width="12.6640625" customWidth="1"/>
    <col min="5" max="5" width="13.77734375" customWidth="1"/>
    <col min="6" max="6" width="12.5546875" customWidth="1"/>
  </cols>
  <sheetData>
    <row r="2" spans="3:30" x14ac:dyDescent="0.25">
      <c r="C2" s="137" t="s">
        <v>404</v>
      </c>
      <c r="D2" s="138"/>
      <c r="E2" s="138"/>
      <c r="F2" s="138"/>
      <c r="G2" s="138"/>
      <c r="H2" s="138"/>
    </row>
    <row r="3" spans="3:30" x14ac:dyDescent="0.25">
      <c r="C3" s="120" t="s">
        <v>223</v>
      </c>
      <c r="D3" s="120"/>
      <c r="E3" s="120"/>
      <c r="F3" s="120"/>
      <c r="G3" s="110" t="s">
        <v>271</v>
      </c>
      <c r="H3" s="110" t="s">
        <v>257</v>
      </c>
    </row>
    <row r="4" spans="3:30" x14ac:dyDescent="0.25">
      <c r="C4" s="47"/>
      <c r="D4" s="60" t="s">
        <v>0</v>
      </c>
      <c r="E4" s="60" t="s">
        <v>1</v>
      </c>
      <c r="F4" s="60" t="s">
        <v>2</v>
      </c>
      <c r="G4" s="110"/>
      <c r="H4" s="110"/>
    </row>
    <row r="5" spans="3:30" x14ac:dyDescent="0.25">
      <c r="C5" s="47" t="s">
        <v>173</v>
      </c>
      <c r="D5" s="47">
        <v>1.367774</v>
      </c>
      <c r="E5" s="47">
        <v>1.2240386000000001</v>
      </c>
      <c r="F5" s="47">
        <v>1.2546349000000001</v>
      </c>
      <c r="G5" s="47">
        <f>AVERAGE(D5:F5)</f>
        <v>1.2821491666666667</v>
      </c>
      <c r="H5" s="47">
        <f>STDEV(D5:F5)</f>
        <v>7.5714876054467195E-2</v>
      </c>
    </row>
    <row r="6" spans="3:30" x14ac:dyDescent="0.25">
      <c r="C6" s="47" t="s">
        <v>168</v>
      </c>
      <c r="D6" s="47">
        <v>2.1004897223000003</v>
      </c>
      <c r="E6" s="47">
        <v>1.20069</v>
      </c>
      <c r="F6" s="47">
        <v>1.6403239842999999</v>
      </c>
      <c r="G6" s="47">
        <f t="shared" ref="G6:G7" si="0">AVERAGE(D6:F6)</f>
        <v>1.6471679022000003</v>
      </c>
      <c r="H6" s="47">
        <f t="shared" ref="H6:H7" si="1">STDEV(D6:F6)</f>
        <v>0.44993890082093846</v>
      </c>
    </row>
    <row r="7" spans="3:30" x14ac:dyDescent="0.25">
      <c r="C7" s="47" t="s">
        <v>32</v>
      </c>
      <c r="D7" s="47">
        <v>4.8211219746319998</v>
      </c>
      <c r="E7" s="47">
        <v>2.2346941369742304</v>
      </c>
      <c r="F7" s="47">
        <v>4.5373269842368398</v>
      </c>
      <c r="G7" s="47">
        <f t="shared" si="0"/>
        <v>3.8643810319476901</v>
      </c>
      <c r="H7" s="47">
        <f t="shared" si="1"/>
        <v>1.4184655198063587</v>
      </c>
    </row>
    <row r="8" spans="3:30" x14ac:dyDescent="0.25">
      <c r="C8" s="47" t="s">
        <v>34</v>
      </c>
      <c r="D8" s="47">
        <v>19.32018660588</v>
      </c>
      <c r="E8" s="47">
        <v>11.981281993</v>
      </c>
      <c r="F8" s="47">
        <v>23.843262954</v>
      </c>
      <c r="G8" s="47">
        <f t="shared" ref="G8" si="2">AVERAGE(D8:F8)</f>
        <v>18.381577184293334</v>
      </c>
      <c r="H8" s="47">
        <f t="shared" ref="H8" si="3">STDEV(D8:F8)</f>
        <v>5.9864337309035625</v>
      </c>
    </row>
    <row r="14" spans="3:30" x14ac:dyDescent="0.25">
      <c r="K14" s="2"/>
      <c r="L14" s="2"/>
      <c r="Q14" s="2"/>
      <c r="R14" s="2"/>
      <c r="W14" s="156"/>
      <c r="X14" s="156"/>
      <c r="Y14" s="129"/>
      <c r="Z14" s="129"/>
      <c r="AA14" s="129"/>
      <c r="AB14" s="129"/>
      <c r="AC14" s="129"/>
      <c r="AD14" s="129"/>
    </row>
    <row r="15" spans="3:30" x14ac:dyDescent="0.25">
      <c r="H15" s="2"/>
      <c r="I15" s="2"/>
      <c r="J15" s="2"/>
      <c r="K15" s="2"/>
      <c r="L15" s="2"/>
      <c r="N15" s="2"/>
      <c r="O15" s="2"/>
      <c r="P15" s="2"/>
      <c r="Q15" s="2"/>
      <c r="R15" s="2"/>
      <c r="T15" s="2"/>
      <c r="U15" s="2"/>
      <c r="V15" s="2"/>
      <c r="W15" s="156"/>
      <c r="X15" s="156"/>
      <c r="Z15" s="2"/>
      <c r="AA15" s="2"/>
      <c r="AB15" s="2"/>
      <c r="AC15" s="129"/>
      <c r="AD15" s="129"/>
    </row>
    <row r="18" spans="7:30" x14ac:dyDescent="0.25">
      <c r="G18" s="20"/>
      <c r="M18" s="20"/>
      <c r="S18" s="20"/>
      <c r="Y18" s="20"/>
    </row>
    <row r="28" spans="7:30" x14ac:dyDescent="0.25">
      <c r="K28" s="2"/>
      <c r="L28" s="2"/>
      <c r="Y28" s="129"/>
      <c r="Z28" s="129"/>
      <c r="AA28" s="129"/>
      <c r="AB28" s="129"/>
      <c r="AC28" s="156"/>
      <c r="AD28" s="156"/>
    </row>
    <row r="29" spans="7:30" x14ac:dyDescent="0.25">
      <c r="H29" s="2"/>
      <c r="I29" s="2"/>
      <c r="J29" s="2"/>
      <c r="K29" s="2"/>
      <c r="L29" s="2"/>
      <c r="N29" s="2"/>
      <c r="O29" s="2"/>
      <c r="P29" s="2"/>
      <c r="Q29" s="2"/>
      <c r="R29" s="2"/>
      <c r="T29" s="2"/>
      <c r="U29" s="2"/>
      <c r="V29" s="2"/>
      <c r="W29" s="2"/>
      <c r="X29" s="2"/>
      <c r="Z29" s="2"/>
      <c r="AA29" s="2"/>
      <c r="AB29" s="2"/>
      <c r="AC29" s="156"/>
      <c r="AD29" s="156"/>
    </row>
    <row r="31" spans="7:30" x14ac:dyDescent="0.25">
      <c r="H31" s="19"/>
      <c r="I31" s="19"/>
      <c r="J31" s="19"/>
      <c r="K31" s="19"/>
      <c r="L31" s="19"/>
    </row>
    <row r="32" spans="7:30" x14ac:dyDescent="0.25">
      <c r="G32" s="20"/>
      <c r="H32" s="19"/>
      <c r="I32" s="19"/>
      <c r="J32" s="19"/>
      <c r="K32" s="19"/>
      <c r="L32" s="19"/>
      <c r="M32" s="20"/>
      <c r="S32" s="20"/>
      <c r="Y32" s="20"/>
    </row>
    <row r="33" spans="8:12" x14ac:dyDescent="0.25">
      <c r="H33" s="19"/>
      <c r="I33" s="19"/>
      <c r="J33" s="19"/>
      <c r="K33" s="19"/>
      <c r="L33" s="19"/>
    </row>
    <row r="34" spans="8:12" x14ac:dyDescent="0.25">
      <c r="H34" s="19"/>
      <c r="I34" s="19"/>
      <c r="J34" s="19"/>
      <c r="K34" s="19"/>
      <c r="L34" s="19"/>
    </row>
    <row r="35" spans="8:12" x14ac:dyDescent="0.25">
      <c r="H35" s="19"/>
      <c r="I35" s="19"/>
      <c r="J35" s="19"/>
      <c r="K35" s="19"/>
      <c r="L35" s="19"/>
    </row>
    <row r="36" spans="8:12" x14ac:dyDescent="0.25">
      <c r="H36" s="19"/>
      <c r="I36" s="19"/>
      <c r="J36" s="19"/>
      <c r="K36" s="19"/>
      <c r="L36" s="19"/>
    </row>
    <row r="37" spans="8:12" x14ac:dyDescent="0.25">
      <c r="H37" s="19"/>
      <c r="I37" s="19"/>
      <c r="J37" s="19"/>
      <c r="K37" s="19"/>
      <c r="L37" s="19"/>
    </row>
  </sheetData>
  <mergeCells count="12">
    <mergeCell ref="C2:H2"/>
    <mergeCell ref="AC28:AC29"/>
    <mergeCell ref="Y14:AB14"/>
    <mergeCell ref="AC14:AC15"/>
    <mergeCell ref="C3:F3"/>
    <mergeCell ref="H3:H4"/>
    <mergeCell ref="G3:G4"/>
    <mergeCell ref="AD14:AD15"/>
    <mergeCell ref="AD28:AD29"/>
    <mergeCell ref="W14:W15"/>
    <mergeCell ref="X14:X15"/>
    <mergeCell ref="Y28:AB28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34C6-88D3-4DC1-A83C-FB2B039C3B52}">
  <dimension ref="C2:N10"/>
  <sheetViews>
    <sheetView zoomScale="55" zoomScaleNormal="55" workbookViewId="0">
      <selection activeCell="K26" sqref="K26"/>
    </sheetView>
  </sheetViews>
  <sheetFormatPr defaultRowHeight="13.8" x14ac:dyDescent="0.25"/>
  <cols>
    <col min="4" max="4" width="13.5546875" customWidth="1"/>
    <col min="5" max="5" width="12.33203125" customWidth="1"/>
    <col min="6" max="6" width="14" customWidth="1"/>
    <col min="10" max="10" width="12.21875" customWidth="1"/>
    <col min="11" max="11" width="11.77734375" customWidth="1"/>
    <col min="12" max="12" width="12.6640625" customWidth="1"/>
  </cols>
  <sheetData>
    <row r="2" spans="3:14" x14ac:dyDescent="0.25">
      <c r="C2" s="126" t="s">
        <v>405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</row>
    <row r="3" spans="3:14" x14ac:dyDescent="0.25">
      <c r="C3" s="122" t="s">
        <v>225</v>
      </c>
      <c r="D3" s="122"/>
      <c r="E3" s="122"/>
      <c r="F3" s="122"/>
      <c r="G3" s="110" t="s">
        <v>271</v>
      </c>
      <c r="H3" s="110" t="s">
        <v>257</v>
      </c>
      <c r="I3" s="122" t="s">
        <v>224</v>
      </c>
      <c r="J3" s="122"/>
      <c r="K3" s="122"/>
      <c r="L3" s="122"/>
      <c r="M3" s="110" t="s">
        <v>271</v>
      </c>
      <c r="N3" s="110" t="s">
        <v>257</v>
      </c>
    </row>
    <row r="4" spans="3:14" x14ac:dyDescent="0.25">
      <c r="C4" s="47"/>
      <c r="D4" s="60" t="s">
        <v>0</v>
      </c>
      <c r="E4" s="60" t="s">
        <v>1</v>
      </c>
      <c r="F4" s="60" t="s">
        <v>2</v>
      </c>
      <c r="G4" s="110"/>
      <c r="H4" s="110"/>
      <c r="I4" s="47"/>
      <c r="J4" s="60" t="s">
        <v>0</v>
      </c>
      <c r="K4" s="60" t="s">
        <v>1</v>
      </c>
      <c r="L4" s="60" t="s">
        <v>2</v>
      </c>
      <c r="M4" s="110"/>
      <c r="N4" s="110"/>
    </row>
    <row r="5" spans="3:14" x14ac:dyDescent="0.25">
      <c r="C5" s="47" t="s">
        <v>52</v>
      </c>
      <c r="D5" s="47">
        <v>0.91800000000000004</v>
      </c>
      <c r="E5" s="47">
        <v>0.97199999999999998</v>
      </c>
      <c r="F5" s="47">
        <v>1.006</v>
      </c>
      <c r="G5" s="47">
        <f t="shared" ref="G5:G6" si="0">AVERAGE(D5:F5)</f>
        <v>0.96533333333333327</v>
      </c>
      <c r="H5" s="47">
        <f t="shared" ref="H5:H6" si="1">STDEV(D5:F5)</f>
        <v>4.43771713083803E-2</v>
      </c>
      <c r="I5" s="47" t="s">
        <v>52</v>
      </c>
      <c r="J5" s="47">
        <v>0</v>
      </c>
      <c r="K5" s="47">
        <v>0</v>
      </c>
      <c r="L5" s="47">
        <v>0</v>
      </c>
      <c r="M5" s="47">
        <f>AVERAGE(J5:L5)</f>
        <v>0</v>
      </c>
      <c r="N5" s="47">
        <f>STDEV(J5:L5)</f>
        <v>0</v>
      </c>
    </row>
    <row r="6" spans="3:14" x14ac:dyDescent="0.25">
      <c r="C6" s="47" t="s">
        <v>53</v>
      </c>
      <c r="D6" s="47">
        <v>1.137</v>
      </c>
      <c r="E6" s="47">
        <v>0.93899999999999995</v>
      </c>
      <c r="F6" s="47">
        <v>1.1180000000000001</v>
      </c>
      <c r="G6" s="47">
        <f t="shared" si="0"/>
        <v>1.0646666666666667</v>
      </c>
      <c r="H6" s="47">
        <f t="shared" si="1"/>
        <v>0.10924437437842439</v>
      </c>
      <c r="I6" s="47" t="s">
        <v>53</v>
      </c>
      <c r="J6" s="47">
        <v>4.9320000000000004</v>
      </c>
      <c r="K6" s="47">
        <v>2.0459999999999998</v>
      </c>
      <c r="L6" s="47">
        <v>7.3230000000000004</v>
      </c>
      <c r="M6" s="47">
        <f t="shared" ref="M6:M10" si="2">AVERAGE(J6:L6)</f>
        <v>4.7670000000000003</v>
      </c>
      <c r="N6" s="47">
        <f t="shared" ref="N6:N10" si="3">STDEV(J6:L6)</f>
        <v>2.642366552921831</v>
      </c>
    </row>
    <row r="7" spans="3:14" x14ac:dyDescent="0.25">
      <c r="C7" s="47" t="s">
        <v>54</v>
      </c>
      <c r="D7" s="47">
        <v>1.2529999999999999</v>
      </c>
      <c r="E7" s="47">
        <v>1.347</v>
      </c>
      <c r="F7" s="47">
        <v>1.256</v>
      </c>
      <c r="G7" s="47">
        <f>AVERAGE(D7:F7)</f>
        <v>1.2853333333333332</v>
      </c>
      <c r="H7" s="47">
        <f>STDEV(D7:F7)</f>
        <v>5.3425961229849064E-2</v>
      </c>
      <c r="I7" s="92" t="s">
        <v>54</v>
      </c>
      <c r="J7" s="47">
        <v>12.801</v>
      </c>
      <c r="K7" s="47">
        <v>4.2510000000000003</v>
      </c>
      <c r="L7" s="47">
        <v>17.491</v>
      </c>
      <c r="M7" s="47">
        <f t="shared" si="2"/>
        <v>11.514333333333333</v>
      </c>
      <c r="N7" s="47">
        <f t="shared" si="3"/>
        <v>6.7131239623094503</v>
      </c>
    </row>
    <row r="8" spans="3:14" x14ac:dyDescent="0.25">
      <c r="C8" s="47" t="s">
        <v>55</v>
      </c>
      <c r="D8" s="47">
        <v>1.3939999999999999</v>
      </c>
      <c r="E8" s="47">
        <v>1.2809999999999999</v>
      </c>
      <c r="F8" s="47">
        <v>1.2669999999999999</v>
      </c>
      <c r="G8" s="47">
        <f t="shared" ref="G8:G9" si="4">AVERAGE(D8:F8)</f>
        <v>1.3139999999999998</v>
      </c>
      <c r="H8" s="47">
        <f t="shared" ref="H8:H9" si="5">STDEV(D8:F8)</f>
        <v>6.9634761434214737E-2</v>
      </c>
      <c r="I8" s="47" t="s">
        <v>55</v>
      </c>
      <c r="J8" s="47">
        <v>26.047000000000001</v>
      </c>
      <c r="K8" s="47">
        <v>17.52</v>
      </c>
      <c r="L8" s="47">
        <v>25.815000000000001</v>
      </c>
      <c r="M8" s="47">
        <f t="shared" si="2"/>
        <v>23.127333333333336</v>
      </c>
      <c r="N8" s="47">
        <f t="shared" si="3"/>
        <v>4.8574783924721006</v>
      </c>
    </row>
    <row r="9" spans="3:14" x14ac:dyDescent="0.25">
      <c r="C9" s="47" t="s">
        <v>56</v>
      </c>
      <c r="D9" s="47">
        <v>1.512</v>
      </c>
      <c r="E9" s="47">
        <v>1.2829999999999999</v>
      </c>
      <c r="F9" s="47">
        <v>1.423</v>
      </c>
      <c r="G9" s="47">
        <f t="shared" si="4"/>
        <v>1.4059999999999999</v>
      </c>
      <c r="H9" s="47">
        <f t="shared" si="5"/>
        <v>0.11544262644274866</v>
      </c>
      <c r="I9" s="47" t="s">
        <v>56</v>
      </c>
      <c r="J9" s="47">
        <v>26.559000000000001</v>
      </c>
      <c r="K9" s="47">
        <v>18.565000000000001</v>
      </c>
      <c r="L9" s="47">
        <v>31.454000000000001</v>
      </c>
      <c r="M9" s="47">
        <f t="shared" si="2"/>
        <v>25.526</v>
      </c>
      <c r="N9" s="47">
        <f t="shared" si="3"/>
        <v>6.5062967193327355</v>
      </c>
    </row>
    <row r="10" spans="3:14" x14ac:dyDescent="0.25">
      <c r="C10" s="47" t="s">
        <v>57</v>
      </c>
      <c r="D10" s="47">
        <v>1.349</v>
      </c>
      <c r="E10" s="47">
        <v>1.379</v>
      </c>
      <c r="F10" s="47">
        <v>1.417</v>
      </c>
      <c r="G10" s="47">
        <f>AVERAGE(D10:F10)</f>
        <v>1.3816666666666666</v>
      </c>
      <c r="H10" s="47">
        <f>STDEV(D10:F10)</f>
        <v>3.4078341117685519E-2</v>
      </c>
      <c r="I10" s="47" t="s">
        <v>57</v>
      </c>
      <c r="J10" s="47">
        <v>29.51</v>
      </c>
      <c r="K10" s="47">
        <v>21.826000000000001</v>
      </c>
      <c r="L10" s="47">
        <v>35.441000000000003</v>
      </c>
      <c r="M10" s="47">
        <f t="shared" si="2"/>
        <v>28.925666666666668</v>
      </c>
      <c r="N10" s="47">
        <f t="shared" si="3"/>
        <v>6.8262830540004185</v>
      </c>
    </row>
  </sheetData>
  <mergeCells count="7">
    <mergeCell ref="C2:N2"/>
    <mergeCell ref="N3:N4"/>
    <mergeCell ref="C3:F3"/>
    <mergeCell ref="I3:L3"/>
    <mergeCell ref="G3:G4"/>
    <mergeCell ref="H3:H4"/>
    <mergeCell ref="M3:M4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62A7-667F-4ADF-AE9C-C568C2585EDD}">
  <dimension ref="C5:H10"/>
  <sheetViews>
    <sheetView zoomScale="55" zoomScaleNormal="55" workbookViewId="0">
      <selection activeCell="M21" sqref="M21"/>
    </sheetView>
  </sheetViews>
  <sheetFormatPr defaultRowHeight="13.8" x14ac:dyDescent="0.25"/>
  <cols>
    <col min="3" max="3" width="8.88671875" style="14"/>
    <col min="4" max="4" width="14.44140625" style="14" customWidth="1"/>
    <col min="5" max="5" width="13.5546875" style="14" customWidth="1"/>
    <col min="6" max="6" width="15.109375" style="14" customWidth="1"/>
    <col min="7" max="8" width="8.88671875" style="14"/>
  </cols>
  <sheetData>
    <row r="5" spans="3:8" x14ac:dyDescent="0.25">
      <c r="C5" s="119" t="s">
        <v>406</v>
      </c>
      <c r="D5" s="119"/>
      <c r="E5" s="119"/>
      <c r="F5" s="119"/>
      <c r="G5" s="110" t="s">
        <v>271</v>
      </c>
      <c r="H5" s="110" t="s">
        <v>257</v>
      </c>
    </row>
    <row r="6" spans="3:8" x14ac:dyDescent="0.25">
      <c r="C6" s="47"/>
      <c r="D6" s="60" t="s">
        <v>68</v>
      </c>
      <c r="E6" s="60" t="s">
        <v>1</v>
      </c>
      <c r="F6" s="60" t="s">
        <v>2</v>
      </c>
      <c r="G6" s="110"/>
      <c r="H6" s="110"/>
    </row>
    <row r="7" spans="3:8" x14ac:dyDescent="0.25">
      <c r="C7" s="47" t="s">
        <v>267</v>
      </c>
      <c r="D7" s="47">
        <v>3.9870000000000001</v>
      </c>
      <c r="E7" s="47">
        <v>3.2189999999999999</v>
      </c>
      <c r="F7" s="47">
        <v>4.3120000000000003</v>
      </c>
      <c r="G7" s="47">
        <f>AVERAGE(D7:F7)</f>
        <v>3.8393333333333337</v>
      </c>
      <c r="H7" s="47">
        <f>STDEV(D7:F7)</f>
        <v>0.56126315871731014</v>
      </c>
    </row>
    <row r="8" spans="3:8" x14ac:dyDescent="0.25">
      <c r="C8" s="47" t="s">
        <v>268</v>
      </c>
      <c r="D8" s="47">
        <v>5.7309999999999999</v>
      </c>
      <c r="E8" s="47">
        <v>7.0129999999999999</v>
      </c>
      <c r="F8" s="47">
        <v>10.558999999999999</v>
      </c>
      <c r="G8" s="47">
        <f t="shared" ref="G8:G10" si="0">AVERAGE(D8:F8)</f>
        <v>7.7676666666666661</v>
      </c>
      <c r="H8" s="47">
        <f t="shared" ref="H8:H10" si="1">STDEV(D8:F8)</f>
        <v>2.5009073020272754</v>
      </c>
    </row>
    <row r="9" spans="3:8" x14ac:dyDescent="0.25">
      <c r="C9" s="47" t="s">
        <v>269</v>
      </c>
      <c r="D9" s="47">
        <v>6.9320000000000004</v>
      </c>
      <c r="E9" s="47">
        <v>11.631</v>
      </c>
      <c r="F9" s="47">
        <v>11.94</v>
      </c>
      <c r="G9" s="47">
        <f t="shared" si="0"/>
        <v>10.167666666666667</v>
      </c>
      <c r="H9" s="47">
        <f t="shared" si="1"/>
        <v>2.8064255438784285</v>
      </c>
    </row>
    <row r="10" spans="3:8" x14ac:dyDescent="0.25">
      <c r="C10" s="47" t="s">
        <v>270</v>
      </c>
      <c r="D10" s="47">
        <v>13.387</v>
      </c>
      <c r="E10" s="47">
        <v>16.734000000000002</v>
      </c>
      <c r="F10" s="47">
        <v>25.021999999999998</v>
      </c>
      <c r="G10" s="47">
        <f t="shared" si="0"/>
        <v>18.381</v>
      </c>
      <c r="H10" s="47">
        <f t="shared" si="1"/>
        <v>5.9898049216982034</v>
      </c>
    </row>
  </sheetData>
  <mergeCells count="3">
    <mergeCell ref="C5:F5"/>
    <mergeCell ref="G5:G6"/>
    <mergeCell ref="H5:H6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E76D-BC85-4A7F-8452-453854CAC6EA}">
  <dimension ref="G3:N46"/>
  <sheetViews>
    <sheetView zoomScale="55" zoomScaleNormal="55" workbookViewId="0">
      <selection activeCell="P10" sqref="P10"/>
    </sheetView>
  </sheetViews>
  <sheetFormatPr defaultRowHeight="13.8" x14ac:dyDescent="0.25"/>
  <cols>
    <col min="8" max="8" width="12.77734375" style="14" customWidth="1"/>
    <col min="9" max="12" width="8.88671875" style="14"/>
  </cols>
  <sheetData>
    <row r="3" spans="7:14" x14ac:dyDescent="0.25">
      <c r="G3" s="8"/>
      <c r="H3" s="126" t="s">
        <v>425</v>
      </c>
      <c r="I3" s="127"/>
      <c r="J3" s="127"/>
      <c r="K3" s="127"/>
      <c r="L3" s="128"/>
    </row>
    <row r="4" spans="7:14" x14ac:dyDescent="0.25">
      <c r="H4" s="47"/>
      <c r="I4" s="47" t="s">
        <v>267</v>
      </c>
      <c r="J4" s="47" t="s">
        <v>268</v>
      </c>
      <c r="K4" s="47" t="s">
        <v>269</v>
      </c>
      <c r="L4" s="47" t="s">
        <v>270</v>
      </c>
    </row>
    <row r="5" spans="7:14" x14ac:dyDescent="0.25">
      <c r="H5" s="47" t="s">
        <v>68</v>
      </c>
      <c r="I5" s="47">
        <v>5.00678</v>
      </c>
      <c r="J5" s="47">
        <v>6.5765000000000002</v>
      </c>
      <c r="K5" s="47">
        <v>7.9454500000000001</v>
      </c>
      <c r="L5" s="47">
        <v>14.77205</v>
      </c>
      <c r="N5" s="8"/>
    </row>
    <row r="6" spans="7:14" x14ac:dyDescent="0.25">
      <c r="H6" s="47" t="s">
        <v>69</v>
      </c>
      <c r="I6" s="47">
        <v>5.9845499999999996</v>
      </c>
      <c r="J6" s="47">
        <v>5.4509999999999996</v>
      </c>
      <c r="K6" s="47">
        <v>6.8373499999999998</v>
      </c>
      <c r="L6" s="47">
        <v>16.67765</v>
      </c>
    </row>
    <row r="7" spans="7:14" x14ac:dyDescent="0.25">
      <c r="H7" s="47" t="s">
        <v>70</v>
      </c>
      <c r="I7" s="47">
        <v>6.0988699999999998</v>
      </c>
      <c r="J7" s="47">
        <v>4.1695000000000002</v>
      </c>
      <c r="K7" s="47">
        <v>10.994899999999999</v>
      </c>
      <c r="L7" s="47">
        <v>14.55345</v>
      </c>
    </row>
    <row r="8" spans="7:14" x14ac:dyDescent="0.25">
      <c r="H8" s="47" t="s">
        <v>5</v>
      </c>
      <c r="I8" s="47">
        <v>6.06243</v>
      </c>
      <c r="J8" s="47">
        <v>6.0381</v>
      </c>
      <c r="K8" s="47">
        <v>8.9950500000000009</v>
      </c>
      <c r="L8" s="47">
        <v>13.3218</v>
      </c>
    </row>
    <row r="9" spans="7:14" x14ac:dyDescent="0.25">
      <c r="H9" s="47" t="s">
        <v>7</v>
      </c>
      <c r="I9" s="47">
        <v>7.9138500000000001</v>
      </c>
      <c r="J9" s="47">
        <v>8.5849200000000003</v>
      </c>
      <c r="K9" s="47">
        <v>12.28468</v>
      </c>
      <c r="L9" s="47">
        <v>18.913810000000002</v>
      </c>
    </row>
    <row r="10" spans="7:14" x14ac:dyDescent="0.25">
      <c r="H10" s="23" t="s">
        <v>271</v>
      </c>
      <c r="I10" s="47">
        <f>AVERAGE(I5:I9)</f>
        <v>6.2132959999999997</v>
      </c>
      <c r="J10" s="47">
        <f t="shared" ref="J10:L10" si="0">AVERAGE(J5:J9)</f>
        <v>6.1640040000000003</v>
      </c>
      <c r="K10" s="47">
        <f t="shared" si="0"/>
        <v>9.411486</v>
      </c>
      <c r="L10" s="47">
        <f t="shared" si="0"/>
        <v>15.647752000000001</v>
      </c>
    </row>
    <row r="11" spans="7:14" x14ac:dyDescent="0.25">
      <c r="H11" s="23" t="s">
        <v>257</v>
      </c>
      <c r="I11" s="47">
        <f>STDEV(I5:I9)</f>
        <v>1.0530602258560529</v>
      </c>
      <c r="J11" s="47">
        <f t="shared" ref="J11:L11" si="1">STDEV(J5:J9)</f>
        <v>1.6227492070803791</v>
      </c>
      <c r="K11" s="47">
        <f t="shared" si="1"/>
        <v>2.2198705085499908</v>
      </c>
      <c r="L11" s="47">
        <f t="shared" si="1"/>
        <v>2.1853048023147879</v>
      </c>
    </row>
    <row r="45" spans="8:13" x14ac:dyDescent="0.25">
      <c r="H45" s="23"/>
      <c r="I45" s="47"/>
      <c r="J45" s="47"/>
      <c r="K45" s="47"/>
      <c r="L45" s="47"/>
      <c r="M45" s="9"/>
    </row>
    <row r="46" spans="8:13" x14ac:dyDescent="0.25">
      <c r="H46" s="23"/>
      <c r="I46" s="47"/>
      <c r="J46" s="47"/>
      <c r="K46" s="47"/>
      <c r="L46" s="47"/>
      <c r="M46" s="9"/>
    </row>
  </sheetData>
  <mergeCells count="1">
    <mergeCell ref="H3:L3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8030-373B-4678-845C-D8EEAF8A5C24}">
  <dimension ref="D1:J45"/>
  <sheetViews>
    <sheetView topLeftCell="A16" zoomScale="70" zoomScaleNormal="70" workbookViewId="0">
      <selection activeCell="L40" sqref="L40"/>
    </sheetView>
  </sheetViews>
  <sheetFormatPr defaultRowHeight="13.8" x14ac:dyDescent="0.25"/>
  <cols>
    <col min="5" max="5" width="13.44140625" customWidth="1"/>
    <col min="6" max="6" width="12.44140625" style="14" customWidth="1"/>
    <col min="7" max="8" width="8.88671875" style="14"/>
    <col min="9" max="9" width="8.88671875" style="14" customWidth="1"/>
    <col min="10" max="10" width="9.21875" style="14" customWidth="1"/>
  </cols>
  <sheetData>
    <row r="1" spans="4:9" x14ac:dyDescent="0.25">
      <c r="D1" s="125"/>
      <c r="E1" s="125"/>
      <c r="F1" s="125"/>
      <c r="G1" s="125"/>
      <c r="H1" s="125"/>
      <c r="I1" s="125"/>
    </row>
    <row r="2" spans="4:9" x14ac:dyDescent="0.25">
      <c r="D2" s="125"/>
      <c r="E2" s="125"/>
      <c r="F2" s="125"/>
      <c r="G2" s="125"/>
      <c r="H2" s="125"/>
      <c r="I2" s="125"/>
    </row>
    <row r="24" spans="5:10" x14ac:dyDescent="0.25">
      <c r="E24" s="8"/>
      <c r="F24" s="126" t="s">
        <v>342</v>
      </c>
      <c r="G24" s="127"/>
      <c r="H24" s="127"/>
      <c r="I24" s="127"/>
      <c r="J24" s="128"/>
    </row>
    <row r="25" spans="5:10" x14ac:dyDescent="0.25">
      <c r="F25" s="47"/>
      <c r="G25" s="47" t="s">
        <v>267</v>
      </c>
      <c r="H25" s="47" t="s">
        <v>268</v>
      </c>
      <c r="I25" s="47" t="s">
        <v>269</v>
      </c>
      <c r="J25" s="47" t="s">
        <v>270</v>
      </c>
    </row>
    <row r="26" spans="5:10" x14ac:dyDescent="0.25">
      <c r="F26" s="47" t="s">
        <v>68</v>
      </c>
      <c r="G26" s="47">
        <v>9.2995000000000001</v>
      </c>
      <c r="H26" s="47">
        <v>13.440099999999999</v>
      </c>
      <c r="I26" s="47">
        <v>18.4191</v>
      </c>
      <c r="J26" s="47">
        <v>28.994800000000001</v>
      </c>
    </row>
    <row r="27" spans="5:10" x14ac:dyDescent="0.25">
      <c r="F27" s="47" t="s">
        <v>69</v>
      </c>
      <c r="G27" s="47">
        <v>6.8212999999999999</v>
      </c>
      <c r="H27" s="47">
        <v>12.969099999999999</v>
      </c>
      <c r="I27" s="47">
        <v>20.0228</v>
      </c>
      <c r="J27" s="47">
        <v>26.862300000000001</v>
      </c>
    </row>
    <row r="28" spans="5:10" x14ac:dyDescent="0.25">
      <c r="F28" s="47" t="s">
        <v>70</v>
      </c>
      <c r="G28" s="47">
        <v>10.562799999999999</v>
      </c>
      <c r="H28" s="47">
        <v>16.025099999999998</v>
      </c>
      <c r="I28" s="47">
        <v>17.124500000000001</v>
      </c>
      <c r="J28" s="47">
        <v>26.817799999999998</v>
      </c>
    </row>
    <row r="29" spans="5:10" x14ac:dyDescent="0.25">
      <c r="F29" s="47" t="s">
        <v>5</v>
      </c>
      <c r="G29" s="47">
        <v>11.05861</v>
      </c>
      <c r="H29" s="47">
        <v>14.8657</v>
      </c>
      <c r="I29" s="47">
        <v>18.5868</v>
      </c>
      <c r="J29" s="47">
        <v>24.5931</v>
      </c>
    </row>
    <row r="30" spans="5:10" x14ac:dyDescent="0.25">
      <c r="F30" s="47" t="s">
        <v>7</v>
      </c>
      <c r="G30" s="47">
        <v>8.1846800000000002</v>
      </c>
      <c r="H30" s="47">
        <v>11.09417</v>
      </c>
      <c r="I30" s="47">
        <v>16.61992</v>
      </c>
      <c r="J30" s="47">
        <v>23.619450000000001</v>
      </c>
    </row>
    <row r="31" spans="5:10" x14ac:dyDescent="0.25">
      <c r="F31" s="23" t="s">
        <v>271</v>
      </c>
      <c r="G31" s="47">
        <f>AVERAGE(G26:G30)</f>
        <v>9.185378</v>
      </c>
      <c r="H31" s="47">
        <f t="shared" ref="H31:J31" si="0">AVERAGE(H26:H30)</f>
        <v>13.678834</v>
      </c>
      <c r="I31" s="47">
        <f t="shared" si="0"/>
        <v>18.154624000000002</v>
      </c>
      <c r="J31" s="47">
        <f t="shared" si="0"/>
        <v>26.177489999999999</v>
      </c>
    </row>
    <row r="32" spans="5:10" x14ac:dyDescent="0.25">
      <c r="F32" s="23" t="s">
        <v>257</v>
      </c>
      <c r="G32" s="47">
        <f>STDEV(G26:G30)</f>
        <v>1.73274165703373</v>
      </c>
      <c r="H32" s="47">
        <f t="shared" ref="H32:J32" si="1">STDEV(H26:H30)</f>
        <v>1.8811445526008765</v>
      </c>
      <c r="I32" s="47">
        <f t="shared" si="1"/>
        <v>1.3382149527934588</v>
      </c>
      <c r="J32" s="47">
        <f t="shared" si="1"/>
        <v>2.11364954415343</v>
      </c>
    </row>
    <row r="44" spans="5:5" x14ac:dyDescent="0.25">
      <c r="E44" s="8"/>
    </row>
    <row r="45" spans="5:5" x14ac:dyDescent="0.25">
      <c r="E45" s="8"/>
    </row>
  </sheetData>
  <mergeCells count="2">
    <mergeCell ref="D1:I2"/>
    <mergeCell ref="F24:J24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8C09-3A68-44B6-9E59-360D175BE3D7}">
  <dimension ref="B1:AC44"/>
  <sheetViews>
    <sheetView zoomScale="55" zoomScaleNormal="55" workbookViewId="0">
      <selection activeCell="M22" sqref="M22"/>
    </sheetView>
  </sheetViews>
  <sheetFormatPr defaultRowHeight="13.8" x14ac:dyDescent="0.25"/>
  <cols>
    <col min="2" max="2" width="8.88671875" style="14"/>
    <col min="3" max="3" width="13.5546875" style="14" customWidth="1"/>
    <col min="4" max="4" width="8.88671875" style="14"/>
    <col min="5" max="5" width="13.33203125" style="14" customWidth="1"/>
    <col min="6" max="7" width="8.88671875" style="14"/>
    <col min="13" max="13" width="16.6640625" customWidth="1"/>
  </cols>
  <sheetData>
    <row r="1" spans="3:29" x14ac:dyDescent="0.25">
      <c r="D1" s="21"/>
      <c r="E1" s="21"/>
      <c r="F1" s="21"/>
      <c r="G1" s="21"/>
      <c r="H1" s="8"/>
      <c r="I1" s="8"/>
    </row>
    <row r="9" spans="3:29" x14ac:dyDescent="0.25">
      <c r="C9" s="119" t="s">
        <v>295</v>
      </c>
      <c r="D9" s="119"/>
      <c r="E9" s="119"/>
      <c r="F9" s="119"/>
      <c r="G9" s="119"/>
    </row>
    <row r="10" spans="3:29" x14ac:dyDescent="0.25">
      <c r="C10" s="47"/>
      <c r="D10" s="47" t="s">
        <v>267</v>
      </c>
      <c r="E10" s="47" t="s">
        <v>268</v>
      </c>
      <c r="F10" s="47" t="s">
        <v>269</v>
      </c>
      <c r="G10" s="47" t="s">
        <v>270</v>
      </c>
    </row>
    <row r="11" spans="3:29" x14ac:dyDescent="0.25">
      <c r="C11" s="47" t="s">
        <v>68</v>
      </c>
      <c r="D11" s="47">
        <v>4.1536</v>
      </c>
      <c r="E11" s="47">
        <v>5.4858000000000002</v>
      </c>
      <c r="F11" s="47">
        <v>6.8753000000000002</v>
      </c>
      <c r="G11" s="47">
        <v>13.4224</v>
      </c>
    </row>
    <row r="12" spans="3:29" x14ac:dyDescent="0.25">
      <c r="C12" s="47" t="s">
        <v>69</v>
      </c>
      <c r="D12" s="47">
        <v>4.4958999999999998</v>
      </c>
      <c r="E12" s="47">
        <v>7.0438000000000001</v>
      </c>
      <c r="F12" s="47">
        <v>8.8020999999999994</v>
      </c>
      <c r="G12" s="47">
        <v>12.1859</v>
      </c>
    </row>
    <row r="13" spans="3:29" x14ac:dyDescent="0.25">
      <c r="C13" s="47" t="s">
        <v>70</v>
      </c>
      <c r="D13" s="47">
        <v>5.3563999999999998</v>
      </c>
      <c r="E13" s="47">
        <v>6.3954000000000004</v>
      </c>
      <c r="F13" s="47">
        <v>8.9052000000000007</v>
      </c>
      <c r="G13" s="47">
        <v>14.169499999999999</v>
      </c>
      <c r="H13" s="18"/>
      <c r="O13" s="18"/>
      <c r="V13" s="18"/>
      <c r="AC13" s="18"/>
    </row>
    <row r="14" spans="3:29" x14ac:dyDescent="0.25">
      <c r="C14" s="47" t="s">
        <v>5</v>
      </c>
      <c r="D14" s="47">
        <v>5.2671000000000001</v>
      </c>
      <c r="E14" s="47">
        <v>5.4565999999999999</v>
      </c>
      <c r="F14" s="47">
        <v>8.2348999999999997</v>
      </c>
      <c r="G14" s="47">
        <v>15.142300000000001</v>
      </c>
    </row>
    <row r="15" spans="3:29" x14ac:dyDescent="0.25">
      <c r="C15" s="47" t="s">
        <v>7</v>
      </c>
      <c r="D15" s="47">
        <v>5.3062100000000001</v>
      </c>
      <c r="E15" s="47">
        <v>5.5621099999999997</v>
      </c>
      <c r="F15" s="47">
        <v>7.6519500000000003</v>
      </c>
      <c r="G15" s="47">
        <v>11.52904</v>
      </c>
    </row>
    <row r="16" spans="3:29" x14ac:dyDescent="0.25">
      <c r="C16" s="23" t="s">
        <v>271</v>
      </c>
      <c r="D16" s="47">
        <f>AVERAGE(D11:D15)</f>
        <v>4.9158419999999996</v>
      </c>
      <c r="E16" s="47">
        <f>AVERAGE(E11:E15)</f>
        <v>5.9887420000000002</v>
      </c>
      <c r="F16" s="47">
        <f>AVERAGE(F11:F15)</f>
        <v>8.0938899999999983</v>
      </c>
      <c r="G16" s="47">
        <f>AVERAGE(G11:G15)</f>
        <v>13.289828</v>
      </c>
    </row>
    <row r="17" spans="3:7" x14ac:dyDescent="0.25">
      <c r="C17" s="23" t="s">
        <v>257</v>
      </c>
      <c r="D17" s="47">
        <f>STDEV(D11:D15)</f>
        <v>0.55390090704024264</v>
      </c>
      <c r="E17" s="47">
        <f>STDEV(E11:E15)</f>
        <v>0.70651587725967069</v>
      </c>
      <c r="F17" s="47">
        <f>STDEV(F11:F15)</f>
        <v>0.84556810665965865</v>
      </c>
      <c r="G17" s="47">
        <f>STDEV(G11:G15)</f>
        <v>1.4613420273570457</v>
      </c>
    </row>
    <row r="43" spans="5:5" x14ac:dyDescent="0.25">
      <c r="E43" s="21"/>
    </row>
    <row r="44" spans="5:5" x14ac:dyDescent="0.25">
      <c r="E44" s="21"/>
    </row>
  </sheetData>
  <mergeCells count="1">
    <mergeCell ref="C9:G9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4F1A7-50F7-4B47-A6DB-BE7BA52F1339}">
  <dimension ref="A10:AE57"/>
  <sheetViews>
    <sheetView topLeftCell="A3" zoomScale="55" zoomScaleNormal="55" workbookViewId="0">
      <selection activeCell="N43" sqref="N43"/>
    </sheetView>
  </sheetViews>
  <sheetFormatPr defaultRowHeight="13.8" x14ac:dyDescent="0.25"/>
  <cols>
    <col min="1" max="3" width="8.88671875" style="14"/>
    <col min="4" max="4" width="15.44140625" style="14" customWidth="1"/>
    <col min="5" max="5" width="14.6640625" style="14" customWidth="1"/>
    <col min="6" max="6" width="13.5546875" style="14" customWidth="1"/>
    <col min="7" max="10" width="12.77734375" style="14" customWidth="1"/>
    <col min="11" max="11" width="11.88671875" style="14" customWidth="1"/>
    <col min="12" max="12" width="11.33203125" style="14" customWidth="1"/>
    <col min="13" max="13" width="11.6640625" style="14" customWidth="1"/>
    <col min="14" max="14" width="13.109375" style="14" customWidth="1"/>
    <col min="15" max="17" width="13" style="14" customWidth="1"/>
    <col min="18" max="20" width="12.33203125" style="14" customWidth="1"/>
    <col min="21" max="21" width="12.21875" style="14" customWidth="1"/>
    <col min="22" max="24" width="12.109375" style="14" customWidth="1"/>
    <col min="25" max="25" width="12.5546875" style="14" customWidth="1"/>
    <col min="26" max="26" width="12.33203125" style="14" customWidth="1"/>
    <col min="27" max="27" width="12.109375" style="14" customWidth="1"/>
    <col min="28" max="28" width="13.109375" style="14" customWidth="1"/>
    <col min="29" max="29" width="12.77734375" style="14" customWidth="1"/>
    <col min="30" max="31" width="8.88671875" style="14"/>
  </cols>
  <sheetData>
    <row r="10" spans="3:31" x14ac:dyDescent="0.25">
      <c r="C10" s="119" t="s">
        <v>296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3:31" x14ac:dyDescent="0.25">
      <c r="C11" s="47"/>
      <c r="D11" s="120" t="s">
        <v>267</v>
      </c>
      <c r="E11" s="120"/>
      <c r="F11" s="120"/>
      <c r="G11" s="120"/>
      <c r="H11" s="120"/>
      <c r="I11" s="123" t="s">
        <v>271</v>
      </c>
      <c r="J11" s="123" t="s">
        <v>257</v>
      </c>
      <c r="K11" s="120" t="s">
        <v>268</v>
      </c>
      <c r="L11" s="120"/>
      <c r="M11" s="120"/>
      <c r="N11" s="120"/>
      <c r="O11" s="120"/>
      <c r="P11" s="123" t="s">
        <v>271</v>
      </c>
      <c r="Q11" s="123" t="s">
        <v>257</v>
      </c>
      <c r="R11" s="120" t="s">
        <v>269</v>
      </c>
      <c r="S11" s="120"/>
      <c r="T11" s="120"/>
      <c r="U11" s="120"/>
      <c r="V11" s="120"/>
      <c r="W11" s="123" t="s">
        <v>271</v>
      </c>
      <c r="X11" s="123" t="s">
        <v>257</v>
      </c>
      <c r="Y11" s="120" t="s">
        <v>270</v>
      </c>
      <c r="Z11" s="120"/>
      <c r="AA11" s="120"/>
      <c r="AB11" s="120"/>
      <c r="AC11" s="120"/>
      <c r="AD11" s="119" t="s">
        <v>271</v>
      </c>
      <c r="AE11" s="119" t="s">
        <v>257</v>
      </c>
    </row>
    <row r="12" spans="3:31" x14ac:dyDescent="0.25">
      <c r="C12" s="47"/>
      <c r="D12" s="47" t="s">
        <v>0</v>
      </c>
      <c r="E12" s="47" t="s">
        <v>69</v>
      </c>
      <c r="F12" s="47" t="s">
        <v>70</v>
      </c>
      <c r="G12" s="47" t="s">
        <v>6</v>
      </c>
      <c r="H12" s="47" t="s">
        <v>8</v>
      </c>
      <c r="I12" s="124"/>
      <c r="J12" s="124"/>
      <c r="K12" s="47" t="s">
        <v>0</v>
      </c>
      <c r="L12" s="47" t="s">
        <v>69</v>
      </c>
      <c r="M12" s="47" t="s">
        <v>70</v>
      </c>
      <c r="N12" s="47" t="s">
        <v>6</v>
      </c>
      <c r="O12" s="47" t="s">
        <v>8</v>
      </c>
      <c r="P12" s="124"/>
      <c r="Q12" s="124"/>
      <c r="R12" s="47" t="s">
        <v>0</v>
      </c>
      <c r="S12" s="47" t="s">
        <v>69</v>
      </c>
      <c r="T12" s="47" t="s">
        <v>70</v>
      </c>
      <c r="U12" s="47" t="s">
        <v>6</v>
      </c>
      <c r="V12" s="47" t="s">
        <v>8</v>
      </c>
      <c r="W12" s="124"/>
      <c r="X12" s="124"/>
      <c r="Y12" s="47" t="s">
        <v>0</v>
      </c>
      <c r="Z12" s="47" t="s">
        <v>69</v>
      </c>
      <c r="AA12" s="47" t="s">
        <v>70</v>
      </c>
      <c r="AB12" s="47" t="s">
        <v>6</v>
      </c>
      <c r="AC12" s="47" t="s">
        <v>8</v>
      </c>
      <c r="AD12" s="119"/>
      <c r="AE12" s="119"/>
    </row>
    <row r="13" spans="3:31" x14ac:dyDescent="0.25">
      <c r="C13" s="47" t="s">
        <v>61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f>AVERAGE(D13:H13)</f>
        <v>0</v>
      </c>
      <c r="J13" s="47">
        <f>STDEV(D13:H13)</f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f>AVERAGE(K13:O13)</f>
        <v>0</v>
      </c>
      <c r="Q13" s="47">
        <f>STDEV(K13:O13)</f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f>AVERAGE(R13:V13)</f>
        <v>0</v>
      </c>
      <c r="X13" s="47">
        <f>STDEV(R13:V13)</f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f>AVERAGE(Y13:AC13)</f>
        <v>0</v>
      </c>
      <c r="AE13" s="47">
        <f>STDEV(Y13:AC13)</f>
        <v>0</v>
      </c>
    </row>
    <row r="14" spans="3:31" x14ac:dyDescent="0.25">
      <c r="C14" s="47" t="s">
        <v>62</v>
      </c>
      <c r="D14" s="47">
        <v>43.140659000000028</v>
      </c>
      <c r="E14" s="47">
        <v>215.52556798999996</v>
      </c>
      <c r="F14" s="47">
        <v>80.023616500000031</v>
      </c>
      <c r="G14" s="47">
        <v>-70.331287500000002</v>
      </c>
      <c r="H14" s="47">
        <v>-22.329759000000024</v>
      </c>
      <c r="I14" s="47">
        <f t="shared" ref="I14:I19" si="0">AVERAGE(D14:H14)</f>
        <v>49.205759397999998</v>
      </c>
      <c r="J14" s="47">
        <f t="shared" ref="J14:J19" si="1">STDEV(D14:H14)</f>
        <v>109.60752764162901</v>
      </c>
      <c r="K14" s="47">
        <v>237.54815150000002</v>
      </c>
      <c r="L14" s="47">
        <v>49.42534950000001</v>
      </c>
      <c r="M14" s="47">
        <v>18.819785999999993</v>
      </c>
      <c r="N14" s="47">
        <v>164.512147</v>
      </c>
      <c r="O14" s="47">
        <v>46.296360000000021</v>
      </c>
      <c r="P14" s="47">
        <f t="shared" ref="P14:P19" si="2">AVERAGE(K14:O14)</f>
        <v>103.32035880000004</v>
      </c>
      <c r="Q14" s="47">
        <f t="shared" ref="Q14:Q19" si="3">STDEV(K14:O14)</f>
        <v>93.619296283332261</v>
      </c>
      <c r="R14" s="47">
        <v>-3.6607799999999884</v>
      </c>
      <c r="S14" s="47">
        <v>14.005986000000007</v>
      </c>
      <c r="T14" s="47">
        <v>53.960605500000042</v>
      </c>
      <c r="U14" s="47">
        <v>38.816083999999989</v>
      </c>
      <c r="V14" s="47">
        <v>131.34105200000002</v>
      </c>
      <c r="W14" s="47">
        <f t="shared" ref="W14:W19" si="4">AVERAGE(R14:V14)</f>
        <v>46.892589500000014</v>
      </c>
      <c r="X14" s="47">
        <f t="shared" ref="X14:X19" si="5">STDEV(R14:V14)</f>
        <v>52.1629693064233</v>
      </c>
      <c r="Y14" s="47">
        <v>72.184371999999968</v>
      </c>
      <c r="Z14" s="47">
        <v>-18.084228159999981</v>
      </c>
      <c r="AA14" s="47">
        <v>268.66500600000001</v>
      </c>
      <c r="AB14" s="47">
        <v>35.5885265</v>
      </c>
      <c r="AC14" s="47">
        <v>-185.98704749999996</v>
      </c>
      <c r="AD14" s="47">
        <f t="shared" ref="AD14:AD19" si="6">AVERAGE(Y14:AC14)</f>
        <v>34.473325768000009</v>
      </c>
      <c r="AE14" s="47">
        <f t="shared" ref="AE14:AE19" si="7">STDEV(Y14:AC14)</f>
        <v>164.03824434170264</v>
      </c>
    </row>
    <row r="15" spans="3:31" x14ac:dyDescent="0.25">
      <c r="C15" s="47" t="s">
        <v>63</v>
      </c>
      <c r="D15" s="47">
        <v>190.72988549999994</v>
      </c>
      <c r="E15" s="47">
        <v>240.02411250000006</v>
      </c>
      <c r="F15" s="47">
        <v>-15.489356500000014</v>
      </c>
      <c r="G15" s="47">
        <v>357.56841200000008</v>
      </c>
      <c r="H15" s="47">
        <v>134.27135299999998</v>
      </c>
      <c r="I15" s="47">
        <f t="shared" si="0"/>
        <v>181.42088130000002</v>
      </c>
      <c r="J15" s="47">
        <f t="shared" si="1"/>
        <v>137.4278616287003</v>
      </c>
      <c r="K15" s="47">
        <v>345.89432149999999</v>
      </c>
      <c r="L15" s="47">
        <v>18.188394000000017</v>
      </c>
      <c r="M15" s="47">
        <v>19.309110000000032</v>
      </c>
      <c r="N15" s="47">
        <v>257.16321750000009</v>
      </c>
      <c r="O15" s="47">
        <v>244.10874699999991</v>
      </c>
      <c r="P15" s="47">
        <f t="shared" si="2"/>
        <v>176.93275799999998</v>
      </c>
      <c r="Q15" s="47">
        <f t="shared" si="3"/>
        <v>149.61829565653579</v>
      </c>
      <c r="R15" s="47">
        <v>166.92156600000001</v>
      </c>
      <c r="S15" s="47">
        <v>-113.38641200000001</v>
      </c>
      <c r="T15" s="47">
        <v>32.473370499999959</v>
      </c>
      <c r="U15" s="47">
        <v>123.11269800000008</v>
      </c>
      <c r="V15" s="47">
        <v>160.17518699999994</v>
      </c>
      <c r="W15" s="47">
        <f t="shared" si="4"/>
        <v>73.859281899999999</v>
      </c>
      <c r="X15" s="47">
        <f t="shared" si="5"/>
        <v>117.59109951348594</v>
      </c>
      <c r="Y15" s="47">
        <v>188.04850200000001</v>
      </c>
      <c r="Z15" s="47">
        <v>-10.906632160000015</v>
      </c>
      <c r="AA15" s="47">
        <v>-12.891023000000018</v>
      </c>
      <c r="AB15" s="47">
        <v>447.03119200000003</v>
      </c>
      <c r="AC15" s="47">
        <v>-128.04443199999997</v>
      </c>
      <c r="AD15" s="47">
        <f t="shared" si="6"/>
        <v>96.647521368000014</v>
      </c>
      <c r="AE15" s="47">
        <f t="shared" si="7"/>
        <v>226.48174234237817</v>
      </c>
    </row>
    <row r="16" spans="3:31" x14ac:dyDescent="0.25">
      <c r="C16" s="47" t="s">
        <v>64</v>
      </c>
      <c r="D16" s="47">
        <v>269.16210449999994</v>
      </c>
      <c r="E16" s="47">
        <v>118.52692850000003</v>
      </c>
      <c r="F16" s="47">
        <v>204.26708249999993</v>
      </c>
      <c r="G16" s="47">
        <v>129.92124599999997</v>
      </c>
      <c r="H16" s="47">
        <v>568.16101600000002</v>
      </c>
      <c r="I16" s="47">
        <f t="shared" si="0"/>
        <v>258.0076755</v>
      </c>
      <c r="J16" s="47">
        <f t="shared" si="1"/>
        <v>183.75838719045797</v>
      </c>
      <c r="K16" s="47">
        <v>309.44000649999992</v>
      </c>
      <c r="L16" s="47">
        <v>378.90124199999991</v>
      </c>
      <c r="M16" s="47">
        <v>30.011781999999954</v>
      </c>
      <c r="N16" s="47">
        <v>13.337201999999991</v>
      </c>
      <c r="O16" s="47">
        <v>223.03932000000006</v>
      </c>
      <c r="P16" s="47">
        <f t="shared" si="2"/>
        <v>190.9459105</v>
      </c>
      <c r="Q16" s="47">
        <f t="shared" si="3"/>
        <v>164.19705494508665</v>
      </c>
      <c r="R16" s="47">
        <v>192.34547399999994</v>
      </c>
      <c r="S16" s="47">
        <v>107.421595</v>
      </c>
      <c r="T16" s="47">
        <v>144.32422950000006</v>
      </c>
      <c r="U16" s="47">
        <v>69.25971050000004</v>
      </c>
      <c r="V16" s="47">
        <v>242.12650499999995</v>
      </c>
      <c r="W16" s="47">
        <f t="shared" si="4"/>
        <v>151.09550279999999</v>
      </c>
      <c r="X16" s="47">
        <f t="shared" si="5"/>
        <v>68.261557174467129</v>
      </c>
      <c r="Y16" s="47">
        <v>28.93112899999997</v>
      </c>
      <c r="Z16" s="47">
        <v>-2.3153781599999661</v>
      </c>
      <c r="AA16" s="47">
        <v>-11.695997500000004</v>
      </c>
      <c r="AB16" s="47">
        <v>347.42361149999988</v>
      </c>
      <c r="AC16" s="47">
        <v>290.50490250000001</v>
      </c>
      <c r="AD16" s="47">
        <f t="shared" si="6"/>
        <v>130.56965346799998</v>
      </c>
      <c r="AE16" s="47">
        <f t="shared" si="7"/>
        <v>173.80539385274253</v>
      </c>
    </row>
    <row r="17" spans="3:31" x14ac:dyDescent="0.25">
      <c r="C17" s="47" t="s">
        <v>65</v>
      </c>
      <c r="D17" s="47">
        <v>316.95279300000004</v>
      </c>
      <c r="E17" s="47">
        <v>472.11819249999996</v>
      </c>
      <c r="F17" s="47">
        <v>724.89953149999997</v>
      </c>
      <c r="G17" s="47">
        <v>236.94328799999991</v>
      </c>
      <c r="H17" s="47">
        <v>262.53665199999995</v>
      </c>
      <c r="I17" s="47">
        <f t="shared" si="0"/>
        <v>402.69009139999997</v>
      </c>
      <c r="J17" s="47">
        <f t="shared" si="1"/>
        <v>201.93133626421488</v>
      </c>
      <c r="K17" s="47">
        <v>426.68136750000002</v>
      </c>
      <c r="L17" s="47">
        <v>511.68220000000008</v>
      </c>
      <c r="M17" s="47">
        <v>113.08990850000001</v>
      </c>
      <c r="N17" s="47">
        <v>350.22702000000004</v>
      </c>
      <c r="O17" s="47">
        <v>397.21289449999983</v>
      </c>
      <c r="P17" s="47">
        <f t="shared" si="2"/>
        <v>359.77867809999998</v>
      </c>
      <c r="Q17" s="47">
        <f t="shared" si="3"/>
        <v>149.91543749000627</v>
      </c>
      <c r="R17" s="47">
        <v>209.05993349999997</v>
      </c>
      <c r="S17" s="47">
        <v>203.09633499999993</v>
      </c>
      <c r="T17" s="47">
        <v>205.28931299999994</v>
      </c>
      <c r="U17" s="47">
        <v>143.02277599999996</v>
      </c>
      <c r="V17" s="47">
        <v>317.62374</v>
      </c>
      <c r="W17" s="47">
        <f t="shared" si="4"/>
        <v>215.61841949999999</v>
      </c>
      <c r="X17" s="47">
        <f t="shared" si="5"/>
        <v>63.209413154633197</v>
      </c>
      <c r="Y17" s="47">
        <v>392.11468800000011</v>
      </c>
      <c r="Z17" s="47">
        <v>10.949653339999998</v>
      </c>
      <c r="AA17" s="47">
        <v>75.790210499999958</v>
      </c>
      <c r="AB17" s="47">
        <v>350.14986199999998</v>
      </c>
      <c r="AC17" s="47">
        <v>-105.12413599999999</v>
      </c>
      <c r="AD17" s="47">
        <f t="shared" si="6"/>
        <v>144.776055568</v>
      </c>
      <c r="AE17" s="47">
        <f t="shared" si="7"/>
        <v>217.06764957062364</v>
      </c>
    </row>
    <row r="18" spans="3:31" x14ac:dyDescent="0.25">
      <c r="C18" s="47" t="s">
        <v>66</v>
      </c>
      <c r="D18" s="47">
        <v>836.58643849999999</v>
      </c>
      <c r="E18" s="47">
        <v>489.47993150000002</v>
      </c>
      <c r="F18" s="47">
        <v>461.71315449999997</v>
      </c>
      <c r="G18" s="47">
        <v>299.99713299999996</v>
      </c>
      <c r="H18" s="47">
        <v>289.10562399999992</v>
      </c>
      <c r="I18" s="47">
        <f t="shared" si="0"/>
        <v>475.37645629999997</v>
      </c>
      <c r="J18" s="47">
        <f t="shared" si="1"/>
        <v>221.53610037453277</v>
      </c>
      <c r="K18" s="47">
        <v>745.67574600000012</v>
      </c>
      <c r="L18" s="47">
        <v>70.567776000000009</v>
      </c>
      <c r="M18" s="47">
        <v>354.84105999999986</v>
      </c>
      <c r="N18" s="47">
        <v>303.08853450000004</v>
      </c>
      <c r="O18" s="47">
        <v>445.37089600000002</v>
      </c>
      <c r="P18" s="47">
        <f t="shared" si="2"/>
        <v>383.90880249999998</v>
      </c>
      <c r="Q18" s="47">
        <f t="shared" si="3"/>
        <v>245.05731911557288</v>
      </c>
      <c r="R18" s="47">
        <v>260.67547800000011</v>
      </c>
      <c r="S18" s="47">
        <v>340.33197400000006</v>
      </c>
      <c r="T18" s="47">
        <v>196.54663749999997</v>
      </c>
      <c r="U18" s="47">
        <v>216.61205049999995</v>
      </c>
      <c r="V18" s="47">
        <v>413.70305400000007</v>
      </c>
      <c r="W18" s="47">
        <f t="shared" si="4"/>
        <v>285.57383880000003</v>
      </c>
      <c r="X18" s="47">
        <f t="shared" si="5"/>
        <v>90.439272920730005</v>
      </c>
      <c r="Y18" s="47">
        <v>-87.064243000000005</v>
      </c>
      <c r="Z18" s="47">
        <v>416.4913558400001</v>
      </c>
      <c r="AA18" s="47">
        <v>205.63597849999996</v>
      </c>
      <c r="AB18" s="47">
        <v>78.662517500000007</v>
      </c>
      <c r="AC18" s="47">
        <v>418.10425564499991</v>
      </c>
      <c r="AD18" s="47">
        <f t="shared" si="6"/>
        <v>206.36597289699998</v>
      </c>
      <c r="AE18" s="47">
        <f t="shared" si="7"/>
        <v>218.74401360467428</v>
      </c>
    </row>
    <row r="19" spans="3:31" x14ac:dyDescent="0.25">
      <c r="C19" s="47" t="s">
        <v>67</v>
      </c>
      <c r="D19" s="47">
        <v>1157.756877</v>
      </c>
      <c r="E19" s="47">
        <v>425.46720650000009</v>
      </c>
      <c r="F19" s="47">
        <v>1057.8384045000003</v>
      </c>
      <c r="G19" s="47">
        <v>416.34578650000014</v>
      </c>
      <c r="H19" s="47">
        <v>468.50621599999988</v>
      </c>
      <c r="I19" s="47">
        <f t="shared" si="0"/>
        <v>705.1828981000001</v>
      </c>
      <c r="J19" s="47">
        <f t="shared" si="1"/>
        <v>369.75421214172133</v>
      </c>
      <c r="K19" s="47">
        <v>495.32677299999995</v>
      </c>
      <c r="L19" s="47">
        <v>118.46313941999998</v>
      </c>
      <c r="M19" s="47">
        <v>434.29487649999999</v>
      </c>
      <c r="N19" s="47">
        <v>827.26860449999981</v>
      </c>
      <c r="O19" s="47">
        <v>565.47277199999996</v>
      </c>
      <c r="P19" s="47">
        <f t="shared" si="2"/>
        <v>488.16523308399991</v>
      </c>
      <c r="Q19" s="47">
        <f t="shared" si="3"/>
        <v>255.24522185094244</v>
      </c>
      <c r="R19" s="47">
        <v>332.63257650000003</v>
      </c>
      <c r="S19" s="47">
        <v>261.40392700000007</v>
      </c>
      <c r="T19" s="47">
        <v>379.42006950000007</v>
      </c>
      <c r="U19" s="47">
        <v>371.71897600000017</v>
      </c>
      <c r="V19" s="47">
        <v>105.82140899999999</v>
      </c>
      <c r="W19" s="47">
        <f t="shared" si="4"/>
        <v>290.19939160000001</v>
      </c>
      <c r="X19" s="47">
        <f t="shared" si="5"/>
        <v>113.1710723149005</v>
      </c>
      <c r="Y19" s="47">
        <v>159.52332800000002</v>
      </c>
      <c r="Z19" s="47">
        <v>-22.301978159999976</v>
      </c>
      <c r="AA19" s="47">
        <v>194.45708249999996</v>
      </c>
      <c r="AB19" s="47">
        <v>50.803057999999993</v>
      </c>
      <c r="AC19" s="47">
        <v>579.73662992999994</v>
      </c>
      <c r="AD19" s="47">
        <f t="shared" si="6"/>
        <v>192.44362405399997</v>
      </c>
      <c r="AE19" s="47">
        <f t="shared" si="7"/>
        <v>233.05653602184987</v>
      </c>
    </row>
    <row r="26" spans="3:31" x14ac:dyDescent="0.25">
      <c r="F26" s="129"/>
      <c r="G26" s="125"/>
      <c r="H26" s="125"/>
      <c r="I26" s="21"/>
      <c r="J26" s="21"/>
      <c r="K26" s="125"/>
      <c r="L26" s="125"/>
      <c r="M26" s="125"/>
      <c r="N26" s="125"/>
      <c r="O26" s="125"/>
      <c r="P26" s="125"/>
      <c r="Q26" s="125"/>
      <c r="R26" s="125"/>
      <c r="S26" s="125"/>
      <c r="T26" s="125"/>
    </row>
    <row r="27" spans="3:31" x14ac:dyDescent="0.25">
      <c r="F27" s="129"/>
    </row>
    <row r="34" spans="6:20" x14ac:dyDescent="0.25">
      <c r="F34" s="21"/>
      <c r="G34" s="21"/>
    </row>
    <row r="36" spans="6:20" x14ac:dyDescent="0.25">
      <c r="F36" s="129"/>
      <c r="G36" s="21"/>
    </row>
    <row r="37" spans="6:20" x14ac:dyDescent="0.25">
      <c r="F37" s="129"/>
    </row>
    <row r="46" spans="6:20" x14ac:dyDescent="0.25">
      <c r="F46" s="129"/>
      <c r="G46" s="125"/>
      <c r="H46" s="125"/>
      <c r="I46" s="21"/>
      <c r="J46" s="21"/>
      <c r="K46" s="125"/>
      <c r="L46" s="125"/>
      <c r="M46" s="125"/>
      <c r="N46" s="125"/>
      <c r="O46" s="125"/>
      <c r="P46" s="125"/>
      <c r="Q46" s="125"/>
      <c r="R46" s="125"/>
      <c r="S46" s="125"/>
      <c r="T46" s="125"/>
    </row>
    <row r="47" spans="6:20" x14ac:dyDescent="0.25">
      <c r="F47" s="129"/>
    </row>
    <row r="56" spans="6:20" x14ac:dyDescent="0.25">
      <c r="F56" s="129"/>
      <c r="G56" s="125"/>
      <c r="H56" s="125"/>
      <c r="I56" s="21"/>
      <c r="J56" s="21"/>
      <c r="K56" s="125"/>
      <c r="L56" s="125"/>
      <c r="M56" s="125"/>
      <c r="N56" s="125"/>
      <c r="O56" s="125"/>
      <c r="P56" s="125"/>
      <c r="Q56" s="125"/>
      <c r="R56" s="125"/>
      <c r="S56" s="125"/>
      <c r="T56" s="125"/>
    </row>
    <row r="57" spans="6:20" x14ac:dyDescent="0.25">
      <c r="F57" s="129"/>
    </row>
  </sheetData>
  <mergeCells count="32">
    <mergeCell ref="AD11:AD12"/>
    <mergeCell ref="AE11:AE12"/>
    <mergeCell ref="C10:AE10"/>
    <mergeCell ref="O56:R56"/>
    <mergeCell ref="S56:T56"/>
    <mergeCell ref="F56:F57"/>
    <mergeCell ref="G56:H56"/>
    <mergeCell ref="K56:L56"/>
    <mergeCell ref="M56:N56"/>
    <mergeCell ref="F46:F47"/>
    <mergeCell ref="G46:H46"/>
    <mergeCell ref="K46:L46"/>
    <mergeCell ref="M46:N46"/>
    <mergeCell ref="O46:R46"/>
    <mergeCell ref="S46:T46"/>
    <mergeCell ref="F36:F37"/>
    <mergeCell ref="D11:H11"/>
    <mergeCell ref="K11:O11"/>
    <mergeCell ref="R11:V11"/>
    <mergeCell ref="Y11:AC11"/>
    <mergeCell ref="F26:F27"/>
    <mergeCell ref="G26:H26"/>
    <mergeCell ref="K26:L26"/>
    <mergeCell ref="M26:N26"/>
    <mergeCell ref="O26:R26"/>
    <mergeCell ref="S26:T26"/>
    <mergeCell ref="I11:I12"/>
    <mergeCell ref="J11:J12"/>
    <mergeCell ref="P11:P12"/>
    <mergeCell ref="Q11:Q12"/>
    <mergeCell ref="W11:W12"/>
    <mergeCell ref="X11:X12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155B-97DE-43FA-A46B-C98738821C9E}">
  <dimension ref="E2:L7"/>
  <sheetViews>
    <sheetView zoomScale="55" zoomScaleNormal="55" workbookViewId="0">
      <selection activeCell="M23" sqref="M23"/>
    </sheetView>
  </sheetViews>
  <sheetFormatPr defaultRowHeight="13.8" x14ac:dyDescent="0.25"/>
  <cols>
    <col min="5" max="5" width="11.21875" customWidth="1"/>
    <col min="6" max="7" width="15.109375" customWidth="1"/>
    <col min="8" max="8" width="13.6640625" customWidth="1"/>
    <col min="9" max="9" width="16.21875" customWidth="1"/>
    <col min="10" max="10" width="15.6640625" customWidth="1"/>
  </cols>
  <sheetData>
    <row r="2" spans="5:12" x14ac:dyDescent="0.25">
      <c r="E2" s="119" t="s">
        <v>297</v>
      </c>
      <c r="F2" s="119"/>
      <c r="G2" s="119"/>
      <c r="H2" s="119"/>
      <c r="I2" s="119"/>
      <c r="J2" s="119"/>
      <c r="K2" s="123" t="s">
        <v>271</v>
      </c>
      <c r="L2" s="123" t="s">
        <v>257</v>
      </c>
    </row>
    <row r="3" spans="5:12" x14ac:dyDescent="0.25">
      <c r="E3" s="47"/>
      <c r="F3" s="47" t="s">
        <v>68</v>
      </c>
      <c r="G3" s="47" t="s">
        <v>69</v>
      </c>
      <c r="H3" s="47" t="s">
        <v>70</v>
      </c>
      <c r="I3" s="47" t="s">
        <v>5</v>
      </c>
      <c r="J3" s="47" t="s">
        <v>7</v>
      </c>
      <c r="K3" s="124"/>
      <c r="L3" s="124"/>
    </row>
    <row r="4" spans="5:12" x14ac:dyDescent="0.25">
      <c r="E4" s="47" t="s">
        <v>267</v>
      </c>
      <c r="F4" s="47">
        <v>278.3</v>
      </c>
      <c r="G4" s="47">
        <v>230.3</v>
      </c>
      <c r="H4" s="47">
        <v>268.7</v>
      </c>
      <c r="I4" s="47">
        <v>187.5</v>
      </c>
      <c r="J4" s="47">
        <v>201.1</v>
      </c>
      <c r="K4" s="47">
        <f>AVERAGE(F4:J4)</f>
        <v>233.17999999999998</v>
      </c>
      <c r="L4" s="47">
        <f>STDEV(F4:J4)</f>
        <v>40.067343310981094</v>
      </c>
    </row>
    <row r="5" spans="5:12" x14ac:dyDescent="0.25">
      <c r="E5" s="47" t="s">
        <v>268</v>
      </c>
      <c r="F5" s="47">
        <v>220.2</v>
      </c>
      <c r="G5" s="47">
        <v>179.6</v>
      </c>
      <c r="H5" s="47">
        <v>135.74</v>
      </c>
      <c r="I5" s="47">
        <v>230.4</v>
      </c>
      <c r="J5" s="47">
        <v>135.53</v>
      </c>
      <c r="K5" s="47">
        <f t="shared" ref="K5:K7" si="0">AVERAGE(F5:J5)</f>
        <v>180.29399999999998</v>
      </c>
      <c r="L5" s="47">
        <f t="shared" ref="L5:L7" si="1">STDEV(F5:J5)</f>
        <v>44.979040452192834</v>
      </c>
    </row>
    <row r="6" spans="5:12" x14ac:dyDescent="0.25">
      <c r="E6" s="47" t="s">
        <v>269</v>
      </c>
      <c r="F6" s="47">
        <v>127.2</v>
      </c>
      <c r="G6" s="47">
        <v>140.4</v>
      </c>
      <c r="H6" s="47">
        <v>123.5</v>
      </c>
      <c r="I6" s="47">
        <v>136.6</v>
      </c>
      <c r="J6" s="47">
        <v>99.4</v>
      </c>
      <c r="K6" s="47">
        <f t="shared" si="0"/>
        <v>125.42</v>
      </c>
      <c r="L6" s="47">
        <f t="shared" si="1"/>
        <v>16.072398700878363</v>
      </c>
    </row>
    <row r="7" spans="5:12" x14ac:dyDescent="0.25">
      <c r="E7" s="47" t="s">
        <v>270</v>
      </c>
      <c r="F7" s="47">
        <v>87.3</v>
      </c>
      <c r="G7" s="47">
        <v>110.3</v>
      </c>
      <c r="H7" s="47">
        <v>121.9</v>
      </c>
      <c r="I7" s="47">
        <v>98.2</v>
      </c>
      <c r="J7" s="47">
        <v>139.9</v>
      </c>
      <c r="K7" s="47">
        <f t="shared" si="0"/>
        <v>111.52000000000001</v>
      </c>
      <c r="L7" s="47">
        <f t="shared" si="1"/>
        <v>20.485897588341075</v>
      </c>
    </row>
  </sheetData>
  <mergeCells count="3">
    <mergeCell ref="E2:J2"/>
    <mergeCell ref="K2:K3"/>
    <mergeCell ref="L2:L3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CAD1-37D4-4B2E-BF14-69D9B304947D}">
  <dimension ref="D2:K29"/>
  <sheetViews>
    <sheetView zoomScale="55" zoomScaleNormal="55" workbookViewId="0">
      <selection activeCell="G16" sqref="G16"/>
    </sheetView>
  </sheetViews>
  <sheetFormatPr defaultRowHeight="13.8" x14ac:dyDescent="0.25"/>
  <cols>
    <col min="5" max="5" width="31.44140625" customWidth="1"/>
    <col min="6" max="6" width="15.33203125" customWidth="1"/>
    <col min="7" max="7" width="13.88671875" customWidth="1"/>
    <col min="8" max="8" width="18.88671875" customWidth="1"/>
    <col min="9" max="9" width="14.88671875" customWidth="1"/>
    <col min="10" max="11" width="18.6640625" customWidth="1"/>
  </cols>
  <sheetData>
    <row r="2" spans="4:11" x14ac:dyDescent="0.25">
      <c r="D2" s="119" t="s">
        <v>422</v>
      </c>
      <c r="E2" s="119"/>
      <c r="F2" s="119"/>
      <c r="G2" s="119"/>
      <c r="H2" s="119"/>
      <c r="I2" s="119"/>
      <c r="J2" s="119"/>
      <c r="K2" s="119"/>
    </row>
    <row r="3" spans="4:11" x14ac:dyDescent="0.25">
      <c r="D3" s="47"/>
      <c r="E3" s="47" t="s">
        <v>178</v>
      </c>
      <c r="F3" s="47" t="s">
        <v>179</v>
      </c>
      <c r="G3" s="47" t="s">
        <v>180</v>
      </c>
      <c r="H3" s="47" t="s">
        <v>181</v>
      </c>
      <c r="I3" s="47" t="s">
        <v>182</v>
      </c>
      <c r="J3" s="47" t="s">
        <v>183</v>
      </c>
      <c r="K3" s="47" t="s">
        <v>184</v>
      </c>
    </row>
    <row r="4" spans="4:11" x14ac:dyDescent="0.25">
      <c r="D4" s="47" t="s">
        <v>267</v>
      </c>
      <c r="E4" s="47">
        <v>284600</v>
      </c>
      <c r="F4" s="47">
        <v>5986.6666666666697</v>
      </c>
      <c r="G4" s="14">
        <v>6.2132959999999997</v>
      </c>
      <c r="H4" s="14">
        <v>9.185378</v>
      </c>
      <c r="I4" s="14">
        <v>4.9158419999999996</v>
      </c>
      <c r="J4" s="47">
        <v>705.18289809999999</v>
      </c>
      <c r="K4" s="47">
        <v>233.18</v>
      </c>
    </row>
    <row r="5" spans="4:11" x14ac:dyDescent="0.25">
      <c r="D5" s="47" t="s">
        <v>268</v>
      </c>
      <c r="E5" s="64">
        <v>439500</v>
      </c>
      <c r="F5" s="47">
        <v>9563.3333333333339</v>
      </c>
      <c r="G5" s="14">
        <v>6.1640040000000003</v>
      </c>
      <c r="H5" s="14">
        <v>13.678834</v>
      </c>
      <c r="I5" s="14">
        <v>5.9887420000000002</v>
      </c>
      <c r="J5" s="47">
        <v>488.16523308399991</v>
      </c>
      <c r="K5" s="47">
        <v>180.29399999999998</v>
      </c>
    </row>
    <row r="6" spans="4:11" x14ac:dyDescent="0.25">
      <c r="D6" s="47" t="s">
        <v>269</v>
      </c>
      <c r="E6" s="64">
        <v>693066.66666666663</v>
      </c>
      <c r="F6" s="47">
        <v>13781.333333333334</v>
      </c>
      <c r="G6" s="14">
        <v>9.411486</v>
      </c>
      <c r="H6" s="14">
        <v>18.154624000000002</v>
      </c>
      <c r="I6" s="14">
        <v>8.0938899999999983</v>
      </c>
      <c r="J6" s="47">
        <v>290.19939160000001</v>
      </c>
      <c r="K6" s="47">
        <v>125.42</v>
      </c>
    </row>
    <row r="7" spans="4:11" x14ac:dyDescent="0.25">
      <c r="D7" s="47" t="s">
        <v>270</v>
      </c>
      <c r="E7" s="64">
        <v>995366.66666666698</v>
      </c>
      <c r="F7" s="47">
        <v>17098.333333333299</v>
      </c>
      <c r="G7" s="14">
        <v>15.647752000000001</v>
      </c>
      <c r="H7" s="14">
        <v>26.177489999999999</v>
      </c>
      <c r="I7" s="14">
        <v>13.289828</v>
      </c>
      <c r="J7" s="47">
        <v>192.443624054</v>
      </c>
      <c r="K7" s="47">
        <v>111.52</v>
      </c>
    </row>
    <row r="8" spans="4:11" x14ac:dyDescent="0.25">
      <c r="D8" s="14"/>
      <c r="E8" s="14"/>
      <c r="F8" s="14"/>
      <c r="G8" s="14"/>
      <c r="H8" s="14"/>
      <c r="I8" s="14"/>
      <c r="J8" s="14"/>
      <c r="K8" s="14"/>
    </row>
    <row r="9" spans="4:11" x14ac:dyDescent="0.25">
      <c r="D9" s="14"/>
      <c r="E9" s="14"/>
      <c r="F9" s="14"/>
      <c r="G9" s="14"/>
      <c r="H9" s="14"/>
      <c r="I9" s="14"/>
      <c r="J9" s="14"/>
      <c r="K9" s="14"/>
    </row>
    <row r="10" spans="4:11" x14ac:dyDescent="0.25">
      <c r="D10" s="14"/>
      <c r="E10" s="14"/>
      <c r="F10" s="14"/>
      <c r="G10" s="14"/>
      <c r="H10" s="14"/>
      <c r="I10" s="14"/>
      <c r="J10" s="14"/>
      <c r="K10" s="14"/>
    </row>
    <row r="11" spans="4:11" x14ac:dyDescent="0.25">
      <c r="D11" s="14" t="s">
        <v>226</v>
      </c>
      <c r="E11" s="14"/>
      <c r="F11" s="14"/>
      <c r="G11" s="14"/>
      <c r="H11" s="14"/>
      <c r="I11" s="14"/>
      <c r="J11" s="14"/>
      <c r="K11" s="14"/>
    </row>
    <row r="12" spans="4:11" x14ac:dyDescent="0.25">
      <c r="D12" s="14"/>
      <c r="E12" s="14"/>
      <c r="F12" s="14"/>
      <c r="G12" s="14"/>
      <c r="H12" s="14"/>
      <c r="I12" s="14"/>
      <c r="J12" s="14"/>
      <c r="K12" s="14"/>
    </row>
    <row r="13" spans="4:11" x14ac:dyDescent="0.25">
      <c r="D13" s="65"/>
      <c r="E13" s="65" t="s">
        <v>421</v>
      </c>
      <c r="F13" s="65" t="s">
        <v>179</v>
      </c>
      <c r="G13" s="65" t="s">
        <v>180</v>
      </c>
      <c r="H13" s="65" t="s">
        <v>181</v>
      </c>
      <c r="I13" s="65" t="s">
        <v>182</v>
      </c>
      <c r="J13" s="65" t="s">
        <v>183</v>
      </c>
      <c r="K13" s="65" t="s">
        <v>184</v>
      </c>
    </row>
    <row r="14" spans="4:11" x14ac:dyDescent="0.25">
      <c r="D14" s="65" t="s">
        <v>267</v>
      </c>
      <c r="E14" s="65">
        <f>(E4-284600)/(995366.666666667-284600)</f>
        <v>0</v>
      </c>
      <c r="F14" s="65">
        <f>(F4-5986.66666666667)/(17098.3333333333-5986.66666666667)</f>
        <v>0</v>
      </c>
      <c r="G14" s="65">
        <f>(G4-6.164004)/(15.647752-6.164004)</f>
        <v>5.1975231733276178E-3</v>
      </c>
      <c r="H14" s="65">
        <f>(H4-9.185378)/(26.17749-9.185378)</f>
        <v>0</v>
      </c>
      <c r="I14" s="65">
        <f>(I4-4.915842)/(13.289828-4.915842)</f>
        <v>0</v>
      </c>
      <c r="J14" s="65">
        <f t="shared" ref="J14:J16" si="0">(J4-192.443624054)/(705.1828981-192.443624054)</f>
        <v>1</v>
      </c>
      <c r="K14" s="65">
        <f t="shared" ref="K14:K16" si="1">(K4-111.52)/(233.18-111.52)</f>
        <v>1</v>
      </c>
    </row>
    <row r="15" spans="4:11" x14ac:dyDescent="0.25">
      <c r="D15" s="65" t="s">
        <v>268</v>
      </c>
      <c r="E15" s="65">
        <f t="shared" ref="E15:E17" si="2">(E5-284600)/(995366.666666667-284600)</f>
        <v>0.21793368662946105</v>
      </c>
      <c r="F15" s="65">
        <f t="shared" ref="F15:F17" si="3">(F5-5986.66666666667)/(17098.3333333333-5986.66666666667)</f>
        <v>0.3218839058047106</v>
      </c>
      <c r="G15" s="65">
        <f t="shared" ref="G15:G17" si="4">(G5-6.164004)/(15.647752-6.164004)</f>
        <v>0</v>
      </c>
      <c r="H15" s="65">
        <f t="shared" ref="H15:H17" si="5">(H5-9.185378)/(26.17749-9.185378)</f>
        <v>0.26444364302683504</v>
      </c>
      <c r="I15" s="65">
        <f t="shared" ref="I15:I17" si="6">(I5-4.915842)/(13.289828-4.915842)</f>
        <v>0.12812297512797377</v>
      </c>
      <c r="J15" s="65">
        <f t="shared" si="0"/>
        <v>0.57674850357468321</v>
      </c>
      <c r="K15" s="65">
        <f t="shared" si="1"/>
        <v>0.56529672858786761</v>
      </c>
    </row>
    <row r="16" spans="4:11" x14ac:dyDescent="0.25">
      <c r="D16" s="65" t="s">
        <v>269</v>
      </c>
      <c r="E16" s="65">
        <f t="shared" si="2"/>
        <v>0.57468461285935346</v>
      </c>
      <c r="F16" s="65">
        <f t="shared" si="3"/>
        <v>0.70148492575371446</v>
      </c>
      <c r="G16" s="65">
        <f t="shared" si="4"/>
        <v>0.34242601131957529</v>
      </c>
      <c r="H16" s="65">
        <f t="shared" si="5"/>
        <v>0.52784762718136524</v>
      </c>
      <c r="I16" s="65">
        <f t="shared" si="6"/>
        <v>0.3795143674708793</v>
      </c>
      <c r="J16" s="65">
        <f t="shared" si="0"/>
        <v>0.19065394927643076</v>
      </c>
      <c r="K16" s="65">
        <f t="shared" si="1"/>
        <v>0.11425283577182314</v>
      </c>
    </row>
    <row r="17" spans="4:11" x14ac:dyDescent="0.25">
      <c r="D17" s="65" t="s">
        <v>270</v>
      </c>
      <c r="E17" s="65">
        <f t="shared" si="2"/>
        <v>1</v>
      </c>
      <c r="F17" s="65">
        <f t="shared" si="3"/>
        <v>1</v>
      </c>
      <c r="G17" s="65">
        <f t="shared" si="4"/>
        <v>1</v>
      </c>
      <c r="H17" s="65">
        <f t="shared" si="5"/>
        <v>1</v>
      </c>
      <c r="I17" s="65">
        <f t="shared" si="6"/>
        <v>1</v>
      </c>
      <c r="J17" s="65">
        <f>(J7-192.443624054)/(705.1828981-192.443624054)</f>
        <v>0</v>
      </c>
      <c r="K17" s="65">
        <f>(K7-111.52)/(233.18-111.52)</f>
        <v>0</v>
      </c>
    </row>
    <row r="18" spans="4:11" x14ac:dyDescent="0.25">
      <c r="D18" s="10"/>
      <c r="E18" s="10"/>
      <c r="F18" s="10"/>
      <c r="G18" s="10"/>
      <c r="H18" s="10"/>
      <c r="I18" s="10"/>
      <c r="J18" s="10"/>
      <c r="K18" s="10"/>
    </row>
    <row r="27" spans="4:11" x14ac:dyDescent="0.25">
      <c r="F27" s="37"/>
    </row>
    <row r="28" spans="4:11" x14ac:dyDescent="0.25">
      <c r="F28" s="37"/>
    </row>
    <row r="29" spans="4:11" x14ac:dyDescent="0.25">
      <c r="F29" s="37"/>
    </row>
  </sheetData>
  <mergeCells count="1">
    <mergeCell ref="D2:K2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1251-5CF6-42AE-8015-453702D8124D}">
  <dimension ref="C1:R18"/>
  <sheetViews>
    <sheetView zoomScale="55" zoomScaleNormal="55" workbookViewId="0">
      <selection activeCell="S1" sqref="S1:W12"/>
    </sheetView>
  </sheetViews>
  <sheetFormatPr defaultRowHeight="13.8" x14ac:dyDescent="0.25"/>
  <cols>
    <col min="3" max="3" width="8.88671875" style="14"/>
    <col min="4" max="4" width="12.33203125" style="14" customWidth="1"/>
    <col min="5" max="5" width="12.88671875" style="14" customWidth="1"/>
    <col min="6" max="8" width="12.6640625" style="14" customWidth="1"/>
    <col min="9" max="9" width="12.33203125" style="14" customWidth="1"/>
    <col min="10" max="10" width="12.21875" style="14" customWidth="1"/>
    <col min="11" max="13" width="12.5546875" style="14" customWidth="1"/>
    <col min="14" max="14" width="12.77734375" style="14" customWidth="1"/>
    <col min="15" max="15" width="12.88671875" style="14" customWidth="1"/>
    <col min="16" max="16" width="12.6640625" style="14" customWidth="1"/>
    <col min="17" max="17" width="12.33203125" style="14" customWidth="1"/>
    <col min="18" max="18" width="11.5546875" style="14" customWidth="1"/>
  </cols>
  <sheetData>
    <row r="1" spans="3:18" x14ac:dyDescent="0.25">
      <c r="C1" s="119" t="s">
        <v>337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3:18" x14ac:dyDescent="0.25">
      <c r="C2" s="47"/>
      <c r="D2" s="120" t="s">
        <v>52</v>
      </c>
      <c r="E2" s="120"/>
      <c r="F2" s="120"/>
      <c r="G2" s="123" t="s">
        <v>271</v>
      </c>
      <c r="H2" s="123" t="s">
        <v>257</v>
      </c>
      <c r="I2" s="120" t="s">
        <v>71</v>
      </c>
      <c r="J2" s="120"/>
      <c r="K2" s="120"/>
      <c r="L2" s="123" t="s">
        <v>271</v>
      </c>
      <c r="M2" s="123" t="s">
        <v>257</v>
      </c>
      <c r="N2" s="120" t="s">
        <v>72</v>
      </c>
      <c r="O2" s="120"/>
      <c r="P2" s="120"/>
      <c r="Q2" s="119" t="s">
        <v>271</v>
      </c>
      <c r="R2" s="119" t="s">
        <v>257</v>
      </c>
    </row>
    <row r="3" spans="3:18" x14ac:dyDescent="0.25">
      <c r="C3" s="47"/>
      <c r="D3" s="47" t="s">
        <v>68</v>
      </c>
      <c r="E3" s="65" t="s">
        <v>69</v>
      </c>
      <c r="F3" s="47" t="s">
        <v>70</v>
      </c>
      <c r="G3" s="124"/>
      <c r="H3" s="124"/>
      <c r="I3" s="47" t="s">
        <v>68</v>
      </c>
      <c r="J3" s="65" t="s">
        <v>69</v>
      </c>
      <c r="K3" s="47" t="s">
        <v>70</v>
      </c>
      <c r="L3" s="124"/>
      <c r="M3" s="124"/>
      <c r="N3" s="47" t="s">
        <v>68</v>
      </c>
      <c r="O3" s="65" t="s">
        <v>69</v>
      </c>
      <c r="P3" s="47" t="s">
        <v>70</v>
      </c>
      <c r="Q3" s="119"/>
      <c r="R3" s="119"/>
    </row>
    <row r="4" spans="3:18" x14ac:dyDescent="0.25">
      <c r="C4" s="47" t="s">
        <v>267</v>
      </c>
      <c r="D4" s="47">
        <v>0</v>
      </c>
      <c r="E4" s="47">
        <v>0</v>
      </c>
      <c r="F4" s="47">
        <v>0</v>
      </c>
      <c r="G4" s="47">
        <f>AVERAGE(D4:F4)</f>
        <v>0</v>
      </c>
      <c r="H4" s="47">
        <f>STDEV(D4:F5)</f>
        <v>0</v>
      </c>
      <c r="I4" s="64">
        <v>-14810.000000000002</v>
      </c>
      <c r="J4" s="64">
        <v>-3810</v>
      </c>
      <c r="K4" s="64">
        <v>859.99999999999989</v>
      </c>
      <c r="L4" s="64">
        <f>AVERAGE(I4:K4)</f>
        <v>-5920</v>
      </c>
      <c r="M4" s="64">
        <f>STDEV(I4:K4)</f>
        <v>8045.2656885897823</v>
      </c>
      <c r="N4" s="64">
        <v>5649.9999999999991</v>
      </c>
      <c r="O4" s="64">
        <v>13340</v>
      </c>
      <c r="P4" s="64">
        <v>19850</v>
      </c>
      <c r="Q4" s="64">
        <f>AVERAGE(N4:P4)</f>
        <v>12946.666666666666</v>
      </c>
      <c r="R4" s="64">
        <f>STDEV(N4:P4)</f>
        <v>7108.1666647127331</v>
      </c>
    </row>
    <row r="5" spans="3:18" x14ac:dyDescent="0.25">
      <c r="C5" s="47" t="s">
        <v>268</v>
      </c>
      <c r="D5" s="47">
        <v>0</v>
      </c>
      <c r="E5" s="47">
        <v>0</v>
      </c>
      <c r="F5" s="47">
        <v>0</v>
      </c>
      <c r="G5" s="47">
        <f t="shared" ref="G5:G7" si="0">AVERAGE(D5:F5)</f>
        <v>0</v>
      </c>
      <c r="H5" s="47">
        <f t="shared" ref="H5:H7" si="1">STDEV(D5:F6)</f>
        <v>0</v>
      </c>
      <c r="I5" s="64">
        <v>17050</v>
      </c>
      <c r="J5" s="64">
        <v>30059.999999999996</v>
      </c>
      <c r="K5" s="68">
        <v>32110</v>
      </c>
      <c r="L5" s="64">
        <f t="shared" ref="L5:L7" si="2">AVERAGE(I5:K5)</f>
        <v>26406.666666666668</v>
      </c>
      <c r="M5" s="64">
        <f t="shared" ref="M5:M7" si="3">STDEV(I5:K5)</f>
        <v>8167.6822497776793</v>
      </c>
      <c r="N5" s="64">
        <v>38600</v>
      </c>
      <c r="O5" s="64">
        <v>53190</v>
      </c>
      <c r="P5" s="64">
        <v>70130</v>
      </c>
      <c r="Q5" s="64">
        <f t="shared" ref="Q5:Q7" si="4">AVERAGE(N5:P5)</f>
        <v>53973.333333333336</v>
      </c>
      <c r="R5" s="64">
        <f t="shared" ref="R5:R7" si="5">STDEV(N5:P5)</f>
        <v>15779.589137025496</v>
      </c>
    </row>
    <row r="6" spans="3:18" x14ac:dyDescent="0.25">
      <c r="C6" s="47" t="s">
        <v>269</v>
      </c>
      <c r="D6" s="47">
        <v>0</v>
      </c>
      <c r="E6" s="47">
        <v>0</v>
      </c>
      <c r="F6" s="47">
        <v>0</v>
      </c>
      <c r="G6" s="47">
        <f t="shared" si="0"/>
        <v>0</v>
      </c>
      <c r="H6" s="47">
        <f t="shared" si="1"/>
        <v>0</v>
      </c>
      <c r="I6" s="96">
        <v>40380</v>
      </c>
      <c r="J6" s="64">
        <v>67680</v>
      </c>
      <c r="K6" s="64">
        <v>76370</v>
      </c>
      <c r="L6" s="64">
        <f t="shared" si="2"/>
        <v>61476.666666666664</v>
      </c>
      <c r="M6" s="64">
        <f t="shared" si="3"/>
        <v>18779.803868340397</v>
      </c>
      <c r="N6" s="64">
        <v>95730</v>
      </c>
      <c r="O6" s="64">
        <v>59640.000000000007</v>
      </c>
      <c r="P6" s="64">
        <v>95670</v>
      </c>
      <c r="Q6" s="64">
        <f t="shared" si="4"/>
        <v>83680</v>
      </c>
      <c r="R6" s="64">
        <f t="shared" si="5"/>
        <v>20819.272321577428</v>
      </c>
    </row>
    <row r="7" spans="3:18" x14ac:dyDescent="0.25">
      <c r="C7" s="47" t="s">
        <v>270</v>
      </c>
      <c r="D7" s="47">
        <v>0</v>
      </c>
      <c r="E7" s="47">
        <v>0</v>
      </c>
      <c r="F7" s="47">
        <v>0</v>
      </c>
      <c r="G7" s="47">
        <f t="shared" si="0"/>
        <v>0</v>
      </c>
      <c r="H7" s="47">
        <f t="shared" si="1"/>
        <v>0</v>
      </c>
      <c r="I7" s="64">
        <v>89680</v>
      </c>
      <c r="J7" s="64">
        <v>70020</v>
      </c>
      <c r="K7" s="64">
        <v>90040</v>
      </c>
      <c r="L7" s="64">
        <f t="shared" si="2"/>
        <v>83246.666666666672</v>
      </c>
      <c r="M7" s="64">
        <f t="shared" si="3"/>
        <v>11456.043528781391</v>
      </c>
      <c r="N7" s="64">
        <v>102160.00000000001</v>
      </c>
      <c r="O7" s="64">
        <v>88320.000000000015</v>
      </c>
      <c r="P7" s="64">
        <v>124370</v>
      </c>
      <c r="Q7" s="64">
        <f t="shared" si="4"/>
        <v>104950</v>
      </c>
      <c r="R7" s="64">
        <f t="shared" si="5"/>
        <v>18186.222807389218</v>
      </c>
    </row>
    <row r="11" spans="3:18" x14ac:dyDescent="0.25">
      <c r="L11" s="67"/>
      <c r="M11" s="67"/>
      <c r="Q11" s="67"/>
      <c r="R11" s="67"/>
    </row>
    <row r="12" spans="3:18" x14ac:dyDescent="0.25">
      <c r="L12" s="67"/>
      <c r="M12" s="67"/>
      <c r="Q12" s="67"/>
      <c r="R12" s="67"/>
    </row>
    <row r="13" spans="3:18" x14ac:dyDescent="0.25">
      <c r="L13" s="67"/>
      <c r="M13" s="67"/>
      <c r="Q13" s="67"/>
      <c r="R13" s="67"/>
    </row>
    <row r="14" spans="3:18" x14ac:dyDescent="0.25">
      <c r="L14" s="67"/>
      <c r="M14" s="67"/>
      <c r="Q14" s="67"/>
      <c r="R14" s="67"/>
    </row>
    <row r="15" spans="3:18" x14ac:dyDescent="0.25">
      <c r="L15" s="67"/>
      <c r="M15" s="67"/>
    </row>
    <row r="16" spans="3:18" x14ac:dyDescent="0.25">
      <c r="L16" s="67"/>
      <c r="M16" s="67"/>
    </row>
    <row r="18" spans="5:5" x14ac:dyDescent="0.25">
      <c r="E18" s="62"/>
    </row>
  </sheetData>
  <mergeCells count="10">
    <mergeCell ref="G2:G3"/>
    <mergeCell ref="H2:H3"/>
    <mergeCell ref="L2:L3"/>
    <mergeCell ref="M2:M3"/>
    <mergeCell ref="C1:R1"/>
    <mergeCell ref="Q2:Q3"/>
    <mergeCell ref="R2:R3"/>
    <mergeCell ref="D2:F2"/>
    <mergeCell ref="I2:K2"/>
    <mergeCell ref="N2:P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8EF3-9139-42BA-8300-C46B4C4B4691}">
  <dimension ref="C3:M11"/>
  <sheetViews>
    <sheetView zoomScale="55" zoomScaleNormal="55" workbookViewId="0">
      <selection activeCell="F10" sqref="F10"/>
    </sheetView>
  </sheetViews>
  <sheetFormatPr defaultRowHeight="13.8" x14ac:dyDescent="0.25"/>
  <cols>
    <col min="3" max="3" width="18.109375" style="14" customWidth="1"/>
    <col min="4" max="4" width="12.109375" style="14" customWidth="1"/>
    <col min="5" max="5" width="13.33203125" style="14" customWidth="1"/>
    <col min="6" max="6" width="11.88671875" style="14" customWidth="1"/>
    <col min="7" max="8" width="12" style="14" customWidth="1"/>
    <col min="9" max="9" width="13.44140625" style="14" customWidth="1"/>
    <col min="10" max="10" width="11.77734375" style="14" customWidth="1"/>
    <col min="11" max="11" width="13.6640625" style="14" customWidth="1"/>
    <col min="12" max="12" width="12.6640625" style="14" customWidth="1"/>
    <col min="13" max="13" width="13.33203125" style="14" customWidth="1"/>
  </cols>
  <sheetData>
    <row r="3" spans="3:13" x14ac:dyDescent="0.25">
      <c r="C3" s="119" t="s">
        <v>417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3:13" x14ac:dyDescent="0.25">
      <c r="C4" s="121" t="s">
        <v>12</v>
      </c>
      <c r="D4" s="120" t="s">
        <v>236</v>
      </c>
      <c r="E4" s="120"/>
      <c r="F4" s="120"/>
      <c r="G4" s="119" t="s">
        <v>271</v>
      </c>
      <c r="H4" s="119" t="s">
        <v>257</v>
      </c>
      <c r="I4" s="113" t="s">
        <v>237</v>
      </c>
      <c r="J4" s="114"/>
      <c r="K4" s="115"/>
      <c r="L4" s="123" t="s">
        <v>271</v>
      </c>
      <c r="M4" s="110" t="s">
        <v>257</v>
      </c>
    </row>
    <row r="5" spans="3:13" x14ac:dyDescent="0.25">
      <c r="C5" s="122"/>
      <c r="D5" s="60" t="s">
        <v>0</v>
      </c>
      <c r="E5" s="60" t="s">
        <v>1</v>
      </c>
      <c r="F5" s="60" t="s">
        <v>2</v>
      </c>
      <c r="G5" s="119"/>
      <c r="H5" s="119"/>
      <c r="I5" s="60" t="s">
        <v>0</v>
      </c>
      <c r="J5" s="60" t="s">
        <v>1</v>
      </c>
      <c r="K5" s="60" t="s">
        <v>2</v>
      </c>
      <c r="L5" s="124"/>
      <c r="M5" s="110"/>
    </row>
    <row r="6" spans="3:13" x14ac:dyDescent="0.25">
      <c r="C6" s="47">
        <v>0</v>
      </c>
      <c r="D6" s="47">
        <v>19835</v>
      </c>
      <c r="E6" s="47">
        <v>18773</v>
      </c>
      <c r="F6" s="47">
        <v>21052</v>
      </c>
      <c r="G6" s="47">
        <f>AVERAGE(D6:F6)</f>
        <v>19886.666666666668</v>
      </c>
      <c r="H6" s="47">
        <f>STDEV(D6:F6)</f>
        <v>1140.3781536548888</v>
      </c>
      <c r="I6" s="47">
        <v>38028</v>
      </c>
      <c r="J6" s="47">
        <v>37577</v>
      </c>
      <c r="K6" s="47">
        <v>41274</v>
      </c>
      <c r="L6" s="47">
        <f>AVERAGE(I6:K6)</f>
        <v>38959.666666666664</v>
      </c>
      <c r="M6" s="47">
        <f>STDEV(I6:K6)</f>
        <v>2016.9170367998117</v>
      </c>
    </row>
    <row r="7" spans="3:13" x14ac:dyDescent="0.25">
      <c r="C7" s="47">
        <v>2.7E-2</v>
      </c>
      <c r="D7" s="47">
        <v>20842</v>
      </c>
      <c r="E7" s="47">
        <v>19833</v>
      </c>
      <c r="F7" s="47">
        <v>22001</v>
      </c>
      <c r="G7" s="47">
        <f>AVERAGE(D7:F7)</f>
        <v>20892</v>
      </c>
      <c r="H7" s="47">
        <f>STDEV(D7:F7)</f>
        <v>1084.8645076690452</v>
      </c>
      <c r="I7" s="47">
        <v>37672</v>
      </c>
      <c r="J7" s="47">
        <v>35963</v>
      </c>
      <c r="K7" s="47">
        <v>39751</v>
      </c>
      <c r="L7" s="47">
        <f t="shared" ref="L7:L11" si="0">AVERAGE(I7:K7)</f>
        <v>37795.333333333336</v>
      </c>
      <c r="M7" s="47">
        <f t="shared" ref="M7:M11" si="1">STDEV(I7:K7)</f>
        <v>1897.0093129274126</v>
      </c>
    </row>
    <row r="8" spans="3:13" x14ac:dyDescent="0.25">
      <c r="C8" s="47">
        <v>5.2999999999999999E-2</v>
      </c>
      <c r="D8" s="47">
        <v>21361</v>
      </c>
      <c r="E8" s="47">
        <v>20763</v>
      </c>
      <c r="F8" s="47">
        <v>22361</v>
      </c>
      <c r="G8" s="47">
        <f>AVERAGE(D8:E8)</f>
        <v>21062</v>
      </c>
      <c r="H8" s="47">
        <f>STDEV(D8:E8)</f>
        <v>422.84985514955542</v>
      </c>
      <c r="I8" s="47">
        <v>36750</v>
      </c>
      <c r="J8" s="47">
        <v>34244</v>
      </c>
      <c r="K8" s="47">
        <v>38362</v>
      </c>
      <c r="L8" s="47">
        <f t="shared" si="0"/>
        <v>36452</v>
      </c>
      <c r="M8" s="47">
        <f t="shared" si="1"/>
        <v>2075.1105994621107</v>
      </c>
    </row>
    <row r="9" spans="3:13" x14ac:dyDescent="0.25">
      <c r="C9" s="47">
        <v>0.11</v>
      </c>
      <c r="D9" s="47">
        <v>22190</v>
      </c>
      <c r="E9" s="47">
        <v>22097</v>
      </c>
      <c r="F9" s="47">
        <v>23957</v>
      </c>
      <c r="G9" s="47">
        <f>AVERAGE(D9:E9)</f>
        <v>22143.5</v>
      </c>
      <c r="H9" s="47">
        <f>STDEV(D9:E9)</f>
        <v>65.760930650348925</v>
      </c>
      <c r="I9" s="47">
        <v>32274</v>
      </c>
      <c r="J9" s="47">
        <v>31973</v>
      </c>
      <c r="K9" s="47">
        <v>35019</v>
      </c>
      <c r="L9" s="47">
        <f t="shared" si="0"/>
        <v>33088.666666666664</v>
      </c>
      <c r="M9" s="47">
        <f t="shared" si="1"/>
        <v>1678.4785769658586</v>
      </c>
    </row>
    <row r="10" spans="3:13" x14ac:dyDescent="0.25">
      <c r="C10" s="47">
        <v>0.21</v>
      </c>
      <c r="D10" s="47">
        <v>23454</v>
      </c>
      <c r="E10" s="47">
        <v>22672</v>
      </c>
      <c r="F10" s="47">
        <v>24991</v>
      </c>
      <c r="G10" s="47">
        <f>AVERAGE(D10:E10)</f>
        <v>23063</v>
      </c>
      <c r="H10" s="47">
        <f>STDEV(D10:E10)</f>
        <v>552.9575028878802</v>
      </c>
      <c r="I10" s="47">
        <v>27411</v>
      </c>
      <c r="J10" s="47">
        <v>25535</v>
      </c>
      <c r="K10" s="47">
        <v>28044</v>
      </c>
      <c r="L10" s="47">
        <f t="shared" si="0"/>
        <v>26996.666666666668</v>
      </c>
      <c r="M10" s="47">
        <f t="shared" si="1"/>
        <v>1304.8081595902647</v>
      </c>
    </row>
    <row r="11" spans="3:13" x14ac:dyDescent="0.25">
      <c r="C11" s="47">
        <v>0.32</v>
      </c>
      <c r="D11" s="47">
        <v>24709</v>
      </c>
      <c r="E11" s="47">
        <v>23634</v>
      </c>
      <c r="F11" s="47">
        <v>25533</v>
      </c>
      <c r="G11" s="47">
        <f>AVERAGE(E11:F11)</f>
        <v>24583.5</v>
      </c>
      <c r="H11" s="47">
        <f>STDEV(E11:F11)</f>
        <v>1342.7957774732538</v>
      </c>
      <c r="I11" s="47">
        <v>23559</v>
      </c>
      <c r="J11" s="47">
        <v>21940</v>
      </c>
      <c r="K11" s="47">
        <v>24637</v>
      </c>
      <c r="L11" s="47">
        <f t="shared" si="0"/>
        <v>23378.666666666668</v>
      </c>
      <c r="M11" s="47">
        <f t="shared" si="1"/>
        <v>1357.5132902971275</v>
      </c>
    </row>
  </sheetData>
  <mergeCells count="8">
    <mergeCell ref="M4:M5"/>
    <mergeCell ref="I4:K4"/>
    <mergeCell ref="C3:M3"/>
    <mergeCell ref="D4:F4"/>
    <mergeCell ref="C4:C5"/>
    <mergeCell ref="L4:L5"/>
    <mergeCell ref="G4:G5"/>
    <mergeCell ref="H4:H5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C6A49-3A9A-4CF7-AA4B-84C110CA484F}">
  <dimension ref="D3:L25"/>
  <sheetViews>
    <sheetView zoomScale="55" zoomScaleNormal="55" workbookViewId="0">
      <selection activeCell="I21" sqref="I21"/>
    </sheetView>
  </sheetViews>
  <sheetFormatPr defaultRowHeight="13.8" x14ac:dyDescent="0.25"/>
  <cols>
    <col min="4" max="4" width="8.88671875" style="14"/>
    <col min="5" max="5" width="13.44140625" style="14" customWidth="1"/>
    <col min="6" max="6" width="13.88671875" style="14" customWidth="1"/>
    <col min="7" max="7" width="13.77734375" style="14" customWidth="1"/>
    <col min="8" max="9" width="9.33203125" style="14" bestFit="1" customWidth="1"/>
    <col min="11" max="11" width="10.21875" bestFit="1" customWidth="1"/>
  </cols>
  <sheetData>
    <row r="3" spans="4:12" x14ac:dyDescent="0.25">
      <c r="D3" s="119" t="s">
        <v>338</v>
      </c>
      <c r="E3" s="119"/>
      <c r="F3" s="119"/>
      <c r="G3" s="119"/>
      <c r="H3" s="119" t="s">
        <v>271</v>
      </c>
      <c r="I3" s="119" t="s">
        <v>257</v>
      </c>
    </row>
    <row r="4" spans="4:12" x14ac:dyDescent="0.25">
      <c r="D4" s="47"/>
      <c r="E4" s="47" t="s">
        <v>68</v>
      </c>
      <c r="F4" s="65" t="s">
        <v>69</v>
      </c>
      <c r="G4" s="47" t="s">
        <v>70</v>
      </c>
      <c r="H4" s="119"/>
      <c r="I4" s="119"/>
      <c r="L4" s="10"/>
    </row>
    <row r="5" spans="4:12" x14ac:dyDescent="0.25">
      <c r="D5" s="47" t="s">
        <v>267</v>
      </c>
      <c r="E5" s="48">
        <v>124600</v>
      </c>
      <c r="F5" s="48">
        <v>172300</v>
      </c>
      <c r="G5" s="48">
        <v>127500</v>
      </c>
      <c r="H5" s="48">
        <f>AVERAGE(E5:G5)</f>
        <v>141466.66666666666</v>
      </c>
      <c r="I5" s="48">
        <f>STDEV(E5:G5)</f>
        <v>26741.790017374155</v>
      </c>
      <c r="K5" s="1"/>
      <c r="L5" s="1"/>
    </row>
    <row r="6" spans="4:12" x14ac:dyDescent="0.25">
      <c r="D6" s="47" t="s">
        <v>268</v>
      </c>
      <c r="E6" s="48">
        <v>266200</v>
      </c>
      <c r="F6" s="48">
        <v>196000</v>
      </c>
      <c r="G6" s="48">
        <v>461000</v>
      </c>
      <c r="H6" s="48">
        <f t="shared" ref="H6:H8" si="0">AVERAGE(E6:G6)</f>
        <v>307733.33333333331</v>
      </c>
      <c r="I6" s="48">
        <f t="shared" ref="I6:I8" si="1">STDEV(E6:G6)</f>
        <v>137295.35073458729</v>
      </c>
      <c r="K6" s="1"/>
      <c r="L6" s="1"/>
    </row>
    <row r="7" spans="4:12" x14ac:dyDescent="0.25">
      <c r="D7" s="47" t="s">
        <v>269</v>
      </c>
      <c r="E7" s="48">
        <v>1506800</v>
      </c>
      <c r="F7" s="48">
        <v>1201700</v>
      </c>
      <c r="G7" s="48">
        <v>1019400.0000000001</v>
      </c>
      <c r="H7" s="48">
        <f t="shared" si="0"/>
        <v>1242633.3333333333</v>
      </c>
      <c r="I7" s="48">
        <f t="shared" si="1"/>
        <v>246264.78297420745</v>
      </c>
      <c r="K7" s="1"/>
      <c r="L7" s="1"/>
    </row>
    <row r="8" spans="4:12" x14ac:dyDescent="0.25">
      <c r="D8" s="47" t="s">
        <v>270</v>
      </c>
      <c r="E8" s="48">
        <v>1986499.9999999998</v>
      </c>
      <c r="F8" s="48">
        <v>1887300</v>
      </c>
      <c r="G8" s="48">
        <v>2417000</v>
      </c>
      <c r="H8" s="48">
        <f t="shared" si="0"/>
        <v>2096933.3333333333</v>
      </c>
      <c r="I8" s="48">
        <f t="shared" si="1"/>
        <v>281588.64205314283</v>
      </c>
      <c r="K8" s="1"/>
      <c r="L8" s="1"/>
    </row>
    <row r="11" spans="4:12" x14ac:dyDescent="0.25">
      <c r="E11" s="66"/>
      <c r="F11" s="66"/>
      <c r="G11" s="66"/>
      <c r="H11" s="66"/>
      <c r="I11" s="66"/>
    </row>
    <row r="12" spans="4:12" x14ac:dyDescent="0.25">
      <c r="E12" s="66"/>
      <c r="F12" s="66"/>
      <c r="G12" s="66"/>
      <c r="H12" s="66"/>
      <c r="I12" s="66"/>
    </row>
    <row r="13" spans="4:12" x14ac:dyDescent="0.25">
      <c r="E13" s="66"/>
      <c r="F13" s="66"/>
      <c r="G13" s="66"/>
      <c r="H13" s="66"/>
      <c r="I13" s="66"/>
    </row>
    <row r="14" spans="4:12" x14ac:dyDescent="0.25">
      <c r="E14" s="66"/>
      <c r="F14" s="66"/>
      <c r="G14" s="66"/>
      <c r="H14" s="66"/>
      <c r="I14" s="66"/>
    </row>
    <row r="15" spans="4:12" x14ac:dyDescent="0.25">
      <c r="H15" s="66"/>
      <c r="I15" s="66"/>
    </row>
    <row r="17" spans="5:10" x14ac:dyDescent="0.25">
      <c r="J17" s="1"/>
    </row>
    <row r="19" spans="5:10" x14ac:dyDescent="0.25">
      <c r="E19" s="66"/>
      <c r="F19" s="66"/>
      <c r="G19" s="66"/>
    </row>
    <row r="20" spans="5:10" x14ac:dyDescent="0.25">
      <c r="E20" s="66"/>
      <c r="F20" s="66"/>
      <c r="G20" s="66"/>
    </row>
    <row r="21" spans="5:10" x14ac:dyDescent="0.25">
      <c r="E21" s="66"/>
      <c r="F21" s="66"/>
      <c r="G21" s="66"/>
    </row>
    <row r="23" spans="5:10" x14ac:dyDescent="0.25">
      <c r="E23" s="66"/>
      <c r="F23" s="66"/>
      <c r="G23" s="66"/>
      <c r="H23" s="66"/>
    </row>
    <row r="24" spans="5:10" x14ac:dyDescent="0.25">
      <c r="E24" s="66"/>
      <c r="F24" s="66"/>
      <c r="G24" s="66"/>
      <c r="H24" s="66"/>
    </row>
    <row r="25" spans="5:10" x14ac:dyDescent="0.25">
      <c r="E25" s="66"/>
      <c r="F25" s="66"/>
      <c r="G25" s="66"/>
      <c r="H25" s="66"/>
    </row>
  </sheetData>
  <mergeCells count="3">
    <mergeCell ref="D3:G3"/>
    <mergeCell ref="I3:I4"/>
    <mergeCell ref="H3:H4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AE4A-8171-4383-A4FC-848128A06BFE}">
  <dimension ref="D1:X21"/>
  <sheetViews>
    <sheetView zoomScale="55" zoomScaleNormal="55" workbookViewId="0">
      <selection activeCell="L25" sqref="L25"/>
    </sheetView>
  </sheetViews>
  <sheetFormatPr defaultRowHeight="13.8" x14ac:dyDescent="0.25"/>
  <cols>
    <col min="5" max="5" width="12.33203125" customWidth="1"/>
    <col min="6" max="6" width="12.109375" customWidth="1"/>
    <col min="7" max="7" width="12.88671875" customWidth="1"/>
    <col min="8" max="8" width="11.88671875" customWidth="1"/>
    <col min="9" max="9" width="12.21875" customWidth="1"/>
    <col min="10" max="10" width="12.6640625" customWidth="1"/>
    <col min="11" max="11" width="11.88671875" customWidth="1"/>
    <col min="12" max="12" width="11.5546875" customWidth="1"/>
    <col min="13" max="13" width="11.6640625" customWidth="1"/>
    <col min="14" max="14" width="13.5546875" customWidth="1"/>
    <col min="15" max="15" width="13.33203125" customWidth="1"/>
    <col min="16" max="16" width="12" customWidth="1"/>
    <col min="17" max="17" width="12.77734375" customWidth="1"/>
    <col min="18" max="18" width="11.5546875" customWidth="1"/>
    <col min="19" max="19" width="10.88671875" customWidth="1"/>
    <col min="20" max="20" width="12.77734375" customWidth="1"/>
    <col min="21" max="21" width="11.6640625" customWidth="1"/>
    <col min="22" max="22" width="13.109375" customWidth="1"/>
    <col min="23" max="23" width="10.88671875" customWidth="1"/>
    <col min="24" max="24" width="11.88671875" customWidth="1"/>
  </cols>
  <sheetData>
    <row r="1" spans="4:24" x14ac:dyDescent="0.25">
      <c r="D1" s="119" t="s">
        <v>339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4"/>
      <c r="R1" s="14"/>
      <c r="S1" s="14"/>
      <c r="T1" s="14"/>
      <c r="U1" s="14"/>
      <c r="V1" s="14"/>
      <c r="W1" s="14"/>
      <c r="X1" s="14"/>
    </row>
    <row r="2" spans="4:24" x14ac:dyDescent="0.25">
      <c r="D2" s="47" t="s">
        <v>75</v>
      </c>
      <c r="E2" s="120" t="s">
        <v>267</v>
      </c>
      <c r="F2" s="120"/>
      <c r="G2" s="120"/>
      <c r="H2" s="119" t="s">
        <v>271</v>
      </c>
      <c r="I2" s="119" t="s">
        <v>257</v>
      </c>
      <c r="J2" s="113" t="s">
        <v>268</v>
      </c>
      <c r="K2" s="114"/>
      <c r="L2" s="115"/>
      <c r="M2" s="119" t="s">
        <v>271</v>
      </c>
      <c r="N2" s="119" t="s">
        <v>257</v>
      </c>
      <c r="O2" s="113" t="s">
        <v>269</v>
      </c>
      <c r="P2" s="114"/>
      <c r="Q2" s="115"/>
      <c r="R2" s="119" t="s">
        <v>271</v>
      </c>
      <c r="S2" s="119" t="s">
        <v>257</v>
      </c>
      <c r="T2" s="113" t="s">
        <v>270</v>
      </c>
      <c r="U2" s="114"/>
      <c r="V2" s="115"/>
      <c r="W2" s="119" t="s">
        <v>271</v>
      </c>
      <c r="X2" s="119" t="s">
        <v>257</v>
      </c>
    </row>
    <row r="3" spans="4:24" x14ac:dyDescent="0.25">
      <c r="D3" s="47" t="s">
        <v>73</v>
      </c>
      <c r="E3" s="47" t="s">
        <v>68</v>
      </c>
      <c r="F3" s="65" t="s">
        <v>69</v>
      </c>
      <c r="G3" s="47" t="s">
        <v>70</v>
      </c>
      <c r="H3" s="119"/>
      <c r="I3" s="119"/>
      <c r="J3" s="47" t="s">
        <v>68</v>
      </c>
      <c r="K3" s="65" t="s">
        <v>69</v>
      </c>
      <c r="L3" s="47" t="s">
        <v>70</v>
      </c>
      <c r="M3" s="119"/>
      <c r="N3" s="119"/>
      <c r="O3" s="47" t="s">
        <v>68</v>
      </c>
      <c r="P3" s="65" t="s">
        <v>69</v>
      </c>
      <c r="Q3" s="47" t="s">
        <v>70</v>
      </c>
      <c r="R3" s="119"/>
      <c r="S3" s="119"/>
      <c r="T3" s="47" t="s">
        <v>68</v>
      </c>
      <c r="U3" s="65" t="s">
        <v>69</v>
      </c>
      <c r="V3" s="47" t="s">
        <v>70</v>
      </c>
      <c r="W3" s="119"/>
      <c r="X3" s="119"/>
    </row>
    <row r="4" spans="4:24" x14ac:dyDescent="0.25">
      <c r="D4" s="47" t="s">
        <v>74</v>
      </c>
      <c r="E4" s="47">
        <v>0</v>
      </c>
      <c r="F4" s="47">
        <v>0</v>
      </c>
      <c r="G4" s="47">
        <v>0</v>
      </c>
      <c r="H4" s="47">
        <f>AVERAGE(E4:G4)</f>
        <v>0</v>
      </c>
      <c r="I4" s="47">
        <f>STDEV(E4:G4)</f>
        <v>0</v>
      </c>
      <c r="J4" s="47">
        <v>0</v>
      </c>
      <c r="K4" s="47">
        <v>0</v>
      </c>
      <c r="L4" s="47">
        <v>0</v>
      </c>
      <c r="M4" s="47">
        <f>AVERAGE(J4:L4)</f>
        <v>0</v>
      </c>
      <c r="N4" s="47">
        <f>STDEV(J4:L4)</f>
        <v>0</v>
      </c>
      <c r="O4" s="47">
        <v>0</v>
      </c>
      <c r="P4" s="47">
        <v>0</v>
      </c>
      <c r="Q4" s="47">
        <v>0</v>
      </c>
      <c r="R4" s="47">
        <f>AVERAGE(O4:Q4)</f>
        <v>0</v>
      </c>
      <c r="S4" s="47">
        <f>STDEV(O4:Q4)</f>
        <v>0</v>
      </c>
      <c r="T4" s="47">
        <v>0</v>
      </c>
      <c r="U4" s="47">
        <v>0</v>
      </c>
      <c r="V4" s="47">
        <v>0</v>
      </c>
      <c r="W4" s="47">
        <f>AVERAGE(T4:V4)</f>
        <v>0</v>
      </c>
      <c r="X4" s="47">
        <f>STDEV(T4:V4)</f>
        <v>0</v>
      </c>
    </row>
    <row r="5" spans="4:24" x14ac:dyDescent="0.25">
      <c r="D5" s="47" t="s">
        <v>53</v>
      </c>
      <c r="E5" s="47">
        <v>-1578</v>
      </c>
      <c r="F5" s="47">
        <v>861</v>
      </c>
      <c r="G5" s="47">
        <v>-1127</v>
      </c>
      <c r="H5" s="47">
        <f t="shared" ref="H5:H9" si="0">AVERAGE(E5:G5)</f>
        <v>-614.66666666666663</v>
      </c>
      <c r="I5" s="47">
        <f t="shared" ref="I5:I9" si="1">STDEV(E5:G5)</f>
        <v>1297.7073373196799</v>
      </c>
      <c r="J5" s="47">
        <v>1364</v>
      </c>
      <c r="K5" s="47">
        <v>61</v>
      </c>
      <c r="L5" s="47">
        <v>-2877</v>
      </c>
      <c r="M5" s="47">
        <f t="shared" ref="M5:M9" si="2">AVERAGE(J5:L5)</f>
        <v>-484</v>
      </c>
      <c r="N5" s="47">
        <f t="shared" ref="N5:N9" si="3">STDEV(J5:L5)</f>
        <v>2172.3924599390416</v>
      </c>
      <c r="O5" s="47">
        <v>-2651</v>
      </c>
      <c r="P5" s="47">
        <v>-1926</v>
      </c>
      <c r="Q5" s="47">
        <v>1389</v>
      </c>
      <c r="R5" s="47">
        <f t="shared" ref="R5:R9" si="4">AVERAGE(O5:Q5)</f>
        <v>-1062.6666666666667</v>
      </c>
      <c r="S5" s="47">
        <f t="shared" ref="S5:S9" si="5">STDEV(O5:Q5)</f>
        <v>2153.928581298213</v>
      </c>
      <c r="T5" s="47">
        <v>-1130</v>
      </c>
      <c r="U5" s="47">
        <v>-2348</v>
      </c>
      <c r="V5" s="47">
        <v>54</v>
      </c>
      <c r="W5" s="47">
        <f t="shared" ref="W5:W9" si="6">AVERAGE(T5:V5)</f>
        <v>-1141.3333333333333</v>
      </c>
      <c r="X5" s="47">
        <f t="shared" ref="X5:X9" si="7">STDEV(T5:V5)</f>
        <v>1201.0401047980592</v>
      </c>
    </row>
    <row r="6" spans="4:24" x14ac:dyDescent="0.25">
      <c r="D6" s="47" t="s">
        <v>54</v>
      </c>
      <c r="E6" s="47">
        <v>-2348</v>
      </c>
      <c r="F6" s="47">
        <v>229</v>
      </c>
      <c r="G6" s="47">
        <v>-1850</v>
      </c>
      <c r="H6" s="47">
        <f t="shared" si="0"/>
        <v>-1323</v>
      </c>
      <c r="I6" s="47">
        <f t="shared" si="1"/>
        <v>1366.9414764356227</v>
      </c>
      <c r="J6" s="47">
        <v>1151</v>
      </c>
      <c r="K6" s="47">
        <v>-251</v>
      </c>
      <c r="L6" s="47">
        <v>-2895</v>
      </c>
      <c r="M6" s="47">
        <f t="shared" si="2"/>
        <v>-665</v>
      </c>
      <c r="N6" s="47">
        <f t="shared" si="3"/>
        <v>2054.5257360276605</v>
      </c>
      <c r="O6" s="47">
        <v>-2000</v>
      </c>
      <c r="P6" s="47">
        <v>-2766</v>
      </c>
      <c r="Q6" s="47">
        <v>706</v>
      </c>
      <c r="R6" s="47">
        <f t="shared" si="4"/>
        <v>-1353.3333333333333</v>
      </c>
      <c r="S6" s="47">
        <f t="shared" si="5"/>
        <v>1824.0968541536749</v>
      </c>
      <c r="T6" s="47">
        <v>-2145</v>
      </c>
      <c r="U6" s="47">
        <v>-1385</v>
      </c>
      <c r="V6" s="47">
        <v>-254</v>
      </c>
      <c r="W6" s="47">
        <f t="shared" si="6"/>
        <v>-1261.3333333333333</v>
      </c>
      <c r="X6" s="47">
        <f t="shared" si="7"/>
        <v>951.54628543930198</v>
      </c>
    </row>
    <row r="7" spans="4:24" x14ac:dyDescent="0.25">
      <c r="D7" s="47" t="s">
        <v>55</v>
      </c>
      <c r="E7" s="47">
        <v>-1972</v>
      </c>
      <c r="F7" s="47">
        <v>566</v>
      </c>
      <c r="G7" s="47">
        <v>-1567</v>
      </c>
      <c r="H7" s="47">
        <f t="shared" si="0"/>
        <v>-991</v>
      </c>
      <c r="I7" s="47">
        <f t="shared" si="1"/>
        <v>1363.5222770457401</v>
      </c>
      <c r="J7" s="47">
        <v>2153</v>
      </c>
      <c r="K7" s="47">
        <v>350</v>
      </c>
      <c r="L7" s="47">
        <v>-2192</v>
      </c>
      <c r="M7" s="47">
        <f t="shared" si="2"/>
        <v>103.66666666666667</v>
      </c>
      <c r="N7" s="47">
        <f t="shared" si="3"/>
        <v>2182.9489992515478</v>
      </c>
      <c r="O7" s="47">
        <v>881</v>
      </c>
      <c r="P7" s="47">
        <v>-1669</v>
      </c>
      <c r="Q7" s="47">
        <v>1615</v>
      </c>
      <c r="R7" s="47">
        <f t="shared" si="4"/>
        <v>275.66666666666669</v>
      </c>
      <c r="S7" s="47">
        <f t="shared" si="5"/>
        <v>1723.6546444497903</v>
      </c>
      <c r="T7" s="47">
        <v>-660</v>
      </c>
      <c r="U7" s="47">
        <v>2141</v>
      </c>
      <c r="V7" s="47">
        <v>2861</v>
      </c>
      <c r="W7" s="47">
        <f t="shared" si="6"/>
        <v>1447.3333333333333</v>
      </c>
      <c r="X7" s="47">
        <f t="shared" si="7"/>
        <v>1860.1721246522682</v>
      </c>
    </row>
    <row r="8" spans="4:24" x14ac:dyDescent="0.25">
      <c r="D8" s="47" t="s">
        <v>56</v>
      </c>
      <c r="E8" s="47">
        <v>-2575</v>
      </c>
      <c r="F8" s="47">
        <v>929</v>
      </c>
      <c r="G8" s="47">
        <v>-1231</v>
      </c>
      <c r="H8" s="47">
        <f t="shared" si="0"/>
        <v>-959</v>
      </c>
      <c r="I8" s="47">
        <f t="shared" si="1"/>
        <v>1767.7646902232209</v>
      </c>
      <c r="J8" s="47">
        <v>2589</v>
      </c>
      <c r="K8" s="47">
        <v>461</v>
      </c>
      <c r="L8" s="47">
        <v>-1327</v>
      </c>
      <c r="M8" s="47">
        <f t="shared" si="2"/>
        <v>574.33333333333337</v>
      </c>
      <c r="N8" s="47">
        <f t="shared" si="3"/>
        <v>1960.4584497849817</v>
      </c>
      <c r="O8" s="47">
        <v>2025</v>
      </c>
      <c r="P8" s="47">
        <v>1126</v>
      </c>
      <c r="Q8" s="47">
        <v>2717</v>
      </c>
      <c r="R8" s="47">
        <f t="shared" si="4"/>
        <v>1956</v>
      </c>
      <c r="S8" s="47">
        <f t="shared" si="5"/>
        <v>797.74118609985283</v>
      </c>
      <c r="T8" s="47">
        <v>1337</v>
      </c>
      <c r="U8" s="47">
        <v>4327</v>
      </c>
      <c r="V8" s="47">
        <v>4767</v>
      </c>
      <c r="W8" s="47">
        <f t="shared" si="6"/>
        <v>3477</v>
      </c>
      <c r="X8" s="47">
        <f t="shared" si="7"/>
        <v>1866.3065128750957</v>
      </c>
    </row>
    <row r="9" spans="4:24" x14ac:dyDescent="0.25">
      <c r="D9" s="47" t="s">
        <v>57</v>
      </c>
      <c r="E9" s="47">
        <v>-1967</v>
      </c>
      <c r="F9" s="47">
        <v>1475</v>
      </c>
      <c r="G9" s="47">
        <v>-905</v>
      </c>
      <c r="H9" s="47">
        <f t="shared" si="0"/>
        <v>-465.66666666666669</v>
      </c>
      <c r="I9" s="47">
        <f t="shared" si="1"/>
        <v>1762.555341920739</v>
      </c>
      <c r="J9" s="47">
        <v>2987</v>
      </c>
      <c r="K9" s="47">
        <v>-222</v>
      </c>
      <c r="L9" s="47">
        <v>-339</v>
      </c>
      <c r="M9" s="47">
        <f t="shared" si="2"/>
        <v>808.66666666666663</v>
      </c>
      <c r="N9" s="47">
        <f t="shared" si="3"/>
        <v>1887.3988273105749</v>
      </c>
      <c r="O9" s="47">
        <v>2317</v>
      </c>
      <c r="P9" s="47">
        <v>1451</v>
      </c>
      <c r="Q9" s="47">
        <v>3139</v>
      </c>
      <c r="R9" s="47">
        <f t="shared" si="4"/>
        <v>2302.3333333333335</v>
      </c>
      <c r="S9" s="47">
        <f t="shared" si="5"/>
        <v>844.09557120822103</v>
      </c>
      <c r="T9" s="47">
        <v>2021</v>
      </c>
      <c r="U9" s="47">
        <v>5115</v>
      </c>
      <c r="V9" s="47">
        <v>5438</v>
      </c>
      <c r="W9" s="47">
        <f t="shared" si="6"/>
        <v>4191.333333333333</v>
      </c>
      <c r="X9" s="47">
        <f t="shared" si="7"/>
        <v>1886.4894204138363</v>
      </c>
    </row>
    <row r="10" spans="4:24" x14ac:dyDescent="0.25"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9" spans="15:15" x14ac:dyDescent="0.25">
      <c r="O19" s="10"/>
    </row>
    <row r="20" spans="15:15" x14ac:dyDescent="0.25">
      <c r="O20" s="10"/>
    </row>
    <row r="21" spans="15:15" x14ac:dyDescent="0.25">
      <c r="O21" s="10"/>
    </row>
  </sheetData>
  <mergeCells count="13">
    <mergeCell ref="D1:P1"/>
    <mergeCell ref="H2:H3"/>
    <mergeCell ref="I2:I3"/>
    <mergeCell ref="M2:M3"/>
    <mergeCell ref="N2:N3"/>
    <mergeCell ref="R2:R3"/>
    <mergeCell ref="S2:S3"/>
    <mergeCell ref="W2:W3"/>
    <mergeCell ref="X2:X3"/>
    <mergeCell ref="E2:G2"/>
    <mergeCell ref="T2:V2"/>
    <mergeCell ref="O2:Q2"/>
    <mergeCell ref="J2:L2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449D-940D-4DE1-8CBF-FE660E4CD6E1}">
  <dimension ref="C1:X10"/>
  <sheetViews>
    <sheetView zoomScale="70" zoomScaleNormal="70" workbookViewId="0">
      <selection activeCell="J31" sqref="J31"/>
    </sheetView>
  </sheetViews>
  <sheetFormatPr defaultRowHeight="13.8" x14ac:dyDescent="0.25"/>
  <cols>
    <col min="4" max="4" width="12.109375" customWidth="1"/>
    <col min="5" max="5" width="10.6640625" customWidth="1"/>
    <col min="6" max="6" width="11.5546875" customWidth="1"/>
    <col min="7" max="7" width="12.109375" customWidth="1"/>
    <col min="8" max="9" width="11.33203125" customWidth="1"/>
    <col min="10" max="10" width="11.77734375" customWidth="1"/>
    <col min="11" max="11" width="12" customWidth="1"/>
    <col min="12" max="12" width="11.5546875" customWidth="1"/>
    <col min="13" max="13" width="11.88671875" customWidth="1"/>
    <col min="14" max="14" width="11.6640625" customWidth="1"/>
    <col min="15" max="15" width="11.5546875" customWidth="1"/>
    <col min="16" max="16" width="12.44140625" customWidth="1"/>
    <col min="19" max="20" width="11.21875" customWidth="1"/>
    <col min="21" max="21" width="12.109375" customWidth="1"/>
  </cols>
  <sheetData>
    <row r="1" spans="3:24" x14ac:dyDescent="0.25">
      <c r="C1" s="119" t="s">
        <v>340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4"/>
      <c r="Q1" s="14"/>
      <c r="R1" s="14"/>
      <c r="S1" s="14"/>
      <c r="T1" s="14"/>
      <c r="U1" s="14"/>
      <c r="V1" s="14"/>
      <c r="W1" s="14"/>
      <c r="X1" s="14"/>
    </row>
    <row r="2" spans="3:24" x14ac:dyDescent="0.25">
      <c r="C2" s="47" t="s">
        <v>76</v>
      </c>
      <c r="D2" s="120" t="s">
        <v>267</v>
      </c>
      <c r="E2" s="120"/>
      <c r="F2" s="113"/>
      <c r="G2" s="119" t="s">
        <v>271</v>
      </c>
      <c r="H2" s="119" t="s">
        <v>257</v>
      </c>
      <c r="I2" s="113" t="s">
        <v>268</v>
      </c>
      <c r="J2" s="114"/>
      <c r="K2" s="115"/>
      <c r="L2" s="119" t="s">
        <v>271</v>
      </c>
      <c r="M2" s="119" t="s">
        <v>257</v>
      </c>
      <c r="N2" s="113" t="s">
        <v>269</v>
      </c>
      <c r="O2" s="114"/>
      <c r="P2" s="115"/>
      <c r="Q2" s="119" t="s">
        <v>271</v>
      </c>
      <c r="R2" s="119" t="s">
        <v>257</v>
      </c>
      <c r="S2" s="113" t="s">
        <v>270</v>
      </c>
      <c r="T2" s="114"/>
      <c r="U2" s="115"/>
      <c r="V2" s="119" t="s">
        <v>271</v>
      </c>
      <c r="W2" s="119" t="s">
        <v>257</v>
      </c>
      <c r="X2" s="14"/>
    </row>
    <row r="3" spans="3:24" x14ac:dyDescent="0.25">
      <c r="C3" s="47" t="s">
        <v>73</v>
      </c>
      <c r="D3" s="47" t="s">
        <v>68</v>
      </c>
      <c r="E3" s="65" t="s">
        <v>69</v>
      </c>
      <c r="F3" s="5" t="s">
        <v>70</v>
      </c>
      <c r="G3" s="119"/>
      <c r="H3" s="119"/>
      <c r="I3" s="47" t="s">
        <v>68</v>
      </c>
      <c r="J3" s="65" t="s">
        <v>69</v>
      </c>
      <c r="K3" s="47" t="s">
        <v>70</v>
      </c>
      <c r="L3" s="119"/>
      <c r="M3" s="119"/>
      <c r="N3" s="47" t="s">
        <v>68</v>
      </c>
      <c r="O3" s="65" t="s">
        <v>69</v>
      </c>
      <c r="P3" s="47" t="s">
        <v>70</v>
      </c>
      <c r="Q3" s="119"/>
      <c r="R3" s="119"/>
      <c r="S3" s="47" t="s">
        <v>68</v>
      </c>
      <c r="T3" s="65" t="s">
        <v>69</v>
      </c>
      <c r="U3" s="47" t="s">
        <v>70</v>
      </c>
      <c r="V3" s="119"/>
      <c r="W3" s="119"/>
      <c r="X3" s="14"/>
    </row>
    <row r="4" spans="3:24" x14ac:dyDescent="0.25">
      <c r="C4" s="47" t="s">
        <v>74</v>
      </c>
      <c r="D4" s="47">
        <v>0</v>
      </c>
      <c r="E4" s="47">
        <v>0</v>
      </c>
      <c r="F4" s="47">
        <v>0</v>
      </c>
      <c r="G4" s="47">
        <f>AVERAGE(D4:F4)</f>
        <v>0</v>
      </c>
      <c r="H4" s="47">
        <f>STDEV(D4:F4)</f>
        <v>0</v>
      </c>
      <c r="I4" s="47">
        <v>0</v>
      </c>
      <c r="J4" s="47">
        <v>0</v>
      </c>
      <c r="K4" s="47">
        <v>0</v>
      </c>
      <c r="L4" s="47">
        <f>AVERAGE(I4:K4)</f>
        <v>0</v>
      </c>
      <c r="M4" s="47">
        <f>STDEV(I4:K4)</f>
        <v>0</v>
      </c>
      <c r="N4" s="47">
        <v>0</v>
      </c>
      <c r="O4" s="47">
        <v>0</v>
      </c>
      <c r="P4" s="47">
        <v>0</v>
      </c>
      <c r="Q4" s="47">
        <f>AVERAGE(N4:P4)</f>
        <v>0</v>
      </c>
      <c r="R4" s="47">
        <f>STDEV(N4:P4)</f>
        <v>0</v>
      </c>
      <c r="S4" s="47">
        <v>0</v>
      </c>
      <c r="T4" s="47">
        <v>0</v>
      </c>
      <c r="U4" s="47">
        <v>0</v>
      </c>
      <c r="V4" s="47">
        <f>AVERAGE(S4:U4)</f>
        <v>0</v>
      </c>
      <c r="W4" s="47">
        <f>STDEV(S4:U4)</f>
        <v>0</v>
      </c>
      <c r="X4" s="14"/>
    </row>
    <row r="5" spans="3:24" x14ac:dyDescent="0.25">
      <c r="C5" s="47" t="s">
        <v>53</v>
      </c>
      <c r="D5" s="47">
        <v>-1579</v>
      </c>
      <c r="E5" s="47">
        <v>742</v>
      </c>
      <c r="F5" s="47">
        <v>874</v>
      </c>
      <c r="G5" s="47">
        <f t="shared" ref="G5:G9" si="0">AVERAGE(D5:F5)</f>
        <v>12.333333333333334</v>
      </c>
      <c r="H5" s="47">
        <f t="shared" ref="H5:H9" si="1">STDEV(D5:F5)</f>
        <v>1379.7145840112487</v>
      </c>
      <c r="I5" s="47">
        <v>-1075</v>
      </c>
      <c r="J5" s="47">
        <v>-106</v>
      </c>
      <c r="K5" s="47">
        <v>927</v>
      </c>
      <c r="L5" s="47">
        <f t="shared" ref="L5:L9" si="2">AVERAGE(I5:K5)</f>
        <v>-84.666666666666671</v>
      </c>
      <c r="M5" s="47">
        <f t="shared" ref="M5:M9" si="3">STDEV(I5:K5)</f>
        <v>1001.1704816530166</v>
      </c>
      <c r="N5" s="47">
        <v>-1345</v>
      </c>
      <c r="O5" s="47">
        <v>873</v>
      </c>
      <c r="P5" s="47">
        <v>1252</v>
      </c>
      <c r="Q5" s="47">
        <f t="shared" ref="Q5:Q9" si="4">AVERAGE(N5:P5)</f>
        <v>260</v>
      </c>
      <c r="R5" s="47">
        <f t="shared" ref="R5:R9" si="5">STDEV(N5:P5)</f>
        <v>1402.8289275603065</v>
      </c>
      <c r="S5" s="47">
        <v>-1014</v>
      </c>
      <c r="T5" s="47">
        <v>71</v>
      </c>
      <c r="U5" s="47">
        <v>382</v>
      </c>
      <c r="V5" s="47">
        <f t="shared" ref="V5:V9" si="6">AVERAGE(S5:U5)</f>
        <v>-187</v>
      </c>
      <c r="W5" s="47">
        <f t="shared" ref="W5:W9" si="7">STDEV(S5:U5)</f>
        <v>732.8894868941702</v>
      </c>
      <c r="X5" s="14"/>
    </row>
    <row r="6" spans="3:24" x14ac:dyDescent="0.25">
      <c r="C6" s="47" t="s">
        <v>54</v>
      </c>
      <c r="D6" s="47">
        <v>-852</v>
      </c>
      <c r="E6" s="47">
        <v>-314</v>
      </c>
      <c r="F6" s="47">
        <v>905</v>
      </c>
      <c r="G6" s="47">
        <f t="shared" si="0"/>
        <v>-87</v>
      </c>
      <c r="H6" s="47">
        <f t="shared" si="1"/>
        <v>900.22719354616254</v>
      </c>
      <c r="I6" s="47">
        <v>-1556</v>
      </c>
      <c r="J6" s="47">
        <v>-446</v>
      </c>
      <c r="K6" s="47">
        <v>712</v>
      </c>
      <c r="L6" s="47">
        <f t="shared" si="2"/>
        <v>-430</v>
      </c>
      <c r="M6" s="47">
        <f t="shared" si="3"/>
        <v>1134.0846529249923</v>
      </c>
      <c r="N6" s="47">
        <v>-2130</v>
      </c>
      <c r="O6" s="47">
        <v>145</v>
      </c>
      <c r="P6" s="47">
        <v>691</v>
      </c>
      <c r="Q6" s="47">
        <f t="shared" si="4"/>
        <v>-431.33333333333331</v>
      </c>
      <c r="R6" s="47">
        <f t="shared" si="5"/>
        <v>1496.2053112234742</v>
      </c>
      <c r="S6" s="47">
        <v>-920</v>
      </c>
      <c r="T6" s="47">
        <v>771</v>
      </c>
      <c r="U6" s="47">
        <v>171</v>
      </c>
      <c r="V6" s="47">
        <f t="shared" si="6"/>
        <v>7.333333333333333</v>
      </c>
      <c r="W6" s="47">
        <f t="shared" si="7"/>
        <v>857.29827559218461</v>
      </c>
      <c r="X6" s="14"/>
    </row>
    <row r="7" spans="3:24" x14ac:dyDescent="0.25">
      <c r="C7" s="47" t="s">
        <v>55</v>
      </c>
      <c r="D7" s="47">
        <v>-886</v>
      </c>
      <c r="E7" s="47">
        <v>-587</v>
      </c>
      <c r="F7" s="47">
        <v>1136</v>
      </c>
      <c r="G7" s="47">
        <f t="shared" si="0"/>
        <v>-112.33333333333333</v>
      </c>
      <c r="H7" s="47">
        <f t="shared" si="1"/>
        <v>1091.3763481647077</v>
      </c>
      <c r="I7" s="47">
        <v>-1448</v>
      </c>
      <c r="J7" s="47">
        <v>-530</v>
      </c>
      <c r="K7" s="47">
        <v>-249</v>
      </c>
      <c r="L7" s="47">
        <f t="shared" si="2"/>
        <v>-742.33333333333337</v>
      </c>
      <c r="M7" s="47">
        <f t="shared" si="3"/>
        <v>627.06804521784829</v>
      </c>
      <c r="N7" s="47">
        <v>-2417</v>
      </c>
      <c r="O7" s="47">
        <v>12.900000000000091</v>
      </c>
      <c r="P7" s="47">
        <v>-56</v>
      </c>
      <c r="Q7" s="47">
        <f t="shared" si="4"/>
        <v>-820.0333333333333</v>
      </c>
      <c r="R7" s="47">
        <f t="shared" si="5"/>
        <v>1383.4426996928112</v>
      </c>
      <c r="S7" s="47">
        <v>-1659</v>
      </c>
      <c r="T7" s="47">
        <v>460</v>
      </c>
      <c r="U7" s="47">
        <v>15</v>
      </c>
      <c r="V7" s="47">
        <f t="shared" si="6"/>
        <v>-394.66666666666669</v>
      </c>
      <c r="W7" s="47">
        <f t="shared" si="7"/>
        <v>1117.3228420350733</v>
      </c>
      <c r="X7" s="14"/>
    </row>
    <row r="8" spans="3:24" x14ac:dyDescent="0.25">
      <c r="C8" s="47" t="s">
        <v>56</v>
      </c>
      <c r="D8" s="47">
        <v>-1078</v>
      </c>
      <c r="E8" s="47">
        <v>-801</v>
      </c>
      <c r="F8" s="47">
        <v>767</v>
      </c>
      <c r="G8" s="47">
        <f t="shared" si="0"/>
        <v>-370.66666666666669</v>
      </c>
      <c r="H8" s="47">
        <f t="shared" si="1"/>
        <v>994.93534128270539</v>
      </c>
      <c r="I8" s="47">
        <v>-1614</v>
      </c>
      <c r="J8" s="47">
        <v>-621</v>
      </c>
      <c r="K8" s="47">
        <v>-756</v>
      </c>
      <c r="L8" s="47">
        <f t="shared" si="2"/>
        <v>-997</v>
      </c>
      <c r="M8" s="47">
        <f t="shared" si="3"/>
        <v>538.58425524703193</v>
      </c>
      <c r="N8" s="47">
        <v>-2521</v>
      </c>
      <c r="O8" s="47">
        <v>237</v>
      </c>
      <c r="P8" s="47">
        <v>-891</v>
      </c>
      <c r="Q8" s="47">
        <f t="shared" si="4"/>
        <v>-1058.3333333333333</v>
      </c>
      <c r="R8" s="47">
        <f t="shared" si="5"/>
        <v>1386.5934275530565</v>
      </c>
      <c r="S8" s="47">
        <v>-1929</v>
      </c>
      <c r="T8" s="47">
        <v>419</v>
      </c>
      <c r="U8" s="47">
        <v>-572</v>
      </c>
      <c r="V8" s="47">
        <f t="shared" si="6"/>
        <v>-694</v>
      </c>
      <c r="W8" s="47">
        <f t="shared" si="7"/>
        <v>1178.7446712498852</v>
      </c>
      <c r="X8" s="14"/>
    </row>
    <row r="9" spans="3:24" x14ac:dyDescent="0.25">
      <c r="C9" s="47" t="s">
        <v>57</v>
      </c>
      <c r="D9" s="47">
        <v>-956</v>
      </c>
      <c r="E9" s="47">
        <v>-632</v>
      </c>
      <c r="F9" s="47">
        <v>1800</v>
      </c>
      <c r="G9" s="47">
        <f t="shared" si="0"/>
        <v>70.666666666666671</v>
      </c>
      <c r="H9" s="47">
        <f t="shared" si="1"/>
        <v>1506.3828641262928</v>
      </c>
      <c r="I9" s="47">
        <v>-1542</v>
      </c>
      <c r="J9" s="47">
        <v>-608</v>
      </c>
      <c r="K9" s="47">
        <v>-1139</v>
      </c>
      <c r="L9" s="47">
        <f t="shared" si="2"/>
        <v>-1096.3333333333333</v>
      </c>
      <c r="M9" s="47">
        <f t="shared" si="3"/>
        <v>468.45953222592584</v>
      </c>
      <c r="N9" s="47">
        <v>-3007</v>
      </c>
      <c r="O9" s="47">
        <v>324</v>
      </c>
      <c r="P9" s="47">
        <v>-944</v>
      </c>
      <c r="Q9" s="47">
        <f t="shared" si="4"/>
        <v>-1209</v>
      </c>
      <c r="R9" s="47">
        <f t="shared" si="5"/>
        <v>1681.2373419597841</v>
      </c>
      <c r="S9" s="47">
        <v>-2353</v>
      </c>
      <c r="T9" s="47">
        <v>843</v>
      </c>
      <c r="U9" s="47">
        <v>-1027</v>
      </c>
      <c r="V9" s="47">
        <f t="shared" si="6"/>
        <v>-845.66666666666663</v>
      </c>
      <c r="W9" s="47">
        <f t="shared" si="7"/>
        <v>1605.6977714792199</v>
      </c>
      <c r="X9" s="14"/>
    </row>
    <row r="10" spans="3:24" x14ac:dyDescent="0.25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</sheetData>
  <mergeCells count="13">
    <mergeCell ref="C1:O1"/>
    <mergeCell ref="G2:G3"/>
    <mergeCell ref="H2:H3"/>
    <mergeCell ref="L2:L3"/>
    <mergeCell ref="M2:M3"/>
    <mergeCell ref="Q2:Q3"/>
    <mergeCell ref="R2:R3"/>
    <mergeCell ref="V2:V3"/>
    <mergeCell ref="W2:W3"/>
    <mergeCell ref="D2:F2"/>
    <mergeCell ref="S2:U2"/>
    <mergeCell ref="N2:P2"/>
    <mergeCell ref="I2:K2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AB84-84CD-4CD5-A32E-939578D8FD26}">
  <dimension ref="C1:AE27"/>
  <sheetViews>
    <sheetView zoomScale="40" zoomScaleNormal="40" workbookViewId="0">
      <selection activeCell="D22" sqref="D22:K22"/>
    </sheetView>
  </sheetViews>
  <sheetFormatPr defaultRowHeight="13.8" x14ac:dyDescent="0.25"/>
  <cols>
    <col min="3" max="3" width="29.109375" customWidth="1"/>
    <col min="4" max="4" width="13.109375" customWidth="1"/>
    <col min="5" max="5" width="14.5546875" customWidth="1"/>
    <col min="6" max="6" width="13.109375" customWidth="1"/>
    <col min="7" max="7" width="12.5546875" customWidth="1"/>
    <col min="8" max="8" width="11.77734375" customWidth="1"/>
    <col min="9" max="9" width="12.6640625" customWidth="1"/>
    <col min="10" max="10" width="12.109375" customWidth="1"/>
    <col min="11" max="11" width="10.6640625" customWidth="1"/>
    <col min="12" max="12" width="12" customWidth="1"/>
    <col min="13" max="14" width="12.5546875" customWidth="1"/>
    <col min="15" max="15" width="11.5546875" customWidth="1"/>
    <col min="17" max="17" width="11.109375" customWidth="1"/>
    <col min="18" max="18" width="12.21875" customWidth="1"/>
    <col min="21" max="21" width="11.109375" customWidth="1"/>
    <col min="22" max="22" width="11.88671875" customWidth="1"/>
    <col min="25" max="25" width="13.77734375" customWidth="1"/>
    <col min="26" max="26" width="12.6640625" customWidth="1"/>
    <col min="29" max="29" width="12.6640625" customWidth="1"/>
    <col min="30" max="30" width="13.21875" customWidth="1"/>
  </cols>
  <sheetData>
    <row r="1" spans="3:31" x14ac:dyDescent="0.25">
      <c r="C1" s="126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8"/>
    </row>
    <row r="2" spans="3:31" x14ac:dyDescent="0.25">
      <c r="C2" s="119" t="s">
        <v>185</v>
      </c>
      <c r="D2" s="120" t="s">
        <v>267</v>
      </c>
      <c r="E2" s="120"/>
      <c r="F2" s="120"/>
      <c r="G2" s="120" t="s">
        <v>268</v>
      </c>
      <c r="H2" s="120"/>
      <c r="I2" s="120"/>
      <c r="J2" s="120" t="s">
        <v>269</v>
      </c>
      <c r="K2" s="120"/>
      <c r="L2" s="120"/>
      <c r="M2" s="120" t="s">
        <v>270</v>
      </c>
      <c r="N2" s="120"/>
      <c r="O2" s="120"/>
      <c r="Q2" s="120" t="s">
        <v>306</v>
      </c>
      <c r="R2" s="120"/>
      <c r="S2" s="120"/>
      <c r="U2" s="120" t="s">
        <v>305</v>
      </c>
      <c r="V2" s="120"/>
      <c r="W2" s="120"/>
      <c r="Y2" s="120" t="s">
        <v>307</v>
      </c>
      <c r="Z2" s="120"/>
      <c r="AA2" s="120"/>
      <c r="AC2" s="120" t="s">
        <v>308</v>
      </c>
      <c r="AD2" s="120"/>
      <c r="AE2" s="120"/>
    </row>
    <row r="3" spans="3:31" x14ac:dyDescent="0.25">
      <c r="C3" s="119"/>
      <c r="D3" s="47" t="s">
        <v>68</v>
      </c>
      <c r="E3" s="65" t="s">
        <v>69</v>
      </c>
      <c r="F3" s="47" t="s">
        <v>70</v>
      </c>
      <c r="G3" s="47" t="s">
        <v>68</v>
      </c>
      <c r="H3" s="65" t="s">
        <v>69</v>
      </c>
      <c r="I3" s="47" t="s">
        <v>70</v>
      </c>
      <c r="J3" s="47" t="s">
        <v>68</v>
      </c>
      <c r="K3" s="65" t="s">
        <v>69</v>
      </c>
      <c r="L3" s="47" t="s">
        <v>70</v>
      </c>
      <c r="M3" s="47" t="s">
        <v>68</v>
      </c>
      <c r="N3" s="65" t="s">
        <v>69</v>
      </c>
      <c r="O3" s="47" t="s">
        <v>70</v>
      </c>
      <c r="Q3" s="3" t="s">
        <v>68</v>
      </c>
      <c r="R3" s="11" t="s">
        <v>69</v>
      </c>
      <c r="S3" s="3" t="s">
        <v>70</v>
      </c>
      <c r="U3" s="3" t="s">
        <v>68</v>
      </c>
      <c r="V3" s="11" t="s">
        <v>69</v>
      </c>
      <c r="W3" s="3" t="s">
        <v>70</v>
      </c>
      <c r="Y3" s="3" t="s">
        <v>68</v>
      </c>
      <c r="Z3" s="11" t="s">
        <v>69</v>
      </c>
      <c r="AA3" s="3" t="s">
        <v>70</v>
      </c>
      <c r="AC3" s="3" t="s">
        <v>68</v>
      </c>
      <c r="AD3" s="11" t="s">
        <v>69</v>
      </c>
      <c r="AE3" s="3" t="s">
        <v>70</v>
      </c>
    </row>
    <row r="4" spans="3:31" x14ac:dyDescent="0.25">
      <c r="C4" s="47" t="s">
        <v>54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Q4" s="3">
        <v>0</v>
      </c>
      <c r="R4" s="3">
        <v>0</v>
      </c>
      <c r="S4" s="3">
        <v>0</v>
      </c>
      <c r="U4" s="3">
        <v>0</v>
      </c>
      <c r="V4" s="3">
        <v>0</v>
      </c>
      <c r="W4" s="3">
        <v>0</v>
      </c>
      <c r="Y4" s="3">
        <v>0</v>
      </c>
      <c r="Z4" s="3">
        <v>0</v>
      </c>
      <c r="AA4" s="3">
        <v>0</v>
      </c>
      <c r="AC4" s="3">
        <v>0</v>
      </c>
      <c r="AD4" s="3">
        <v>0</v>
      </c>
      <c r="AE4" s="3">
        <v>0</v>
      </c>
    </row>
    <row r="5" spans="3:31" x14ac:dyDescent="0.25">
      <c r="C5" s="47" t="s">
        <v>55</v>
      </c>
      <c r="D5" s="47">
        <v>376</v>
      </c>
      <c r="E5" s="47">
        <v>337</v>
      </c>
      <c r="F5" s="47">
        <v>283</v>
      </c>
      <c r="G5" s="47">
        <v>1002</v>
      </c>
      <c r="H5" s="47">
        <v>601</v>
      </c>
      <c r="I5" s="47">
        <v>703</v>
      </c>
      <c r="J5" s="47">
        <v>2881</v>
      </c>
      <c r="K5" s="47">
        <v>1097</v>
      </c>
      <c r="L5" s="47">
        <v>909</v>
      </c>
      <c r="M5" s="47">
        <v>1485</v>
      </c>
      <c r="N5" s="47">
        <v>3526</v>
      </c>
      <c r="O5" s="47">
        <v>3115</v>
      </c>
      <c r="Q5" s="3">
        <v>410</v>
      </c>
      <c r="R5" s="3">
        <v>610</v>
      </c>
      <c r="S5" s="3">
        <v>52</v>
      </c>
      <c r="U5" s="3">
        <v>894</v>
      </c>
      <c r="V5" s="3">
        <v>685</v>
      </c>
      <c r="W5" s="3">
        <v>1664</v>
      </c>
      <c r="Y5" s="3">
        <v>3168</v>
      </c>
      <c r="Z5" s="3">
        <v>1229.0999999999999</v>
      </c>
      <c r="AA5" s="3">
        <v>1656</v>
      </c>
      <c r="AC5" s="3">
        <v>2224</v>
      </c>
      <c r="AD5" s="3">
        <v>3837</v>
      </c>
      <c r="AE5" s="3">
        <v>3271</v>
      </c>
    </row>
    <row r="6" spans="3:31" x14ac:dyDescent="0.25">
      <c r="C6" s="47" t="s">
        <v>56</v>
      </c>
      <c r="D6" s="47">
        <v>-227</v>
      </c>
      <c r="E6" s="47">
        <v>700</v>
      </c>
      <c r="F6" s="47">
        <v>619</v>
      </c>
      <c r="G6" s="47">
        <v>1438</v>
      </c>
      <c r="H6" s="47">
        <v>712</v>
      </c>
      <c r="I6" s="47">
        <v>1568</v>
      </c>
      <c r="J6" s="47">
        <v>4025</v>
      </c>
      <c r="K6" s="47">
        <v>3892</v>
      </c>
      <c r="L6" s="47">
        <v>2011</v>
      </c>
      <c r="M6" s="47">
        <v>3482</v>
      </c>
      <c r="N6" s="47">
        <v>5712</v>
      </c>
      <c r="O6" s="47">
        <v>5021</v>
      </c>
      <c r="Q6" s="3">
        <v>-1</v>
      </c>
      <c r="R6" s="3">
        <v>1187</v>
      </c>
      <c r="S6" s="3">
        <v>757</v>
      </c>
      <c r="U6" s="3">
        <v>1496</v>
      </c>
      <c r="V6" s="3">
        <v>887</v>
      </c>
      <c r="W6" s="3">
        <v>3036</v>
      </c>
      <c r="Y6" s="3">
        <v>4416</v>
      </c>
      <c r="Z6" s="3">
        <v>3800</v>
      </c>
      <c r="AA6" s="3">
        <v>3593</v>
      </c>
      <c r="AC6" s="3">
        <v>4491</v>
      </c>
      <c r="AD6" s="3">
        <v>6064</v>
      </c>
      <c r="AE6" s="3">
        <v>5764</v>
      </c>
    </row>
    <row r="7" spans="3:31" x14ac:dyDescent="0.25">
      <c r="C7" s="47" t="s">
        <v>57</v>
      </c>
      <c r="D7" s="47">
        <v>381</v>
      </c>
      <c r="E7" s="47">
        <v>1246</v>
      </c>
      <c r="F7" s="47">
        <v>945</v>
      </c>
      <c r="G7" s="47">
        <v>1836</v>
      </c>
      <c r="H7" s="47">
        <v>29</v>
      </c>
      <c r="I7" s="47">
        <v>2556</v>
      </c>
      <c r="J7" s="47">
        <v>4317</v>
      </c>
      <c r="K7" s="47">
        <v>4217</v>
      </c>
      <c r="L7" s="47">
        <v>2433</v>
      </c>
      <c r="M7" s="47">
        <v>4166</v>
      </c>
      <c r="N7" s="47">
        <v>6500</v>
      </c>
      <c r="O7" s="47">
        <v>5692</v>
      </c>
      <c r="Q7" s="3">
        <v>485</v>
      </c>
      <c r="R7" s="3">
        <v>1564</v>
      </c>
      <c r="S7" s="3">
        <v>50</v>
      </c>
      <c r="U7" s="3">
        <v>1822</v>
      </c>
      <c r="V7" s="3">
        <v>191</v>
      </c>
      <c r="W7" s="3">
        <v>4407</v>
      </c>
      <c r="Y7" s="3">
        <v>5194</v>
      </c>
      <c r="Z7" s="3">
        <v>4038</v>
      </c>
      <c r="AA7" s="3">
        <v>4068</v>
      </c>
      <c r="AC7">
        <v>5599</v>
      </c>
      <c r="AD7">
        <v>6428</v>
      </c>
      <c r="AE7">
        <v>6890</v>
      </c>
    </row>
    <row r="8" spans="3:31" x14ac:dyDescent="0.25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3:31" x14ac:dyDescent="0.25"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3:31" x14ac:dyDescent="0.25">
      <c r="C10" s="119" t="s">
        <v>186</v>
      </c>
      <c r="D10" s="120" t="s">
        <v>267</v>
      </c>
      <c r="E10" s="120"/>
      <c r="F10" s="120"/>
      <c r="G10" s="120" t="s">
        <v>268</v>
      </c>
      <c r="H10" s="120"/>
      <c r="I10" s="120"/>
      <c r="J10" s="120" t="s">
        <v>269</v>
      </c>
      <c r="K10" s="120"/>
      <c r="L10" s="120"/>
      <c r="M10" s="120" t="s">
        <v>270</v>
      </c>
      <c r="N10" s="120"/>
      <c r="O10" s="120"/>
    </row>
    <row r="11" spans="3:31" x14ac:dyDescent="0.25">
      <c r="C11" s="119"/>
      <c r="D11" s="47" t="s">
        <v>68</v>
      </c>
      <c r="E11" s="65" t="s">
        <v>69</v>
      </c>
      <c r="F11" s="47" t="s">
        <v>70</v>
      </c>
      <c r="G11" s="47" t="s">
        <v>68</v>
      </c>
      <c r="H11" s="65" t="s">
        <v>69</v>
      </c>
      <c r="I11" s="47" t="s">
        <v>70</v>
      </c>
      <c r="J11" s="47" t="s">
        <v>68</v>
      </c>
      <c r="K11" s="65" t="s">
        <v>69</v>
      </c>
      <c r="L11" s="47" t="s">
        <v>70</v>
      </c>
      <c r="M11" s="47" t="s">
        <v>68</v>
      </c>
      <c r="N11" s="65" t="s">
        <v>69</v>
      </c>
      <c r="O11" s="47" t="s">
        <v>70</v>
      </c>
    </row>
    <row r="12" spans="3:31" x14ac:dyDescent="0.25">
      <c r="C12" s="47" t="s">
        <v>54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</row>
    <row r="13" spans="3:31" x14ac:dyDescent="0.25">
      <c r="C13" s="47" t="s">
        <v>55</v>
      </c>
      <c r="D13" s="47">
        <v>-34</v>
      </c>
      <c r="E13" s="5">
        <v>-273</v>
      </c>
      <c r="F13" s="47">
        <v>231</v>
      </c>
      <c r="G13" s="47">
        <v>108</v>
      </c>
      <c r="H13" s="47">
        <v>-84</v>
      </c>
      <c r="I13" s="47">
        <v>-961</v>
      </c>
      <c r="J13" s="47">
        <v>-287</v>
      </c>
      <c r="K13" s="47">
        <v>-132.09999999999991</v>
      </c>
      <c r="L13" s="47">
        <v>-747</v>
      </c>
      <c r="M13" s="47">
        <v>-739</v>
      </c>
      <c r="N13" s="47">
        <v>-311</v>
      </c>
      <c r="O13" s="47">
        <v>-156</v>
      </c>
    </row>
    <row r="14" spans="3:31" x14ac:dyDescent="0.25">
      <c r="C14" s="47" t="s">
        <v>56</v>
      </c>
      <c r="D14" s="14">
        <v>-226</v>
      </c>
      <c r="E14" s="14">
        <v>-487</v>
      </c>
      <c r="F14" s="47">
        <v>-138</v>
      </c>
      <c r="G14" s="47">
        <v>-58</v>
      </c>
      <c r="H14" s="47">
        <v>-175</v>
      </c>
      <c r="I14" s="47">
        <v>-1468</v>
      </c>
      <c r="J14" s="47">
        <v>-391</v>
      </c>
      <c r="K14" s="47">
        <v>92</v>
      </c>
      <c r="L14" s="47">
        <v>-1582</v>
      </c>
      <c r="M14" s="47">
        <v>-1009</v>
      </c>
      <c r="N14" s="47">
        <v>-352</v>
      </c>
      <c r="O14" s="47">
        <v>-743</v>
      </c>
    </row>
    <row r="15" spans="3:31" x14ac:dyDescent="0.25">
      <c r="C15" s="51" t="s">
        <v>57</v>
      </c>
      <c r="D15" s="51">
        <v>-104</v>
      </c>
      <c r="E15" s="97">
        <v>-318</v>
      </c>
      <c r="F15" s="47">
        <v>895</v>
      </c>
      <c r="G15" s="47">
        <v>14</v>
      </c>
      <c r="H15" s="47">
        <v>-162</v>
      </c>
      <c r="I15" s="47">
        <v>-1851</v>
      </c>
      <c r="J15" s="47">
        <v>-877</v>
      </c>
      <c r="K15" s="47">
        <v>179</v>
      </c>
      <c r="L15" s="47">
        <v>-1635</v>
      </c>
      <c r="M15" s="47">
        <v>-1433</v>
      </c>
      <c r="N15" s="47">
        <v>72</v>
      </c>
      <c r="O15" s="47">
        <v>-1198</v>
      </c>
    </row>
    <row r="16" spans="3:31" x14ac:dyDescent="0.25">
      <c r="C16" s="119" t="s">
        <v>297</v>
      </c>
      <c r="D16" s="119"/>
      <c r="E16" s="119"/>
      <c r="F16" s="124"/>
      <c r="G16" s="124"/>
      <c r="H16" s="124"/>
      <c r="I16" s="124"/>
      <c r="J16" s="124"/>
      <c r="K16" s="124"/>
      <c r="L16" s="21"/>
      <c r="M16" s="21"/>
      <c r="N16" s="21"/>
      <c r="O16" s="21"/>
    </row>
    <row r="17" spans="3:15" x14ac:dyDescent="0.25">
      <c r="C17" s="21" t="s">
        <v>227</v>
      </c>
      <c r="D17" s="137" t="s">
        <v>267</v>
      </c>
      <c r="E17" s="157"/>
      <c r="F17" s="137" t="s">
        <v>268</v>
      </c>
      <c r="G17" s="157"/>
      <c r="H17" s="137" t="s">
        <v>269</v>
      </c>
      <c r="I17" s="157"/>
      <c r="J17" s="137" t="s">
        <v>270</v>
      </c>
      <c r="K17" s="157"/>
      <c r="L17" s="21"/>
      <c r="M17" s="14"/>
      <c r="N17" s="14"/>
      <c r="O17" s="14"/>
    </row>
    <row r="18" spans="3:15" x14ac:dyDescent="0.25">
      <c r="C18" s="23" t="s">
        <v>85</v>
      </c>
      <c r="D18" s="23" t="s">
        <v>271</v>
      </c>
      <c r="E18" s="23" t="s">
        <v>257</v>
      </c>
      <c r="F18" s="23" t="s">
        <v>271</v>
      </c>
      <c r="G18" s="23" t="s">
        <v>257</v>
      </c>
      <c r="H18" s="23" t="s">
        <v>271</v>
      </c>
      <c r="I18" s="23" t="s">
        <v>257</v>
      </c>
      <c r="J18" s="23" t="s">
        <v>271</v>
      </c>
      <c r="K18" s="23" t="s">
        <v>257</v>
      </c>
      <c r="L18" s="21"/>
      <c r="M18" s="14"/>
      <c r="N18" s="14"/>
      <c r="O18" s="14"/>
    </row>
    <row r="19" spans="3:15" x14ac:dyDescent="0.25">
      <c r="C19" s="23" t="s">
        <v>54</v>
      </c>
      <c r="D19" s="23">
        <f>AVERAGE(Q4:S4)</f>
        <v>0</v>
      </c>
      <c r="E19" s="23">
        <f>STDEV(Q4:S4)</f>
        <v>0</v>
      </c>
      <c r="F19" s="23">
        <f>AVERAGE(U4:W4)</f>
        <v>0</v>
      </c>
      <c r="G19" s="23">
        <f>STDEV(U4:W4)</f>
        <v>0</v>
      </c>
      <c r="H19" s="23">
        <f>AVERAGE(Y4:AA4)</f>
        <v>0</v>
      </c>
      <c r="I19" s="23">
        <f>STDEV(Y4:AA4)</f>
        <v>0</v>
      </c>
      <c r="J19" s="23">
        <f>AVERAGE(AC4:AE4)</f>
        <v>0</v>
      </c>
      <c r="K19" s="23">
        <f>STDEV(AC4:AE4)</f>
        <v>0</v>
      </c>
      <c r="L19" s="21"/>
      <c r="M19" s="14"/>
      <c r="N19" s="14"/>
      <c r="O19" s="14"/>
    </row>
    <row r="20" spans="3:15" x14ac:dyDescent="0.25">
      <c r="C20" s="23" t="s">
        <v>55</v>
      </c>
      <c r="D20" s="23">
        <f t="shared" ref="D20:D22" si="0">AVERAGE(Q5:S5)</f>
        <v>357.33333333333331</v>
      </c>
      <c r="E20" s="23">
        <f t="shared" ref="E20:E22" si="1">STDEV(Q5:S5)</f>
        <v>282.70361393751824</v>
      </c>
      <c r="F20" s="23">
        <f t="shared" ref="F20:F22" si="2">AVERAGE(U5:W5)</f>
        <v>1081</v>
      </c>
      <c r="G20" s="23">
        <f t="shared" ref="G20:G22" si="3">STDEV(U5:W5)</f>
        <v>515.59383239135047</v>
      </c>
      <c r="H20" s="23">
        <f t="shared" ref="H20:H22" si="4">AVERAGE(Y5:AA5)</f>
        <v>2017.7</v>
      </c>
      <c r="I20" s="23">
        <f t="shared" ref="I20:I22" si="5">STDEV(Y5:AA5)</f>
        <v>1018.800014723203</v>
      </c>
      <c r="J20" s="23">
        <f t="shared" ref="J20:J22" si="6">AVERAGE(AC5:AE5)</f>
        <v>3110.6666666666665</v>
      </c>
      <c r="K20" s="23">
        <f t="shared" ref="K20:K22" si="7">STDEV(AC5:AE5)</f>
        <v>818.36564769871291</v>
      </c>
      <c r="L20" s="21"/>
      <c r="M20" s="14"/>
      <c r="N20" s="14"/>
      <c r="O20" s="14"/>
    </row>
    <row r="21" spans="3:15" x14ac:dyDescent="0.25">
      <c r="C21" s="23" t="s">
        <v>56</v>
      </c>
      <c r="D21" s="23">
        <f t="shared" si="0"/>
        <v>647.66666666666663</v>
      </c>
      <c r="E21" s="23">
        <f t="shared" si="1"/>
        <v>601.49923801558828</v>
      </c>
      <c r="F21" s="23">
        <f t="shared" si="2"/>
        <v>1806.3333333333333</v>
      </c>
      <c r="G21" s="23">
        <f t="shared" si="3"/>
        <v>1107.6011616702706</v>
      </c>
      <c r="H21" s="23">
        <f t="shared" si="4"/>
        <v>3936.3333333333335</v>
      </c>
      <c r="I21" s="23">
        <f t="shared" si="5"/>
        <v>428.10318070919931</v>
      </c>
      <c r="J21" s="23">
        <f t="shared" si="6"/>
        <v>5439.666666666667</v>
      </c>
      <c r="K21" s="23">
        <f t="shared" si="7"/>
        <v>835.15048544159743</v>
      </c>
      <c r="L21" s="21"/>
      <c r="M21" s="14"/>
      <c r="N21" s="14"/>
      <c r="O21" s="14"/>
    </row>
    <row r="22" spans="3:15" x14ac:dyDescent="0.25">
      <c r="C22" s="23" t="s">
        <v>57</v>
      </c>
      <c r="D22" s="23">
        <f t="shared" si="0"/>
        <v>699.66666666666663</v>
      </c>
      <c r="E22" s="23">
        <f t="shared" si="1"/>
        <v>779.49363905892994</v>
      </c>
      <c r="F22" s="23">
        <f t="shared" si="2"/>
        <v>2140</v>
      </c>
      <c r="G22" s="23">
        <f t="shared" si="3"/>
        <v>2125.9132155382072</v>
      </c>
      <c r="H22" s="23">
        <f t="shared" si="4"/>
        <v>4433.333333333333</v>
      </c>
      <c r="I22" s="23">
        <f t="shared" si="5"/>
        <v>658.92741127785246</v>
      </c>
      <c r="J22" s="23">
        <f t="shared" si="6"/>
        <v>6305.666666666667</v>
      </c>
      <c r="K22" s="23">
        <f t="shared" si="7"/>
        <v>654.13632626030892</v>
      </c>
      <c r="L22" s="21"/>
      <c r="M22" s="14"/>
      <c r="N22" s="14"/>
      <c r="O22" s="14"/>
    </row>
    <row r="23" spans="3:15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4"/>
      <c r="N23" s="14"/>
      <c r="O23" s="14"/>
    </row>
    <row r="24" spans="3:15" x14ac:dyDescent="0.25"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3:15" x14ac:dyDescent="0.25"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3:15" x14ac:dyDescent="0.25"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3:15" x14ac:dyDescent="0.25">
      <c r="C27" s="8"/>
      <c r="D27" s="8"/>
      <c r="E27" s="8"/>
      <c r="F27" s="8"/>
      <c r="G27" s="8"/>
      <c r="H27" s="8"/>
      <c r="I27" s="8"/>
      <c r="J27" s="8"/>
      <c r="K27" s="8"/>
      <c r="L27" s="8"/>
    </row>
  </sheetData>
  <mergeCells count="20">
    <mergeCell ref="Q2:S2"/>
    <mergeCell ref="U2:W2"/>
    <mergeCell ref="Y2:AA2"/>
    <mergeCell ref="AC2:AE2"/>
    <mergeCell ref="C16:K16"/>
    <mergeCell ref="C1:O1"/>
    <mergeCell ref="M2:O2"/>
    <mergeCell ref="M10:O10"/>
    <mergeCell ref="F17:G17"/>
    <mergeCell ref="H17:I17"/>
    <mergeCell ref="J17:K17"/>
    <mergeCell ref="D17:E17"/>
    <mergeCell ref="C10:C11"/>
    <mergeCell ref="C2:C3"/>
    <mergeCell ref="D10:F10"/>
    <mergeCell ref="G10:I10"/>
    <mergeCell ref="J10:L10"/>
    <mergeCell ref="D2:F2"/>
    <mergeCell ref="G2:I2"/>
    <mergeCell ref="J2:L2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86E0-6F6A-4D9C-85BB-F3CB70311B0A}">
  <dimension ref="D3:I8"/>
  <sheetViews>
    <sheetView zoomScale="55" zoomScaleNormal="55" workbookViewId="0">
      <selection activeCell="H5" sqref="H5:H8"/>
    </sheetView>
  </sheetViews>
  <sheetFormatPr defaultRowHeight="13.8" x14ac:dyDescent="0.25"/>
  <cols>
    <col min="4" max="4" width="13.33203125" style="14" customWidth="1"/>
    <col min="5" max="5" width="12.109375" style="14" customWidth="1"/>
    <col min="6" max="6" width="12" style="14" customWidth="1"/>
    <col min="7" max="7" width="12.6640625" style="14" customWidth="1"/>
    <col min="8" max="9" width="8.88671875" style="14"/>
  </cols>
  <sheetData>
    <row r="3" spans="4:9" x14ac:dyDescent="0.25">
      <c r="D3" s="149" t="s">
        <v>341</v>
      </c>
      <c r="E3" s="150"/>
      <c r="F3" s="150"/>
      <c r="G3" s="151"/>
      <c r="H3" s="123" t="s">
        <v>271</v>
      </c>
      <c r="I3" s="123" t="s">
        <v>257</v>
      </c>
    </row>
    <row r="4" spans="4:9" x14ac:dyDescent="0.25">
      <c r="D4" s="47" t="s">
        <v>188</v>
      </c>
      <c r="E4" s="47" t="s">
        <v>68</v>
      </c>
      <c r="F4" s="65" t="s">
        <v>69</v>
      </c>
      <c r="G4" s="47" t="s">
        <v>70</v>
      </c>
      <c r="H4" s="124"/>
      <c r="I4" s="124"/>
    </row>
    <row r="5" spans="4:9" x14ac:dyDescent="0.25">
      <c r="D5" s="47" t="s">
        <v>267</v>
      </c>
      <c r="E5" s="47">
        <v>3.2450000000000001</v>
      </c>
      <c r="F5" s="47">
        <v>2.1480000000000001</v>
      </c>
      <c r="G5" s="47">
        <v>1.611</v>
      </c>
      <c r="H5" s="47">
        <f>AVERAGE(E5:G5)</f>
        <v>2.3346666666666667</v>
      </c>
      <c r="I5" s="47">
        <f>STDEV(E5:G5)</f>
        <v>0.8328399205929865</v>
      </c>
    </row>
    <row r="6" spans="4:9" x14ac:dyDescent="0.25">
      <c r="D6" s="47" t="s">
        <v>268</v>
      </c>
      <c r="E6" s="47">
        <v>7.718</v>
      </c>
      <c r="F6" s="47">
        <v>5.8769999999999998</v>
      </c>
      <c r="G6" s="47">
        <v>4.4219999999999997</v>
      </c>
      <c r="H6" s="47">
        <f t="shared" ref="H6:H8" si="0">AVERAGE(E6:G6)</f>
        <v>6.0056666666666665</v>
      </c>
      <c r="I6" s="47">
        <f t="shared" ref="I6:I8" si="1">STDEV(E6:G6)</f>
        <v>1.6517627957225969</v>
      </c>
    </row>
    <row r="7" spans="4:9" x14ac:dyDescent="0.25">
      <c r="D7" s="47" t="s">
        <v>269</v>
      </c>
      <c r="E7" s="47">
        <v>13.417</v>
      </c>
      <c r="F7" s="47">
        <v>7.7009999999999996</v>
      </c>
      <c r="G7" s="47">
        <v>12.285</v>
      </c>
      <c r="H7" s="47">
        <f t="shared" si="0"/>
        <v>11.134333333333332</v>
      </c>
      <c r="I7" s="47">
        <f t="shared" si="1"/>
        <v>3.0267456671040782</v>
      </c>
    </row>
    <row r="8" spans="4:9" x14ac:dyDescent="0.25">
      <c r="D8" s="47" t="s">
        <v>270</v>
      </c>
      <c r="E8" s="47">
        <v>18.789000000000001</v>
      </c>
      <c r="F8" s="47">
        <v>8.8119999999999994</v>
      </c>
      <c r="G8" s="47">
        <v>17.087</v>
      </c>
      <c r="H8" s="47">
        <f t="shared" si="0"/>
        <v>14.896000000000001</v>
      </c>
      <c r="I8" s="47">
        <f t="shared" si="1"/>
        <v>5.3371802480335964</v>
      </c>
    </row>
  </sheetData>
  <mergeCells count="3">
    <mergeCell ref="D3:G3"/>
    <mergeCell ref="H3:H4"/>
    <mergeCell ref="I3:I4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D082-4EEF-4CC1-AEBC-E1C902D05F2F}">
  <dimension ref="C1:AC43"/>
  <sheetViews>
    <sheetView zoomScale="70" zoomScaleNormal="70" workbookViewId="0">
      <selection activeCell="E7" sqref="E7:H7"/>
    </sheetView>
  </sheetViews>
  <sheetFormatPr defaultRowHeight="13.8" x14ac:dyDescent="0.25"/>
  <cols>
    <col min="4" max="4" width="18.21875" style="14" customWidth="1"/>
    <col min="5" max="5" width="8.88671875" style="14"/>
    <col min="6" max="8" width="8.88671875" style="57"/>
    <col min="9" max="10" width="8.88671875" style="25"/>
    <col min="11" max="11" width="15.88671875" style="25" customWidth="1"/>
    <col min="12" max="17" width="8.88671875" style="25"/>
    <col min="18" max="18" width="15.5546875" style="25" customWidth="1"/>
    <col min="19" max="24" width="8.88671875" style="25"/>
    <col min="25" max="25" width="12.21875" style="25" customWidth="1"/>
    <col min="26" max="29" width="8.88671875" style="25"/>
  </cols>
  <sheetData>
    <row r="1" spans="3:29" x14ac:dyDescent="0.25">
      <c r="C1" s="125"/>
      <c r="D1" s="125"/>
      <c r="E1" s="125"/>
      <c r="F1" s="125"/>
      <c r="G1" s="125"/>
      <c r="H1" s="125"/>
    </row>
    <row r="2" spans="3:29" x14ac:dyDescent="0.25">
      <c r="D2" s="158" t="s">
        <v>335</v>
      </c>
      <c r="E2" s="158"/>
      <c r="F2" s="158"/>
      <c r="G2" s="158"/>
      <c r="H2" s="158"/>
    </row>
    <row r="3" spans="3:29" x14ac:dyDescent="0.25">
      <c r="C3" s="129"/>
      <c r="D3" s="59"/>
      <c r="E3" s="47" t="s">
        <v>267</v>
      </c>
      <c r="F3" s="59" t="s">
        <v>268</v>
      </c>
      <c r="G3" s="59" t="s">
        <v>269</v>
      </c>
      <c r="H3" s="59" t="s">
        <v>270</v>
      </c>
      <c r="L3"/>
      <c r="M3"/>
      <c r="N3"/>
      <c r="O3"/>
      <c r="S3"/>
      <c r="T3"/>
      <c r="U3"/>
      <c r="V3"/>
      <c r="Z3"/>
      <c r="AA3"/>
      <c r="AB3"/>
      <c r="AC3"/>
    </row>
    <row r="4" spans="3:29" x14ac:dyDescent="0.25">
      <c r="C4" s="129"/>
      <c r="D4" s="47" t="s">
        <v>68</v>
      </c>
      <c r="E4" s="59">
        <v>3.1867200000000002</v>
      </c>
      <c r="F4" s="59">
        <v>5.6437200000000001</v>
      </c>
      <c r="G4" s="59">
        <v>10.588850000000001</v>
      </c>
      <c r="H4" s="59">
        <v>12.994429999999999</v>
      </c>
      <c r="L4"/>
      <c r="M4"/>
      <c r="N4"/>
      <c r="O4"/>
      <c r="S4"/>
      <c r="T4"/>
      <c r="U4"/>
      <c r="V4"/>
      <c r="Z4"/>
      <c r="AA4"/>
      <c r="AB4"/>
      <c r="AC4"/>
    </row>
    <row r="5" spans="3:29" x14ac:dyDescent="0.25">
      <c r="C5" s="129"/>
      <c r="D5" s="47" t="s">
        <v>69</v>
      </c>
      <c r="E5" s="59">
        <v>3.0402499999999999</v>
      </c>
      <c r="F5" s="59">
        <v>4.8645199999999997</v>
      </c>
      <c r="G5" s="59">
        <v>11.1098</v>
      </c>
      <c r="H5" s="59">
        <v>14.6549</v>
      </c>
      <c r="L5"/>
      <c r="M5"/>
      <c r="N5"/>
      <c r="O5"/>
      <c r="S5"/>
      <c r="T5"/>
      <c r="U5"/>
      <c r="V5"/>
      <c r="Z5"/>
      <c r="AA5"/>
      <c r="AB5"/>
      <c r="AC5"/>
    </row>
    <row r="6" spans="3:29" x14ac:dyDescent="0.25">
      <c r="C6" s="129"/>
      <c r="D6" s="47" t="s">
        <v>70</v>
      </c>
      <c r="E6" s="59">
        <v>2.2560699999999998</v>
      </c>
      <c r="F6" s="59">
        <v>7.9443000000000001</v>
      </c>
      <c r="G6" s="59">
        <v>8.6079500000000007</v>
      </c>
      <c r="H6" s="59">
        <v>10.45398</v>
      </c>
      <c r="L6"/>
      <c r="M6"/>
      <c r="N6"/>
      <c r="O6"/>
      <c r="S6"/>
      <c r="T6"/>
      <c r="U6"/>
      <c r="V6"/>
      <c r="Z6"/>
      <c r="AA6"/>
      <c r="AB6"/>
      <c r="AC6"/>
    </row>
    <row r="7" spans="3:29" x14ac:dyDescent="0.25">
      <c r="C7" s="129"/>
      <c r="D7" s="46" t="s">
        <v>334</v>
      </c>
      <c r="E7" s="59">
        <f>AVERAGE(E4:E6)</f>
        <v>2.8276799999999995</v>
      </c>
      <c r="F7" s="59">
        <f t="shared" ref="F7:H7" si="0">AVERAGE(F4:F6)</f>
        <v>6.1508466666666664</v>
      </c>
      <c r="G7" s="59">
        <f t="shared" si="0"/>
        <v>10.102200000000002</v>
      </c>
      <c r="H7" s="59">
        <f t="shared" si="0"/>
        <v>12.701103333333334</v>
      </c>
      <c r="L7"/>
      <c r="M7"/>
      <c r="N7"/>
      <c r="O7"/>
      <c r="S7"/>
      <c r="T7"/>
      <c r="U7"/>
      <c r="V7"/>
      <c r="Z7"/>
      <c r="AA7"/>
      <c r="AB7"/>
      <c r="AC7"/>
    </row>
    <row r="8" spans="3:29" x14ac:dyDescent="0.25">
      <c r="C8" s="129"/>
      <c r="D8" s="46" t="s">
        <v>257</v>
      </c>
      <c r="E8" s="59">
        <f>STDEV(E4:E6)</f>
        <v>0.50041668567305297</v>
      </c>
      <c r="F8" s="59">
        <f>STDEV(F4:F6)</f>
        <v>1.601294571318264</v>
      </c>
      <c r="G8" s="59">
        <f>STDEV(G4:G6)</f>
        <v>1.3200130766397591</v>
      </c>
      <c r="H8" s="59">
        <f>STDEV(H4:H6)</f>
        <v>2.1157652543780117</v>
      </c>
      <c r="L8"/>
      <c r="M8"/>
      <c r="N8"/>
      <c r="O8"/>
      <c r="S8"/>
      <c r="T8"/>
      <c r="U8"/>
      <c r="V8"/>
      <c r="Z8"/>
      <c r="AA8"/>
      <c r="AB8"/>
      <c r="AC8"/>
    </row>
    <row r="9" spans="3:29" x14ac:dyDescent="0.25">
      <c r="C9" s="129"/>
      <c r="D9" s="57"/>
      <c r="E9" s="57"/>
      <c r="L9"/>
      <c r="M9"/>
      <c r="N9"/>
      <c r="O9"/>
      <c r="S9"/>
      <c r="T9"/>
      <c r="U9"/>
      <c r="V9"/>
      <c r="Z9"/>
      <c r="AA9"/>
      <c r="AB9"/>
      <c r="AC9"/>
    </row>
    <row r="10" spans="3:29" x14ac:dyDescent="0.25">
      <c r="C10" s="129"/>
      <c r="F10" s="14"/>
      <c r="G10" s="14"/>
      <c r="H10" s="14"/>
      <c r="L10"/>
      <c r="M10"/>
      <c r="N10"/>
      <c r="O10"/>
      <c r="S10"/>
      <c r="T10"/>
      <c r="U10"/>
      <c r="V10"/>
      <c r="Z10"/>
      <c r="AA10"/>
      <c r="AB10"/>
      <c r="AC10"/>
    </row>
    <row r="11" spans="3:29" x14ac:dyDescent="0.25">
      <c r="C11" s="129"/>
      <c r="L11"/>
      <c r="M11"/>
      <c r="N11"/>
      <c r="O11"/>
      <c r="S11"/>
      <c r="T11"/>
      <c r="U11"/>
      <c r="V11"/>
      <c r="Z11"/>
      <c r="AA11"/>
      <c r="AB11"/>
      <c r="AC11"/>
    </row>
    <row r="12" spans="3:29" x14ac:dyDescent="0.25">
      <c r="C12" s="129"/>
      <c r="M12"/>
      <c r="N12"/>
      <c r="O12"/>
      <c r="S12"/>
      <c r="T12"/>
      <c r="U12"/>
      <c r="V12"/>
      <c r="Z12"/>
      <c r="AA12"/>
      <c r="AB12"/>
      <c r="AC12"/>
    </row>
    <row r="13" spans="3:29" x14ac:dyDescent="0.25">
      <c r="K13"/>
      <c r="L13"/>
      <c r="R13"/>
      <c r="Y13"/>
    </row>
    <row r="14" spans="3:29" x14ac:dyDescent="0.25">
      <c r="K14"/>
      <c r="L14"/>
    </row>
    <row r="15" spans="3:29" x14ac:dyDescent="0.25">
      <c r="K15"/>
      <c r="L15"/>
    </row>
    <row r="16" spans="3:29" x14ac:dyDescent="0.25">
      <c r="F16" s="14"/>
      <c r="G16" s="14"/>
      <c r="K16"/>
      <c r="L16"/>
    </row>
    <row r="17" spans="4:20" x14ac:dyDescent="0.25">
      <c r="D17" s="57"/>
      <c r="K17"/>
      <c r="L17"/>
    </row>
    <row r="18" spans="4:20" x14ac:dyDescent="0.25">
      <c r="D18" s="57"/>
      <c r="H18" s="14"/>
      <c r="I18"/>
    </row>
    <row r="19" spans="4:20" x14ac:dyDescent="0.25">
      <c r="D19" s="57"/>
      <c r="E19" s="57"/>
    </row>
    <row r="20" spans="4:20" x14ac:dyDescent="0.25">
      <c r="E20" s="57"/>
    </row>
    <row r="21" spans="4:20" x14ac:dyDescent="0.25">
      <c r="E21" s="57"/>
      <c r="K21"/>
      <c r="L21"/>
      <c r="M21"/>
      <c r="N21"/>
    </row>
    <row r="22" spans="4:20" x14ac:dyDescent="0.25">
      <c r="E22" s="57"/>
      <c r="K22"/>
    </row>
    <row r="23" spans="4:20" x14ac:dyDescent="0.25">
      <c r="K23"/>
    </row>
    <row r="24" spans="4:20" x14ac:dyDescent="0.25">
      <c r="K24"/>
    </row>
    <row r="26" spans="4:20" x14ac:dyDescent="0.25">
      <c r="T26"/>
    </row>
    <row r="32" spans="4:20" x14ac:dyDescent="0.25">
      <c r="K32"/>
    </row>
    <row r="41" spans="4:21" x14ac:dyDescent="0.25">
      <c r="D41" s="21"/>
      <c r="M41"/>
    </row>
    <row r="42" spans="4:21" x14ac:dyDescent="0.25">
      <c r="D42" s="21"/>
    </row>
    <row r="43" spans="4:21" x14ac:dyDescent="0.25">
      <c r="U43"/>
    </row>
  </sheetData>
  <mergeCells count="3">
    <mergeCell ref="C3:C12"/>
    <mergeCell ref="C1:H1"/>
    <mergeCell ref="D2:H2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582E-DBC6-4100-A84F-F61546C828F9}">
  <dimension ref="D2:Z43"/>
  <sheetViews>
    <sheetView zoomScale="70" zoomScaleNormal="70" workbookViewId="0">
      <selection activeCell="P37" sqref="P37"/>
    </sheetView>
  </sheetViews>
  <sheetFormatPr defaultRowHeight="13.8" x14ac:dyDescent="0.25"/>
  <cols>
    <col min="5" max="5" width="15.77734375" customWidth="1"/>
  </cols>
  <sheetData>
    <row r="2" spans="4:26" x14ac:dyDescent="0.25">
      <c r="D2" s="125"/>
      <c r="E2" s="125"/>
      <c r="F2" s="125"/>
      <c r="G2" s="125"/>
      <c r="H2" s="125"/>
      <c r="I2" s="125"/>
    </row>
    <row r="3" spans="4:26" x14ac:dyDescent="0.25">
      <c r="E3" s="120" t="s">
        <v>336</v>
      </c>
      <c r="F3" s="120"/>
      <c r="G3" s="120"/>
      <c r="H3" s="120"/>
      <c r="I3" s="120"/>
    </row>
    <row r="4" spans="4:26" x14ac:dyDescent="0.25">
      <c r="D4" s="129"/>
      <c r="E4" s="47"/>
      <c r="F4" s="47" t="s">
        <v>267</v>
      </c>
      <c r="G4" s="47" t="s">
        <v>268</v>
      </c>
      <c r="H4" s="47" t="s">
        <v>269</v>
      </c>
      <c r="I4" s="47" t="s">
        <v>270</v>
      </c>
    </row>
    <row r="5" spans="4:26" x14ac:dyDescent="0.25">
      <c r="D5" s="129"/>
      <c r="E5" s="47" t="s">
        <v>68</v>
      </c>
      <c r="F5" s="47">
        <v>5.4123999999999999</v>
      </c>
      <c r="G5" s="47">
        <v>4.8422999999999998</v>
      </c>
      <c r="H5" s="47">
        <v>10.51455</v>
      </c>
      <c r="I5" s="47">
        <v>16.3674</v>
      </c>
    </row>
    <row r="6" spans="4:26" x14ac:dyDescent="0.25">
      <c r="D6" s="129"/>
      <c r="E6" s="47" t="s">
        <v>69</v>
      </c>
      <c r="F6" s="47">
        <v>3.0116999999999998</v>
      </c>
      <c r="G6" s="47">
        <v>6.2869999999999999</v>
      </c>
      <c r="H6" s="47">
        <v>12.4605</v>
      </c>
      <c r="I6" s="47">
        <v>22.177199999999999</v>
      </c>
    </row>
    <row r="7" spans="4:26" x14ac:dyDescent="0.25">
      <c r="D7" s="129"/>
      <c r="E7" s="47" t="s">
        <v>70</v>
      </c>
      <c r="F7" s="47">
        <v>5.9904000000000002</v>
      </c>
      <c r="G7" s="47">
        <v>8.9181100000000004</v>
      </c>
      <c r="H7" s="47">
        <v>15.61171</v>
      </c>
      <c r="I7" s="47">
        <v>23.151509999999998</v>
      </c>
    </row>
    <row r="8" spans="4:26" x14ac:dyDescent="0.25">
      <c r="D8" s="129"/>
      <c r="E8" s="23" t="s">
        <v>271</v>
      </c>
      <c r="F8" s="47">
        <f>AVERAGE(F5:F7)</f>
        <v>4.8048333333333337</v>
      </c>
      <c r="G8" s="47">
        <f>AVERAGE(G5:G7)</f>
        <v>6.6824699999999995</v>
      </c>
      <c r="H8" s="47">
        <f>AVERAGE(H5:H7)</f>
        <v>12.862253333333333</v>
      </c>
      <c r="I8" s="47">
        <f>AVERAGE(I5:I7)</f>
        <v>20.565370000000001</v>
      </c>
    </row>
    <row r="9" spans="4:26" x14ac:dyDescent="0.25">
      <c r="D9" s="129"/>
      <c r="E9" s="23" t="s">
        <v>257</v>
      </c>
      <c r="F9" s="47">
        <f>STDEV(F5:F7)</f>
        <v>1.5795620796072967</v>
      </c>
      <c r="G9" s="47">
        <f>STDEV(G5:G7)</f>
        <v>2.0664835299851827</v>
      </c>
      <c r="H9" s="47">
        <f>STDEV(H5:H7)</f>
        <v>2.5722197266239393</v>
      </c>
      <c r="I9" s="47">
        <f>STDEV(I5:I7)</f>
        <v>3.6680422686631959</v>
      </c>
    </row>
    <row r="10" spans="4:26" x14ac:dyDescent="0.25">
      <c r="D10" s="129"/>
    </row>
    <row r="11" spans="4:26" x14ac:dyDescent="0.25">
      <c r="D11" s="129"/>
    </row>
    <row r="12" spans="4:26" x14ac:dyDescent="0.25">
      <c r="D12" s="129"/>
    </row>
    <row r="13" spans="4:26" x14ac:dyDescent="0.25">
      <c r="D13" s="129"/>
    </row>
    <row r="14" spans="4:26" x14ac:dyDescent="0.25">
      <c r="S14" s="8"/>
      <c r="Z14" s="8"/>
    </row>
    <row r="30" spans="6:12" x14ac:dyDescent="0.25">
      <c r="F30" s="25"/>
    </row>
    <row r="31" spans="6:12" x14ac:dyDescent="0.25">
      <c r="F31" s="25"/>
      <c r="K31" s="25"/>
      <c r="L31" s="25"/>
    </row>
    <row r="32" spans="6:12" x14ac:dyDescent="0.25">
      <c r="F32" s="25"/>
      <c r="K32" s="25"/>
    </row>
    <row r="33" spans="5:17" x14ac:dyDescent="0.25">
      <c r="F33" s="25"/>
      <c r="K33" s="25"/>
      <c r="Q33" s="8"/>
    </row>
    <row r="34" spans="5:17" x14ac:dyDescent="0.25">
      <c r="K34" s="25"/>
    </row>
    <row r="35" spans="5:17" x14ac:dyDescent="0.25">
      <c r="K35" s="25"/>
    </row>
    <row r="42" spans="5:17" x14ac:dyDescent="0.25">
      <c r="E42" s="8"/>
    </row>
    <row r="43" spans="5:17" x14ac:dyDescent="0.25">
      <c r="E43" s="8"/>
    </row>
  </sheetData>
  <mergeCells count="3">
    <mergeCell ref="D2:I2"/>
    <mergeCell ref="D4:D13"/>
    <mergeCell ref="E3:I3"/>
  </mergeCells>
  <phoneticPr fontId="1" type="noConversion"/>
  <conditionalFormatting sqref="K4:O7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68F4-DC28-49D1-B878-9E000DA00939}">
  <dimension ref="C2:AD43"/>
  <sheetViews>
    <sheetView zoomScale="70" zoomScaleNormal="70" workbookViewId="0">
      <selection activeCell="G24" sqref="G24"/>
    </sheetView>
  </sheetViews>
  <sheetFormatPr defaultRowHeight="13.8" x14ac:dyDescent="0.25"/>
  <cols>
    <col min="3" max="3" width="17.109375" customWidth="1"/>
    <col min="5" max="5" width="14.88671875" customWidth="1"/>
  </cols>
  <sheetData>
    <row r="2" spans="3:30" x14ac:dyDescent="0.25">
      <c r="C2" s="159" t="s">
        <v>298</v>
      </c>
      <c r="D2" s="160"/>
      <c r="E2" s="160"/>
      <c r="F2" s="160"/>
      <c r="G2" s="161"/>
      <c r="H2" s="26"/>
      <c r="I2" s="2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3:30" x14ac:dyDescent="0.25">
      <c r="C3" s="47"/>
      <c r="D3" s="59" t="s">
        <v>267</v>
      </c>
      <c r="E3" s="59" t="s">
        <v>268</v>
      </c>
      <c r="F3" s="59" t="s">
        <v>269</v>
      </c>
      <c r="G3" s="59" t="s">
        <v>270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3:30" x14ac:dyDescent="0.25">
      <c r="C4" s="59" t="s">
        <v>68</v>
      </c>
      <c r="D4" s="47">
        <v>7.8364000000000003</v>
      </c>
      <c r="E4" s="47">
        <v>10.1257</v>
      </c>
      <c r="F4" s="47">
        <v>17.337299999999999</v>
      </c>
      <c r="G4" s="47">
        <v>18.0655</v>
      </c>
      <c r="J4" s="25"/>
      <c r="K4" s="25"/>
      <c r="L4" s="25"/>
      <c r="Q4" s="25"/>
      <c r="R4" s="25"/>
      <c r="S4" s="25"/>
      <c r="X4" s="25"/>
      <c r="Y4" s="25"/>
      <c r="Z4" s="25"/>
    </row>
    <row r="5" spans="3:30" x14ac:dyDescent="0.25">
      <c r="C5" s="59" t="s">
        <v>69</v>
      </c>
      <c r="D5" s="47">
        <v>8.9328000000000003</v>
      </c>
      <c r="E5" s="47">
        <v>11.2775</v>
      </c>
      <c r="F5" s="47">
        <v>13.916</v>
      </c>
      <c r="G5" s="47">
        <v>21.220600000000001</v>
      </c>
      <c r="J5" s="25"/>
      <c r="K5" s="25"/>
      <c r="L5" s="25"/>
      <c r="Q5" s="25"/>
      <c r="R5" s="25"/>
      <c r="S5" s="25"/>
      <c r="X5" s="25"/>
      <c r="Y5" s="25"/>
      <c r="Z5" s="25"/>
    </row>
    <row r="6" spans="3:30" x14ac:dyDescent="0.25">
      <c r="C6" s="59" t="s">
        <v>70</v>
      </c>
      <c r="D6" s="47">
        <v>9.4062999999999999</v>
      </c>
      <c r="E6" s="47">
        <v>10.619400000000001</v>
      </c>
      <c r="F6" s="47">
        <v>14.93256</v>
      </c>
      <c r="G6" s="47">
        <v>17.614640000000001</v>
      </c>
      <c r="J6" s="25"/>
      <c r="K6" s="25"/>
      <c r="L6" s="25"/>
      <c r="Q6" s="25"/>
      <c r="R6" s="25"/>
      <c r="S6" s="25"/>
      <c r="X6" s="25"/>
      <c r="Y6" s="25"/>
      <c r="Z6" s="25"/>
    </row>
    <row r="7" spans="3:30" x14ac:dyDescent="0.25">
      <c r="C7" s="46" t="s">
        <v>271</v>
      </c>
      <c r="D7" s="47">
        <f>AVERAGE(D4:D6)</f>
        <v>8.7251666666666665</v>
      </c>
      <c r="E7" s="47">
        <f>AVERAGE(E4:E6)</f>
        <v>10.674199999999999</v>
      </c>
      <c r="F7" s="47">
        <f>AVERAGE(F4:F6)</f>
        <v>15.395286666666665</v>
      </c>
      <c r="G7" s="47">
        <f>AVERAGE(G4:G6)</f>
        <v>18.966913333333334</v>
      </c>
      <c r="J7" s="25"/>
      <c r="K7" s="25"/>
      <c r="L7" s="25"/>
      <c r="Q7" s="25"/>
      <c r="R7" s="25"/>
      <c r="S7" s="25"/>
      <c r="X7" s="25"/>
      <c r="Y7" s="25"/>
      <c r="Z7" s="25"/>
    </row>
    <row r="8" spans="3:30" x14ac:dyDescent="0.25">
      <c r="C8" s="46" t="s">
        <v>257</v>
      </c>
      <c r="D8" s="47">
        <f>STDEV(D4:D6)</f>
        <v>0.80528268535548009</v>
      </c>
      <c r="E8" s="47">
        <f>STDEV(E4:E6)</f>
        <v>0.5778521350657102</v>
      </c>
      <c r="F8" s="47">
        <f>STDEV(F4:F6)</f>
        <v>1.7569605569088143</v>
      </c>
      <c r="G8" s="47">
        <f>STDEV(G4:G6)</f>
        <v>1.9647255224415785</v>
      </c>
      <c r="J8" s="25"/>
      <c r="K8" s="25"/>
      <c r="L8" s="25"/>
      <c r="Q8" s="25"/>
      <c r="R8" s="25"/>
      <c r="S8" s="25"/>
      <c r="X8" s="25"/>
      <c r="Y8" s="25"/>
      <c r="Z8" s="25"/>
    </row>
    <row r="9" spans="3:30" x14ac:dyDescent="0.25">
      <c r="D9" s="25"/>
      <c r="E9" s="25"/>
      <c r="J9" s="25"/>
      <c r="K9" s="25"/>
      <c r="L9" s="25"/>
      <c r="Q9" s="25"/>
      <c r="R9" s="25"/>
      <c r="S9" s="25"/>
      <c r="X9" s="25"/>
      <c r="Y9" s="25"/>
      <c r="Z9" s="25"/>
    </row>
    <row r="10" spans="3:30" x14ac:dyDescent="0.25">
      <c r="D10" s="25"/>
      <c r="E10" s="25"/>
      <c r="J10" s="25"/>
      <c r="K10" s="25"/>
      <c r="L10" s="25"/>
      <c r="Q10" s="25"/>
      <c r="R10" s="25"/>
      <c r="S10" s="25"/>
      <c r="X10" s="25"/>
      <c r="Y10" s="25"/>
      <c r="Z10" s="25"/>
    </row>
    <row r="11" spans="3:30" x14ac:dyDescent="0.25">
      <c r="D11" s="25"/>
      <c r="E11" s="25"/>
      <c r="J11" s="25"/>
      <c r="K11" s="25"/>
      <c r="L11" s="25"/>
      <c r="Q11" s="25"/>
      <c r="R11" s="25"/>
      <c r="S11" s="25"/>
      <c r="X11" s="25"/>
      <c r="Y11" s="25"/>
      <c r="Z11" s="25"/>
    </row>
    <row r="12" spans="3:30" x14ac:dyDescent="0.25">
      <c r="D12" s="25"/>
      <c r="E12" s="25"/>
      <c r="J12" s="25"/>
      <c r="K12" s="25"/>
      <c r="L12" s="25"/>
      <c r="Q12" s="25"/>
      <c r="R12" s="25"/>
      <c r="S12" s="25"/>
      <c r="X12" s="25"/>
      <c r="Y12" s="25"/>
      <c r="Z12" s="25"/>
    </row>
    <row r="13" spans="3:30" x14ac:dyDescent="0.25">
      <c r="D13" s="25"/>
      <c r="E13" s="25"/>
      <c r="J13" s="25"/>
      <c r="K13" s="25"/>
      <c r="L13" s="25"/>
      <c r="Q13" s="25"/>
      <c r="R13" s="25"/>
      <c r="S13" s="25"/>
      <c r="X13" s="25"/>
      <c r="Y13" s="25"/>
      <c r="Z13" s="25"/>
    </row>
    <row r="14" spans="3:30" x14ac:dyDescent="0.25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20" spans="10:13" x14ac:dyDescent="0.25">
      <c r="J20" s="25"/>
      <c r="K20" s="25"/>
    </row>
    <row r="21" spans="10:13" x14ac:dyDescent="0.25">
      <c r="J21" s="25"/>
    </row>
    <row r="22" spans="10:13" x14ac:dyDescent="0.25">
      <c r="J22" s="25"/>
      <c r="M22" s="25"/>
    </row>
    <row r="23" spans="10:13" x14ac:dyDescent="0.25">
      <c r="J23" s="25"/>
      <c r="M23" s="25"/>
    </row>
    <row r="24" spans="10:13" x14ac:dyDescent="0.25">
      <c r="J24" s="25"/>
    </row>
    <row r="25" spans="10:13" x14ac:dyDescent="0.25">
      <c r="J25" s="25"/>
    </row>
    <row r="42" spans="5:5" x14ac:dyDescent="0.25">
      <c r="E42" s="8"/>
    </row>
    <row r="43" spans="5:5" x14ac:dyDescent="0.25">
      <c r="E43" s="8"/>
    </row>
  </sheetData>
  <mergeCells count="1">
    <mergeCell ref="C2:G2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C6D6-6F3C-41DD-9EEA-60429544EF4C}">
  <dimension ref="E2:L18"/>
  <sheetViews>
    <sheetView zoomScale="55" zoomScaleNormal="55" workbookViewId="0">
      <selection activeCell="J19" sqref="J19"/>
    </sheetView>
  </sheetViews>
  <sheetFormatPr defaultRowHeight="13.8" x14ac:dyDescent="0.25"/>
  <cols>
    <col min="5" max="5" width="18.77734375" customWidth="1"/>
    <col min="6" max="6" width="15.88671875" customWidth="1"/>
    <col min="7" max="7" width="16.44140625" customWidth="1"/>
    <col min="8" max="8" width="15" customWidth="1"/>
    <col min="9" max="9" width="15.33203125" customWidth="1"/>
    <col min="10" max="10" width="14.77734375" customWidth="1"/>
    <col min="11" max="11" width="17.21875" customWidth="1"/>
  </cols>
  <sheetData>
    <row r="2" spans="5:12" x14ac:dyDescent="0.25">
      <c r="E2" s="119"/>
      <c r="F2" s="119"/>
      <c r="G2" s="119"/>
      <c r="H2" s="119"/>
      <c r="I2" s="119"/>
      <c r="J2" s="119"/>
      <c r="K2" s="119"/>
      <c r="L2" s="119"/>
    </row>
    <row r="3" spans="5:12" ht="27.6" x14ac:dyDescent="0.25">
      <c r="E3" s="47" t="s">
        <v>188</v>
      </c>
      <c r="F3" s="79" t="s">
        <v>78</v>
      </c>
      <c r="G3" s="79" t="s">
        <v>77</v>
      </c>
      <c r="H3" s="47" t="s">
        <v>79</v>
      </c>
      <c r="I3" s="47" t="s">
        <v>187</v>
      </c>
      <c r="J3" s="47" t="s">
        <v>442</v>
      </c>
      <c r="K3" s="47" t="s">
        <v>181</v>
      </c>
      <c r="L3" s="47" t="s">
        <v>80</v>
      </c>
    </row>
    <row r="4" spans="5:12" x14ac:dyDescent="0.25">
      <c r="E4" s="47" t="s">
        <v>267</v>
      </c>
      <c r="F4" s="3">
        <v>12946.666666666701</v>
      </c>
      <c r="G4" s="47">
        <v>141466.66666666701</v>
      </c>
      <c r="H4" s="3">
        <v>699.66666666666697</v>
      </c>
      <c r="I4" s="47">
        <v>2.3346666666666702</v>
      </c>
      <c r="J4" s="3">
        <v>2.82768</v>
      </c>
      <c r="K4" s="3">
        <v>4.8048333333333302</v>
      </c>
      <c r="L4" s="3">
        <v>8.7251666666666701</v>
      </c>
    </row>
    <row r="5" spans="5:12" x14ac:dyDescent="0.25">
      <c r="E5" s="47" t="s">
        <v>268</v>
      </c>
      <c r="F5" s="3">
        <v>53973.333333333336</v>
      </c>
      <c r="G5" s="47">
        <v>307733.33333333331</v>
      </c>
      <c r="H5" s="3">
        <v>2140</v>
      </c>
      <c r="I5" s="47">
        <v>6.0056666666666665</v>
      </c>
      <c r="J5" s="3">
        <v>6.1508466666666664</v>
      </c>
      <c r="K5" s="3">
        <v>6.6824699999999995</v>
      </c>
      <c r="L5" s="3">
        <v>10.674199999999999</v>
      </c>
    </row>
    <row r="6" spans="5:12" x14ac:dyDescent="0.25">
      <c r="E6" s="47" t="s">
        <v>269</v>
      </c>
      <c r="F6" s="3">
        <v>83680</v>
      </c>
      <c r="G6" s="47">
        <v>1242633.3333333333</v>
      </c>
      <c r="H6" s="3">
        <v>4433.333333333333</v>
      </c>
      <c r="I6" s="47">
        <v>11.134333333333332</v>
      </c>
      <c r="J6" s="3">
        <v>10.102200000000002</v>
      </c>
      <c r="K6" s="3">
        <v>12.862253333333333</v>
      </c>
      <c r="L6" s="3">
        <v>15.395286666666665</v>
      </c>
    </row>
    <row r="7" spans="5:12" x14ac:dyDescent="0.25">
      <c r="E7" s="47" t="s">
        <v>270</v>
      </c>
      <c r="F7" s="3">
        <v>104950</v>
      </c>
      <c r="G7" s="47">
        <v>2096933.33333333</v>
      </c>
      <c r="H7" s="3">
        <v>6305.666666666667</v>
      </c>
      <c r="I7" s="47">
        <v>14.896000000000001</v>
      </c>
      <c r="J7" s="3">
        <v>12.701103333333334</v>
      </c>
      <c r="K7" s="3">
        <v>20.565370000000001</v>
      </c>
      <c r="L7" s="3">
        <v>18.966913333333334</v>
      </c>
    </row>
    <row r="8" spans="5:12" x14ac:dyDescent="0.25">
      <c r="E8" s="14"/>
      <c r="F8" s="14"/>
      <c r="G8" s="14"/>
      <c r="H8" s="14"/>
      <c r="I8" s="14"/>
      <c r="J8" s="14"/>
      <c r="K8" s="14"/>
      <c r="L8" s="14"/>
    </row>
    <row r="9" spans="5:12" x14ac:dyDescent="0.25">
      <c r="E9" s="14"/>
      <c r="F9" s="14"/>
      <c r="G9" s="14"/>
      <c r="H9" s="14"/>
      <c r="I9" s="14"/>
      <c r="J9" s="14"/>
      <c r="K9" s="14"/>
      <c r="L9" s="14"/>
    </row>
    <row r="10" spans="5:12" x14ac:dyDescent="0.25">
      <c r="E10" s="14"/>
      <c r="F10" s="14"/>
      <c r="G10" s="14"/>
      <c r="H10" s="14"/>
      <c r="I10" s="14"/>
      <c r="J10" s="14"/>
      <c r="K10" s="14"/>
      <c r="L10" s="14"/>
    </row>
    <row r="11" spans="5:12" x14ac:dyDescent="0.25">
      <c r="E11" s="14" t="s">
        <v>309</v>
      </c>
      <c r="F11" s="14"/>
      <c r="G11" s="14"/>
      <c r="H11" s="14"/>
      <c r="I11" s="14"/>
      <c r="J11" s="14"/>
      <c r="K11" s="14"/>
      <c r="L11" s="14"/>
    </row>
    <row r="12" spans="5:12" x14ac:dyDescent="0.25">
      <c r="E12" s="119" t="s">
        <v>423</v>
      </c>
      <c r="F12" s="119"/>
      <c r="G12" s="119"/>
      <c r="H12" s="119"/>
      <c r="I12" s="119"/>
      <c r="J12" s="119"/>
      <c r="K12" s="119"/>
      <c r="L12" s="119"/>
    </row>
    <row r="13" spans="5:12" ht="27.6" x14ac:dyDescent="0.25">
      <c r="E13" s="47" t="s">
        <v>188</v>
      </c>
      <c r="F13" s="79" t="s">
        <v>78</v>
      </c>
      <c r="G13" s="79" t="s">
        <v>77</v>
      </c>
      <c r="H13" s="47" t="s">
        <v>79</v>
      </c>
      <c r="I13" s="47" t="s">
        <v>187</v>
      </c>
      <c r="J13" s="47" t="s">
        <v>442</v>
      </c>
      <c r="K13" s="47" t="s">
        <v>181</v>
      </c>
      <c r="L13" s="47" t="s">
        <v>80</v>
      </c>
    </row>
    <row r="14" spans="5:12" x14ac:dyDescent="0.25">
      <c r="E14" s="47" t="s">
        <v>267</v>
      </c>
      <c r="F14" s="47">
        <f>(F4-12946.6666666667)/(104950-12946.6666666667)</f>
        <v>0</v>
      </c>
      <c r="G14" s="47">
        <f>(G4-141466.666666667)/(2096933.33333333-141466.666666667)</f>
        <v>0</v>
      </c>
      <c r="H14" s="47">
        <f>(H4-699.666666666667)/(6305.66666666667-699.666666666667)</f>
        <v>0</v>
      </c>
      <c r="I14" s="47">
        <f>(I4-2.33466666666667)/(14.896-2.33466666666667)</f>
        <v>0</v>
      </c>
      <c r="J14" s="47">
        <f>(J4-2.82768)/(12.7011033333333-2.82768)</f>
        <v>0</v>
      </c>
      <c r="K14" s="47">
        <f>(K4-4.80483333333333)/(20.56537-4.80483333333333)</f>
        <v>0</v>
      </c>
      <c r="L14" s="47">
        <f>(L4-8.72516666666667)/(18.9669133333333-8.72516666666667)</f>
        <v>0</v>
      </c>
    </row>
    <row r="15" spans="5:12" x14ac:dyDescent="0.25">
      <c r="E15" s="47" t="s">
        <v>268</v>
      </c>
      <c r="F15" s="47">
        <f t="shared" ref="F15:F17" si="0">(F5-12946.6666666667)/(104950-12946.6666666667)</f>
        <v>0.44592587225100522</v>
      </c>
      <c r="G15" s="47">
        <f t="shared" ref="G15:G17" si="1">(G5-141466.666666667)/(2096933.33333333-141466.666666667)</f>
        <v>8.5026592117823513E-2</v>
      </c>
      <c r="H15" s="47">
        <f t="shared" ref="H15:H17" si="2">(H5-699.666666666667)/(6305.66666666667-699.666666666667)</f>
        <v>0.2569271019146151</v>
      </c>
      <c r="I15" s="47">
        <f t="shared" ref="I15:I17" si="3">(I5-2.33466666666667)/(14.896-2.33466666666667)</f>
        <v>0.29224604606729626</v>
      </c>
      <c r="J15" s="47">
        <f t="shared" ref="J15:J17" si="4">(J5-2.82768)/(12.7011033333333-2.82768)</f>
        <v>0.33657694544985689</v>
      </c>
      <c r="K15" s="47">
        <f t="shared" ref="K15:K17" si="5">(K5-4.80483333333333)/(20.56537-4.80483333333333)</f>
        <v>0.11913532555257755</v>
      </c>
      <c r="L15" s="47">
        <f t="shared" ref="L15:L17" si="6">(L5-8.72516666666667)/(18.9669133333333-8.72516666666667)</f>
        <v>0.19030282595026138</v>
      </c>
    </row>
    <row r="16" spans="5:12" x14ac:dyDescent="0.25">
      <c r="E16" s="47" t="s">
        <v>269</v>
      </c>
      <c r="F16" s="47">
        <f t="shared" si="0"/>
        <v>0.76881272417666013</v>
      </c>
      <c r="G16" s="47">
        <f t="shared" si="1"/>
        <v>0.56312218737215414</v>
      </c>
      <c r="H16" s="47">
        <f t="shared" si="2"/>
        <v>0.66601260554168107</v>
      </c>
      <c r="I16" s="47">
        <f t="shared" si="3"/>
        <v>0.70053603651417029</v>
      </c>
      <c r="J16" s="47">
        <f t="shared" si="4"/>
        <v>0.73677788892539064</v>
      </c>
      <c r="K16" s="47">
        <f t="shared" si="5"/>
        <v>0.51124020522989821</v>
      </c>
      <c r="L16" s="47">
        <f t="shared" si="6"/>
        <v>0.65126781759882302</v>
      </c>
    </row>
    <row r="17" spans="5:12" x14ac:dyDescent="0.25">
      <c r="E17" s="47" t="s">
        <v>270</v>
      </c>
      <c r="F17" s="47">
        <f t="shared" si="0"/>
        <v>1</v>
      </c>
      <c r="G17" s="47">
        <f t="shared" si="1"/>
        <v>1</v>
      </c>
      <c r="H17" s="47">
        <f t="shared" si="2"/>
        <v>0.99999999999999956</v>
      </c>
      <c r="I17" s="47">
        <f t="shared" si="3"/>
        <v>1</v>
      </c>
      <c r="J17" s="47">
        <f t="shared" si="4"/>
        <v>1.0000000000000036</v>
      </c>
      <c r="K17" s="47">
        <f t="shared" si="5"/>
        <v>1</v>
      </c>
      <c r="L17" s="47">
        <f t="shared" si="6"/>
        <v>1.0000000000000036</v>
      </c>
    </row>
    <row r="18" spans="5:12" x14ac:dyDescent="0.25">
      <c r="K18" s="14"/>
    </row>
  </sheetData>
  <mergeCells count="2">
    <mergeCell ref="E2:L2"/>
    <mergeCell ref="E12:L12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E507-DCA0-4986-9917-FE18A94C1DA4}">
  <dimension ref="A2:AE36"/>
  <sheetViews>
    <sheetView zoomScale="40" zoomScaleNormal="40" workbookViewId="0">
      <selection activeCell="H27" sqref="H27"/>
    </sheetView>
  </sheetViews>
  <sheetFormatPr defaultRowHeight="13.8" x14ac:dyDescent="0.25"/>
  <cols>
    <col min="1" max="2" width="8.88671875" style="14"/>
    <col min="3" max="3" width="13.33203125" style="14" customWidth="1"/>
    <col min="4" max="4" width="12.44140625" style="14" customWidth="1"/>
    <col min="5" max="5" width="13.33203125" style="14" customWidth="1"/>
    <col min="6" max="6" width="12.5546875" style="14" customWidth="1"/>
    <col min="7" max="7" width="13.77734375" style="14" customWidth="1"/>
    <col min="8" max="8" width="13.88671875" style="14" customWidth="1"/>
    <col min="9" max="9" width="14" style="14" customWidth="1"/>
    <col min="10" max="10" width="12.77734375" style="14" customWidth="1"/>
    <col min="11" max="11" width="12.5546875" style="14" customWidth="1"/>
    <col min="12" max="13" width="8.88671875" style="14"/>
  </cols>
  <sheetData>
    <row r="2" spans="1:31" x14ac:dyDescent="0.25">
      <c r="B2" s="137" t="s">
        <v>331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31" x14ac:dyDescent="0.25">
      <c r="B3" s="134" t="s">
        <v>81</v>
      </c>
      <c r="C3" s="135"/>
      <c r="D3" s="135"/>
      <c r="E3" s="135"/>
      <c r="F3" s="119" t="s">
        <v>271</v>
      </c>
      <c r="G3" s="119" t="s">
        <v>257</v>
      </c>
      <c r="H3" s="135" t="s">
        <v>82</v>
      </c>
      <c r="I3" s="135"/>
      <c r="J3" s="135"/>
      <c r="K3" s="136"/>
      <c r="L3" s="119" t="s">
        <v>271</v>
      </c>
      <c r="M3" s="119" t="s">
        <v>257</v>
      </c>
    </row>
    <row r="4" spans="1:31" ht="14.4" x14ac:dyDescent="0.3">
      <c r="A4" s="98" t="s">
        <v>83</v>
      </c>
      <c r="B4" s="47" t="s">
        <v>73</v>
      </c>
      <c r="C4" s="47" t="s">
        <v>68</v>
      </c>
      <c r="D4" s="47" t="s">
        <v>69</v>
      </c>
      <c r="E4" s="5" t="s">
        <v>70</v>
      </c>
      <c r="F4" s="119"/>
      <c r="G4" s="119"/>
      <c r="H4" s="50" t="s">
        <v>73</v>
      </c>
      <c r="I4" s="47" t="s">
        <v>68</v>
      </c>
      <c r="J4" s="47" t="s">
        <v>69</v>
      </c>
      <c r="K4" s="47" t="s">
        <v>70</v>
      </c>
      <c r="L4" s="119"/>
      <c r="M4" s="119"/>
    </row>
    <row r="5" spans="1:31" x14ac:dyDescent="0.25">
      <c r="B5" s="47" t="s">
        <v>52</v>
      </c>
      <c r="C5" s="47">
        <v>0</v>
      </c>
      <c r="D5" s="47">
        <v>0</v>
      </c>
      <c r="E5" s="5">
        <v>0</v>
      </c>
      <c r="F5" s="47">
        <f>AVERAGE(C5:E5)</f>
        <v>0</v>
      </c>
      <c r="G5" s="47">
        <f>STDEV(C5:E5)</f>
        <v>0</v>
      </c>
      <c r="H5" s="50" t="s">
        <v>52</v>
      </c>
      <c r="I5" s="47">
        <v>0</v>
      </c>
      <c r="J5" s="47">
        <v>0</v>
      </c>
      <c r="K5" s="47">
        <v>0</v>
      </c>
      <c r="L5" s="47">
        <f>AVERAGE(I5:K5)</f>
        <v>0</v>
      </c>
      <c r="M5" s="47">
        <f>STDEV(I5:K5)</f>
        <v>0</v>
      </c>
    </row>
    <row r="6" spans="1:31" x14ac:dyDescent="0.25">
      <c r="B6" s="47" t="s">
        <v>53</v>
      </c>
      <c r="C6" s="47">
        <v>2526</v>
      </c>
      <c r="D6" s="47">
        <v>2003</v>
      </c>
      <c r="E6" s="5">
        <v>2685</v>
      </c>
      <c r="F6" s="47">
        <f t="shared" ref="F6:F8" si="0">AVERAGE(C6:E6)</f>
        <v>2404.6666666666665</v>
      </c>
      <c r="G6" s="47">
        <f t="shared" ref="G6:G8" si="1">STDEV(C6:E6)</f>
        <v>356.82255160420277</v>
      </c>
      <c r="H6" s="50" t="s">
        <v>53</v>
      </c>
      <c r="I6" s="47">
        <v>1464</v>
      </c>
      <c r="J6" s="47">
        <v>310</v>
      </c>
      <c r="K6" s="47">
        <v>54</v>
      </c>
      <c r="L6" s="47">
        <f t="shared" ref="L6:L17" si="2">AVERAGE(I6:K6)</f>
        <v>609.33333333333337</v>
      </c>
      <c r="M6" s="47">
        <f t="shared" ref="M6:M17" si="3">STDEV(I6:K6)</f>
        <v>751.14934156486709</v>
      </c>
      <c r="S6" s="25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</row>
    <row r="7" spans="1:31" x14ac:dyDescent="0.25">
      <c r="B7" s="47" t="s">
        <v>54</v>
      </c>
      <c r="C7" s="47">
        <v>5374</v>
      </c>
      <c r="D7" s="47">
        <v>5379</v>
      </c>
      <c r="E7" s="5">
        <v>5770</v>
      </c>
      <c r="F7" s="47">
        <f t="shared" si="0"/>
        <v>5507.666666666667</v>
      </c>
      <c r="G7" s="47">
        <f t="shared" si="1"/>
        <v>227.20108567815723</v>
      </c>
      <c r="H7" s="50" t="s">
        <v>54</v>
      </c>
      <c r="I7" s="47">
        <v>4468</v>
      </c>
      <c r="J7" s="47">
        <v>3309</v>
      </c>
      <c r="K7" s="47">
        <v>2510</v>
      </c>
      <c r="L7" s="47">
        <f t="shared" si="2"/>
        <v>3429</v>
      </c>
      <c r="M7" s="47">
        <f t="shared" si="3"/>
        <v>984.50038090393855</v>
      </c>
      <c r="AE7" s="25"/>
    </row>
    <row r="8" spans="1:31" x14ac:dyDescent="0.25">
      <c r="B8" s="47" t="s">
        <v>55</v>
      </c>
      <c r="C8" s="47">
        <v>11273</v>
      </c>
      <c r="D8" s="47">
        <v>9777</v>
      </c>
      <c r="E8" s="99">
        <v>12491</v>
      </c>
      <c r="F8" s="47">
        <f t="shared" si="0"/>
        <v>11180.333333333334</v>
      </c>
      <c r="G8" s="47">
        <f t="shared" si="1"/>
        <v>1359.3709329441076</v>
      </c>
      <c r="H8" s="50" t="s">
        <v>55</v>
      </c>
      <c r="I8" s="47">
        <v>8322</v>
      </c>
      <c r="J8" s="47">
        <v>6344</v>
      </c>
      <c r="K8" s="47">
        <v>9499</v>
      </c>
      <c r="L8" s="47">
        <f t="shared" si="2"/>
        <v>8055</v>
      </c>
      <c r="M8" s="47">
        <f t="shared" si="3"/>
        <v>1594.3566100468238</v>
      </c>
      <c r="AE8" s="44"/>
    </row>
    <row r="9" spans="1:31" x14ac:dyDescent="0.25">
      <c r="AE9" s="44"/>
    </row>
    <row r="10" spans="1:31" x14ac:dyDescent="0.25">
      <c r="AE10" s="25"/>
    </row>
    <row r="11" spans="1:31" x14ac:dyDescent="0.25">
      <c r="AE11" s="25"/>
    </row>
    <row r="12" spans="1:31" x14ac:dyDescent="0.25">
      <c r="A12" s="100" t="s">
        <v>84</v>
      </c>
      <c r="B12" s="120" t="s">
        <v>81</v>
      </c>
      <c r="C12" s="120"/>
      <c r="D12" s="120"/>
      <c r="E12" s="120"/>
      <c r="F12" s="119" t="s">
        <v>271</v>
      </c>
      <c r="G12" s="119" t="s">
        <v>257</v>
      </c>
      <c r="H12" s="120" t="s">
        <v>82</v>
      </c>
      <c r="I12" s="120"/>
      <c r="J12" s="120"/>
      <c r="K12" s="120"/>
      <c r="L12" s="119" t="s">
        <v>271</v>
      </c>
      <c r="M12" s="119" t="s">
        <v>257</v>
      </c>
      <c r="AE12" s="25"/>
    </row>
    <row r="13" spans="1:31" x14ac:dyDescent="0.25">
      <c r="B13" s="47" t="s">
        <v>73</v>
      </c>
      <c r="C13" s="47" t="s">
        <v>68</v>
      </c>
      <c r="D13" s="47" t="s">
        <v>69</v>
      </c>
      <c r="E13" s="47" t="s">
        <v>70</v>
      </c>
      <c r="F13" s="119"/>
      <c r="G13" s="119"/>
      <c r="H13" s="47" t="s">
        <v>73</v>
      </c>
      <c r="I13" s="47" t="s">
        <v>68</v>
      </c>
      <c r="J13" s="47" t="s">
        <v>69</v>
      </c>
      <c r="K13" s="47" t="s">
        <v>70</v>
      </c>
      <c r="L13" s="119"/>
      <c r="M13" s="119"/>
      <c r="AE13" s="25"/>
    </row>
    <row r="14" spans="1:31" x14ac:dyDescent="0.25">
      <c r="B14" s="47" t="s">
        <v>52</v>
      </c>
      <c r="C14" s="47">
        <v>0</v>
      </c>
      <c r="D14" s="47">
        <v>0</v>
      </c>
      <c r="E14" s="47">
        <v>0</v>
      </c>
      <c r="F14" s="47">
        <f>AVERAGE(C14:E14)</f>
        <v>0</v>
      </c>
      <c r="G14" s="47">
        <f t="shared" ref="G14:G17" si="4">STDEV(C14:E14)</f>
        <v>0</v>
      </c>
      <c r="H14" s="47" t="s">
        <v>52</v>
      </c>
      <c r="I14" s="47">
        <v>0</v>
      </c>
      <c r="J14" s="47">
        <v>0</v>
      </c>
      <c r="K14" s="47">
        <v>0</v>
      </c>
      <c r="L14" s="47">
        <f t="shared" si="2"/>
        <v>0</v>
      </c>
      <c r="M14" s="47">
        <f t="shared" si="3"/>
        <v>0</v>
      </c>
      <c r="AE14" s="25"/>
    </row>
    <row r="15" spans="1:31" x14ac:dyDescent="0.25">
      <c r="B15" s="47" t="s">
        <v>53</v>
      </c>
      <c r="C15" s="47">
        <v>-1317</v>
      </c>
      <c r="D15" s="47">
        <v>-287</v>
      </c>
      <c r="E15" s="47">
        <v>-1057</v>
      </c>
      <c r="F15" s="47">
        <f t="shared" ref="F15:F17" si="5">AVERAGE(C15:E15)</f>
        <v>-887</v>
      </c>
      <c r="G15" s="47">
        <f t="shared" si="4"/>
        <v>535.63046963368322</v>
      </c>
      <c r="H15" s="47" t="s">
        <v>53</v>
      </c>
      <c r="I15" s="47">
        <v>-1281</v>
      </c>
      <c r="J15" s="47">
        <v>-1542</v>
      </c>
      <c r="K15" s="47">
        <v>-761</v>
      </c>
      <c r="L15" s="47">
        <f t="shared" si="2"/>
        <v>-1194.6666666666667</v>
      </c>
      <c r="M15" s="47">
        <f t="shared" si="3"/>
        <v>397.59317566242692</v>
      </c>
      <c r="AE15" s="25"/>
    </row>
    <row r="16" spans="1:31" x14ac:dyDescent="0.25">
      <c r="B16" s="47" t="s">
        <v>54</v>
      </c>
      <c r="C16" s="47">
        <v>-3461</v>
      </c>
      <c r="D16" s="47">
        <v>-2334</v>
      </c>
      <c r="E16" s="47">
        <v>-3323</v>
      </c>
      <c r="F16" s="47">
        <f t="shared" si="5"/>
        <v>-3039.3333333333335</v>
      </c>
      <c r="G16" s="47">
        <f t="shared" si="4"/>
        <v>614.72134608563408</v>
      </c>
      <c r="H16" s="47" t="s">
        <v>54</v>
      </c>
      <c r="I16" s="47">
        <v>-964</v>
      </c>
      <c r="J16" s="47">
        <v>-4216</v>
      </c>
      <c r="K16" s="47">
        <v>-5421</v>
      </c>
      <c r="L16" s="47">
        <f t="shared" si="2"/>
        <v>-3533.6666666666665</v>
      </c>
      <c r="M16" s="47">
        <f t="shared" si="3"/>
        <v>2305.5143316260978</v>
      </c>
      <c r="AE16" s="44"/>
    </row>
    <row r="17" spans="2:31" x14ac:dyDescent="0.25">
      <c r="B17" s="47" t="s">
        <v>55</v>
      </c>
      <c r="C17" s="47">
        <v>-7401</v>
      </c>
      <c r="D17" s="47">
        <v>-6924</v>
      </c>
      <c r="E17" s="92">
        <v>-4726</v>
      </c>
      <c r="F17" s="47">
        <f t="shared" si="5"/>
        <v>-6350.333333333333</v>
      </c>
      <c r="G17" s="47">
        <f t="shared" si="4"/>
        <v>1426.7888187581707</v>
      </c>
      <c r="H17" s="47" t="s">
        <v>55</v>
      </c>
      <c r="I17" s="47">
        <v>-5283</v>
      </c>
      <c r="J17" s="47">
        <v>-6947</v>
      </c>
      <c r="K17" s="47">
        <v>-4270</v>
      </c>
      <c r="L17" s="47">
        <f t="shared" si="2"/>
        <v>-5500</v>
      </c>
      <c r="M17" s="47">
        <f t="shared" si="3"/>
        <v>1351.6282773011224</v>
      </c>
      <c r="AE17" s="25"/>
    </row>
    <row r="18" spans="2:31" x14ac:dyDescent="0.25">
      <c r="AE18" s="44"/>
    </row>
    <row r="19" spans="2:31" x14ac:dyDescent="0.25">
      <c r="AE19" s="44"/>
    </row>
    <row r="20" spans="2:31" x14ac:dyDescent="0.25">
      <c r="AE20" s="25"/>
    </row>
    <row r="21" spans="2:31" x14ac:dyDescent="0.25">
      <c r="AE21" s="25"/>
    </row>
    <row r="22" spans="2:31" x14ac:dyDescent="0.25">
      <c r="AE22" s="25"/>
    </row>
    <row r="23" spans="2:31" x14ac:dyDescent="0.25">
      <c r="AE23" s="25"/>
    </row>
    <row r="24" spans="2:31" x14ac:dyDescent="0.25">
      <c r="AE24" s="25"/>
    </row>
    <row r="33" spans="4:15" x14ac:dyDescent="0.25">
      <c r="D33" s="21"/>
    </row>
    <row r="35" spans="4:15" x14ac:dyDescent="0.25">
      <c r="N35" s="129"/>
      <c r="O35" s="129"/>
    </row>
    <row r="36" spans="4:15" x14ac:dyDescent="0.25">
      <c r="N36" s="129"/>
      <c r="O36" s="129"/>
    </row>
  </sheetData>
  <mergeCells count="16">
    <mergeCell ref="T6:AE6"/>
    <mergeCell ref="O35:O36"/>
    <mergeCell ref="H3:K3"/>
    <mergeCell ref="H12:K12"/>
    <mergeCell ref="L3:L4"/>
    <mergeCell ref="M3:M4"/>
    <mergeCell ref="L12:L13"/>
    <mergeCell ref="M12:M13"/>
    <mergeCell ref="G12:G13"/>
    <mergeCell ref="F3:F4"/>
    <mergeCell ref="G3:G4"/>
    <mergeCell ref="B2:M2"/>
    <mergeCell ref="N35:N36"/>
    <mergeCell ref="B3:E3"/>
    <mergeCell ref="B12:E12"/>
    <mergeCell ref="F12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BEB7-B8EF-42AB-AC02-92BBCE914ADA}">
  <dimension ref="B1:H300"/>
  <sheetViews>
    <sheetView zoomScale="55" zoomScaleNormal="55" workbookViewId="0">
      <selection activeCell="G22" sqref="G22"/>
    </sheetView>
  </sheetViews>
  <sheetFormatPr defaultRowHeight="13.8" x14ac:dyDescent="0.25"/>
  <cols>
    <col min="2" max="2" width="16.6640625" style="14" customWidth="1"/>
    <col min="3" max="3" width="13.5546875" style="14" customWidth="1"/>
    <col min="4" max="4" width="17.33203125" style="14" customWidth="1"/>
    <col min="5" max="5" width="11.44140625" style="14" customWidth="1"/>
  </cols>
  <sheetData>
    <row r="1" spans="2:8" x14ac:dyDescent="0.25">
      <c r="B1" s="110" t="s">
        <v>416</v>
      </c>
      <c r="C1" s="110"/>
      <c r="D1" s="110"/>
      <c r="E1" s="110"/>
    </row>
    <row r="2" spans="2:8" x14ac:dyDescent="0.25">
      <c r="B2" s="120" t="s">
        <v>266</v>
      </c>
      <c r="C2" s="120"/>
      <c r="D2" s="120" t="s">
        <v>240</v>
      </c>
      <c r="E2" s="120"/>
      <c r="F2" s="2"/>
      <c r="G2" s="2"/>
      <c r="H2" s="2"/>
    </row>
    <row r="3" spans="2:8" x14ac:dyDescent="0.25">
      <c r="B3" s="47" t="s">
        <v>262</v>
      </c>
      <c r="C3" s="47" t="s">
        <v>60</v>
      </c>
      <c r="D3" s="47" t="s">
        <v>262</v>
      </c>
      <c r="E3" s="47" t="s">
        <v>191</v>
      </c>
    </row>
    <row r="4" spans="2:8" x14ac:dyDescent="0.25">
      <c r="B4" s="47">
        <v>550</v>
      </c>
      <c r="C4" s="47">
        <v>1.00462E-2</v>
      </c>
      <c r="D4" s="47">
        <v>208</v>
      </c>
      <c r="E4" s="47">
        <v>0.61499999999999999</v>
      </c>
    </row>
    <row r="5" spans="2:8" x14ac:dyDescent="0.25">
      <c r="B5" s="47">
        <v>551</v>
      </c>
      <c r="C5" s="47">
        <v>1.004E-2</v>
      </c>
      <c r="D5" s="47">
        <v>210</v>
      </c>
      <c r="E5" s="47">
        <v>0.161</v>
      </c>
    </row>
    <row r="6" spans="2:8" x14ac:dyDescent="0.25">
      <c r="B6" s="47">
        <v>552</v>
      </c>
      <c r="C6" s="47">
        <v>1.435E-2</v>
      </c>
      <c r="D6" s="47">
        <v>212</v>
      </c>
      <c r="E6" s="47">
        <v>0.54800000000000004</v>
      </c>
    </row>
    <row r="7" spans="2:8" x14ac:dyDescent="0.25">
      <c r="B7" s="47">
        <v>553</v>
      </c>
      <c r="C7" s="47">
        <v>1.291E-2</v>
      </c>
      <c r="D7" s="47">
        <v>214</v>
      </c>
      <c r="E7" s="47">
        <v>0.11600000000000001</v>
      </c>
    </row>
    <row r="8" spans="2:8" x14ac:dyDescent="0.25">
      <c r="B8" s="47">
        <v>554</v>
      </c>
      <c r="C8" s="47">
        <v>3.0130000000000001E-2</v>
      </c>
      <c r="D8" s="47">
        <v>216</v>
      </c>
      <c r="E8" s="47">
        <v>0.50600000000000001</v>
      </c>
    </row>
    <row r="9" spans="2:8" x14ac:dyDescent="0.25">
      <c r="B9" s="47">
        <v>555</v>
      </c>
      <c r="C9" s="47">
        <v>1.004E-2</v>
      </c>
      <c r="D9" s="47">
        <v>218</v>
      </c>
      <c r="E9" s="47">
        <v>0.221</v>
      </c>
    </row>
    <row r="10" spans="2:8" x14ac:dyDescent="0.25">
      <c r="B10" s="47">
        <v>556</v>
      </c>
      <c r="C10" s="47">
        <v>1.291E-2</v>
      </c>
      <c r="D10" s="47">
        <v>220</v>
      </c>
      <c r="E10" s="47">
        <v>0.41</v>
      </c>
    </row>
    <row r="11" spans="2:8" x14ac:dyDescent="0.25">
      <c r="B11" s="47">
        <v>557</v>
      </c>
      <c r="C11" s="47">
        <v>8.6099999999999996E-3</v>
      </c>
      <c r="D11" s="47">
        <v>222</v>
      </c>
      <c r="E11" s="47">
        <v>0.20300000000000001</v>
      </c>
    </row>
    <row r="12" spans="2:8" x14ac:dyDescent="0.25">
      <c r="B12" s="47">
        <v>558</v>
      </c>
      <c r="C12" s="47">
        <v>1.7219999999999999E-2</v>
      </c>
      <c r="D12" s="47">
        <v>224</v>
      </c>
      <c r="E12" s="47">
        <v>0.42799999999999999</v>
      </c>
    </row>
    <row r="13" spans="2:8" x14ac:dyDescent="0.25">
      <c r="B13" s="47">
        <v>559</v>
      </c>
      <c r="C13" s="47">
        <v>2.8700000000000002E-3</v>
      </c>
      <c r="D13" s="47">
        <v>226</v>
      </c>
      <c r="E13" s="47">
        <v>0.152</v>
      </c>
    </row>
    <row r="14" spans="2:8" x14ac:dyDescent="0.25">
      <c r="B14" s="47">
        <v>560</v>
      </c>
      <c r="C14" s="47">
        <v>2.726E-2</v>
      </c>
      <c r="D14" s="47">
        <v>228</v>
      </c>
      <c r="E14" s="47">
        <v>0.48199999999999998</v>
      </c>
    </row>
    <row r="15" spans="2:8" x14ac:dyDescent="0.25">
      <c r="B15" s="47">
        <v>561</v>
      </c>
      <c r="C15" s="47">
        <v>7.1700000000000002E-3</v>
      </c>
      <c r="D15" s="47">
        <v>230</v>
      </c>
      <c r="E15" s="47">
        <v>8.1000000000000003E-2</v>
      </c>
    </row>
    <row r="16" spans="2:8" x14ac:dyDescent="0.25">
      <c r="B16" s="47">
        <v>562</v>
      </c>
      <c r="C16" s="47">
        <v>2.1520000000000001E-2</v>
      </c>
      <c r="D16" s="47">
        <v>232</v>
      </c>
      <c r="E16" s="47">
        <v>0.54800000000000004</v>
      </c>
    </row>
    <row r="17" spans="2:5" x14ac:dyDescent="0.25">
      <c r="B17" s="47">
        <v>563</v>
      </c>
      <c r="C17" s="47">
        <v>7.1700000000000002E-3</v>
      </c>
      <c r="D17" s="47">
        <v>234</v>
      </c>
      <c r="E17" s="47">
        <v>0.55400000000000005</v>
      </c>
    </row>
    <row r="18" spans="2:5" x14ac:dyDescent="0.25">
      <c r="B18" s="47">
        <v>564</v>
      </c>
      <c r="C18" s="47">
        <v>4.3E-3</v>
      </c>
      <c r="D18" s="47">
        <v>236</v>
      </c>
      <c r="E18" s="47">
        <v>0.28499999999999998</v>
      </c>
    </row>
    <row r="19" spans="2:5" x14ac:dyDescent="0.25">
      <c r="B19" s="47">
        <v>565</v>
      </c>
      <c r="C19" s="47">
        <v>1.4300000000000001E-3</v>
      </c>
      <c r="D19" s="47">
        <v>238</v>
      </c>
      <c r="E19" s="47">
        <v>0.26300000000000001</v>
      </c>
    </row>
    <row r="20" spans="2:5" x14ac:dyDescent="0.25">
      <c r="B20" s="47">
        <v>566</v>
      </c>
      <c r="C20" s="47">
        <v>2.009E-2</v>
      </c>
      <c r="D20" s="47">
        <v>240</v>
      </c>
      <c r="E20" s="47">
        <v>0.123</v>
      </c>
    </row>
    <row r="21" spans="2:5" x14ac:dyDescent="0.25">
      <c r="B21" s="47">
        <v>567</v>
      </c>
      <c r="C21" s="47">
        <v>7.1700000000000002E-3</v>
      </c>
      <c r="D21" s="47">
        <v>242</v>
      </c>
      <c r="E21" s="47">
        <v>0.45800000000000002</v>
      </c>
    </row>
    <row r="22" spans="2:5" x14ac:dyDescent="0.25">
      <c r="B22" s="47">
        <v>568</v>
      </c>
      <c r="C22" s="47">
        <v>1.004E-2</v>
      </c>
      <c r="D22" s="47">
        <v>244</v>
      </c>
      <c r="E22" s="47">
        <v>0.216</v>
      </c>
    </row>
    <row r="23" spans="2:5" x14ac:dyDescent="0.25">
      <c r="B23" s="47">
        <v>569</v>
      </c>
      <c r="C23" s="47">
        <v>8.6099999999999996E-3</v>
      </c>
      <c r="D23" s="47">
        <v>246</v>
      </c>
      <c r="E23" s="47">
        <v>0.39600000000000002</v>
      </c>
    </row>
    <row r="24" spans="2:5" x14ac:dyDescent="0.25">
      <c r="B24" s="47">
        <v>570</v>
      </c>
      <c r="C24" s="47">
        <v>2.5819999999999999E-2</v>
      </c>
      <c r="D24" s="47">
        <v>248</v>
      </c>
      <c r="E24" s="47">
        <v>0.46600000000000003</v>
      </c>
    </row>
    <row r="25" spans="2:5" x14ac:dyDescent="0.25">
      <c r="B25" s="47">
        <v>571</v>
      </c>
      <c r="C25" s="47">
        <v>1.004E-2</v>
      </c>
      <c r="D25" s="47">
        <v>250</v>
      </c>
      <c r="E25" s="47">
        <v>0.36399999999999999</v>
      </c>
    </row>
    <row r="26" spans="2:5" x14ac:dyDescent="0.25">
      <c r="B26" s="47">
        <v>572</v>
      </c>
      <c r="C26" s="47">
        <v>8.6099999999999996E-3</v>
      </c>
      <c r="D26" s="47">
        <v>252</v>
      </c>
      <c r="E26" s="47">
        <v>0.26200000000000001</v>
      </c>
    </row>
    <row r="27" spans="2:5" x14ac:dyDescent="0.25">
      <c r="B27" s="47">
        <v>573</v>
      </c>
      <c r="C27" s="47">
        <v>1.435E-2</v>
      </c>
      <c r="D27" s="47">
        <v>254</v>
      </c>
      <c r="E27" s="47">
        <v>0.58299999999999996</v>
      </c>
    </row>
    <row r="28" spans="2:5" x14ac:dyDescent="0.25">
      <c r="B28" s="47">
        <v>574</v>
      </c>
      <c r="C28" s="47">
        <v>2.009E-2</v>
      </c>
      <c r="D28" s="47">
        <v>256</v>
      </c>
      <c r="E28" s="47">
        <v>0.4</v>
      </c>
    </row>
    <row r="29" spans="2:5" x14ac:dyDescent="0.25">
      <c r="B29" s="47">
        <v>575</v>
      </c>
      <c r="C29" s="47">
        <v>2.5819999999999999E-2</v>
      </c>
      <c r="D29" s="47">
        <v>258</v>
      </c>
      <c r="E29" s="47">
        <v>0.33400000000000002</v>
      </c>
    </row>
    <row r="30" spans="2:5" x14ac:dyDescent="0.25">
      <c r="B30" s="47">
        <v>576</v>
      </c>
      <c r="C30" s="47">
        <v>2.726E-2</v>
      </c>
      <c r="D30" s="47">
        <v>260</v>
      </c>
      <c r="E30" s="47">
        <v>0.34100000000000003</v>
      </c>
    </row>
    <row r="31" spans="2:5" x14ac:dyDescent="0.25">
      <c r="B31" s="47">
        <v>577</v>
      </c>
      <c r="C31" s="47">
        <v>2.4389999999999998E-2</v>
      </c>
      <c r="D31" s="47">
        <v>262</v>
      </c>
      <c r="E31" s="47">
        <v>0.42199999999999999</v>
      </c>
    </row>
    <row r="32" spans="2:5" x14ac:dyDescent="0.25">
      <c r="B32" s="47">
        <v>578</v>
      </c>
      <c r="C32" s="47">
        <v>1.291E-2</v>
      </c>
      <c r="D32" s="47">
        <v>264</v>
      </c>
      <c r="E32" s="47">
        <v>0.42699999999999999</v>
      </c>
    </row>
    <row r="33" spans="2:5" x14ac:dyDescent="0.25">
      <c r="B33" s="47">
        <v>579</v>
      </c>
      <c r="C33" s="47">
        <v>2.5819999999999999E-2</v>
      </c>
      <c r="D33" s="47">
        <v>266</v>
      </c>
      <c r="E33" s="47">
        <v>0.40899999999999997</v>
      </c>
    </row>
    <row r="34" spans="2:5" x14ac:dyDescent="0.25">
      <c r="B34" s="47">
        <v>580</v>
      </c>
      <c r="C34" s="47">
        <v>1.004E-2</v>
      </c>
      <c r="D34" s="47">
        <v>268</v>
      </c>
      <c r="E34" s="47">
        <v>0.40899999999999997</v>
      </c>
    </row>
    <row r="35" spans="2:5" x14ac:dyDescent="0.25">
      <c r="B35" s="47">
        <v>581</v>
      </c>
      <c r="C35" s="47">
        <v>2.009E-2</v>
      </c>
      <c r="D35" s="47">
        <v>270</v>
      </c>
      <c r="E35" s="47">
        <v>0.41299999999999998</v>
      </c>
    </row>
    <row r="36" spans="2:5" x14ac:dyDescent="0.25">
      <c r="B36" s="47">
        <v>582</v>
      </c>
      <c r="C36" s="47">
        <v>2.009E-2</v>
      </c>
      <c r="D36" s="47">
        <v>272</v>
      </c>
      <c r="E36" s="47">
        <v>0.42499999999999999</v>
      </c>
    </row>
    <row r="37" spans="2:5" x14ac:dyDescent="0.25">
      <c r="B37" s="47">
        <v>583</v>
      </c>
      <c r="C37" s="47">
        <v>2.009E-2</v>
      </c>
      <c r="D37" s="47">
        <v>274</v>
      </c>
      <c r="E37" s="47">
        <v>0.441</v>
      </c>
    </row>
    <row r="38" spans="2:5" x14ac:dyDescent="0.25">
      <c r="B38" s="47">
        <v>584</v>
      </c>
      <c r="C38" s="47">
        <v>2.2960000000000001E-2</v>
      </c>
      <c r="D38" s="47">
        <v>276</v>
      </c>
      <c r="E38" s="47">
        <v>0.45800000000000002</v>
      </c>
    </row>
    <row r="39" spans="2:5" x14ac:dyDescent="0.25">
      <c r="B39" s="47">
        <v>585</v>
      </c>
      <c r="C39" s="47">
        <v>2.1520000000000001E-2</v>
      </c>
      <c r="D39" s="47">
        <v>278</v>
      </c>
      <c r="E39" s="47">
        <v>0.47599999999999998</v>
      </c>
    </row>
    <row r="40" spans="2:5" x14ac:dyDescent="0.25">
      <c r="B40" s="47">
        <v>586</v>
      </c>
      <c r="C40" s="47">
        <v>2.4389999999999998E-2</v>
      </c>
      <c r="D40" s="47">
        <v>280</v>
      </c>
      <c r="E40" s="47">
        <v>0.49</v>
      </c>
    </row>
    <row r="41" spans="2:5" x14ac:dyDescent="0.25">
      <c r="B41" s="47">
        <v>587</v>
      </c>
      <c r="C41" s="47">
        <v>2.869E-2</v>
      </c>
      <c r="D41" s="47">
        <v>282</v>
      </c>
      <c r="E41" s="47">
        <v>0.496</v>
      </c>
    </row>
    <row r="42" spans="2:5" x14ac:dyDescent="0.25">
      <c r="B42" s="47">
        <v>588</v>
      </c>
      <c r="C42" s="47">
        <v>3.8739999999999997E-2</v>
      </c>
      <c r="D42" s="47">
        <v>284</v>
      </c>
      <c r="E42" s="47">
        <v>0.495</v>
      </c>
    </row>
    <row r="43" spans="2:5" x14ac:dyDescent="0.25">
      <c r="B43" s="47">
        <v>589</v>
      </c>
      <c r="C43" s="47">
        <v>4.1610000000000001E-2</v>
      </c>
      <c r="D43" s="47">
        <v>286</v>
      </c>
      <c r="E43" s="47">
        <v>0.48399999999999999</v>
      </c>
    </row>
    <row r="44" spans="2:5" x14ac:dyDescent="0.25">
      <c r="B44" s="47">
        <v>590</v>
      </c>
      <c r="C44" s="47">
        <v>2.4389999999999998E-2</v>
      </c>
      <c r="D44" s="47">
        <v>288</v>
      </c>
      <c r="E44" s="47">
        <v>0.46600000000000003</v>
      </c>
    </row>
    <row r="45" spans="2:5" x14ac:dyDescent="0.25">
      <c r="B45" s="47">
        <v>591</v>
      </c>
      <c r="C45" s="47">
        <v>3.1559999999999998E-2</v>
      </c>
      <c r="D45" s="47">
        <v>290</v>
      </c>
      <c r="E45" s="47">
        <v>0.44400000000000001</v>
      </c>
    </row>
    <row r="46" spans="2:5" x14ac:dyDescent="0.25">
      <c r="B46" s="47">
        <v>592</v>
      </c>
      <c r="C46" s="47">
        <v>5.4519999999999999E-2</v>
      </c>
      <c r="D46" s="47">
        <v>292</v>
      </c>
      <c r="E46" s="47">
        <v>0.42</v>
      </c>
    </row>
    <row r="47" spans="2:5" x14ac:dyDescent="0.25">
      <c r="B47" s="47">
        <v>593</v>
      </c>
      <c r="C47" s="47">
        <v>4.1610000000000001E-2</v>
      </c>
      <c r="D47" s="47">
        <v>294</v>
      </c>
      <c r="E47" s="47">
        <v>0.39500000000000002</v>
      </c>
    </row>
    <row r="48" spans="2:5" x14ac:dyDescent="0.25">
      <c r="B48" s="47">
        <v>594</v>
      </c>
      <c r="C48" s="47">
        <v>4.7350000000000003E-2</v>
      </c>
      <c r="D48" s="47">
        <v>296</v>
      </c>
      <c r="E48" s="47">
        <v>0.372</v>
      </c>
    </row>
    <row r="49" spans="2:5" x14ac:dyDescent="0.25">
      <c r="B49" s="47">
        <v>595</v>
      </c>
      <c r="C49" s="47">
        <v>5.8819999999999997E-2</v>
      </c>
      <c r="D49" s="47">
        <v>298</v>
      </c>
      <c r="E49" s="47">
        <v>0.35299999999999998</v>
      </c>
    </row>
    <row r="50" spans="2:5" x14ac:dyDescent="0.25">
      <c r="B50" s="47">
        <v>596</v>
      </c>
      <c r="C50" s="47">
        <v>6.3130000000000006E-2</v>
      </c>
      <c r="D50" s="47">
        <v>300</v>
      </c>
      <c r="E50" s="47">
        <v>0.33500000000000002</v>
      </c>
    </row>
    <row r="51" spans="2:5" x14ac:dyDescent="0.25">
      <c r="B51" s="47">
        <v>597</v>
      </c>
      <c r="C51" s="47">
        <v>7.4609999999999996E-2</v>
      </c>
      <c r="D51" s="47">
        <v>302</v>
      </c>
      <c r="E51" s="47">
        <v>0.31900000000000001</v>
      </c>
    </row>
    <row r="52" spans="2:5" x14ac:dyDescent="0.25">
      <c r="B52" s="47">
        <v>598</v>
      </c>
      <c r="C52" s="47">
        <v>8.7520000000000001E-2</v>
      </c>
      <c r="D52" s="47">
        <v>304</v>
      </c>
      <c r="E52" s="47">
        <v>0.30199999999999999</v>
      </c>
    </row>
    <row r="53" spans="2:5" x14ac:dyDescent="0.25">
      <c r="B53" s="47">
        <v>599</v>
      </c>
      <c r="C53" s="47">
        <v>6.6000000000000003E-2</v>
      </c>
      <c r="D53" s="47">
        <v>306</v>
      </c>
      <c r="E53" s="47">
        <v>0.28699999999999998</v>
      </c>
    </row>
    <row r="54" spans="2:5" x14ac:dyDescent="0.25">
      <c r="B54" s="47">
        <v>600</v>
      </c>
      <c r="C54" s="47">
        <v>8.1780000000000005E-2</v>
      </c>
      <c r="D54" s="47">
        <v>308</v>
      </c>
      <c r="E54" s="47">
        <v>0.27</v>
      </c>
    </row>
    <row r="55" spans="2:5" x14ac:dyDescent="0.25">
      <c r="B55" s="47">
        <v>601</v>
      </c>
      <c r="C55" s="47">
        <v>0.14777999999999999</v>
      </c>
      <c r="D55" s="47">
        <v>310</v>
      </c>
      <c r="E55" s="47">
        <v>0.25600000000000001</v>
      </c>
    </row>
    <row r="56" spans="2:5" x14ac:dyDescent="0.25">
      <c r="B56" s="47">
        <v>602</v>
      </c>
      <c r="C56" s="47">
        <v>0.1033</v>
      </c>
      <c r="D56" s="47">
        <v>312</v>
      </c>
      <c r="E56" s="47">
        <v>0.24399999999999999</v>
      </c>
    </row>
    <row r="57" spans="2:5" x14ac:dyDescent="0.25">
      <c r="B57" s="47">
        <v>603</v>
      </c>
      <c r="C57" s="47">
        <v>0.11477999999999999</v>
      </c>
      <c r="D57" s="47">
        <v>314</v>
      </c>
      <c r="E57" s="47">
        <v>0.23400000000000001</v>
      </c>
    </row>
    <row r="58" spans="2:5" x14ac:dyDescent="0.25">
      <c r="B58" s="47">
        <v>604</v>
      </c>
      <c r="C58" s="47">
        <v>0.16356000000000001</v>
      </c>
      <c r="D58" s="47">
        <v>316</v>
      </c>
      <c r="E58" s="47">
        <v>0.22700000000000001</v>
      </c>
    </row>
    <row r="59" spans="2:5" x14ac:dyDescent="0.25">
      <c r="B59" s="47">
        <v>605</v>
      </c>
      <c r="C59" s="47">
        <v>0.16642999999999999</v>
      </c>
      <c r="D59" s="47">
        <v>318</v>
      </c>
      <c r="E59" s="47">
        <v>0.222</v>
      </c>
    </row>
    <row r="60" spans="2:5" x14ac:dyDescent="0.25">
      <c r="B60" s="47">
        <v>606</v>
      </c>
      <c r="C60" s="47">
        <v>0.15637999999999999</v>
      </c>
      <c r="D60" s="47">
        <v>320</v>
      </c>
      <c r="E60" s="47">
        <v>0.214</v>
      </c>
    </row>
    <row r="61" spans="2:5" x14ac:dyDescent="0.25">
      <c r="B61" s="47">
        <v>607</v>
      </c>
      <c r="C61" s="47">
        <v>0.19225</v>
      </c>
      <c r="D61" s="47">
        <v>322</v>
      </c>
      <c r="E61" s="47">
        <v>0.21299999999999999</v>
      </c>
    </row>
    <row r="62" spans="2:5" x14ac:dyDescent="0.25">
      <c r="B62" s="47">
        <v>608</v>
      </c>
      <c r="C62" s="47">
        <v>0.19511999999999999</v>
      </c>
      <c r="D62" s="47">
        <v>324</v>
      </c>
      <c r="E62" s="47">
        <v>0.20699999999999999</v>
      </c>
    </row>
    <row r="63" spans="2:5" x14ac:dyDescent="0.25">
      <c r="B63" s="47">
        <v>609</v>
      </c>
      <c r="C63" s="47">
        <v>0.21521000000000001</v>
      </c>
      <c r="D63" s="47">
        <v>326</v>
      </c>
      <c r="E63" s="47">
        <v>0.20699999999999999</v>
      </c>
    </row>
    <row r="64" spans="2:5" x14ac:dyDescent="0.25">
      <c r="B64" s="47">
        <v>610</v>
      </c>
      <c r="C64" s="47">
        <v>0.23960000000000001</v>
      </c>
      <c r="D64" s="47">
        <v>328</v>
      </c>
      <c r="E64" s="47">
        <v>0.20599999999999999</v>
      </c>
    </row>
    <row r="65" spans="2:5" x14ac:dyDescent="0.25">
      <c r="B65" s="47">
        <v>611</v>
      </c>
      <c r="C65" s="47">
        <v>0.24390000000000001</v>
      </c>
      <c r="D65" s="47">
        <v>330</v>
      </c>
      <c r="E65" s="47">
        <v>0.20300000000000001</v>
      </c>
    </row>
    <row r="66" spans="2:5" x14ac:dyDescent="0.25">
      <c r="B66" s="47">
        <v>612</v>
      </c>
      <c r="C66" s="47">
        <v>0.25395000000000001</v>
      </c>
      <c r="D66" s="47">
        <v>332</v>
      </c>
      <c r="E66" s="47">
        <v>0.20399999999999999</v>
      </c>
    </row>
    <row r="67" spans="2:5" x14ac:dyDescent="0.25">
      <c r="B67" s="47">
        <v>613</v>
      </c>
      <c r="C67" s="47">
        <v>0.30559999999999998</v>
      </c>
      <c r="D67" s="47">
        <v>334</v>
      </c>
      <c r="E67" s="47">
        <v>0.20399999999999999</v>
      </c>
    </row>
    <row r="68" spans="2:5" x14ac:dyDescent="0.25">
      <c r="B68" s="47">
        <v>614</v>
      </c>
      <c r="C68" s="47">
        <v>0.33141999999999999</v>
      </c>
      <c r="D68" s="47">
        <v>336</v>
      </c>
      <c r="E68" s="47">
        <v>0.20200000000000001</v>
      </c>
    </row>
    <row r="69" spans="2:5" x14ac:dyDescent="0.25">
      <c r="B69" s="47">
        <v>615</v>
      </c>
      <c r="C69" s="47">
        <v>0.38880999999999999</v>
      </c>
      <c r="D69" s="47">
        <v>338</v>
      </c>
      <c r="E69" s="47">
        <v>0.20200000000000001</v>
      </c>
    </row>
    <row r="70" spans="2:5" x14ac:dyDescent="0.25">
      <c r="B70" s="47">
        <v>616</v>
      </c>
      <c r="C70" s="47">
        <v>0.40172000000000002</v>
      </c>
      <c r="D70" s="47">
        <v>340</v>
      </c>
      <c r="E70" s="47">
        <v>0.20300000000000001</v>
      </c>
    </row>
    <row r="71" spans="2:5" x14ac:dyDescent="0.25">
      <c r="B71" s="47">
        <v>617</v>
      </c>
      <c r="C71" s="47">
        <v>0.39311000000000001</v>
      </c>
      <c r="D71" s="47">
        <v>342</v>
      </c>
      <c r="E71" s="47">
        <v>0.20499999999999999</v>
      </c>
    </row>
    <row r="72" spans="2:5" x14ac:dyDescent="0.25">
      <c r="B72" s="47">
        <v>618</v>
      </c>
      <c r="C72" s="47">
        <v>0.49067</v>
      </c>
      <c r="D72" s="47">
        <v>344</v>
      </c>
      <c r="E72" s="47">
        <v>0.20599999999999999</v>
      </c>
    </row>
    <row r="73" spans="2:5" x14ac:dyDescent="0.25">
      <c r="B73" s="47">
        <v>619</v>
      </c>
      <c r="C73" s="47">
        <v>0.51363000000000003</v>
      </c>
      <c r="D73" s="47">
        <v>346</v>
      </c>
      <c r="E73" s="47">
        <v>0.20699999999999999</v>
      </c>
    </row>
    <row r="74" spans="2:5" x14ac:dyDescent="0.25">
      <c r="B74" s="47">
        <v>620</v>
      </c>
      <c r="C74" s="47">
        <v>0.49497999999999998</v>
      </c>
      <c r="D74" s="47">
        <v>348</v>
      </c>
      <c r="E74" s="47">
        <v>0.21</v>
      </c>
    </row>
    <row r="75" spans="2:5" x14ac:dyDescent="0.25">
      <c r="B75" s="47">
        <v>621</v>
      </c>
      <c r="C75" s="47">
        <v>0.55667</v>
      </c>
      <c r="D75" s="47">
        <v>350</v>
      </c>
      <c r="E75" s="47">
        <v>0.21199999999999999</v>
      </c>
    </row>
    <row r="76" spans="2:5" x14ac:dyDescent="0.25">
      <c r="B76" s="47">
        <v>622</v>
      </c>
      <c r="C76" s="47">
        <v>0.62841000000000002</v>
      </c>
      <c r="D76" s="47">
        <v>352</v>
      </c>
      <c r="E76" s="47">
        <v>0.217</v>
      </c>
    </row>
    <row r="77" spans="2:5" x14ac:dyDescent="0.25">
      <c r="B77" s="47">
        <v>623</v>
      </c>
      <c r="C77" s="47">
        <v>0.57532000000000005</v>
      </c>
      <c r="D77" s="47">
        <v>354</v>
      </c>
      <c r="E77" s="47">
        <v>0.22</v>
      </c>
    </row>
    <row r="78" spans="2:5" x14ac:dyDescent="0.25">
      <c r="B78" s="47">
        <v>624</v>
      </c>
      <c r="C78" s="47">
        <v>0.63702000000000003</v>
      </c>
      <c r="D78" s="47">
        <v>356</v>
      </c>
      <c r="E78" s="47">
        <v>0.221</v>
      </c>
    </row>
    <row r="79" spans="2:5" x14ac:dyDescent="0.25">
      <c r="B79" s="47">
        <v>625</v>
      </c>
      <c r="C79" s="47">
        <v>0.64849000000000001</v>
      </c>
      <c r="D79" s="47">
        <v>358</v>
      </c>
      <c r="E79" s="47">
        <v>0.224</v>
      </c>
    </row>
    <row r="80" spans="2:5" x14ac:dyDescent="0.25">
      <c r="B80" s="47">
        <v>626</v>
      </c>
      <c r="C80" s="47">
        <v>0.71592999999999996</v>
      </c>
      <c r="D80" s="47">
        <v>360</v>
      </c>
      <c r="E80" s="47">
        <v>0.22800000000000001</v>
      </c>
    </row>
    <row r="81" spans="2:5" x14ac:dyDescent="0.25">
      <c r="B81" s="47">
        <v>627</v>
      </c>
      <c r="C81" s="47">
        <v>0.67288000000000003</v>
      </c>
      <c r="D81" s="47">
        <v>362</v>
      </c>
      <c r="E81" s="47">
        <v>0.23300000000000001</v>
      </c>
    </row>
    <row r="82" spans="2:5" x14ac:dyDescent="0.25">
      <c r="B82" s="47">
        <v>628</v>
      </c>
      <c r="C82" s="47">
        <v>0.75036000000000003</v>
      </c>
      <c r="D82" s="47">
        <v>364</v>
      </c>
      <c r="E82" s="47">
        <v>0.23699999999999999</v>
      </c>
    </row>
    <row r="83" spans="2:5" x14ac:dyDescent="0.25">
      <c r="B83" s="47">
        <v>629</v>
      </c>
      <c r="C83" s="47">
        <v>0.81062000000000001</v>
      </c>
      <c r="D83" s="47">
        <v>366</v>
      </c>
      <c r="E83" s="47">
        <v>0.24199999999999999</v>
      </c>
    </row>
    <row r="84" spans="2:5" x14ac:dyDescent="0.25">
      <c r="B84" s="47">
        <v>630</v>
      </c>
      <c r="C84" s="47">
        <v>0.82640000000000002</v>
      </c>
      <c r="D84" s="47">
        <v>368</v>
      </c>
      <c r="E84" s="47">
        <v>0.246</v>
      </c>
    </row>
    <row r="85" spans="2:5" x14ac:dyDescent="0.25">
      <c r="B85" s="47">
        <v>631</v>
      </c>
      <c r="C85" s="47">
        <v>0.83213999999999999</v>
      </c>
      <c r="D85" s="47">
        <v>370</v>
      </c>
      <c r="E85" s="47">
        <v>0.249</v>
      </c>
    </row>
    <row r="86" spans="2:5" x14ac:dyDescent="0.25">
      <c r="B86" s="47">
        <v>632</v>
      </c>
      <c r="C86" s="47">
        <v>0.89383000000000001</v>
      </c>
      <c r="D86" s="47">
        <v>372</v>
      </c>
      <c r="E86" s="47">
        <v>0.253</v>
      </c>
    </row>
    <row r="87" spans="2:5" x14ac:dyDescent="0.25">
      <c r="B87" s="47">
        <v>633</v>
      </c>
      <c r="C87" s="47">
        <v>0.90530999999999995</v>
      </c>
      <c r="D87" s="47">
        <v>374</v>
      </c>
      <c r="E87" s="47">
        <v>0.25800000000000001</v>
      </c>
    </row>
    <row r="88" spans="2:5" x14ac:dyDescent="0.25">
      <c r="B88" s="47">
        <v>634</v>
      </c>
      <c r="C88" s="47">
        <v>0.92252999999999996</v>
      </c>
      <c r="D88" s="47">
        <v>376</v>
      </c>
      <c r="E88" s="47">
        <v>0.25900000000000001</v>
      </c>
    </row>
    <row r="89" spans="2:5" x14ac:dyDescent="0.25">
      <c r="B89" s="47">
        <v>635</v>
      </c>
      <c r="C89" s="47">
        <v>0.92683000000000004</v>
      </c>
      <c r="D89" s="47">
        <v>378</v>
      </c>
      <c r="E89" s="47">
        <v>0.26200000000000001</v>
      </c>
    </row>
    <row r="90" spans="2:5" x14ac:dyDescent="0.25">
      <c r="B90" s="47">
        <v>636</v>
      </c>
      <c r="C90" s="47">
        <v>0.91247999999999996</v>
      </c>
      <c r="D90" s="47">
        <v>380</v>
      </c>
      <c r="E90" s="47">
        <v>0.26200000000000001</v>
      </c>
    </row>
    <row r="91" spans="2:5" x14ac:dyDescent="0.25">
      <c r="B91" s="47">
        <v>637</v>
      </c>
      <c r="C91" s="47">
        <v>0.95696000000000003</v>
      </c>
      <c r="D91" s="47">
        <v>382</v>
      </c>
      <c r="E91" s="47">
        <v>0.26500000000000001</v>
      </c>
    </row>
    <row r="92" spans="2:5" x14ac:dyDescent="0.25">
      <c r="B92" s="47">
        <v>638</v>
      </c>
      <c r="C92" s="47">
        <v>0.95552000000000004</v>
      </c>
      <c r="D92" s="47">
        <v>384</v>
      </c>
      <c r="E92" s="47">
        <v>0.26700000000000002</v>
      </c>
    </row>
    <row r="93" spans="2:5" x14ac:dyDescent="0.25">
      <c r="B93" s="47">
        <v>639</v>
      </c>
      <c r="C93" s="47">
        <v>0.98565000000000003</v>
      </c>
      <c r="D93" s="47">
        <v>386</v>
      </c>
      <c r="E93" s="47">
        <v>0.26800000000000002</v>
      </c>
    </row>
    <row r="94" spans="2:5" x14ac:dyDescent="0.25">
      <c r="B94" s="47">
        <v>640</v>
      </c>
      <c r="C94" s="47">
        <v>0.92969999999999997</v>
      </c>
      <c r="D94" s="47">
        <v>388</v>
      </c>
      <c r="E94" s="47">
        <v>0.26900000000000002</v>
      </c>
    </row>
    <row r="95" spans="2:5" x14ac:dyDescent="0.25">
      <c r="B95" s="47">
        <v>641</v>
      </c>
      <c r="C95" s="47">
        <v>0.96987000000000001</v>
      </c>
      <c r="D95" s="47">
        <v>390</v>
      </c>
      <c r="E95" s="47">
        <v>0.27100000000000002</v>
      </c>
    </row>
    <row r="96" spans="2:5" x14ac:dyDescent="0.25">
      <c r="B96" s="47">
        <v>642</v>
      </c>
      <c r="C96" s="47">
        <v>1</v>
      </c>
      <c r="D96" s="47">
        <v>392</v>
      </c>
      <c r="E96" s="47">
        <v>0.27100000000000002</v>
      </c>
    </row>
    <row r="97" spans="2:5" x14ac:dyDescent="0.25">
      <c r="B97" s="47">
        <v>643</v>
      </c>
      <c r="C97" s="47">
        <v>0.97704000000000002</v>
      </c>
      <c r="D97" s="47">
        <v>394</v>
      </c>
      <c r="E97" s="47">
        <v>0.27</v>
      </c>
    </row>
    <row r="98" spans="2:5" x14ac:dyDescent="0.25">
      <c r="B98" s="47">
        <v>644</v>
      </c>
      <c r="C98" s="47">
        <v>0.91105000000000003</v>
      </c>
      <c r="D98" s="47">
        <v>396</v>
      </c>
      <c r="E98" s="47">
        <v>0.27</v>
      </c>
    </row>
    <row r="99" spans="2:5" x14ac:dyDescent="0.25">
      <c r="B99" s="47">
        <v>645</v>
      </c>
      <c r="C99" s="47">
        <v>0.91966000000000003</v>
      </c>
      <c r="D99" s="47">
        <v>398</v>
      </c>
      <c r="E99" s="47">
        <v>0.27100000000000002</v>
      </c>
    </row>
    <row r="100" spans="2:5" x14ac:dyDescent="0.25">
      <c r="B100" s="47">
        <v>646</v>
      </c>
      <c r="C100" s="47">
        <v>0.90961000000000003</v>
      </c>
      <c r="D100" s="47">
        <v>400</v>
      </c>
      <c r="E100" s="47">
        <v>0.26900000000000002</v>
      </c>
    </row>
    <row r="101" spans="2:5" x14ac:dyDescent="0.25">
      <c r="B101" s="47">
        <v>647</v>
      </c>
      <c r="C101" s="47">
        <v>0.91535</v>
      </c>
      <c r="D101" s="47">
        <v>402</v>
      </c>
      <c r="E101" s="47">
        <v>0.26800000000000002</v>
      </c>
    </row>
    <row r="102" spans="2:5" x14ac:dyDescent="0.25">
      <c r="B102" s="47">
        <v>648</v>
      </c>
      <c r="C102" s="47">
        <v>0.90961000000000003</v>
      </c>
      <c r="D102" s="47">
        <v>404</v>
      </c>
      <c r="E102" s="47">
        <v>0.26500000000000001</v>
      </c>
    </row>
    <row r="103" spans="2:5" x14ac:dyDescent="0.25">
      <c r="B103" s="47">
        <v>649</v>
      </c>
      <c r="C103" s="47">
        <v>0.91105000000000003</v>
      </c>
      <c r="D103" s="47">
        <v>406</v>
      </c>
      <c r="E103" s="47">
        <v>0.26400000000000001</v>
      </c>
    </row>
    <row r="104" spans="2:5" x14ac:dyDescent="0.25">
      <c r="B104" s="47">
        <v>650</v>
      </c>
      <c r="C104" s="47">
        <v>0.89527000000000001</v>
      </c>
      <c r="D104" s="47">
        <v>408</v>
      </c>
      <c r="E104" s="47">
        <v>0.26</v>
      </c>
    </row>
    <row r="105" spans="2:5" x14ac:dyDescent="0.25">
      <c r="B105" s="47">
        <v>651</v>
      </c>
      <c r="C105" s="47">
        <v>0.86514000000000002</v>
      </c>
      <c r="D105" s="47">
        <v>410</v>
      </c>
      <c r="E105" s="47">
        <v>0.25700000000000001</v>
      </c>
    </row>
    <row r="106" spans="2:5" x14ac:dyDescent="0.25">
      <c r="B106" s="47">
        <v>652</v>
      </c>
      <c r="C106" s="47">
        <v>0.85221999999999998</v>
      </c>
      <c r="D106" s="47">
        <v>412</v>
      </c>
      <c r="E106" s="47">
        <v>0.252</v>
      </c>
    </row>
    <row r="107" spans="2:5" x14ac:dyDescent="0.25">
      <c r="B107" s="47">
        <v>653</v>
      </c>
      <c r="C107" s="47">
        <v>0.78910000000000002</v>
      </c>
      <c r="D107" s="47">
        <v>414</v>
      </c>
      <c r="E107" s="47">
        <v>0.247</v>
      </c>
    </row>
    <row r="108" spans="2:5" x14ac:dyDescent="0.25">
      <c r="B108" s="47">
        <v>654</v>
      </c>
      <c r="C108" s="47">
        <v>0.82782999999999995</v>
      </c>
      <c r="D108" s="47">
        <v>416</v>
      </c>
      <c r="E108" s="47">
        <v>0.24099999999999999</v>
      </c>
    </row>
    <row r="109" spans="2:5" x14ac:dyDescent="0.25">
      <c r="B109" s="47">
        <v>655</v>
      </c>
      <c r="C109" s="47">
        <v>0.83501000000000003</v>
      </c>
      <c r="D109" s="47">
        <v>418</v>
      </c>
      <c r="E109" s="47">
        <v>0.23599999999999999</v>
      </c>
    </row>
    <row r="110" spans="2:5" x14ac:dyDescent="0.25">
      <c r="B110" s="47">
        <v>656</v>
      </c>
      <c r="C110" s="47">
        <v>0.80488000000000004</v>
      </c>
      <c r="D110" s="47">
        <v>420</v>
      </c>
      <c r="E110" s="47">
        <v>0.22900000000000001</v>
      </c>
    </row>
    <row r="111" spans="2:5" x14ac:dyDescent="0.25">
      <c r="B111" s="47">
        <v>657</v>
      </c>
      <c r="C111" s="47">
        <v>0.73026999999999997</v>
      </c>
      <c r="D111" s="47">
        <v>422</v>
      </c>
      <c r="E111" s="47">
        <v>0.224</v>
      </c>
    </row>
    <row r="112" spans="2:5" x14ac:dyDescent="0.25">
      <c r="B112" s="47">
        <v>658</v>
      </c>
      <c r="C112" s="47">
        <v>0.76327</v>
      </c>
      <c r="D112" s="47">
        <v>424</v>
      </c>
      <c r="E112" s="47">
        <v>0.22</v>
      </c>
    </row>
    <row r="113" spans="2:5" x14ac:dyDescent="0.25">
      <c r="B113" s="47">
        <v>659</v>
      </c>
      <c r="C113" s="47">
        <v>0.74604999999999999</v>
      </c>
      <c r="D113" s="47">
        <v>426</v>
      </c>
      <c r="E113" s="47">
        <v>0.215</v>
      </c>
    </row>
    <row r="114" spans="2:5" x14ac:dyDescent="0.25">
      <c r="B114" s="47">
        <v>660</v>
      </c>
      <c r="C114" s="47">
        <v>0.71592999999999996</v>
      </c>
      <c r="D114" s="47">
        <v>428</v>
      </c>
      <c r="E114" s="47">
        <v>0.21099999999999999</v>
      </c>
    </row>
    <row r="115" spans="2:5" x14ac:dyDescent="0.25">
      <c r="B115" s="47">
        <v>661</v>
      </c>
      <c r="C115" s="47">
        <v>0.71736</v>
      </c>
      <c r="D115" s="47">
        <v>430</v>
      </c>
      <c r="E115" s="47">
        <v>0.20799999999999999</v>
      </c>
    </row>
    <row r="116" spans="2:5" x14ac:dyDescent="0.25">
      <c r="B116" s="47">
        <v>662</v>
      </c>
      <c r="C116" s="47">
        <v>0.67288000000000003</v>
      </c>
      <c r="D116" s="47">
        <v>432</v>
      </c>
      <c r="E116" s="47">
        <v>0.20399999999999999</v>
      </c>
    </row>
    <row r="117" spans="2:5" x14ac:dyDescent="0.25">
      <c r="B117" s="47">
        <v>663</v>
      </c>
      <c r="C117" s="47">
        <v>0.66427999999999998</v>
      </c>
      <c r="D117" s="47">
        <v>434</v>
      </c>
      <c r="E117" s="47">
        <v>0.20100000000000001</v>
      </c>
    </row>
    <row r="118" spans="2:5" x14ac:dyDescent="0.25">
      <c r="B118" s="47">
        <v>664</v>
      </c>
      <c r="C118" s="47">
        <v>0.71162000000000003</v>
      </c>
      <c r="D118" s="47">
        <v>436</v>
      </c>
      <c r="E118" s="47">
        <v>0.19700000000000001</v>
      </c>
    </row>
    <row r="119" spans="2:5" x14ac:dyDescent="0.25">
      <c r="B119" s="47">
        <v>665</v>
      </c>
      <c r="C119" s="47">
        <v>0.64993000000000001</v>
      </c>
      <c r="D119" s="47">
        <v>438</v>
      </c>
      <c r="E119" s="47">
        <v>0.193</v>
      </c>
    </row>
    <row r="120" spans="2:5" x14ac:dyDescent="0.25">
      <c r="B120" s="47">
        <v>666</v>
      </c>
      <c r="C120" s="47">
        <v>0.71736</v>
      </c>
      <c r="D120" s="47">
        <v>440</v>
      </c>
      <c r="E120" s="47">
        <v>0.188</v>
      </c>
    </row>
    <row r="121" spans="2:5" x14ac:dyDescent="0.25">
      <c r="B121" s="47">
        <v>667</v>
      </c>
      <c r="C121" s="47">
        <v>0.67862</v>
      </c>
      <c r="D121" s="47">
        <v>442</v>
      </c>
      <c r="E121" s="47">
        <v>0.184</v>
      </c>
    </row>
    <row r="122" spans="2:5" x14ac:dyDescent="0.25">
      <c r="B122" s="47">
        <v>668</v>
      </c>
      <c r="C122" s="47">
        <v>0.60258</v>
      </c>
      <c r="D122" s="47">
        <v>444</v>
      </c>
      <c r="E122" s="47">
        <v>0.17899999999999999</v>
      </c>
    </row>
    <row r="123" spans="2:5" x14ac:dyDescent="0.25">
      <c r="B123" s="47">
        <v>669</v>
      </c>
      <c r="C123" s="47">
        <v>0.63270999999999999</v>
      </c>
      <c r="D123" s="47">
        <v>446</v>
      </c>
      <c r="E123" s="47">
        <v>0.17299999999999999</v>
      </c>
    </row>
    <row r="124" spans="2:5" x14ac:dyDescent="0.25">
      <c r="B124" s="47">
        <v>670</v>
      </c>
      <c r="C124" s="47">
        <v>0.49928</v>
      </c>
      <c r="D124" s="47">
        <v>448</v>
      </c>
      <c r="E124" s="47">
        <v>0.16700000000000001</v>
      </c>
    </row>
    <row r="125" spans="2:5" x14ac:dyDescent="0.25">
      <c r="B125" s="47">
        <v>671</v>
      </c>
      <c r="C125" s="47">
        <v>0.54088999999999998</v>
      </c>
      <c r="D125" s="47">
        <v>450</v>
      </c>
      <c r="E125" s="47">
        <v>0.16200000000000001</v>
      </c>
    </row>
    <row r="126" spans="2:5" x14ac:dyDescent="0.25">
      <c r="B126" s="47">
        <v>672</v>
      </c>
      <c r="C126" s="47">
        <v>0.51937</v>
      </c>
      <c r="D126" s="47">
        <v>452</v>
      </c>
      <c r="E126" s="47">
        <v>0.158</v>
      </c>
    </row>
    <row r="127" spans="2:5" x14ac:dyDescent="0.25">
      <c r="B127" s="47">
        <v>673</v>
      </c>
      <c r="C127" s="47">
        <v>0.55523999999999996</v>
      </c>
      <c r="D127" s="47">
        <v>454</v>
      </c>
      <c r="E127" s="47">
        <v>0.153</v>
      </c>
    </row>
    <row r="128" spans="2:5" x14ac:dyDescent="0.25">
      <c r="B128" s="47">
        <v>674</v>
      </c>
      <c r="C128" s="47">
        <v>0.47632999999999998</v>
      </c>
      <c r="D128" s="47">
        <v>456</v>
      </c>
      <c r="E128" s="47">
        <v>0.14899999999999999</v>
      </c>
    </row>
    <row r="129" spans="2:5" x14ac:dyDescent="0.25">
      <c r="B129" s="47">
        <v>675</v>
      </c>
      <c r="C129" s="47">
        <v>0.53944999999999999</v>
      </c>
      <c r="D129" s="47">
        <v>458</v>
      </c>
      <c r="E129" s="47">
        <v>0.14499999999999999</v>
      </c>
    </row>
    <row r="130" spans="2:5" x14ac:dyDescent="0.25">
      <c r="B130" s="47">
        <v>676</v>
      </c>
      <c r="C130" s="47">
        <v>0.55237000000000003</v>
      </c>
      <c r="D130" s="47">
        <v>460</v>
      </c>
      <c r="E130" s="47">
        <v>0.14099999999999999</v>
      </c>
    </row>
    <row r="131" spans="2:5" x14ac:dyDescent="0.25">
      <c r="B131" s="47">
        <v>677</v>
      </c>
      <c r="C131" s="47">
        <v>0.44333</v>
      </c>
      <c r="D131" s="47">
        <v>462</v>
      </c>
      <c r="E131" s="47">
        <v>0.13800000000000001</v>
      </c>
    </row>
    <row r="132" spans="2:5" x14ac:dyDescent="0.25">
      <c r="B132" s="47">
        <v>678</v>
      </c>
      <c r="C132" s="47">
        <v>0.45337</v>
      </c>
      <c r="D132" s="47">
        <v>464</v>
      </c>
      <c r="E132" s="47">
        <v>0.13500000000000001</v>
      </c>
    </row>
    <row r="133" spans="2:5" x14ac:dyDescent="0.25">
      <c r="B133" s="47">
        <v>679</v>
      </c>
      <c r="C133" s="47">
        <v>0.48493999999999998</v>
      </c>
      <c r="D133" s="47">
        <v>466</v>
      </c>
      <c r="E133" s="47">
        <v>0.13100000000000001</v>
      </c>
    </row>
    <row r="134" spans="2:5" x14ac:dyDescent="0.25">
      <c r="B134" s="47">
        <v>680</v>
      </c>
      <c r="C134" s="47">
        <v>0.50932999999999995</v>
      </c>
      <c r="D134" s="47">
        <v>468</v>
      </c>
      <c r="E134" s="47">
        <v>0.129</v>
      </c>
    </row>
    <row r="135" spans="2:5" x14ac:dyDescent="0.25">
      <c r="B135" s="47">
        <v>681</v>
      </c>
      <c r="C135" s="47">
        <v>0.47345999999999999</v>
      </c>
      <c r="D135" s="47">
        <v>470</v>
      </c>
      <c r="E135" s="47">
        <v>0.127</v>
      </c>
    </row>
    <row r="136" spans="2:5" x14ac:dyDescent="0.25">
      <c r="B136" s="47">
        <v>682</v>
      </c>
      <c r="C136" s="47">
        <v>0.44046000000000002</v>
      </c>
      <c r="D136" s="47">
        <v>472</v>
      </c>
      <c r="E136" s="47">
        <v>0.126</v>
      </c>
    </row>
    <row r="137" spans="2:5" x14ac:dyDescent="0.25">
      <c r="B137" s="47">
        <v>683</v>
      </c>
      <c r="C137" s="47">
        <v>0.43758999999999998</v>
      </c>
      <c r="D137" s="47">
        <v>474</v>
      </c>
      <c r="E137" s="47">
        <v>0.125</v>
      </c>
    </row>
    <row r="138" spans="2:5" x14ac:dyDescent="0.25">
      <c r="B138" s="47">
        <v>684</v>
      </c>
      <c r="C138" s="47">
        <v>0.38880999999999999</v>
      </c>
      <c r="D138" s="47">
        <v>476</v>
      </c>
      <c r="E138" s="47">
        <v>0.124</v>
      </c>
    </row>
    <row r="139" spans="2:5" x14ac:dyDescent="0.25">
      <c r="B139" s="47">
        <v>685</v>
      </c>
      <c r="C139" s="47">
        <v>0.39311000000000001</v>
      </c>
      <c r="D139" s="47">
        <v>478</v>
      </c>
      <c r="E139" s="47">
        <v>0.124</v>
      </c>
    </row>
    <row r="140" spans="2:5" x14ac:dyDescent="0.25">
      <c r="B140" s="47">
        <v>686</v>
      </c>
      <c r="C140" s="47">
        <v>0.33859</v>
      </c>
      <c r="D140" s="47">
        <v>480</v>
      </c>
      <c r="E140" s="47">
        <v>0.124</v>
      </c>
    </row>
    <row r="141" spans="2:5" x14ac:dyDescent="0.25">
      <c r="B141" s="47">
        <v>687</v>
      </c>
      <c r="C141" s="47">
        <v>0.40172000000000002</v>
      </c>
      <c r="D141" s="47">
        <v>482</v>
      </c>
      <c r="E141" s="47">
        <v>0.125</v>
      </c>
    </row>
    <row r="142" spans="2:5" x14ac:dyDescent="0.25">
      <c r="B142" s="47">
        <v>688</v>
      </c>
      <c r="C142" s="47">
        <v>0.41320000000000001</v>
      </c>
      <c r="D142" s="47">
        <v>484</v>
      </c>
      <c r="E142" s="47">
        <v>0.126</v>
      </c>
    </row>
    <row r="143" spans="2:5" x14ac:dyDescent="0.25">
      <c r="B143" s="47">
        <v>689</v>
      </c>
      <c r="C143" s="47">
        <v>0.32568000000000003</v>
      </c>
      <c r="D143" s="47">
        <v>486</v>
      </c>
      <c r="E143" s="47">
        <v>0.128</v>
      </c>
    </row>
    <row r="144" spans="2:5" x14ac:dyDescent="0.25">
      <c r="B144" s="47">
        <v>690</v>
      </c>
      <c r="C144" s="47">
        <v>0.41176000000000001</v>
      </c>
      <c r="D144" s="47">
        <v>488</v>
      </c>
      <c r="E144" s="47">
        <v>0.13100000000000001</v>
      </c>
    </row>
    <row r="145" spans="2:5" x14ac:dyDescent="0.25">
      <c r="B145" s="47">
        <v>691</v>
      </c>
      <c r="C145" s="47">
        <v>0.29268</v>
      </c>
      <c r="D145" s="47">
        <v>490</v>
      </c>
      <c r="E145" s="47">
        <v>0.13300000000000001</v>
      </c>
    </row>
    <row r="146" spans="2:5" x14ac:dyDescent="0.25">
      <c r="B146" s="47">
        <v>692</v>
      </c>
      <c r="C146" s="47">
        <v>0.35868</v>
      </c>
      <c r="D146" s="47">
        <v>492</v>
      </c>
      <c r="E146" s="47">
        <v>0.13600000000000001</v>
      </c>
    </row>
    <row r="147" spans="2:5" x14ac:dyDescent="0.25">
      <c r="B147" s="47">
        <v>693</v>
      </c>
      <c r="C147" s="47">
        <v>0.31563999999999998</v>
      </c>
      <c r="D147" s="47">
        <v>494</v>
      </c>
      <c r="E147" s="47">
        <v>0.14000000000000001</v>
      </c>
    </row>
    <row r="148" spans="2:5" x14ac:dyDescent="0.25">
      <c r="B148" s="47">
        <v>694</v>
      </c>
      <c r="C148" s="47">
        <v>0.33716000000000002</v>
      </c>
      <c r="D148" s="47">
        <v>496</v>
      </c>
      <c r="E148" s="47">
        <v>0.14399999999999999</v>
      </c>
    </row>
    <row r="149" spans="2:5" x14ac:dyDescent="0.25">
      <c r="B149" s="47">
        <v>695</v>
      </c>
      <c r="C149" s="47">
        <v>0.36442000000000002</v>
      </c>
      <c r="D149" s="47">
        <v>498</v>
      </c>
      <c r="E149" s="47">
        <v>0.14799999999999999</v>
      </c>
    </row>
    <row r="150" spans="2:5" x14ac:dyDescent="0.25">
      <c r="B150" s="47">
        <v>696</v>
      </c>
      <c r="C150" s="47">
        <v>0.28406999999999999</v>
      </c>
      <c r="D150" s="47">
        <v>500</v>
      </c>
      <c r="E150" s="47">
        <v>0.153</v>
      </c>
    </row>
    <row r="151" spans="2:5" x14ac:dyDescent="0.25">
      <c r="B151" s="47">
        <v>697</v>
      </c>
      <c r="C151" s="47">
        <v>0.28406999999999999</v>
      </c>
      <c r="D151" s="47">
        <v>502</v>
      </c>
      <c r="E151" s="47">
        <v>0.158</v>
      </c>
    </row>
    <row r="152" spans="2:5" x14ac:dyDescent="0.25">
      <c r="B152" s="47">
        <v>698</v>
      </c>
      <c r="C152" s="47">
        <v>0.27833999999999998</v>
      </c>
      <c r="D152" s="47">
        <v>504</v>
      </c>
      <c r="E152" s="47">
        <v>0.16300000000000001</v>
      </c>
    </row>
    <row r="153" spans="2:5" x14ac:dyDescent="0.25">
      <c r="B153" s="47">
        <v>699</v>
      </c>
      <c r="C153" s="47">
        <v>0.25680999999999998</v>
      </c>
      <c r="D153" s="47">
        <v>506</v>
      </c>
      <c r="E153" s="47">
        <v>0.16800000000000001</v>
      </c>
    </row>
    <row r="154" spans="2:5" x14ac:dyDescent="0.25">
      <c r="B154" s="47">
        <v>700</v>
      </c>
      <c r="C154" s="47">
        <v>0.25538</v>
      </c>
      <c r="D154" s="47">
        <v>508</v>
      </c>
      <c r="E154" s="47">
        <v>0.17399999999999999</v>
      </c>
    </row>
    <row r="155" spans="2:5" x14ac:dyDescent="0.25">
      <c r="B155" s="47">
        <v>701</v>
      </c>
      <c r="C155" s="47">
        <v>0.22095000000000001</v>
      </c>
      <c r="D155" s="47">
        <v>510</v>
      </c>
      <c r="E155" s="47">
        <v>0.17899999999999999</v>
      </c>
    </row>
    <row r="156" spans="2:5" x14ac:dyDescent="0.25">
      <c r="B156" s="47">
        <v>702</v>
      </c>
      <c r="C156" s="47">
        <v>0.23529</v>
      </c>
      <c r="D156" s="47">
        <v>512</v>
      </c>
      <c r="E156" s="47">
        <v>0.186</v>
      </c>
    </row>
    <row r="157" spans="2:5" x14ac:dyDescent="0.25">
      <c r="B157" s="47">
        <v>703</v>
      </c>
      <c r="C157" s="47">
        <v>0.20946999999999999</v>
      </c>
      <c r="D157" s="47">
        <v>514</v>
      </c>
      <c r="E157" s="47">
        <v>0.192</v>
      </c>
    </row>
    <row r="158" spans="2:5" x14ac:dyDescent="0.25">
      <c r="B158" s="47">
        <v>704</v>
      </c>
      <c r="C158" s="47">
        <v>0.22955999999999999</v>
      </c>
      <c r="D158" s="47">
        <v>516</v>
      </c>
      <c r="E158" s="47">
        <v>0.2</v>
      </c>
    </row>
    <row r="159" spans="2:5" x14ac:dyDescent="0.25">
      <c r="B159" s="47">
        <v>705</v>
      </c>
      <c r="C159" s="47">
        <v>0.19511999999999999</v>
      </c>
      <c r="D159" s="47">
        <v>518</v>
      </c>
      <c r="E159" s="47">
        <v>0.20699999999999999</v>
      </c>
    </row>
    <row r="160" spans="2:5" x14ac:dyDescent="0.25">
      <c r="B160" s="47">
        <v>706</v>
      </c>
      <c r="C160" s="47">
        <v>0.25108000000000003</v>
      </c>
      <c r="D160" s="47">
        <v>520</v>
      </c>
      <c r="E160" s="47">
        <v>0.215</v>
      </c>
    </row>
    <row r="161" spans="2:5" x14ac:dyDescent="0.25">
      <c r="B161" s="47">
        <v>707</v>
      </c>
      <c r="C161" s="47">
        <v>0.20372999999999999</v>
      </c>
      <c r="D161" s="47">
        <v>522</v>
      </c>
      <c r="E161" s="47">
        <v>0.223</v>
      </c>
    </row>
    <row r="162" spans="2:5" x14ac:dyDescent="0.25">
      <c r="B162" s="47">
        <v>708</v>
      </c>
      <c r="C162" s="47">
        <v>0.17791000000000001</v>
      </c>
      <c r="D162" s="47">
        <v>524</v>
      </c>
      <c r="E162" s="47">
        <v>0.23100000000000001</v>
      </c>
    </row>
    <row r="163" spans="2:5" x14ac:dyDescent="0.25">
      <c r="B163" s="47">
        <v>709</v>
      </c>
      <c r="C163" s="47">
        <v>0.17216999999999999</v>
      </c>
      <c r="D163" s="47">
        <v>526</v>
      </c>
      <c r="E163" s="47">
        <v>0.23899999999999999</v>
      </c>
    </row>
    <row r="164" spans="2:5" x14ac:dyDescent="0.25">
      <c r="B164" s="47">
        <v>710</v>
      </c>
      <c r="C164" s="47">
        <v>0.17791000000000001</v>
      </c>
      <c r="D164" s="47">
        <v>528</v>
      </c>
      <c r="E164" s="47">
        <v>0.248</v>
      </c>
    </row>
    <row r="165" spans="2:5" x14ac:dyDescent="0.25">
      <c r="B165" s="47">
        <v>711</v>
      </c>
      <c r="C165" s="47">
        <v>0.17504</v>
      </c>
      <c r="D165" s="47">
        <v>530</v>
      </c>
      <c r="E165" s="47">
        <v>0.25700000000000001</v>
      </c>
    </row>
    <row r="166" spans="2:5" x14ac:dyDescent="0.25">
      <c r="B166" s="47">
        <v>712</v>
      </c>
      <c r="C166" s="47">
        <v>0.1736</v>
      </c>
      <c r="D166" s="47">
        <v>532</v>
      </c>
      <c r="E166" s="47">
        <v>0.26500000000000001</v>
      </c>
    </row>
    <row r="167" spans="2:5" x14ac:dyDescent="0.25">
      <c r="B167" s="47">
        <v>713</v>
      </c>
      <c r="C167" s="47">
        <v>0.15637999999999999</v>
      </c>
      <c r="D167" s="47">
        <v>534</v>
      </c>
      <c r="E167" s="47">
        <v>0.27600000000000002</v>
      </c>
    </row>
    <row r="168" spans="2:5" x14ac:dyDescent="0.25">
      <c r="B168" s="47">
        <v>714</v>
      </c>
      <c r="C168" s="47">
        <v>0.14491000000000001</v>
      </c>
      <c r="D168" s="47">
        <v>536</v>
      </c>
      <c r="E168" s="47">
        <v>0.28499999999999998</v>
      </c>
    </row>
    <row r="169" spans="2:5" x14ac:dyDescent="0.25">
      <c r="B169" s="47">
        <v>715</v>
      </c>
      <c r="C169" s="47">
        <v>0.14777999999999999</v>
      </c>
      <c r="D169" s="47">
        <v>538</v>
      </c>
      <c r="E169" s="47">
        <v>0.29499999999999998</v>
      </c>
    </row>
    <row r="170" spans="2:5" x14ac:dyDescent="0.25">
      <c r="B170" s="47">
        <v>716</v>
      </c>
      <c r="C170" s="47">
        <v>0.16069</v>
      </c>
      <c r="D170" s="47">
        <v>540</v>
      </c>
      <c r="E170" s="47">
        <v>0.30499999999999999</v>
      </c>
    </row>
    <row r="171" spans="2:5" x14ac:dyDescent="0.25">
      <c r="B171" s="47">
        <v>717</v>
      </c>
      <c r="C171" s="47">
        <v>0.13916999999999999</v>
      </c>
      <c r="D171" s="47">
        <v>542</v>
      </c>
      <c r="E171" s="47">
        <v>0.315</v>
      </c>
    </row>
    <row r="172" spans="2:5" x14ac:dyDescent="0.25">
      <c r="B172" s="47">
        <v>718</v>
      </c>
      <c r="C172" s="47">
        <v>0.12912000000000001</v>
      </c>
      <c r="D172" s="47">
        <v>544</v>
      </c>
      <c r="E172" s="47">
        <v>0.32500000000000001</v>
      </c>
    </row>
    <row r="173" spans="2:5" x14ac:dyDescent="0.25">
      <c r="B173" s="47">
        <v>719</v>
      </c>
      <c r="C173" s="47">
        <v>0.13056000000000001</v>
      </c>
      <c r="D173" s="47">
        <v>546</v>
      </c>
      <c r="E173" s="47">
        <v>0.33500000000000002</v>
      </c>
    </row>
    <row r="174" spans="2:5" x14ac:dyDescent="0.25">
      <c r="B174" s="47">
        <v>720</v>
      </c>
      <c r="C174" s="47">
        <v>0.11334</v>
      </c>
      <c r="D174" s="47">
        <v>548</v>
      </c>
      <c r="E174" s="47">
        <v>0.34599999999999997</v>
      </c>
    </row>
    <row r="175" spans="2:5" x14ac:dyDescent="0.25">
      <c r="B175" s="47">
        <v>721</v>
      </c>
      <c r="C175" s="47">
        <v>0.11334</v>
      </c>
      <c r="D175" s="47">
        <v>550</v>
      </c>
      <c r="E175" s="47">
        <v>0.35599999999999998</v>
      </c>
    </row>
    <row r="176" spans="2:5" x14ac:dyDescent="0.25">
      <c r="B176" s="47">
        <v>722</v>
      </c>
      <c r="C176" s="47">
        <v>0.11191</v>
      </c>
      <c r="D176" s="47">
        <v>552</v>
      </c>
      <c r="E176" s="47">
        <v>0.36699999999999999</v>
      </c>
    </row>
    <row r="177" spans="2:5" x14ac:dyDescent="0.25">
      <c r="B177" s="47">
        <v>723</v>
      </c>
      <c r="C177" s="47">
        <v>0.11477999999999999</v>
      </c>
      <c r="D177" s="47">
        <v>554</v>
      </c>
      <c r="E177" s="47">
        <v>0.377</v>
      </c>
    </row>
    <row r="178" spans="2:5" x14ac:dyDescent="0.25">
      <c r="B178" s="47">
        <v>724</v>
      </c>
      <c r="C178" s="47">
        <v>8.8950000000000001E-2</v>
      </c>
      <c r="D178" s="47">
        <v>556</v>
      </c>
      <c r="E178" s="47">
        <v>0.38900000000000001</v>
      </c>
    </row>
    <row r="179" spans="2:5" x14ac:dyDescent="0.25">
      <c r="B179" s="47">
        <v>725</v>
      </c>
      <c r="C179" s="47">
        <v>9.6129999999999993E-2</v>
      </c>
      <c r="D179" s="47">
        <v>558</v>
      </c>
      <c r="E179" s="47">
        <v>0.40100000000000002</v>
      </c>
    </row>
    <row r="180" spans="2:5" x14ac:dyDescent="0.25">
      <c r="B180" s="47">
        <v>726</v>
      </c>
      <c r="C180" s="47">
        <v>0.10904</v>
      </c>
      <c r="D180" s="47">
        <v>560</v>
      </c>
      <c r="E180" s="47">
        <v>0.41199999999999998</v>
      </c>
    </row>
    <row r="181" spans="2:5" x14ac:dyDescent="0.25">
      <c r="B181" s="47">
        <v>727</v>
      </c>
      <c r="C181" s="47">
        <v>9.4689999999999996E-2</v>
      </c>
      <c r="D181" s="47">
        <v>562</v>
      </c>
      <c r="E181" s="47">
        <v>0.42399999999999999</v>
      </c>
    </row>
    <row r="182" spans="2:5" x14ac:dyDescent="0.25">
      <c r="B182" s="47">
        <v>728</v>
      </c>
      <c r="C182" s="47">
        <v>0.1076</v>
      </c>
      <c r="D182" s="47">
        <v>564</v>
      </c>
      <c r="E182" s="47">
        <v>0.435</v>
      </c>
    </row>
    <row r="183" spans="2:5" x14ac:dyDescent="0.25">
      <c r="B183" s="47">
        <v>729</v>
      </c>
      <c r="C183" s="47">
        <v>9.4689999999999996E-2</v>
      </c>
      <c r="D183" s="47">
        <v>566</v>
      </c>
      <c r="E183" s="47">
        <v>0.44600000000000001</v>
      </c>
    </row>
    <row r="184" spans="2:5" x14ac:dyDescent="0.25">
      <c r="B184" s="47">
        <v>730</v>
      </c>
      <c r="C184" s="47">
        <v>6.1690000000000002E-2</v>
      </c>
      <c r="D184" s="47">
        <v>568</v>
      </c>
      <c r="E184" s="47">
        <v>0.45800000000000002</v>
      </c>
    </row>
    <row r="185" spans="2:5" x14ac:dyDescent="0.25">
      <c r="B185" s="47">
        <v>731</v>
      </c>
      <c r="C185" s="47">
        <v>8.0339999999999995E-2</v>
      </c>
      <c r="D185" s="47">
        <v>570</v>
      </c>
      <c r="E185" s="47">
        <v>0.47</v>
      </c>
    </row>
    <row r="186" spans="2:5" x14ac:dyDescent="0.25">
      <c r="B186" s="47">
        <v>732</v>
      </c>
      <c r="C186" s="47">
        <v>8.0339999999999995E-2</v>
      </c>
      <c r="D186" s="47">
        <v>572</v>
      </c>
      <c r="E186" s="47">
        <v>0.48099999999999998</v>
      </c>
    </row>
    <row r="187" spans="2:5" x14ac:dyDescent="0.25">
      <c r="B187" s="47">
        <v>733</v>
      </c>
      <c r="C187" s="47">
        <v>8.0339999999999995E-2</v>
      </c>
      <c r="D187" s="47">
        <v>574</v>
      </c>
      <c r="E187" s="47">
        <v>0.49399999999999999</v>
      </c>
    </row>
    <row r="188" spans="2:5" x14ac:dyDescent="0.25">
      <c r="B188" s="47">
        <v>734</v>
      </c>
      <c r="C188" s="47">
        <v>9.1819999999999999E-2</v>
      </c>
      <c r="D188" s="47">
        <v>576</v>
      </c>
      <c r="E188" s="47">
        <v>0.50700000000000001</v>
      </c>
    </row>
    <row r="189" spans="2:5" x14ac:dyDescent="0.25">
      <c r="B189" s="47">
        <v>735</v>
      </c>
      <c r="C189" s="47">
        <v>6.7430000000000004E-2</v>
      </c>
      <c r="D189" s="47">
        <v>578</v>
      </c>
      <c r="E189" s="47">
        <v>0.52100000000000002</v>
      </c>
    </row>
    <row r="190" spans="2:5" x14ac:dyDescent="0.25">
      <c r="B190" s="47">
        <v>736</v>
      </c>
      <c r="C190" s="47">
        <v>7.3169999999999999E-2</v>
      </c>
      <c r="D190" s="47">
        <v>580</v>
      </c>
      <c r="E190" s="47">
        <v>0.53400000000000003</v>
      </c>
    </row>
    <row r="191" spans="2:5" x14ac:dyDescent="0.25">
      <c r="B191" s="47">
        <v>737</v>
      </c>
      <c r="C191" s="47">
        <v>6.8870000000000001E-2</v>
      </c>
      <c r="D191" s="47">
        <v>582</v>
      </c>
      <c r="E191" s="47">
        <v>0.54900000000000004</v>
      </c>
    </row>
    <row r="192" spans="2:5" x14ac:dyDescent="0.25">
      <c r="B192" s="47">
        <v>738</v>
      </c>
      <c r="C192" s="47">
        <v>4.4479999999999999E-2</v>
      </c>
      <c r="D192" s="47">
        <v>584</v>
      </c>
      <c r="E192" s="47">
        <v>0.56399999999999995</v>
      </c>
    </row>
    <row r="193" spans="2:5" x14ac:dyDescent="0.25">
      <c r="B193" s="47">
        <v>739</v>
      </c>
      <c r="C193" s="47">
        <v>5.595E-2</v>
      </c>
      <c r="D193" s="47">
        <v>586</v>
      </c>
      <c r="E193" s="47">
        <v>0.57999999999999996</v>
      </c>
    </row>
    <row r="194" spans="2:5" x14ac:dyDescent="0.25">
      <c r="B194" s="47">
        <v>740</v>
      </c>
      <c r="C194" s="47">
        <v>5.4519999999999999E-2</v>
      </c>
      <c r="D194" s="47">
        <v>588</v>
      </c>
      <c r="E194" s="47">
        <v>0.59599999999999997</v>
      </c>
    </row>
    <row r="195" spans="2:5" x14ac:dyDescent="0.25">
      <c r="B195" s="47">
        <v>741</v>
      </c>
      <c r="C195" s="47">
        <v>5.4519999999999999E-2</v>
      </c>
      <c r="D195" s="47">
        <v>590</v>
      </c>
      <c r="E195" s="47">
        <v>0.61199999999999999</v>
      </c>
    </row>
    <row r="196" spans="2:5" x14ac:dyDescent="0.25">
      <c r="B196" s="47">
        <v>742</v>
      </c>
      <c r="C196" s="47">
        <v>7.3169999999999999E-2</v>
      </c>
      <c r="D196" s="47">
        <v>592</v>
      </c>
      <c r="E196" s="47">
        <v>0.628</v>
      </c>
    </row>
    <row r="197" spans="2:5" x14ac:dyDescent="0.25">
      <c r="B197" s="47">
        <v>743</v>
      </c>
      <c r="C197" s="47">
        <v>4.8779999999999997E-2</v>
      </c>
      <c r="D197" s="47">
        <v>594</v>
      </c>
      <c r="E197" s="47">
        <v>0.64500000000000002</v>
      </c>
    </row>
    <row r="198" spans="2:5" x14ac:dyDescent="0.25">
      <c r="B198" s="47">
        <v>744</v>
      </c>
      <c r="C198" s="47">
        <v>6.4560000000000006E-2</v>
      </c>
      <c r="D198" s="47">
        <v>596</v>
      </c>
      <c r="E198" s="47">
        <v>0.66200000000000003</v>
      </c>
    </row>
    <row r="199" spans="2:5" x14ac:dyDescent="0.25">
      <c r="B199" s="47">
        <v>745</v>
      </c>
      <c r="C199" s="47">
        <v>3.73E-2</v>
      </c>
      <c r="D199" s="47">
        <v>598</v>
      </c>
      <c r="E199" s="47">
        <v>0.67900000000000005</v>
      </c>
    </row>
    <row r="200" spans="2:5" x14ac:dyDescent="0.25">
      <c r="B200" s="47">
        <v>746</v>
      </c>
      <c r="C200" s="47">
        <v>6.4560000000000006E-2</v>
      </c>
      <c r="D200" s="47">
        <v>600</v>
      </c>
      <c r="E200" s="47">
        <v>0.69599999999999995</v>
      </c>
    </row>
    <row r="201" spans="2:5" x14ac:dyDescent="0.25">
      <c r="B201" s="47">
        <v>747</v>
      </c>
      <c r="C201" s="47">
        <v>5.3080000000000002E-2</v>
      </c>
      <c r="D201" s="47">
        <v>602</v>
      </c>
      <c r="E201" s="47">
        <v>0.71499999999999997</v>
      </c>
    </row>
    <row r="202" spans="2:5" x14ac:dyDescent="0.25">
      <c r="B202" s="47">
        <v>748</v>
      </c>
      <c r="C202" s="47">
        <v>4.1610000000000001E-2</v>
      </c>
      <c r="D202" s="47">
        <v>604</v>
      </c>
      <c r="E202" s="47">
        <v>0.73199999999999998</v>
      </c>
    </row>
    <row r="203" spans="2:5" x14ac:dyDescent="0.25">
      <c r="B203" s="47">
        <v>749</v>
      </c>
      <c r="C203" s="47">
        <v>5.1650000000000001E-2</v>
      </c>
      <c r="D203" s="47">
        <v>606</v>
      </c>
      <c r="E203" s="47">
        <v>0.748</v>
      </c>
    </row>
    <row r="204" spans="2:5" x14ac:dyDescent="0.25">
      <c r="B204" s="47">
        <v>750</v>
      </c>
      <c r="C204" s="47">
        <v>5.0220000000000001E-2</v>
      </c>
      <c r="D204" s="47">
        <v>608</v>
      </c>
      <c r="E204" s="47">
        <v>0.76300000000000001</v>
      </c>
    </row>
    <row r="205" spans="2:5" x14ac:dyDescent="0.25">
      <c r="B205" s="47">
        <v>751</v>
      </c>
      <c r="C205" s="47">
        <v>4.5909999999999999E-2</v>
      </c>
      <c r="D205" s="47">
        <v>610</v>
      </c>
      <c r="E205" s="47">
        <v>0.77900000000000003</v>
      </c>
    </row>
    <row r="206" spans="2:5" x14ac:dyDescent="0.25">
      <c r="B206" s="47">
        <v>752</v>
      </c>
      <c r="C206" s="47">
        <v>2.5819999999999999E-2</v>
      </c>
      <c r="D206" s="47">
        <v>612</v>
      </c>
      <c r="E206" s="47">
        <v>0.79200000000000004</v>
      </c>
    </row>
    <row r="207" spans="2:5" x14ac:dyDescent="0.25">
      <c r="B207" s="47">
        <v>753</v>
      </c>
      <c r="C207" s="47">
        <v>5.3080000000000002E-2</v>
      </c>
      <c r="D207" s="47">
        <v>614</v>
      </c>
      <c r="E207" s="47">
        <v>0.80500000000000005</v>
      </c>
    </row>
    <row r="208" spans="2:5" x14ac:dyDescent="0.25">
      <c r="B208" s="47">
        <v>754</v>
      </c>
      <c r="C208" s="47">
        <v>3.5869999999999999E-2</v>
      </c>
      <c r="D208" s="47">
        <v>616</v>
      </c>
      <c r="E208" s="47">
        <v>0.81599999999999995</v>
      </c>
    </row>
    <row r="209" spans="2:5" x14ac:dyDescent="0.25">
      <c r="B209" s="47">
        <v>755</v>
      </c>
      <c r="C209" s="47">
        <v>3.8739999999999997E-2</v>
      </c>
      <c r="D209" s="47">
        <v>618</v>
      </c>
      <c r="E209" s="47">
        <v>0.82699999999999996</v>
      </c>
    </row>
    <row r="210" spans="2:5" x14ac:dyDescent="0.25">
      <c r="B210" s="47">
        <v>756</v>
      </c>
      <c r="C210" s="47">
        <v>4.1610000000000001E-2</v>
      </c>
      <c r="D210" s="47">
        <v>620</v>
      </c>
      <c r="E210" s="47">
        <v>0.83699999999999997</v>
      </c>
    </row>
    <row r="211" spans="2:5" x14ac:dyDescent="0.25">
      <c r="B211" s="47">
        <v>757</v>
      </c>
      <c r="C211" s="47">
        <v>4.1610000000000001E-2</v>
      </c>
      <c r="D211" s="47">
        <v>622</v>
      </c>
      <c r="E211" s="47">
        <v>0.84599999999999997</v>
      </c>
    </row>
    <row r="212" spans="2:5" x14ac:dyDescent="0.25">
      <c r="B212" s="47">
        <v>758</v>
      </c>
      <c r="C212" s="47">
        <v>3.3000000000000002E-2</v>
      </c>
      <c r="D212" s="47">
        <v>624</v>
      </c>
      <c r="E212" s="47">
        <v>0.85499999999999998</v>
      </c>
    </row>
    <row r="213" spans="2:5" x14ac:dyDescent="0.25">
      <c r="B213" s="47">
        <v>759</v>
      </c>
      <c r="C213" s="47">
        <v>3.73E-2</v>
      </c>
      <c r="D213" s="47">
        <v>626</v>
      </c>
      <c r="E213" s="47">
        <v>0.86299999999999999</v>
      </c>
    </row>
    <row r="214" spans="2:5" x14ac:dyDescent="0.25">
      <c r="B214" s="47">
        <v>760</v>
      </c>
      <c r="C214" s="47">
        <v>3.4430000000000002E-2</v>
      </c>
      <c r="D214" s="47">
        <v>628</v>
      </c>
      <c r="E214" s="47">
        <v>0.871</v>
      </c>
    </row>
    <row r="215" spans="2:5" x14ac:dyDescent="0.25">
      <c r="B215" s="47">
        <v>761</v>
      </c>
      <c r="C215" s="47">
        <v>1.7219999999999999E-2</v>
      </c>
      <c r="D215" s="47">
        <v>630</v>
      </c>
      <c r="E215" s="47">
        <v>0.879</v>
      </c>
    </row>
    <row r="216" spans="2:5" x14ac:dyDescent="0.25">
      <c r="B216" s="47">
        <v>762</v>
      </c>
      <c r="C216" s="47">
        <v>4.3040000000000002E-2</v>
      </c>
      <c r="D216" s="47">
        <v>632</v>
      </c>
      <c r="E216" s="47">
        <v>0.88500000000000001</v>
      </c>
    </row>
    <row r="217" spans="2:5" x14ac:dyDescent="0.25">
      <c r="B217" s="47">
        <v>763</v>
      </c>
      <c r="C217" s="47">
        <v>3.0130000000000001E-2</v>
      </c>
      <c r="D217" s="47">
        <v>634</v>
      </c>
      <c r="E217" s="47">
        <v>0.89200000000000002</v>
      </c>
    </row>
    <row r="218" spans="2:5" x14ac:dyDescent="0.25">
      <c r="B218" s="47">
        <v>764</v>
      </c>
      <c r="C218" s="47">
        <v>3.8739999999999997E-2</v>
      </c>
      <c r="D218" s="47">
        <v>636</v>
      </c>
      <c r="E218" s="47">
        <v>0.9</v>
      </c>
    </row>
    <row r="219" spans="2:5" x14ac:dyDescent="0.25">
      <c r="B219" s="47">
        <v>765</v>
      </c>
      <c r="C219" s="47">
        <v>4.1610000000000001E-2</v>
      </c>
      <c r="D219" s="47">
        <v>638</v>
      </c>
      <c r="E219" s="47">
        <v>0.90700000000000003</v>
      </c>
    </row>
    <row r="220" spans="2:5" x14ac:dyDescent="0.25">
      <c r="B220" s="47">
        <v>766</v>
      </c>
      <c r="C220" s="47">
        <v>2.4389999999999998E-2</v>
      </c>
      <c r="D220" s="47">
        <v>640</v>
      </c>
      <c r="E220" s="47">
        <v>0.91400000000000003</v>
      </c>
    </row>
    <row r="221" spans="2:5" x14ac:dyDescent="0.25">
      <c r="B221" s="47">
        <v>767</v>
      </c>
      <c r="C221" s="47">
        <v>3.3000000000000002E-2</v>
      </c>
      <c r="D221" s="47">
        <v>642</v>
      </c>
      <c r="E221" s="47">
        <v>0.92200000000000004</v>
      </c>
    </row>
    <row r="222" spans="2:5" x14ac:dyDescent="0.25">
      <c r="B222" s="47">
        <v>768</v>
      </c>
      <c r="C222" s="47">
        <v>4.7350000000000003E-2</v>
      </c>
      <c r="D222" s="47">
        <v>644</v>
      </c>
      <c r="E222" s="47">
        <v>0.93</v>
      </c>
    </row>
    <row r="223" spans="2:5" x14ac:dyDescent="0.25">
      <c r="B223" s="47">
        <v>769</v>
      </c>
      <c r="C223" s="47">
        <v>1.7219999999999999E-2</v>
      </c>
      <c r="D223" s="47">
        <v>646</v>
      </c>
      <c r="E223" s="47">
        <v>0.93799999999999994</v>
      </c>
    </row>
    <row r="224" spans="2:5" x14ac:dyDescent="0.25">
      <c r="B224" s="47">
        <v>770</v>
      </c>
      <c r="C224" s="47">
        <v>2.1520000000000001E-2</v>
      </c>
      <c r="D224" s="47">
        <v>648</v>
      </c>
      <c r="E224" s="47">
        <v>0.94499999999999995</v>
      </c>
    </row>
    <row r="225" spans="2:5" x14ac:dyDescent="0.25">
      <c r="B225" s="47">
        <v>771</v>
      </c>
      <c r="C225" s="47">
        <v>4.3E-3</v>
      </c>
      <c r="D225" s="47">
        <v>650</v>
      </c>
      <c r="E225" s="47">
        <v>0.95299999999999996</v>
      </c>
    </row>
    <row r="226" spans="2:5" x14ac:dyDescent="0.25">
      <c r="B226" s="47">
        <v>772</v>
      </c>
      <c r="C226" s="47">
        <v>1.435E-2</v>
      </c>
      <c r="D226" s="47">
        <v>652</v>
      </c>
      <c r="E226" s="47">
        <v>0.96</v>
      </c>
    </row>
    <row r="227" spans="2:5" x14ac:dyDescent="0.25">
      <c r="B227" s="47">
        <v>773</v>
      </c>
      <c r="C227" s="47">
        <v>8.6099999999999996E-3</v>
      </c>
      <c r="D227" s="47">
        <v>654</v>
      </c>
      <c r="E227" s="47">
        <v>0.96599999999999997</v>
      </c>
    </row>
    <row r="228" spans="2:5" x14ac:dyDescent="0.25">
      <c r="B228" s="47">
        <v>774</v>
      </c>
      <c r="C228" s="47">
        <v>2.1520000000000001E-2</v>
      </c>
      <c r="D228" s="47">
        <v>656</v>
      </c>
      <c r="E228" s="47">
        <v>0.97099999999999997</v>
      </c>
    </row>
    <row r="229" spans="2:5" x14ac:dyDescent="0.25">
      <c r="B229" s="47">
        <v>775</v>
      </c>
      <c r="C229" s="47">
        <v>1.435E-2</v>
      </c>
      <c r="D229" s="47">
        <v>658</v>
      </c>
      <c r="E229" s="47">
        <v>0.97399999999999998</v>
      </c>
    </row>
    <row r="230" spans="2:5" x14ac:dyDescent="0.25">
      <c r="B230" s="47">
        <v>776</v>
      </c>
      <c r="C230" s="47">
        <v>2.1520000000000001E-2</v>
      </c>
      <c r="D230" s="47">
        <v>660</v>
      </c>
      <c r="E230" s="47">
        <v>0.97699999999999998</v>
      </c>
    </row>
    <row r="231" spans="2:5" x14ac:dyDescent="0.25">
      <c r="B231" s="47">
        <v>777</v>
      </c>
      <c r="C231" s="47">
        <v>2.869E-2</v>
      </c>
      <c r="D231" s="47">
        <v>662</v>
      </c>
      <c r="E231" s="47">
        <v>0.97799999999999998</v>
      </c>
    </row>
    <row r="232" spans="2:5" x14ac:dyDescent="0.25">
      <c r="B232" s="47">
        <v>778</v>
      </c>
      <c r="C232" s="47">
        <v>2.5819999999999999E-2</v>
      </c>
      <c r="D232" s="47">
        <v>664</v>
      </c>
      <c r="E232" s="47">
        <v>0.97699999999999998</v>
      </c>
    </row>
    <row r="233" spans="2:5" x14ac:dyDescent="0.25">
      <c r="B233" s="47">
        <v>779</v>
      </c>
      <c r="C233" s="47">
        <v>1.7219999999999999E-2</v>
      </c>
      <c r="D233" s="47">
        <v>666</v>
      </c>
      <c r="E233" s="47">
        <v>0.97499999999999998</v>
      </c>
    </row>
    <row r="234" spans="2:5" x14ac:dyDescent="0.25">
      <c r="B234" s="47">
        <v>780</v>
      </c>
      <c r="C234" s="47">
        <v>1.435E-2</v>
      </c>
      <c r="D234" s="47">
        <v>668</v>
      </c>
      <c r="E234" s="47">
        <v>0.96899999999999997</v>
      </c>
    </row>
    <row r="235" spans="2:5" x14ac:dyDescent="0.25">
      <c r="B235" s="47">
        <v>781</v>
      </c>
      <c r="C235" s="47">
        <v>1.004E-2</v>
      </c>
      <c r="D235" s="47">
        <v>670</v>
      </c>
      <c r="E235" s="47">
        <v>0.96199999999999997</v>
      </c>
    </row>
    <row r="236" spans="2:5" x14ac:dyDescent="0.25">
      <c r="B236" s="47">
        <v>782</v>
      </c>
      <c r="C236" s="47">
        <v>2.1520000000000001E-2</v>
      </c>
      <c r="D236" s="47">
        <v>672</v>
      </c>
      <c r="E236" s="47">
        <v>0.95299999999999996</v>
      </c>
    </row>
    <row r="237" spans="2:5" x14ac:dyDescent="0.25">
      <c r="B237" s="47">
        <v>783</v>
      </c>
      <c r="C237" s="47">
        <v>1.865E-2</v>
      </c>
      <c r="D237" s="47">
        <v>674</v>
      </c>
      <c r="E237" s="47">
        <v>0.94099999999999995</v>
      </c>
    </row>
    <row r="238" spans="2:5" x14ac:dyDescent="0.25">
      <c r="B238" s="47">
        <v>784</v>
      </c>
      <c r="C238" s="47">
        <v>1.004E-2</v>
      </c>
      <c r="D238" s="47">
        <v>676</v>
      </c>
      <c r="E238" s="47">
        <v>0.92900000000000005</v>
      </c>
    </row>
    <row r="239" spans="2:5" x14ac:dyDescent="0.25">
      <c r="B239" s="47">
        <v>785</v>
      </c>
      <c r="C239" s="47">
        <v>1.865E-2</v>
      </c>
      <c r="D239" s="47">
        <v>678</v>
      </c>
      <c r="E239" s="47">
        <v>0.91300000000000003</v>
      </c>
    </row>
    <row r="240" spans="2:5" x14ac:dyDescent="0.25">
      <c r="B240" s="47">
        <v>786</v>
      </c>
      <c r="C240" s="47">
        <v>2.1520000000000001E-2</v>
      </c>
      <c r="D240" s="47">
        <v>680</v>
      </c>
      <c r="E240" s="47">
        <v>0.89700000000000002</v>
      </c>
    </row>
    <row r="241" spans="2:5" x14ac:dyDescent="0.25">
      <c r="B241" s="47">
        <v>787</v>
      </c>
      <c r="C241" s="47">
        <v>1.435E-2</v>
      </c>
      <c r="D241" s="47">
        <v>682</v>
      </c>
      <c r="E241" s="47">
        <v>0.88</v>
      </c>
    </row>
    <row r="242" spans="2:5" x14ac:dyDescent="0.25">
      <c r="B242" s="47">
        <v>788</v>
      </c>
      <c r="C242" s="47">
        <v>1.5779999999999999E-2</v>
      </c>
      <c r="D242" s="47">
        <v>684</v>
      </c>
      <c r="E242" s="47">
        <v>0.86099999999999999</v>
      </c>
    </row>
    <row r="243" spans="2:5" x14ac:dyDescent="0.25">
      <c r="B243" s="47">
        <v>789</v>
      </c>
      <c r="C243" s="47">
        <v>1.865E-2</v>
      </c>
      <c r="D243" s="47">
        <v>686</v>
      </c>
      <c r="E243" s="47">
        <v>0.83899999999999997</v>
      </c>
    </row>
    <row r="244" spans="2:5" x14ac:dyDescent="0.25">
      <c r="B244" s="47">
        <v>790</v>
      </c>
      <c r="C244" s="47">
        <v>7.1700000000000002E-3</v>
      </c>
      <c r="D244" s="47">
        <v>688</v>
      </c>
      <c r="E244" s="47">
        <v>0.81499999999999995</v>
      </c>
    </row>
    <row r="245" spans="2:5" x14ac:dyDescent="0.25">
      <c r="B245" s="47">
        <v>791</v>
      </c>
      <c r="C245" s="47">
        <v>1.1480000000000001E-2</v>
      </c>
      <c r="D245" s="47">
        <v>690</v>
      </c>
      <c r="E245" s="47">
        <v>0.79200000000000004</v>
      </c>
    </row>
    <row r="246" spans="2:5" x14ac:dyDescent="0.25">
      <c r="B246" s="47">
        <v>792</v>
      </c>
      <c r="C246" s="47">
        <v>2.4389999999999998E-2</v>
      </c>
      <c r="D246" s="47">
        <v>692</v>
      </c>
      <c r="E246" s="47">
        <v>0.76600000000000001</v>
      </c>
    </row>
    <row r="247" spans="2:5" x14ac:dyDescent="0.25">
      <c r="B247" s="47">
        <v>793</v>
      </c>
      <c r="C247" s="47">
        <v>1.865E-2</v>
      </c>
      <c r="D247" s="47">
        <v>694</v>
      </c>
      <c r="E247" s="47">
        <v>0.74199999999999999</v>
      </c>
    </row>
    <row r="248" spans="2:5" x14ac:dyDescent="0.25">
      <c r="B248" s="47">
        <v>794</v>
      </c>
      <c r="C248" s="47">
        <v>1.004E-2</v>
      </c>
      <c r="D248" s="47">
        <v>696</v>
      </c>
      <c r="E248" s="47">
        <v>0.71499999999999997</v>
      </c>
    </row>
    <row r="249" spans="2:5" x14ac:dyDescent="0.25">
      <c r="B249" s="47">
        <v>795</v>
      </c>
      <c r="C249" s="47">
        <v>5.7400000000000003E-3</v>
      </c>
      <c r="D249" s="47">
        <v>698</v>
      </c>
      <c r="E249" s="47">
        <v>0.69</v>
      </c>
    </row>
    <row r="250" spans="2:5" x14ac:dyDescent="0.25">
      <c r="B250" s="47">
        <v>796</v>
      </c>
      <c r="C250" s="47">
        <v>1.865E-2</v>
      </c>
      <c r="D250" s="47">
        <v>700</v>
      </c>
      <c r="E250" s="47">
        <v>0.66500000000000004</v>
      </c>
    </row>
    <row r="251" spans="2:5" x14ac:dyDescent="0.25">
      <c r="B251" s="47">
        <v>797</v>
      </c>
      <c r="C251" s="47">
        <v>3.1559999999999998E-2</v>
      </c>
      <c r="D251" s="47">
        <v>702</v>
      </c>
      <c r="E251" s="47">
        <v>0.64100000000000001</v>
      </c>
    </row>
    <row r="252" spans="2:5" x14ac:dyDescent="0.25">
      <c r="B252" s="47">
        <v>798</v>
      </c>
      <c r="C252" s="47">
        <v>4.3E-3</v>
      </c>
      <c r="D252" s="47">
        <v>704</v>
      </c>
      <c r="E252" s="47">
        <v>0.61599999999999999</v>
      </c>
    </row>
    <row r="253" spans="2:5" x14ac:dyDescent="0.25">
      <c r="B253" s="47">
        <v>799</v>
      </c>
      <c r="C253" s="47">
        <v>1.291E-2</v>
      </c>
      <c r="D253" s="47">
        <v>706</v>
      </c>
      <c r="E253" s="47">
        <v>0.59099999999999997</v>
      </c>
    </row>
    <row r="254" spans="2:5" x14ac:dyDescent="0.25">
      <c r="B254" s="47">
        <v>800</v>
      </c>
      <c r="C254" s="47">
        <v>1.4300000000000001E-3</v>
      </c>
      <c r="D254" s="47">
        <v>708</v>
      </c>
      <c r="E254" s="47">
        <v>0.56699999999999995</v>
      </c>
    </row>
    <row r="255" spans="2:5" x14ac:dyDescent="0.25">
      <c r="B255" s="47"/>
      <c r="C255" s="47"/>
      <c r="D255" s="47">
        <v>710</v>
      </c>
      <c r="E255" s="47">
        <v>0.54300000000000004</v>
      </c>
    </row>
    <row r="256" spans="2:5" x14ac:dyDescent="0.25">
      <c r="B256" s="47"/>
      <c r="C256" s="47"/>
      <c r="D256" s="47">
        <v>712</v>
      </c>
      <c r="E256" s="47">
        <v>0.51800000000000002</v>
      </c>
    </row>
    <row r="257" spans="2:5" x14ac:dyDescent="0.25">
      <c r="B257" s="47"/>
      <c r="C257" s="47"/>
      <c r="D257" s="47">
        <v>714</v>
      </c>
      <c r="E257" s="47">
        <v>0.49399999999999999</v>
      </c>
    </row>
    <row r="258" spans="2:5" x14ac:dyDescent="0.25">
      <c r="B258" s="47"/>
      <c r="C258" s="47"/>
      <c r="D258" s="47">
        <v>716</v>
      </c>
      <c r="E258" s="47">
        <v>0.47299999999999998</v>
      </c>
    </row>
    <row r="259" spans="2:5" x14ac:dyDescent="0.25">
      <c r="B259" s="47"/>
      <c r="C259" s="47"/>
      <c r="D259" s="47">
        <v>718</v>
      </c>
      <c r="E259" s="47">
        <v>0.45200000000000001</v>
      </c>
    </row>
    <row r="260" spans="2:5" x14ac:dyDescent="0.25">
      <c r="B260" s="47"/>
      <c r="C260" s="47"/>
      <c r="D260" s="47">
        <v>720</v>
      </c>
      <c r="E260" s="47">
        <v>0.432</v>
      </c>
    </row>
    <row r="261" spans="2:5" x14ac:dyDescent="0.25">
      <c r="B261" s="47"/>
      <c r="C261" s="47"/>
      <c r="D261" s="47">
        <v>722</v>
      </c>
      <c r="E261" s="47">
        <v>0.41299999999999998</v>
      </c>
    </row>
    <row r="262" spans="2:5" x14ac:dyDescent="0.25">
      <c r="B262" s="47"/>
      <c r="C262" s="47"/>
      <c r="D262" s="47">
        <v>724</v>
      </c>
      <c r="E262" s="47">
        <v>0.39500000000000002</v>
      </c>
    </row>
    <row r="263" spans="2:5" x14ac:dyDescent="0.25">
      <c r="B263" s="47"/>
      <c r="C263" s="47"/>
      <c r="D263" s="47">
        <v>726</v>
      </c>
      <c r="E263" s="47">
        <v>0.376</v>
      </c>
    </row>
    <row r="264" spans="2:5" x14ac:dyDescent="0.25">
      <c r="B264" s="47"/>
      <c r="C264" s="47"/>
      <c r="D264" s="47">
        <v>728</v>
      </c>
      <c r="E264" s="47">
        <v>0.35899999999999999</v>
      </c>
    </row>
    <row r="265" spans="2:5" x14ac:dyDescent="0.25">
      <c r="B265" s="47"/>
      <c r="C265" s="47"/>
      <c r="D265" s="47">
        <v>730</v>
      </c>
      <c r="E265" s="47">
        <v>0.34200000000000003</v>
      </c>
    </row>
    <row r="266" spans="2:5" x14ac:dyDescent="0.25">
      <c r="B266" s="47"/>
      <c r="C266" s="47"/>
      <c r="D266" s="47">
        <v>732</v>
      </c>
      <c r="E266" s="47">
        <v>0.32500000000000001</v>
      </c>
    </row>
    <row r="267" spans="2:5" x14ac:dyDescent="0.25">
      <c r="B267" s="47"/>
      <c r="C267" s="47"/>
      <c r="D267" s="47">
        <v>734</v>
      </c>
      <c r="E267" s="47">
        <v>0.308</v>
      </c>
    </row>
    <row r="268" spans="2:5" x14ac:dyDescent="0.25">
      <c r="B268" s="47"/>
      <c r="C268" s="47"/>
      <c r="D268" s="47">
        <v>736</v>
      </c>
      <c r="E268" s="47">
        <v>0.29199999999999998</v>
      </c>
    </row>
    <row r="269" spans="2:5" x14ac:dyDescent="0.25">
      <c r="B269" s="47"/>
      <c r="C269" s="47"/>
      <c r="D269" s="47">
        <v>738</v>
      </c>
      <c r="E269" s="47">
        <v>0.27800000000000002</v>
      </c>
    </row>
    <row r="270" spans="2:5" x14ac:dyDescent="0.25">
      <c r="B270" s="47"/>
      <c r="C270" s="47"/>
      <c r="D270" s="47">
        <v>740</v>
      </c>
      <c r="E270" s="47">
        <v>0.26400000000000001</v>
      </c>
    </row>
    <row r="271" spans="2:5" x14ac:dyDescent="0.25">
      <c r="B271" s="47"/>
      <c r="C271" s="47"/>
      <c r="D271" s="47">
        <v>742</v>
      </c>
      <c r="E271" s="47">
        <v>0.251</v>
      </c>
    </row>
    <row r="272" spans="2:5" x14ac:dyDescent="0.25">
      <c r="B272" s="47"/>
      <c r="C272" s="47"/>
      <c r="D272" s="47">
        <v>744</v>
      </c>
      <c r="E272" s="47">
        <v>0.23899999999999999</v>
      </c>
    </row>
    <row r="273" spans="2:5" x14ac:dyDescent="0.25">
      <c r="B273" s="47"/>
      <c r="C273" s="47"/>
      <c r="D273" s="47">
        <v>746</v>
      </c>
      <c r="E273" s="47">
        <v>0.22700000000000001</v>
      </c>
    </row>
    <row r="274" spans="2:5" x14ac:dyDescent="0.25">
      <c r="B274" s="47"/>
      <c r="C274" s="47"/>
      <c r="D274" s="47">
        <v>748</v>
      </c>
      <c r="E274" s="47">
        <v>0.216</v>
      </c>
    </row>
    <row r="275" spans="2:5" x14ac:dyDescent="0.25">
      <c r="B275" s="47"/>
      <c r="C275" s="47"/>
      <c r="D275" s="47">
        <v>750</v>
      </c>
      <c r="E275" s="47">
        <v>0.20399999999999999</v>
      </c>
    </row>
    <row r="276" spans="2:5" x14ac:dyDescent="0.25">
      <c r="B276" s="47"/>
      <c r="C276" s="47"/>
      <c r="D276" s="47">
        <v>752</v>
      </c>
      <c r="E276" s="47">
        <v>0.19400000000000001</v>
      </c>
    </row>
    <row r="277" spans="2:5" x14ac:dyDescent="0.25">
      <c r="B277" s="47"/>
      <c r="C277" s="47"/>
      <c r="D277" s="47">
        <v>754</v>
      </c>
      <c r="E277" s="47">
        <v>0.184</v>
      </c>
    </row>
    <row r="278" spans="2:5" x14ac:dyDescent="0.25">
      <c r="B278" s="47"/>
      <c r="C278" s="47"/>
      <c r="D278" s="47">
        <v>756</v>
      </c>
      <c r="E278" s="47">
        <v>0.17399999999999999</v>
      </c>
    </row>
    <row r="279" spans="2:5" x14ac:dyDescent="0.25">
      <c r="B279" s="47"/>
      <c r="C279" s="47"/>
      <c r="D279" s="47">
        <v>758</v>
      </c>
      <c r="E279" s="47">
        <v>0.16500000000000001</v>
      </c>
    </row>
    <row r="280" spans="2:5" x14ac:dyDescent="0.25">
      <c r="B280" s="47"/>
      <c r="C280" s="47"/>
      <c r="D280" s="47">
        <v>760</v>
      </c>
      <c r="E280" s="47">
        <v>0.156</v>
      </c>
    </row>
    <row r="281" spans="2:5" x14ac:dyDescent="0.25">
      <c r="B281" s="47"/>
      <c r="C281" s="47"/>
      <c r="D281" s="47">
        <v>762</v>
      </c>
      <c r="E281" s="47">
        <v>0.14899999999999999</v>
      </c>
    </row>
    <row r="282" spans="2:5" x14ac:dyDescent="0.25">
      <c r="B282" s="47"/>
      <c r="C282" s="47"/>
      <c r="D282" s="47">
        <v>764</v>
      </c>
      <c r="E282" s="47">
        <v>0.14199999999999999</v>
      </c>
    </row>
    <row r="283" spans="2:5" x14ac:dyDescent="0.25">
      <c r="B283" s="47"/>
      <c r="C283" s="47"/>
      <c r="D283" s="47">
        <v>766</v>
      </c>
      <c r="E283" s="47">
        <v>0.13500000000000001</v>
      </c>
    </row>
    <row r="284" spans="2:5" x14ac:dyDescent="0.25">
      <c r="B284" s="47"/>
      <c r="C284" s="47"/>
      <c r="D284" s="47">
        <v>768</v>
      </c>
      <c r="E284" s="47">
        <v>0.128</v>
      </c>
    </row>
    <row r="285" spans="2:5" x14ac:dyDescent="0.25">
      <c r="B285" s="47"/>
      <c r="C285" s="47"/>
      <c r="D285" s="47">
        <v>770</v>
      </c>
      <c r="E285" s="47">
        <v>0.121</v>
      </c>
    </row>
    <row r="286" spans="2:5" x14ac:dyDescent="0.25">
      <c r="B286" s="47"/>
      <c r="C286" s="47"/>
      <c r="D286" s="47">
        <v>772</v>
      </c>
      <c r="E286" s="47">
        <v>0.115</v>
      </c>
    </row>
    <row r="287" spans="2:5" x14ac:dyDescent="0.25">
      <c r="B287" s="47"/>
      <c r="C287" s="47"/>
      <c r="D287" s="47">
        <v>774</v>
      </c>
      <c r="E287" s="47">
        <v>0.109</v>
      </c>
    </row>
    <row r="288" spans="2:5" x14ac:dyDescent="0.25">
      <c r="B288" s="47"/>
      <c r="C288" s="47"/>
      <c r="D288" s="47">
        <v>776</v>
      </c>
      <c r="E288" s="47">
        <v>0.104</v>
      </c>
    </row>
    <row r="289" spans="2:5" x14ac:dyDescent="0.25">
      <c r="B289" s="47"/>
      <c r="C289" s="47"/>
      <c r="D289" s="47">
        <v>778</v>
      </c>
      <c r="E289" s="47">
        <v>9.9000000000000005E-2</v>
      </c>
    </row>
    <row r="290" spans="2:5" x14ac:dyDescent="0.25">
      <c r="B290" s="47"/>
      <c r="C290" s="47"/>
      <c r="D290" s="47">
        <v>780</v>
      </c>
      <c r="E290" s="47">
        <v>9.2999999999999999E-2</v>
      </c>
    </row>
    <row r="291" spans="2:5" x14ac:dyDescent="0.25">
      <c r="B291" s="47"/>
      <c r="C291" s="47"/>
      <c r="D291" s="47">
        <v>782</v>
      </c>
      <c r="E291" s="47">
        <v>0.09</v>
      </c>
    </row>
    <row r="292" spans="2:5" x14ac:dyDescent="0.25">
      <c r="B292" s="47"/>
      <c r="C292" s="47"/>
      <c r="D292" s="47">
        <v>784</v>
      </c>
      <c r="E292" s="47">
        <v>8.5000000000000006E-2</v>
      </c>
    </row>
    <row r="293" spans="2:5" x14ac:dyDescent="0.25">
      <c r="B293" s="47"/>
      <c r="C293" s="47"/>
      <c r="D293" s="47">
        <v>786</v>
      </c>
      <c r="E293" s="47">
        <v>8.1000000000000003E-2</v>
      </c>
    </row>
    <row r="294" spans="2:5" x14ac:dyDescent="0.25">
      <c r="B294" s="47"/>
      <c r="C294" s="47"/>
      <c r="D294" s="47">
        <v>788</v>
      </c>
      <c r="E294" s="47">
        <v>7.8E-2</v>
      </c>
    </row>
    <row r="295" spans="2:5" x14ac:dyDescent="0.25">
      <c r="B295" s="47"/>
      <c r="C295" s="47"/>
      <c r="D295" s="47">
        <v>790</v>
      </c>
      <c r="E295" s="47">
        <v>7.3999999999999996E-2</v>
      </c>
    </row>
    <row r="296" spans="2:5" x14ac:dyDescent="0.25">
      <c r="B296" s="47"/>
      <c r="C296" s="47"/>
      <c r="D296" s="47">
        <v>792</v>
      </c>
      <c r="E296" s="47">
        <v>7.0999999999999994E-2</v>
      </c>
    </row>
    <row r="297" spans="2:5" x14ac:dyDescent="0.25">
      <c r="B297" s="47"/>
      <c r="C297" s="47"/>
      <c r="D297" s="47">
        <v>794</v>
      </c>
      <c r="E297" s="47">
        <v>6.7000000000000004E-2</v>
      </c>
    </row>
    <row r="298" spans="2:5" x14ac:dyDescent="0.25">
      <c r="B298" s="47"/>
      <c r="C298" s="47"/>
      <c r="D298" s="47">
        <v>796</v>
      </c>
      <c r="E298" s="47">
        <v>6.5000000000000002E-2</v>
      </c>
    </row>
    <row r="299" spans="2:5" x14ac:dyDescent="0.25">
      <c r="B299" s="47"/>
      <c r="C299" s="47"/>
      <c r="D299" s="47">
        <v>798</v>
      </c>
      <c r="E299" s="47">
        <v>6.0999999999999999E-2</v>
      </c>
    </row>
    <row r="300" spans="2:5" x14ac:dyDescent="0.25">
      <c r="B300" s="47"/>
      <c r="D300" s="47">
        <v>800</v>
      </c>
      <c r="E300" s="47">
        <v>5.8999999999999997E-2</v>
      </c>
    </row>
  </sheetData>
  <mergeCells count="3">
    <mergeCell ref="B1:E1"/>
    <mergeCell ref="D2:E2"/>
    <mergeCell ref="B2:C2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6F6D-50C6-4E77-AE22-F3340670842F}">
  <dimension ref="A3:AF18"/>
  <sheetViews>
    <sheetView zoomScale="55" zoomScaleNormal="55" workbookViewId="0">
      <selection activeCell="S24" sqref="S24"/>
    </sheetView>
  </sheetViews>
  <sheetFormatPr defaultRowHeight="13.8" x14ac:dyDescent="0.25"/>
  <cols>
    <col min="1" max="4" width="8.88671875" style="14"/>
    <col min="5" max="5" width="13.5546875" style="14" customWidth="1"/>
    <col min="6" max="10" width="8.88671875" style="14"/>
    <col min="11" max="11" width="11.6640625" style="14" customWidth="1"/>
    <col min="12" max="13" width="8.88671875" style="14"/>
  </cols>
  <sheetData>
    <row r="3" spans="1:32" x14ac:dyDescent="0.25">
      <c r="B3" s="119" t="s">
        <v>330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32" ht="14.4" x14ac:dyDescent="0.3">
      <c r="A4" s="98" t="s">
        <v>83</v>
      </c>
      <c r="B4" s="122" t="s">
        <v>190</v>
      </c>
      <c r="C4" s="122"/>
      <c r="D4" s="122"/>
      <c r="E4" s="122"/>
      <c r="F4" s="123" t="s">
        <v>271</v>
      </c>
      <c r="G4" s="123" t="s">
        <v>257</v>
      </c>
      <c r="H4" s="134" t="s">
        <v>82</v>
      </c>
      <c r="I4" s="135"/>
      <c r="J4" s="135"/>
      <c r="K4" s="136"/>
      <c r="L4" s="123" t="s">
        <v>271</v>
      </c>
      <c r="M4" s="123" t="s">
        <v>257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2" x14ac:dyDescent="0.25">
      <c r="B5" s="47" t="s">
        <v>73</v>
      </c>
      <c r="C5" s="47" t="s">
        <v>68</v>
      </c>
      <c r="D5" s="47" t="s">
        <v>69</v>
      </c>
      <c r="E5" s="47" t="s">
        <v>70</v>
      </c>
      <c r="F5" s="124"/>
      <c r="G5" s="124"/>
      <c r="H5" s="47" t="s">
        <v>73</v>
      </c>
      <c r="I5" s="47" t="s">
        <v>68</v>
      </c>
      <c r="J5" s="47" t="s">
        <v>69</v>
      </c>
      <c r="K5" s="47" t="s">
        <v>70</v>
      </c>
      <c r="L5" s="124"/>
      <c r="M5" s="124"/>
    </row>
    <row r="6" spans="1:32" x14ac:dyDescent="0.25">
      <c r="B6" s="47" t="s">
        <v>52</v>
      </c>
      <c r="C6" s="47">
        <v>0</v>
      </c>
      <c r="D6" s="47">
        <v>0</v>
      </c>
      <c r="E6" s="47">
        <v>0</v>
      </c>
      <c r="F6" s="47">
        <v>0</v>
      </c>
      <c r="G6" s="47">
        <f>STDEV(C6:E6)</f>
        <v>0</v>
      </c>
      <c r="H6" s="47" t="s">
        <v>52</v>
      </c>
      <c r="I6" s="47">
        <v>0</v>
      </c>
      <c r="J6" s="47">
        <v>0</v>
      </c>
      <c r="K6" s="47">
        <v>0</v>
      </c>
      <c r="L6" s="47">
        <f>AVERAGE(I6:K6)</f>
        <v>0</v>
      </c>
      <c r="M6" s="47">
        <f>STDEV(I6:K6)</f>
        <v>0</v>
      </c>
      <c r="U6" s="8"/>
      <c r="Y6" s="8"/>
      <c r="Z6" s="8"/>
      <c r="AA6" s="8"/>
      <c r="AE6" s="8"/>
      <c r="AF6" s="8"/>
    </row>
    <row r="7" spans="1:32" x14ac:dyDescent="0.25">
      <c r="B7" s="47" t="s">
        <v>53</v>
      </c>
      <c r="C7" s="47">
        <v>2737</v>
      </c>
      <c r="D7" s="47">
        <v>1707</v>
      </c>
      <c r="E7" s="47">
        <v>1189</v>
      </c>
      <c r="F7" s="47">
        <f t="shared" ref="F7:F9" si="0">AVERAGE(C7:E7)</f>
        <v>1877.6666666666667</v>
      </c>
      <c r="G7" s="47">
        <f t="shared" ref="G7:G9" si="1">STDEV(C7:E7)</f>
        <v>787.98561746603787</v>
      </c>
      <c r="H7" s="47" t="s">
        <v>53</v>
      </c>
      <c r="I7" s="47">
        <v>1604</v>
      </c>
      <c r="J7" s="47">
        <v>2948</v>
      </c>
      <c r="K7" s="47">
        <v>2350</v>
      </c>
      <c r="L7" s="47">
        <f t="shared" ref="L7:L9" si="2">AVERAGE(I7:K7)</f>
        <v>2300.6666666666665</v>
      </c>
      <c r="M7" s="47">
        <f t="shared" ref="M7:M9" si="3">STDEV(I7:K7)</f>
        <v>673.35676526885288</v>
      </c>
      <c r="Y7" s="8"/>
      <c r="Z7" s="8"/>
      <c r="AE7" s="8"/>
      <c r="AF7" s="8"/>
    </row>
    <row r="8" spans="1:32" x14ac:dyDescent="0.25">
      <c r="B8" s="47" t="s">
        <v>54</v>
      </c>
      <c r="C8" s="47">
        <v>5230</v>
      </c>
      <c r="D8" s="47">
        <v>4432</v>
      </c>
      <c r="E8" s="47">
        <v>2782</v>
      </c>
      <c r="F8" s="47">
        <f t="shared" si="0"/>
        <v>4148</v>
      </c>
      <c r="G8" s="47">
        <f t="shared" si="1"/>
        <v>1248.466259055486</v>
      </c>
      <c r="H8" s="47" t="s">
        <v>54</v>
      </c>
      <c r="I8" s="47">
        <v>5571</v>
      </c>
      <c r="J8" s="47">
        <v>6201</v>
      </c>
      <c r="K8" s="47">
        <v>5111</v>
      </c>
      <c r="L8" s="47">
        <f t="shared" si="2"/>
        <v>5627.666666666667</v>
      </c>
      <c r="M8" s="47">
        <f t="shared" si="3"/>
        <v>547.20501947015555</v>
      </c>
    </row>
    <row r="9" spans="1:32" x14ac:dyDescent="0.25">
      <c r="B9" s="47" t="s">
        <v>55</v>
      </c>
      <c r="C9" s="47">
        <v>7597</v>
      </c>
      <c r="D9" s="47">
        <v>5539</v>
      </c>
      <c r="E9" s="47">
        <v>9114</v>
      </c>
      <c r="F9" s="47">
        <f t="shared" si="0"/>
        <v>7416.666666666667</v>
      </c>
      <c r="G9" s="47">
        <f t="shared" si="1"/>
        <v>1794.3094307653093</v>
      </c>
      <c r="H9" s="47" t="s">
        <v>55</v>
      </c>
      <c r="I9" s="47">
        <v>7591</v>
      </c>
      <c r="J9" s="47">
        <v>8624</v>
      </c>
      <c r="K9" s="47">
        <v>5896</v>
      </c>
      <c r="L9" s="47">
        <f t="shared" si="2"/>
        <v>7370.333333333333</v>
      </c>
      <c r="M9" s="47">
        <f t="shared" si="3"/>
        <v>1377.3221603289944</v>
      </c>
    </row>
    <row r="10" spans="1:32" x14ac:dyDescent="0.25">
      <c r="L10" s="52"/>
      <c r="M10" s="47"/>
    </row>
    <row r="13" spans="1:32" x14ac:dyDescent="0.25">
      <c r="A13" s="100" t="s">
        <v>84</v>
      </c>
      <c r="B13" s="113" t="s">
        <v>190</v>
      </c>
      <c r="C13" s="114"/>
      <c r="D13" s="114"/>
      <c r="E13" s="115"/>
      <c r="F13" s="123" t="s">
        <v>271</v>
      </c>
      <c r="G13" s="123" t="s">
        <v>257</v>
      </c>
      <c r="H13" s="5"/>
      <c r="I13" s="114" t="s">
        <v>82</v>
      </c>
      <c r="J13" s="114"/>
      <c r="K13" s="115"/>
      <c r="L13" s="123" t="s">
        <v>271</v>
      </c>
      <c r="M13" s="123" t="s">
        <v>257</v>
      </c>
    </row>
    <row r="14" spans="1:32" x14ac:dyDescent="0.25">
      <c r="B14" s="47" t="s">
        <v>73</v>
      </c>
      <c r="C14" s="47" t="s">
        <v>68</v>
      </c>
      <c r="D14" s="47" t="s">
        <v>69</v>
      </c>
      <c r="E14" s="47" t="s">
        <v>70</v>
      </c>
      <c r="F14" s="124"/>
      <c r="G14" s="124"/>
      <c r="H14" s="47" t="s">
        <v>73</v>
      </c>
      <c r="I14" s="47" t="s">
        <v>68</v>
      </c>
      <c r="J14" s="47" t="s">
        <v>69</v>
      </c>
      <c r="K14" s="47" t="s">
        <v>70</v>
      </c>
      <c r="L14" s="124"/>
      <c r="M14" s="124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2" x14ac:dyDescent="0.25">
      <c r="B15" s="47" t="s">
        <v>52</v>
      </c>
      <c r="C15" s="47">
        <v>0</v>
      </c>
      <c r="D15" s="47">
        <v>0</v>
      </c>
      <c r="E15" s="47">
        <v>0</v>
      </c>
      <c r="F15" s="47">
        <f>AVERAGE(C15:E15)</f>
        <v>0</v>
      </c>
      <c r="G15" s="47">
        <f>STDEV(C15:E15)</f>
        <v>0</v>
      </c>
      <c r="H15" s="47" t="s">
        <v>52</v>
      </c>
      <c r="I15" s="47">
        <v>0</v>
      </c>
      <c r="J15" s="47">
        <v>0</v>
      </c>
      <c r="K15" s="47">
        <v>0</v>
      </c>
      <c r="L15" s="47">
        <f>AVERAGE(I15:K15)</f>
        <v>0</v>
      </c>
      <c r="M15" s="47">
        <f>STDEV(I15:K15)</f>
        <v>0</v>
      </c>
    </row>
    <row r="16" spans="1:32" x14ac:dyDescent="0.25">
      <c r="B16" s="47" t="s">
        <v>53</v>
      </c>
      <c r="C16" s="47">
        <v>272</v>
      </c>
      <c r="D16" s="47">
        <v>-1589</v>
      </c>
      <c r="E16" s="47">
        <v>-1095</v>
      </c>
      <c r="F16" s="47">
        <f>AVERAGE(C16:E16)</f>
        <v>-804</v>
      </c>
      <c r="G16" s="47">
        <f>STDEV(C16:E16)</f>
        <v>964.02333996641391</v>
      </c>
      <c r="H16" s="47" t="s">
        <v>53</v>
      </c>
      <c r="I16" s="47">
        <v>670</v>
      </c>
      <c r="J16" s="47">
        <v>-2130</v>
      </c>
      <c r="K16" s="47">
        <v>679</v>
      </c>
      <c r="L16" s="47">
        <f>AVERAGE(I16:K16)</f>
        <v>-260.33333333333331</v>
      </c>
      <c r="M16" s="47">
        <f>STDEV(I16:K16)</f>
        <v>1619.1850830999319</v>
      </c>
      <c r="U16" s="8"/>
      <c r="Y16" s="8"/>
      <c r="Z16" s="8"/>
      <c r="AA16" s="8"/>
      <c r="AE16" s="8"/>
      <c r="AF16" s="8"/>
    </row>
    <row r="17" spans="2:32" x14ac:dyDescent="0.25">
      <c r="B17" s="47" t="s">
        <v>54</v>
      </c>
      <c r="C17" s="47">
        <v>-850</v>
      </c>
      <c r="D17" s="47">
        <v>-1290</v>
      </c>
      <c r="E17" s="47">
        <v>-1031</v>
      </c>
      <c r="F17" s="47">
        <f>AVERAGE(C17:E17)</f>
        <v>-1057</v>
      </c>
      <c r="G17" s="47">
        <f>STDEV(C17:E17)</f>
        <v>221.14927085568246</v>
      </c>
      <c r="H17" s="47" t="s">
        <v>54</v>
      </c>
      <c r="I17" s="47">
        <v>-188</v>
      </c>
      <c r="J17" s="47">
        <v>-2591</v>
      </c>
      <c r="K17" s="47">
        <v>981</v>
      </c>
      <c r="L17" s="47">
        <f>AVERAGE(I17:K17)</f>
        <v>-599.33333333333337</v>
      </c>
      <c r="M17" s="47">
        <f>STDEV(I17:K17)</f>
        <v>1821.1788306844919</v>
      </c>
      <c r="Y17" s="8"/>
      <c r="Z17" s="8"/>
      <c r="AE17" s="8"/>
      <c r="AF17" s="8"/>
    </row>
    <row r="18" spans="2:32" x14ac:dyDescent="0.25">
      <c r="B18" s="47" t="s">
        <v>55</v>
      </c>
      <c r="C18" s="47">
        <v>-1180</v>
      </c>
      <c r="D18" s="47">
        <v>-1562</v>
      </c>
      <c r="E18" s="47">
        <v>-3260</v>
      </c>
      <c r="F18" s="47">
        <f>AVERAGE(C18:E18)</f>
        <v>-2000.6666666666667</v>
      </c>
      <c r="G18" s="47">
        <f>STDEV(C18:E18)</f>
        <v>1107.2133188023583</v>
      </c>
      <c r="H18" s="47" t="s">
        <v>55</v>
      </c>
      <c r="I18" s="47">
        <v>-492</v>
      </c>
      <c r="J18" s="47">
        <v>-3986</v>
      </c>
      <c r="K18" s="47">
        <v>-217</v>
      </c>
      <c r="L18" s="47">
        <f>AVERAGE(I18:K18)</f>
        <v>-1565</v>
      </c>
      <c r="M18" s="47">
        <f>STDEV(I18:K18)</f>
        <v>2101.1513510454215</v>
      </c>
    </row>
  </sheetData>
  <mergeCells count="13">
    <mergeCell ref="B3:M3"/>
    <mergeCell ref="L4:L5"/>
    <mergeCell ref="M4:M5"/>
    <mergeCell ref="F13:F14"/>
    <mergeCell ref="G13:G14"/>
    <mergeCell ref="L13:L14"/>
    <mergeCell ref="M13:M14"/>
    <mergeCell ref="B4:E4"/>
    <mergeCell ref="B13:E13"/>
    <mergeCell ref="H4:K4"/>
    <mergeCell ref="I13:K13"/>
    <mergeCell ref="F4:F5"/>
    <mergeCell ref="G4:G5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7262-B872-4D61-B66F-786C8AF50773}">
  <dimension ref="C1:X52"/>
  <sheetViews>
    <sheetView zoomScale="55" zoomScaleNormal="55" workbookViewId="0">
      <selection activeCell="J26" sqref="J26"/>
    </sheetView>
  </sheetViews>
  <sheetFormatPr defaultRowHeight="13.8" x14ac:dyDescent="0.25"/>
  <cols>
    <col min="4" max="4" width="15.88671875" customWidth="1"/>
    <col min="5" max="5" width="20.6640625" style="14" customWidth="1"/>
    <col min="6" max="6" width="18.21875" style="14" customWidth="1"/>
    <col min="7" max="7" width="14.21875" style="14" customWidth="1"/>
    <col min="8" max="8" width="10.6640625" style="14" customWidth="1"/>
    <col min="9" max="9" width="16.109375" style="14" customWidth="1"/>
    <col min="10" max="10" width="13.109375" style="14" customWidth="1"/>
    <col min="11" max="11" width="13.44140625" style="14" customWidth="1"/>
    <col min="12" max="12" width="14.109375" style="14" customWidth="1"/>
    <col min="13" max="13" width="14.88671875" style="14" customWidth="1"/>
    <col min="14" max="14" width="12.5546875" style="14" customWidth="1"/>
    <col min="15" max="15" width="12.5546875" customWidth="1"/>
  </cols>
  <sheetData>
    <row r="1" spans="3:15" x14ac:dyDescent="0.25"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</row>
    <row r="2" spans="3:15" x14ac:dyDescent="0.25">
      <c r="C2" s="137" t="s">
        <v>332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8"/>
    </row>
    <row r="3" spans="3:15" x14ac:dyDescent="0.25">
      <c r="C3" s="119" t="s">
        <v>87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3:15" x14ac:dyDescent="0.25">
      <c r="C4" s="114" t="s">
        <v>90</v>
      </c>
      <c r="D4" s="114"/>
      <c r="E4" s="114"/>
      <c r="F4" s="115"/>
      <c r="G4" s="119" t="s">
        <v>271</v>
      </c>
      <c r="H4" s="119" t="s">
        <v>257</v>
      </c>
      <c r="I4" s="120" t="s">
        <v>91</v>
      </c>
      <c r="J4" s="120"/>
      <c r="K4" s="120"/>
      <c r="L4" s="120"/>
      <c r="M4" s="119" t="s">
        <v>271</v>
      </c>
      <c r="N4" s="119" t="s">
        <v>257</v>
      </c>
    </row>
    <row r="5" spans="3:15" x14ac:dyDescent="0.25">
      <c r="C5" s="51" t="s">
        <v>85</v>
      </c>
      <c r="D5" s="47" t="s">
        <v>68</v>
      </c>
      <c r="E5" s="47" t="s">
        <v>69</v>
      </c>
      <c r="F5" s="47" t="s">
        <v>70</v>
      </c>
      <c r="G5" s="119"/>
      <c r="H5" s="119"/>
      <c r="I5" s="47" t="s">
        <v>85</v>
      </c>
      <c r="J5" s="92" t="s">
        <v>68</v>
      </c>
      <c r="K5" s="59" t="s">
        <v>69</v>
      </c>
      <c r="L5" s="59" t="s">
        <v>70</v>
      </c>
      <c r="M5" s="119"/>
      <c r="N5" s="119"/>
    </row>
    <row r="6" spans="3:15" x14ac:dyDescent="0.25">
      <c r="C6" s="47" t="s">
        <v>52</v>
      </c>
      <c r="D6" s="47">
        <v>0</v>
      </c>
      <c r="E6" s="47">
        <v>0</v>
      </c>
      <c r="F6" s="47">
        <v>0</v>
      </c>
      <c r="G6" s="47">
        <f>AVERAGE(D6:F6)</f>
        <v>0</v>
      </c>
      <c r="H6" s="47">
        <f>STDEV(D6:F6)</f>
        <v>0</v>
      </c>
      <c r="I6" s="47" t="s">
        <v>52</v>
      </c>
      <c r="J6" s="59">
        <v>0</v>
      </c>
      <c r="K6" s="59">
        <v>0</v>
      </c>
      <c r="L6" s="59">
        <v>0</v>
      </c>
      <c r="M6" s="47">
        <f>AVERAGE(J6:L6)</f>
        <v>0</v>
      </c>
      <c r="N6" s="47">
        <f>STDEV(J6:L6)</f>
        <v>0</v>
      </c>
    </row>
    <row r="7" spans="3:15" x14ac:dyDescent="0.25">
      <c r="C7" s="47" t="s">
        <v>53</v>
      </c>
      <c r="D7" s="47">
        <v>2745</v>
      </c>
      <c r="E7" s="47">
        <v>1852</v>
      </c>
      <c r="F7" s="47">
        <v>815</v>
      </c>
      <c r="G7" s="47">
        <f>AVERAGE(D7:F7)</f>
        <v>1804</v>
      </c>
      <c r="H7" s="47">
        <f>STDEV(D7:F7)</f>
        <v>965.89492182120932</v>
      </c>
      <c r="I7" s="47" t="s">
        <v>53</v>
      </c>
      <c r="J7" s="59">
        <v>3843</v>
      </c>
      <c r="K7" s="59">
        <v>2290</v>
      </c>
      <c r="L7" s="59">
        <v>3742</v>
      </c>
      <c r="M7" s="47">
        <f t="shared" ref="M7:M9" si="0">AVERAGE(J7:L7)</f>
        <v>3291.6666666666665</v>
      </c>
      <c r="N7" s="47">
        <f t="shared" ref="N7:N9" si="1">STDEV(J7:L7)</f>
        <v>868.93747377664295</v>
      </c>
    </row>
    <row r="8" spans="3:15" x14ac:dyDescent="0.25">
      <c r="C8" s="47" t="s">
        <v>86</v>
      </c>
      <c r="D8" s="47">
        <v>5432</v>
      </c>
      <c r="E8" s="47">
        <v>7525</v>
      </c>
      <c r="F8" s="47">
        <v>7931</v>
      </c>
      <c r="G8" s="47">
        <f>AVERAGE(D8:F8)</f>
        <v>6962.666666666667</v>
      </c>
      <c r="H8" s="47">
        <f>STDEV(D8:F8)</f>
        <v>1341.0497132221938</v>
      </c>
      <c r="I8" s="47" t="s">
        <v>86</v>
      </c>
      <c r="J8" s="59">
        <v>8835</v>
      </c>
      <c r="K8" s="59">
        <v>7713</v>
      </c>
      <c r="L8" s="59">
        <v>9093</v>
      </c>
      <c r="M8" s="47">
        <f t="shared" si="0"/>
        <v>8547</v>
      </c>
      <c r="N8" s="47">
        <f t="shared" si="1"/>
        <v>733.69475941974667</v>
      </c>
    </row>
    <row r="9" spans="3:15" x14ac:dyDescent="0.25">
      <c r="C9" s="47" t="s">
        <v>55</v>
      </c>
      <c r="D9" s="47">
        <v>13605</v>
      </c>
      <c r="E9" s="47">
        <v>13291</v>
      </c>
      <c r="F9" s="47">
        <v>13769</v>
      </c>
      <c r="G9" s="47">
        <f>AVERAGE(D9:F9)</f>
        <v>13555</v>
      </c>
      <c r="H9" s="47">
        <f>STDEV(D9:F9)</f>
        <v>242.8909220205646</v>
      </c>
      <c r="I9" s="47" t="s">
        <v>55</v>
      </c>
      <c r="J9" s="59">
        <v>18674</v>
      </c>
      <c r="K9" s="59">
        <v>16701</v>
      </c>
      <c r="L9" s="59">
        <v>17217</v>
      </c>
      <c r="M9" s="47">
        <f t="shared" si="0"/>
        <v>17530.666666666668</v>
      </c>
      <c r="N9" s="47">
        <f t="shared" si="1"/>
        <v>1023.2166600155284</v>
      </c>
    </row>
    <row r="10" spans="3:15" x14ac:dyDescent="0.25">
      <c r="C10" s="14"/>
      <c r="D10" s="14"/>
    </row>
    <row r="11" spans="3:15" x14ac:dyDescent="0.25">
      <c r="C11" s="14"/>
      <c r="D11" s="14"/>
    </row>
    <row r="12" spans="3:15" x14ac:dyDescent="0.25">
      <c r="C12" s="14"/>
      <c r="D12" s="14"/>
    </row>
    <row r="13" spans="3:15" x14ac:dyDescent="0.25">
      <c r="C13" s="125" t="s">
        <v>88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</row>
    <row r="14" spans="3:15" x14ac:dyDescent="0.25">
      <c r="C14" s="120" t="s">
        <v>85</v>
      </c>
      <c r="D14" s="120" t="s">
        <v>92</v>
      </c>
      <c r="E14" s="120"/>
      <c r="F14" s="120"/>
      <c r="G14" s="119" t="s">
        <v>271</v>
      </c>
      <c r="H14" s="119" t="s">
        <v>257</v>
      </c>
      <c r="I14" s="120" t="s">
        <v>89</v>
      </c>
      <c r="J14" s="120"/>
      <c r="K14" s="120"/>
      <c r="L14" s="120"/>
      <c r="M14" s="119" t="s">
        <v>271</v>
      </c>
      <c r="N14" s="119" t="s">
        <v>257</v>
      </c>
    </row>
    <row r="15" spans="3:15" x14ac:dyDescent="0.25">
      <c r="C15" s="120"/>
      <c r="D15" s="47" t="s">
        <v>68</v>
      </c>
      <c r="E15" s="47" t="s">
        <v>69</v>
      </c>
      <c r="F15" s="47" t="s">
        <v>70</v>
      </c>
      <c r="G15" s="119"/>
      <c r="H15" s="119"/>
      <c r="I15" s="47" t="s">
        <v>85</v>
      </c>
      <c r="J15" s="47" t="s">
        <v>68</v>
      </c>
      <c r="K15" s="47" t="s">
        <v>69</v>
      </c>
      <c r="L15" s="47" t="s">
        <v>70</v>
      </c>
      <c r="M15" s="119"/>
      <c r="N15" s="119"/>
    </row>
    <row r="16" spans="3:15" x14ac:dyDescent="0.25">
      <c r="C16" s="47" t="s">
        <v>52</v>
      </c>
      <c r="D16" s="92">
        <v>0</v>
      </c>
      <c r="E16" s="92">
        <v>0</v>
      </c>
      <c r="F16" s="92">
        <v>0</v>
      </c>
      <c r="G16" s="47">
        <f>AVERAGE(D16:F16)</f>
        <v>0</v>
      </c>
      <c r="H16" s="47">
        <f>STDEV(D16:F16)</f>
        <v>0</v>
      </c>
      <c r="I16" s="47" t="s">
        <v>52</v>
      </c>
      <c r="J16" s="47">
        <v>0</v>
      </c>
      <c r="K16" s="47">
        <v>0</v>
      </c>
      <c r="L16" s="47">
        <v>0</v>
      </c>
      <c r="M16" s="47">
        <f>AVERAGE(J16:L16)</f>
        <v>0</v>
      </c>
      <c r="N16" s="47">
        <f>STDEV(J16:L16)</f>
        <v>0</v>
      </c>
    </row>
    <row r="17" spans="3:24" x14ac:dyDescent="0.25">
      <c r="C17" s="47" t="s">
        <v>53</v>
      </c>
      <c r="D17" s="92">
        <v>2465</v>
      </c>
      <c r="E17" s="92">
        <v>3296</v>
      </c>
      <c r="F17" s="92">
        <v>2284</v>
      </c>
      <c r="G17" s="47">
        <f t="shared" ref="G17:G19" si="2">AVERAGE(D17:F17)</f>
        <v>2681.6666666666665</v>
      </c>
      <c r="H17" s="47">
        <f t="shared" ref="H17:H19" si="3">STDEV(D17:F17)</f>
        <v>539.67057853225049</v>
      </c>
      <c r="I17" s="47" t="s">
        <v>53</v>
      </c>
      <c r="J17" s="47">
        <v>934</v>
      </c>
      <c r="K17" s="47">
        <v>5078</v>
      </c>
      <c r="L17" s="47">
        <v>1671</v>
      </c>
      <c r="M17" s="47">
        <f t="shared" ref="M17:M19" si="4">AVERAGE(J17:L17)</f>
        <v>2561</v>
      </c>
      <c r="N17" s="47">
        <f t="shared" ref="N17:N19" si="5">STDEV(J17:L17)</f>
        <v>2210.7145903530832</v>
      </c>
    </row>
    <row r="18" spans="3:24" x14ac:dyDescent="0.25">
      <c r="C18" s="47" t="s">
        <v>86</v>
      </c>
      <c r="D18" s="92">
        <v>6080</v>
      </c>
      <c r="E18" s="92">
        <v>5722</v>
      </c>
      <c r="F18" s="92">
        <v>3813</v>
      </c>
      <c r="G18" s="47">
        <f t="shared" si="2"/>
        <v>5205</v>
      </c>
      <c r="H18" s="47">
        <f t="shared" si="3"/>
        <v>1218.7243330630599</v>
      </c>
      <c r="I18" s="47" t="s">
        <v>86</v>
      </c>
      <c r="J18" s="47">
        <v>5759</v>
      </c>
      <c r="K18" s="47">
        <v>8792</v>
      </c>
      <c r="L18" s="47">
        <v>4130</v>
      </c>
      <c r="M18" s="47">
        <f t="shared" si="4"/>
        <v>6227</v>
      </c>
      <c r="N18" s="47">
        <f t="shared" si="5"/>
        <v>2365.9731613017084</v>
      </c>
    </row>
    <row r="19" spans="3:24" x14ac:dyDescent="0.25">
      <c r="C19" s="47" t="s">
        <v>55</v>
      </c>
      <c r="D19" s="92">
        <v>8777</v>
      </c>
      <c r="E19" s="92">
        <v>7101</v>
      </c>
      <c r="F19" s="92">
        <v>12374</v>
      </c>
      <c r="G19" s="47">
        <f t="shared" si="2"/>
        <v>9417.3333333333339</v>
      </c>
      <c r="H19" s="47">
        <f t="shared" si="3"/>
        <v>2694.1886224489422</v>
      </c>
      <c r="I19" s="47" t="s">
        <v>55</v>
      </c>
      <c r="J19" s="47">
        <v>8083</v>
      </c>
      <c r="K19" s="47">
        <v>12610</v>
      </c>
      <c r="L19" s="47">
        <v>6113</v>
      </c>
      <c r="M19" s="47">
        <f t="shared" si="4"/>
        <v>8935.3333333333339</v>
      </c>
      <c r="N19" s="47">
        <f t="shared" si="5"/>
        <v>3331.3070007631131</v>
      </c>
    </row>
    <row r="20" spans="3:24" x14ac:dyDescent="0.25">
      <c r="C20" s="14"/>
      <c r="D20" s="14"/>
    </row>
    <row r="21" spans="3:24" x14ac:dyDescent="0.25">
      <c r="C21" s="14"/>
      <c r="D21" s="57"/>
      <c r="E21" s="57"/>
      <c r="F21" s="57"/>
      <c r="G21" s="57"/>
    </row>
    <row r="22" spans="3:24" x14ac:dyDescent="0.25">
      <c r="D22" s="25"/>
      <c r="E22" s="57"/>
      <c r="F22" s="57"/>
      <c r="G22" s="57"/>
    </row>
    <row r="23" spans="3:24" x14ac:dyDescent="0.25">
      <c r="D23" s="25"/>
      <c r="E23" s="57"/>
      <c r="F23" s="57"/>
      <c r="G23" s="57"/>
      <c r="J23" s="57"/>
      <c r="L23" s="93"/>
      <c r="N23" s="57"/>
      <c r="P23" s="19"/>
      <c r="R23" s="25"/>
      <c r="T23" s="19"/>
      <c r="V23" s="25"/>
      <c r="X23" s="19"/>
    </row>
    <row r="24" spans="3:24" x14ac:dyDescent="0.25">
      <c r="C24" s="18"/>
      <c r="J24" s="57"/>
      <c r="L24" s="93"/>
      <c r="N24" s="57"/>
      <c r="P24" s="19"/>
      <c r="R24" s="25"/>
      <c r="T24" s="19"/>
      <c r="V24" s="25"/>
      <c r="X24" s="19"/>
    </row>
    <row r="25" spans="3:24" x14ac:dyDescent="0.25">
      <c r="C25" s="18"/>
      <c r="J25" s="57"/>
      <c r="L25" s="93"/>
      <c r="N25" s="57"/>
      <c r="P25" s="19"/>
      <c r="R25" s="25"/>
      <c r="T25" s="19"/>
      <c r="V25" s="25"/>
      <c r="X25" s="19"/>
    </row>
    <row r="26" spans="3:24" x14ac:dyDescent="0.25">
      <c r="C26" s="18"/>
      <c r="Q26" s="8"/>
      <c r="R26" s="18"/>
    </row>
    <row r="27" spans="3:24" x14ac:dyDescent="0.25">
      <c r="N27" s="93"/>
      <c r="Q27" s="8"/>
    </row>
    <row r="28" spans="3:24" x14ac:dyDescent="0.25">
      <c r="I28" s="93"/>
    </row>
    <row r="29" spans="3:24" x14ac:dyDescent="0.25">
      <c r="D29" s="19"/>
    </row>
    <row r="30" spans="3:24" x14ac:dyDescent="0.25">
      <c r="D30" s="19"/>
    </row>
    <row r="31" spans="3:24" x14ac:dyDescent="0.25">
      <c r="D31" s="19"/>
    </row>
    <row r="35" spans="4:23" x14ac:dyDescent="0.25">
      <c r="Q35" s="8"/>
    </row>
    <row r="36" spans="4:23" x14ac:dyDescent="0.25">
      <c r="Q36" s="8"/>
    </row>
    <row r="37" spans="4:23" x14ac:dyDescent="0.25">
      <c r="D37" s="13"/>
      <c r="I37" s="93"/>
      <c r="O37" s="8"/>
      <c r="P37" s="8"/>
    </row>
    <row r="38" spans="4:23" x14ac:dyDescent="0.25">
      <c r="O38" s="8"/>
      <c r="P38" s="8"/>
    </row>
    <row r="40" spans="4:23" x14ac:dyDescent="0.25">
      <c r="I40" s="57"/>
      <c r="K40" s="93"/>
      <c r="M40" s="57"/>
      <c r="O40" s="19"/>
      <c r="Q40" s="25"/>
      <c r="S40" s="19"/>
      <c r="U40" s="25"/>
      <c r="W40" s="19"/>
    </row>
    <row r="41" spans="4:23" x14ac:dyDescent="0.25">
      <c r="I41" s="57"/>
      <c r="K41" s="93"/>
      <c r="M41" s="57"/>
      <c r="O41" s="19"/>
      <c r="Q41" s="25"/>
      <c r="S41" s="19"/>
      <c r="U41" s="25"/>
      <c r="W41" s="19"/>
    </row>
    <row r="42" spans="4:23" x14ac:dyDescent="0.25">
      <c r="I42" s="57"/>
      <c r="K42" s="93"/>
      <c r="M42" s="57"/>
      <c r="O42" s="19"/>
      <c r="Q42" s="25"/>
      <c r="S42" s="19"/>
      <c r="U42" s="25"/>
      <c r="W42" s="19"/>
    </row>
    <row r="50" spans="5:16" x14ac:dyDescent="0.25">
      <c r="E50" s="100"/>
    </row>
    <row r="51" spans="5:16" x14ac:dyDescent="0.25">
      <c r="E51" s="129"/>
      <c r="F51" s="129"/>
      <c r="G51" s="129"/>
      <c r="H51" s="129"/>
      <c r="I51" s="129"/>
      <c r="J51" s="129"/>
      <c r="L51" s="129"/>
      <c r="M51" s="129"/>
      <c r="N51" s="129"/>
      <c r="O51" s="129"/>
      <c r="P51" s="129"/>
    </row>
    <row r="52" spans="5:16" x14ac:dyDescent="0.25">
      <c r="I52" s="129"/>
      <c r="J52" s="129"/>
      <c r="O52" s="129"/>
      <c r="P52" s="129"/>
    </row>
  </sheetData>
  <mergeCells count="24">
    <mergeCell ref="O51:O52"/>
    <mergeCell ref="N14:N15"/>
    <mergeCell ref="G14:G15"/>
    <mergeCell ref="H14:H15"/>
    <mergeCell ref="E51:H51"/>
    <mergeCell ref="I51:I52"/>
    <mergeCell ref="J51:J52"/>
    <mergeCell ref="L51:N51"/>
    <mergeCell ref="N4:N5"/>
    <mergeCell ref="I4:L4"/>
    <mergeCell ref="C4:F4"/>
    <mergeCell ref="P51:P52"/>
    <mergeCell ref="D1:I1"/>
    <mergeCell ref="J1:O1"/>
    <mergeCell ref="D14:F14"/>
    <mergeCell ref="C3:N3"/>
    <mergeCell ref="C2:N2"/>
    <mergeCell ref="C14:C15"/>
    <mergeCell ref="G4:G5"/>
    <mergeCell ref="H4:H5"/>
    <mergeCell ref="M4:M5"/>
    <mergeCell ref="C13:N13"/>
    <mergeCell ref="I14:L14"/>
    <mergeCell ref="M14:M15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8E1A-4F90-4133-ABBA-EA155567D450}">
  <dimension ref="C1:I12"/>
  <sheetViews>
    <sheetView zoomScale="70" zoomScaleNormal="70" workbookViewId="0">
      <selection activeCell="F21" sqref="F21"/>
    </sheetView>
  </sheetViews>
  <sheetFormatPr defaultRowHeight="13.8" x14ac:dyDescent="0.25"/>
  <cols>
    <col min="4" max="4" width="33.6640625" customWidth="1"/>
    <col min="5" max="5" width="14.109375" customWidth="1"/>
    <col min="6" max="6" width="13.88671875" customWidth="1"/>
    <col min="7" max="7" width="14" customWidth="1"/>
  </cols>
  <sheetData>
    <row r="1" spans="3:9" x14ac:dyDescent="0.25">
      <c r="C1" s="14"/>
      <c r="D1" s="14"/>
      <c r="E1" s="14"/>
      <c r="F1" s="14"/>
      <c r="G1" s="14"/>
      <c r="H1" s="14"/>
      <c r="I1" s="14"/>
    </row>
    <row r="2" spans="3:9" x14ac:dyDescent="0.25">
      <c r="C2" s="126" t="s">
        <v>333</v>
      </c>
      <c r="D2" s="127"/>
      <c r="E2" s="127"/>
      <c r="F2" s="127"/>
      <c r="G2" s="127"/>
      <c r="H2" s="119" t="s">
        <v>271</v>
      </c>
      <c r="I2" s="119" t="s">
        <v>257</v>
      </c>
    </row>
    <row r="3" spans="3:9" x14ac:dyDescent="0.25">
      <c r="C3" s="47"/>
      <c r="D3" s="47"/>
      <c r="E3" s="47" t="s">
        <v>68</v>
      </c>
      <c r="F3" s="47" t="s">
        <v>69</v>
      </c>
      <c r="G3" s="5" t="s">
        <v>70</v>
      </c>
      <c r="H3" s="119"/>
      <c r="I3" s="119"/>
    </row>
    <row r="4" spans="3:9" x14ac:dyDescent="0.25">
      <c r="C4" s="120" t="s">
        <v>436</v>
      </c>
      <c r="D4" s="47" t="s">
        <v>439</v>
      </c>
      <c r="E4" s="47">
        <v>20.1402</v>
      </c>
      <c r="F4" s="47">
        <v>26.139900000000001</v>
      </c>
      <c r="G4" s="47">
        <v>18.504914999999997</v>
      </c>
      <c r="H4" s="47">
        <f>AVERAGE(E4:G4)</f>
        <v>21.595005</v>
      </c>
      <c r="I4" s="47">
        <f>STDEV(E4:G4)</f>
        <v>4.020023902736777</v>
      </c>
    </row>
    <row r="5" spans="3:9" x14ac:dyDescent="0.25">
      <c r="C5" s="120"/>
      <c r="D5" s="47" t="s">
        <v>438</v>
      </c>
      <c r="E5" s="47">
        <v>16.712800000000001</v>
      </c>
      <c r="F5" s="47">
        <v>19.003900000000002</v>
      </c>
      <c r="G5" s="47">
        <v>12.288705</v>
      </c>
      <c r="H5" s="47">
        <f>AVERAGE(E5:G5)</f>
        <v>16.001801666666669</v>
      </c>
      <c r="I5" s="47">
        <f>STDEV(E5:G5)</f>
        <v>3.4135904769770384</v>
      </c>
    </row>
    <row r="6" spans="3:9" x14ac:dyDescent="0.25">
      <c r="C6" s="120" t="s">
        <v>437</v>
      </c>
      <c r="D6" s="47" t="s">
        <v>440</v>
      </c>
      <c r="E6" s="47">
        <v>7.7675999999999998</v>
      </c>
      <c r="F6" s="47">
        <v>7.6131000000000002</v>
      </c>
      <c r="G6" s="47">
        <v>10.7791</v>
      </c>
      <c r="H6" s="47">
        <f t="shared" ref="H6:H7" si="0">AVERAGE(E6:G6)</f>
        <v>8.7199333333333335</v>
      </c>
      <c r="I6" s="47">
        <f t="shared" ref="I6:I7" si="1">STDEV(E6:G6)</f>
        <v>1.7849630481702747</v>
      </c>
    </row>
    <row r="7" spans="3:9" x14ac:dyDescent="0.25">
      <c r="C7" s="120"/>
      <c r="D7" s="47" t="s">
        <v>441</v>
      </c>
      <c r="E7" s="47">
        <v>9.5533000000000001</v>
      </c>
      <c r="F7" s="47">
        <v>9.1087000000000007</v>
      </c>
      <c r="G7" s="47">
        <v>9.5458999999999996</v>
      </c>
      <c r="H7" s="47">
        <f t="shared" si="0"/>
        <v>9.4026333333333323</v>
      </c>
      <c r="I7" s="47">
        <f t="shared" si="1"/>
        <v>0.2545806224623805</v>
      </c>
    </row>
    <row r="8" spans="3:9" x14ac:dyDescent="0.25">
      <c r="C8" s="14"/>
      <c r="D8" s="14"/>
      <c r="E8" s="14"/>
      <c r="F8" s="14"/>
      <c r="G8" s="14"/>
      <c r="H8" s="14"/>
      <c r="I8" s="14"/>
    </row>
    <row r="9" spans="3:9" x14ac:dyDescent="0.25">
      <c r="C9" s="14"/>
      <c r="D9" s="14"/>
      <c r="E9" s="14"/>
      <c r="F9" s="14"/>
      <c r="G9" s="14"/>
      <c r="H9" s="14"/>
      <c r="I9" s="14"/>
    </row>
    <row r="10" spans="3:9" x14ac:dyDescent="0.25">
      <c r="C10" s="14"/>
    </row>
    <row r="11" spans="3:9" x14ac:dyDescent="0.25">
      <c r="G11" s="3"/>
    </row>
    <row r="12" spans="3:9" x14ac:dyDescent="0.25">
      <c r="G12" s="3"/>
    </row>
  </sheetData>
  <mergeCells count="5">
    <mergeCell ref="I2:I3"/>
    <mergeCell ref="C4:C5"/>
    <mergeCell ref="C6:C7"/>
    <mergeCell ref="C2:G2"/>
    <mergeCell ref="H2:H3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222A-9507-4864-82A7-CF6D86EE29FE}">
  <dimension ref="A2:Q74"/>
  <sheetViews>
    <sheetView zoomScale="55" zoomScaleNormal="55" workbookViewId="0">
      <selection activeCell="Q19" sqref="Q19"/>
    </sheetView>
  </sheetViews>
  <sheetFormatPr defaultRowHeight="13.8" x14ac:dyDescent="0.25"/>
  <cols>
    <col min="1" max="1" width="15.5546875" style="14" customWidth="1"/>
    <col min="2" max="2" width="23.88671875" style="14" customWidth="1"/>
    <col min="3" max="3" width="12.33203125" style="14" customWidth="1"/>
    <col min="4" max="4" width="11.5546875" style="14" customWidth="1"/>
    <col min="5" max="5" width="10.44140625" style="14" customWidth="1"/>
    <col min="6" max="6" width="10.44140625" style="14" bestFit="1" customWidth="1"/>
    <col min="7" max="7" width="8.88671875" style="14"/>
    <col min="8" max="8" width="14.33203125" style="14" customWidth="1"/>
    <col min="9" max="9" width="8.88671875" style="14"/>
    <col min="12" max="12" width="12.6640625" customWidth="1"/>
    <col min="14" max="14" width="15.5546875" customWidth="1"/>
  </cols>
  <sheetData>
    <row r="2" spans="1:17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7" x14ac:dyDescent="0.25">
      <c r="A3" s="125" t="s">
        <v>329</v>
      </c>
      <c r="B3" s="125"/>
      <c r="C3" s="125"/>
      <c r="D3" s="125"/>
      <c r="E3" s="8"/>
      <c r="H3" s="125" t="s">
        <v>303</v>
      </c>
      <c r="I3" s="125"/>
      <c r="P3" s="125"/>
      <c r="Q3" s="125"/>
    </row>
    <row r="5" spans="1:17" x14ac:dyDescent="0.25">
      <c r="A5" s="14" t="s">
        <v>26</v>
      </c>
      <c r="B5" s="14" t="s">
        <v>407</v>
      </c>
    </row>
    <row r="6" spans="1:17" x14ac:dyDescent="0.25">
      <c r="A6" s="14">
        <v>0.4</v>
      </c>
      <c r="B6" s="14">
        <v>0</v>
      </c>
      <c r="C6" s="65" t="s">
        <v>68</v>
      </c>
      <c r="D6" s="65">
        <v>43.821210000000001</v>
      </c>
      <c r="H6" s="47" t="s">
        <v>68</v>
      </c>
      <c r="I6" s="47">
        <v>-16.3</v>
      </c>
    </row>
    <row r="7" spans="1:17" x14ac:dyDescent="0.25">
      <c r="A7" s="14">
        <v>0.46322999999999998</v>
      </c>
      <c r="B7" s="14">
        <v>0</v>
      </c>
      <c r="C7" s="65" t="s">
        <v>69</v>
      </c>
      <c r="D7" s="65">
        <v>37.839559999999999</v>
      </c>
      <c r="H7" s="47" t="s">
        <v>69</v>
      </c>
      <c r="I7" s="47">
        <v>-17.8</v>
      </c>
    </row>
    <row r="8" spans="1:17" x14ac:dyDescent="0.25">
      <c r="A8" s="14">
        <v>0.53646000000000005</v>
      </c>
      <c r="B8" s="14">
        <v>0</v>
      </c>
      <c r="C8" s="65" t="s">
        <v>70</v>
      </c>
      <c r="D8" s="65">
        <v>37.839559999999999</v>
      </c>
      <c r="H8" s="51" t="s">
        <v>70</v>
      </c>
      <c r="I8" s="47">
        <v>-19.899999999999999</v>
      </c>
    </row>
    <row r="9" spans="1:17" x14ac:dyDescent="0.25">
      <c r="A9" s="14">
        <v>0.62126000000000003</v>
      </c>
      <c r="B9" s="14">
        <v>0</v>
      </c>
      <c r="C9" s="65" t="s">
        <v>6</v>
      </c>
      <c r="D9" s="65">
        <v>37.839559999999999</v>
      </c>
      <c r="H9" s="23" t="s">
        <v>271</v>
      </c>
      <c r="I9" s="47">
        <f>AVERAGE(I6:I8)</f>
        <v>-18</v>
      </c>
    </row>
    <row r="10" spans="1:17" x14ac:dyDescent="0.25">
      <c r="A10" s="14">
        <v>0.71947000000000005</v>
      </c>
      <c r="B10" s="14">
        <v>0</v>
      </c>
      <c r="C10" s="65" t="s">
        <v>8</v>
      </c>
      <c r="D10" s="65">
        <v>32.674419999999998</v>
      </c>
      <c r="H10" s="23" t="s">
        <v>257</v>
      </c>
      <c r="I10" s="47">
        <f>STDEV(I6:I8)</f>
        <v>1.8083141320025113</v>
      </c>
    </row>
    <row r="11" spans="1:17" x14ac:dyDescent="0.25">
      <c r="A11" s="14">
        <v>0.83320000000000005</v>
      </c>
      <c r="B11" s="14">
        <v>0</v>
      </c>
      <c r="C11" s="65" t="s">
        <v>256</v>
      </c>
      <c r="D11" s="65">
        <f>AVERAGE(D6:D10)</f>
        <v>38.002862</v>
      </c>
    </row>
    <row r="12" spans="1:17" x14ac:dyDescent="0.25">
      <c r="A12" s="14">
        <v>0.96492</v>
      </c>
      <c r="B12" s="14">
        <v>0</v>
      </c>
      <c r="C12" s="65" t="s">
        <v>257</v>
      </c>
      <c r="D12" s="65">
        <f>STDEV(D6:D10)</f>
        <v>3.9473241007700404</v>
      </c>
    </row>
    <row r="13" spans="1:17" x14ac:dyDescent="0.25">
      <c r="A13" s="14">
        <v>1.1174500000000001</v>
      </c>
      <c r="B13" s="14">
        <v>0</v>
      </c>
    </row>
    <row r="14" spans="1:17" x14ac:dyDescent="0.25">
      <c r="A14" s="14">
        <v>1.29409</v>
      </c>
      <c r="B14" s="14">
        <v>0</v>
      </c>
    </row>
    <row r="15" spans="1:17" x14ac:dyDescent="0.25">
      <c r="A15" s="14">
        <v>1.4986600000000001</v>
      </c>
      <c r="B15" s="14">
        <v>0</v>
      </c>
    </row>
    <row r="16" spans="1:17" x14ac:dyDescent="0.25">
      <c r="A16" s="14">
        <v>1.7355700000000001</v>
      </c>
      <c r="B16" s="14">
        <v>0</v>
      </c>
    </row>
    <row r="17" spans="1:2" x14ac:dyDescent="0.25">
      <c r="A17" s="14">
        <v>2.0099300000000002</v>
      </c>
      <c r="B17" s="14">
        <v>0</v>
      </c>
    </row>
    <row r="18" spans="1:2" x14ac:dyDescent="0.25">
      <c r="A18" s="14">
        <v>2.3276599999999998</v>
      </c>
      <c r="B18" s="14">
        <v>0</v>
      </c>
    </row>
    <row r="19" spans="1:2" x14ac:dyDescent="0.25">
      <c r="A19" s="14">
        <v>2.6956099999999998</v>
      </c>
      <c r="B19" s="14">
        <v>0</v>
      </c>
    </row>
    <row r="20" spans="1:2" x14ac:dyDescent="0.25">
      <c r="A20" s="14">
        <v>3.1217299999999999</v>
      </c>
      <c r="B20" s="14">
        <v>0</v>
      </c>
    </row>
    <row r="21" spans="1:2" x14ac:dyDescent="0.25">
      <c r="A21" s="14">
        <v>3.6152099999999998</v>
      </c>
      <c r="B21" s="14">
        <v>0</v>
      </c>
    </row>
    <row r="22" spans="1:2" x14ac:dyDescent="0.25">
      <c r="A22" s="14">
        <v>4.1867000000000001</v>
      </c>
      <c r="B22" s="14">
        <v>0</v>
      </c>
    </row>
    <row r="23" spans="1:2" x14ac:dyDescent="0.25">
      <c r="A23" s="14">
        <v>4.8485300000000002</v>
      </c>
      <c r="B23" s="14">
        <v>0</v>
      </c>
    </row>
    <row r="24" spans="1:2" x14ac:dyDescent="0.25">
      <c r="A24" s="14">
        <v>5.6149899999999997</v>
      </c>
      <c r="B24" s="14">
        <v>0</v>
      </c>
    </row>
    <row r="25" spans="1:2" x14ac:dyDescent="0.25">
      <c r="A25" s="14">
        <v>6.5026000000000002</v>
      </c>
      <c r="B25" s="14">
        <v>0</v>
      </c>
    </row>
    <row r="26" spans="1:2" x14ac:dyDescent="0.25">
      <c r="A26" s="14">
        <v>7.5305200000000001</v>
      </c>
      <c r="B26" s="14">
        <v>0</v>
      </c>
    </row>
    <row r="27" spans="1:2" x14ac:dyDescent="0.25">
      <c r="A27" s="14">
        <v>8.7209400000000006</v>
      </c>
      <c r="B27" s="14">
        <v>0</v>
      </c>
    </row>
    <row r="28" spans="1:2" x14ac:dyDescent="0.25">
      <c r="A28" s="14">
        <v>10.099539999999999</v>
      </c>
      <c r="B28" s="14">
        <v>0</v>
      </c>
    </row>
    <row r="29" spans="1:2" x14ac:dyDescent="0.25">
      <c r="A29" s="14">
        <v>11.696070000000001</v>
      </c>
      <c r="B29" s="14">
        <v>0</v>
      </c>
    </row>
    <row r="30" spans="1:2" x14ac:dyDescent="0.25">
      <c r="A30" s="14">
        <v>13.544980000000001</v>
      </c>
      <c r="B30" s="14">
        <v>0</v>
      </c>
    </row>
    <row r="31" spans="1:2" x14ac:dyDescent="0.25">
      <c r="A31" s="14">
        <v>15.686159999999999</v>
      </c>
      <c r="B31" s="14">
        <v>0</v>
      </c>
    </row>
    <row r="32" spans="1:2" x14ac:dyDescent="0.25">
      <c r="A32" s="14">
        <v>18.16581</v>
      </c>
      <c r="B32" s="14">
        <v>0</v>
      </c>
    </row>
    <row r="33" spans="1:2" x14ac:dyDescent="0.25">
      <c r="A33" s="14">
        <v>21.03745</v>
      </c>
      <c r="B33" s="14">
        <v>0</v>
      </c>
    </row>
    <row r="34" spans="1:2" x14ac:dyDescent="0.25">
      <c r="A34" s="14">
        <v>24.363029999999998</v>
      </c>
      <c r="B34" s="14">
        <v>6.9335300000000002</v>
      </c>
    </row>
    <row r="35" spans="1:2" x14ac:dyDescent="0.25">
      <c r="A35" s="14">
        <v>28.214320000000001</v>
      </c>
      <c r="B35" s="14">
        <v>21.976389999999999</v>
      </c>
    </row>
    <row r="36" spans="1:2" x14ac:dyDescent="0.25">
      <c r="A36" s="14">
        <v>32.674419999999998</v>
      </c>
      <c r="B36" s="14">
        <v>28.61533</v>
      </c>
    </row>
    <row r="37" spans="1:2" x14ac:dyDescent="0.25">
      <c r="A37" s="14">
        <v>37.839559999999999</v>
      </c>
      <c r="B37" s="14">
        <v>21.783750000000001</v>
      </c>
    </row>
    <row r="38" spans="1:2" x14ac:dyDescent="0.25">
      <c r="A38" s="14">
        <v>43.821210000000001</v>
      </c>
      <c r="B38" s="14">
        <v>12.08615</v>
      </c>
    </row>
    <row r="39" spans="1:2" x14ac:dyDescent="0.25">
      <c r="A39" s="14">
        <v>50.748429999999999</v>
      </c>
      <c r="B39" s="14">
        <v>5.3942899999999998</v>
      </c>
    </row>
    <row r="40" spans="1:2" x14ac:dyDescent="0.25">
      <c r="A40" s="14">
        <v>58.770699999999998</v>
      </c>
      <c r="B40" s="14">
        <v>2.0347200000000001</v>
      </c>
    </row>
    <row r="41" spans="1:2" x14ac:dyDescent="0.25">
      <c r="A41" s="14">
        <v>68.061130000000006</v>
      </c>
      <c r="B41" s="14">
        <v>0.67827999999999999</v>
      </c>
    </row>
    <row r="42" spans="1:2" x14ac:dyDescent="0.25">
      <c r="A42" s="14">
        <v>78.820179999999993</v>
      </c>
      <c r="B42" s="14">
        <v>0.22212999999999999</v>
      </c>
    </row>
    <row r="43" spans="1:2" x14ac:dyDescent="0.25">
      <c r="A43" s="14">
        <v>91.280010000000004</v>
      </c>
      <c r="B43" s="14">
        <v>9.0719999999999995E-2</v>
      </c>
    </row>
    <row r="44" spans="1:2" x14ac:dyDescent="0.25">
      <c r="A44" s="14">
        <v>105.70947</v>
      </c>
      <c r="B44" s="14">
        <v>5.3749999999999999E-2</v>
      </c>
    </row>
    <row r="45" spans="1:2" x14ac:dyDescent="0.25">
      <c r="A45" s="14">
        <v>122.41994</v>
      </c>
      <c r="B45" s="14">
        <v>3.8530000000000002E-2</v>
      </c>
    </row>
    <row r="46" spans="1:2" x14ac:dyDescent="0.25">
      <c r="A46" s="14">
        <v>141.77198999999999</v>
      </c>
      <c r="B46" s="14">
        <v>2.802E-2</v>
      </c>
    </row>
    <row r="47" spans="1:2" x14ac:dyDescent="0.25">
      <c r="A47" s="14">
        <v>164.1832</v>
      </c>
      <c r="B47" s="14">
        <v>1.993E-2</v>
      </c>
    </row>
    <row r="48" spans="1:2" x14ac:dyDescent="0.25">
      <c r="A48" s="14">
        <v>190.13713000000001</v>
      </c>
      <c r="B48" s="14">
        <v>1.426E-2</v>
      </c>
    </row>
    <row r="49" spans="1:2" x14ac:dyDescent="0.25">
      <c r="A49" s="14">
        <v>220.19386</v>
      </c>
      <c r="B49" s="14">
        <v>1.044E-2</v>
      </c>
    </row>
    <row r="50" spans="1:2" x14ac:dyDescent="0.25">
      <c r="A50" s="14">
        <v>255.00193999999999</v>
      </c>
      <c r="B50" s="14">
        <v>7.5199999999999998E-3</v>
      </c>
    </row>
    <row r="51" spans="1:2" x14ac:dyDescent="0.25">
      <c r="A51" s="14">
        <v>295.31243999999998</v>
      </c>
      <c r="B51" s="14">
        <v>5.13E-3</v>
      </c>
    </row>
    <row r="52" spans="1:2" x14ac:dyDescent="0.25">
      <c r="A52" s="14">
        <v>341.99518</v>
      </c>
      <c r="B52" s="14">
        <v>3.2799999999999999E-3</v>
      </c>
    </row>
    <row r="53" spans="1:2" x14ac:dyDescent="0.25">
      <c r="A53" s="14">
        <v>396.05752999999999</v>
      </c>
      <c r="B53" s="14">
        <v>1.9599999999999999E-3</v>
      </c>
    </row>
    <row r="54" spans="1:2" x14ac:dyDescent="0.25">
      <c r="A54" s="14">
        <v>458.66595000000001</v>
      </c>
      <c r="B54" s="14">
        <v>1.07E-3</v>
      </c>
    </row>
    <row r="55" spans="1:2" x14ac:dyDescent="0.25">
      <c r="A55" s="14">
        <v>531.17151000000001</v>
      </c>
      <c r="B55" s="66">
        <v>4.8319999999999998E-4</v>
      </c>
    </row>
    <row r="56" spans="1:2" x14ac:dyDescent="0.25">
      <c r="A56" s="14">
        <v>615.13867000000005</v>
      </c>
      <c r="B56" s="66">
        <v>1.6740700000000001E-4</v>
      </c>
    </row>
    <row r="57" spans="1:2" x14ac:dyDescent="0.25">
      <c r="A57" s="14">
        <v>712.37932999999998</v>
      </c>
      <c r="B57" s="66">
        <v>4.0655799999999998E-5</v>
      </c>
    </row>
    <row r="58" spans="1:2" x14ac:dyDescent="0.25">
      <c r="A58" s="14">
        <v>824.99170000000004</v>
      </c>
      <c r="B58" s="66">
        <v>5.15257E-6</v>
      </c>
    </row>
    <row r="59" spans="1:2" x14ac:dyDescent="0.25">
      <c r="A59" s="14">
        <v>955.40570000000002</v>
      </c>
      <c r="B59" s="14">
        <v>0</v>
      </c>
    </row>
    <row r="60" spans="1:2" x14ac:dyDescent="0.25">
      <c r="A60" s="14">
        <v>1106.43542</v>
      </c>
      <c r="B60" s="14">
        <v>0</v>
      </c>
    </row>
    <row r="61" spans="1:2" x14ac:dyDescent="0.25">
      <c r="A61" s="14">
        <v>1281.3398400000001</v>
      </c>
      <c r="B61" s="14">
        <v>0</v>
      </c>
    </row>
    <row r="62" spans="1:2" x14ac:dyDescent="0.25">
      <c r="A62" s="14">
        <v>1483.8930700000001</v>
      </c>
      <c r="B62" s="14">
        <v>0</v>
      </c>
    </row>
    <row r="63" spans="1:2" x14ac:dyDescent="0.25">
      <c r="A63" s="14">
        <v>1718.4657</v>
      </c>
      <c r="B63" s="14">
        <v>0</v>
      </c>
    </row>
    <row r="64" spans="1:2" x14ac:dyDescent="0.25">
      <c r="A64" s="14">
        <v>1990.1193800000001</v>
      </c>
      <c r="B64" s="66">
        <v>5.1027999999999999E-7</v>
      </c>
    </row>
    <row r="65" spans="1:2" x14ac:dyDescent="0.25">
      <c r="A65" s="14">
        <v>2304.7158199999999</v>
      </c>
      <c r="B65" s="66">
        <v>2.70175E-6</v>
      </c>
    </row>
    <row r="66" spans="1:2" x14ac:dyDescent="0.25">
      <c r="A66" s="14">
        <v>2669.0434599999999</v>
      </c>
      <c r="B66" s="66">
        <v>7.2723099999999997E-6</v>
      </c>
    </row>
    <row r="67" spans="1:2" x14ac:dyDescent="0.25">
      <c r="A67" s="14">
        <v>3090.96387</v>
      </c>
      <c r="B67" s="66">
        <v>1.4036700000000001E-5</v>
      </c>
    </row>
    <row r="68" spans="1:2" x14ac:dyDescent="0.25">
      <c r="A68" s="14">
        <v>3579.5808099999999</v>
      </c>
      <c r="B68" s="66">
        <v>2.1550900000000001E-5</v>
      </c>
    </row>
    <row r="69" spans="1:2" x14ac:dyDescent="0.25">
      <c r="A69" s="14">
        <v>4145.4379900000004</v>
      </c>
      <c r="B69" s="66">
        <v>2.68337E-5</v>
      </c>
    </row>
    <row r="70" spans="1:2" x14ac:dyDescent="0.25">
      <c r="A70" s="14">
        <v>4800.7456099999999</v>
      </c>
      <c r="B70" s="66">
        <v>2.1438599999999998E-5</v>
      </c>
    </row>
    <row r="71" spans="1:2" x14ac:dyDescent="0.25">
      <c r="A71" s="14">
        <v>5559.6435499999998</v>
      </c>
      <c r="B71" s="66">
        <v>7.1998899999999996E-6</v>
      </c>
    </row>
    <row r="72" spans="1:2" x14ac:dyDescent="0.25">
      <c r="A72" s="14">
        <v>6438.5078100000001</v>
      </c>
      <c r="B72" s="14">
        <v>2.2040499970898964E-5</v>
      </c>
    </row>
    <row r="73" spans="1:2" x14ac:dyDescent="0.25">
      <c r="A73" s="14">
        <v>7456.3017600000003</v>
      </c>
      <c r="B73" s="14">
        <v>0</v>
      </c>
    </row>
    <row r="74" spans="1:2" x14ac:dyDescent="0.25">
      <c r="A74" s="14">
        <v>8634.9882799999996</v>
      </c>
      <c r="B74" s="14">
        <v>0</v>
      </c>
    </row>
  </sheetData>
  <mergeCells count="4">
    <mergeCell ref="A2:J2"/>
    <mergeCell ref="P3:Q3"/>
    <mergeCell ref="H3:I3"/>
    <mergeCell ref="A3:D3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ABED-9315-4A88-8D4F-3614D617747F}">
  <dimension ref="A2:H879"/>
  <sheetViews>
    <sheetView zoomScale="55" zoomScaleNormal="55" workbookViewId="0">
      <selection activeCell="K11" sqref="K11"/>
    </sheetView>
  </sheetViews>
  <sheetFormatPr defaultRowHeight="13.8" x14ac:dyDescent="0.25"/>
  <cols>
    <col min="2" max="2" width="25.44140625" style="14" customWidth="1"/>
    <col min="3" max="3" width="14.88671875" style="14" customWidth="1"/>
    <col min="4" max="5" width="8.88671875" style="14"/>
    <col min="6" max="6" width="36.109375" style="14" customWidth="1"/>
    <col min="7" max="7" width="14.77734375" style="14" customWidth="1"/>
  </cols>
  <sheetData>
    <row r="2" spans="1:8" x14ac:dyDescent="0.25">
      <c r="A2" s="125" t="s">
        <v>385</v>
      </c>
      <c r="B2" s="125"/>
      <c r="C2" s="125"/>
      <c r="F2" s="125" t="s">
        <v>328</v>
      </c>
      <c r="G2" s="125"/>
    </row>
    <row r="3" spans="1:8" x14ac:dyDescent="0.25">
      <c r="B3" s="47" t="s">
        <v>427</v>
      </c>
      <c r="C3" s="47" t="s">
        <v>93</v>
      </c>
      <c r="F3" s="47" t="s">
        <v>427</v>
      </c>
      <c r="G3" s="47" t="s">
        <v>93</v>
      </c>
    </row>
    <row r="4" spans="1:8" x14ac:dyDescent="0.25">
      <c r="B4" s="47">
        <v>200</v>
      </c>
      <c r="C4" s="47">
        <v>3.0089999999999999</v>
      </c>
      <c r="F4" s="47">
        <v>625</v>
      </c>
      <c r="G4" s="47">
        <v>0.73446</v>
      </c>
      <c r="H4" s="14"/>
    </row>
    <row r="5" spans="1:8" x14ac:dyDescent="0.25">
      <c r="B5" s="47">
        <v>202</v>
      </c>
      <c r="C5" s="47">
        <v>3.2290000000000001</v>
      </c>
      <c r="F5" s="47">
        <v>625.20000000000005</v>
      </c>
      <c r="G5" s="47">
        <v>0.73443999999999998</v>
      </c>
      <c r="H5" s="14"/>
    </row>
    <row r="6" spans="1:8" x14ac:dyDescent="0.25">
      <c r="B6" s="47">
        <v>204</v>
      </c>
      <c r="C6" s="47">
        <v>3.1549999999999998</v>
      </c>
      <c r="F6" s="47">
        <v>625.4</v>
      </c>
      <c r="G6" s="47">
        <v>0.73484000000000005</v>
      </c>
      <c r="H6" s="14"/>
    </row>
    <row r="7" spans="1:8" x14ac:dyDescent="0.25">
      <c r="B7" s="47">
        <v>206</v>
      </c>
      <c r="C7" s="47">
        <v>3.44</v>
      </c>
      <c r="F7" s="47">
        <v>625.6</v>
      </c>
      <c r="G7" s="47">
        <v>0.73509999999999998</v>
      </c>
      <c r="H7" s="14"/>
    </row>
    <row r="8" spans="1:8" x14ac:dyDescent="0.25">
      <c r="B8" s="47">
        <v>208</v>
      </c>
      <c r="C8" s="47">
        <v>3.2410000000000001</v>
      </c>
      <c r="F8" s="47">
        <v>625.79999999999995</v>
      </c>
      <c r="G8" s="47">
        <v>0.73563999999999996</v>
      </c>
      <c r="H8" s="14"/>
    </row>
    <row r="9" spans="1:8" x14ac:dyDescent="0.25">
      <c r="B9" s="47">
        <v>210</v>
      </c>
      <c r="C9" s="47">
        <v>3.573</v>
      </c>
      <c r="F9" s="47">
        <v>626</v>
      </c>
      <c r="G9" s="47">
        <v>0.73628000000000005</v>
      </c>
      <c r="H9" s="14"/>
    </row>
    <row r="10" spans="1:8" x14ac:dyDescent="0.25">
      <c r="B10" s="47">
        <v>212</v>
      </c>
      <c r="C10" s="47">
        <v>3.3959999999999999</v>
      </c>
      <c r="F10" s="47">
        <v>626.20000000000005</v>
      </c>
      <c r="G10" s="47">
        <v>0.73692000000000002</v>
      </c>
      <c r="H10" s="14"/>
    </row>
    <row r="11" spans="1:8" x14ac:dyDescent="0.25">
      <c r="B11" s="47">
        <v>214</v>
      </c>
      <c r="C11" s="47">
        <v>3.6059999999999999</v>
      </c>
      <c r="F11" s="47">
        <v>626.4</v>
      </c>
      <c r="G11" s="47">
        <v>0.73782000000000003</v>
      </c>
      <c r="H11" s="14"/>
    </row>
    <row r="12" spans="1:8" x14ac:dyDescent="0.25">
      <c r="B12" s="47">
        <v>216</v>
      </c>
      <c r="C12" s="47">
        <v>3.2719999999999998</v>
      </c>
      <c r="F12" s="47">
        <v>626.6</v>
      </c>
      <c r="G12" s="47">
        <v>0.73853000000000002</v>
      </c>
      <c r="H12" s="14"/>
    </row>
    <row r="13" spans="1:8" x14ac:dyDescent="0.25">
      <c r="B13" s="47">
        <v>218</v>
      </c>
      <c r="C13" s="47">
        <v>3.0910000000000002</v>
      </c>
      <c r="F13" s="47">
        <v>626.79999999999995</v>
      </c>
      <c r="G13" s="47">
        <v>0.73938000000000004</v>
      </c>
      <c r="H13" s="14"/>
    </row>
    <row r="14" spans="1:8" x14ac:dyDescent="0.25">
      <c r="B14" s="47">
        <v>220</v>
      </c>
      <c r="C14" s="47">
        <v>2.6680000000000001</v>
      </c>
      <c r="F14" s="47">
        <v>627</v>
      </c>
      <c r="G14" s="47">
        <v>0.74019999999999997</v>
      </c>
      <c r="H14" s="14"/>
    </row>
    <row r="15" spans="1:8" x14ac:dyDescent="0.25">
      <c r="B15" s="47">
        <v>222</v>
      </c>
      <c r="C15" s="47">
        <v>2.2080000000000002</v>
      </c>
      <c r="F15" s="47">
        <v>627.20000000000005</v>
      </c>
      <c r="G15" s="47">
        <v>0.74112</v>
      </c>
      <c r="H15" s="14"/>
    </row>
    <row r="16" spans="1:8" x14ac:dyDescent="0.25">
      <c r="B16" s="47">
        <v>224</v>
      </c>
      <c r="C16" s="47">
        <v>1.7929999999999999</v>
      </c>
      <c r="F16" s="47">
        <v>627.4</v>
      </c>
      <c r="G16" s="47">
        <v>0.74207999999999996</v>
      </c>
      <c r="H16" s="14"/>
    </row>
    <row r="17" spans="2:8" x14ac:dyDescent="0.25">
      <c r="B17" s="47">
        <v>226</v>
      </c>
      <c r="C17" s="47">
        <v>1.5369999999999999</v>
      </c>
      <c r="F17" s="47">
        <v>627.6</v>
      </c>
      <c r="G17" s="47">
        <v>0.74306000000000005</v>
      </c>
      <c r="H17" s="14"/>
    </row>
    <row r="18" spans="2:8" x14ac:dyDescent="0.25">
      <c r="B18" s="47">
        <v>228</v>
      </c>
      <c r="C18" s="47">
        <v>1.3759999999999999</v>
      </c>
      <c r="F18" s="47">
        <v>627.79999999999995</v>
      </c>
      <c r="G18" s="47">
        <v>0.74404000000000003</v>
      </c>
      <c r="H18" s="14"/>
    </row>
    <row r="19" spans="2:8" x14ac:dyDescent="0.25">
      <c r="B19" s="47">
        <v>230</v>
      </c>
      <c r="C19" s="47">
        <v>1.2669999999999999</v>
      </c>
      <c r="F19" s="47">
        <v>628</v>
      </c>
      <c r="G19" s="47">
        <v>0.74505999999999994</v>
      </c>
      <c r="H19" s="14"/>
    </row>
    <row r="20" spans="2:8" x14ac:dyDescent="0.25">
      <c r="B20" s="47">
        <v>232</v>
      </c>
      <c r="C20" s="47">
        <v>1.177</v>
      </c>
      <c r="F20" s="47">
        <v>628.20000000000005</v>
      </c>
      <c r="G20" s="47">
        <v>0.74616000000000005</v>
      </c>
      <c r="H20" s="14"/>
    </row>
    <row r="21" spans="2:8" x14ac:dyDescent="0.25">
      <c r="B21" s="47">
        <v>234</v>
      </c>
      <c r="C21" s="47">
        <v>1.0940000000000001</v>
      </c>
      <c r="F21" s="47">
        <v>628.4</v>
      </c>
      <c r="G21" s="47">
        <v>0.74699000000000004</v>
      </c>
      <c r="H21" s="14"/>
    </row>
    <row r="22" spans="2:8" x14ac:dyDescent="0.25">
      <c r="B22" s="47">
        <v>236</v>
      </c>
      <c r="C22" s="47">
        <v>1.0169999999999999</v>
      </c>
      <c r="F22" s="47">
        <v>628.6</v>
      </c>
      <c r="G22" s="47">
        <v>0.74766999999999995</v>
      </c>
      <c r="H22" s="14"/>
    </row>
    <row r="23" spans="2:8" x14ac:dyDescent="0.25">
      <c r="B23" s="47">
        <v>238</v>
      </c>
      <c r="C23" s="47">
        <v>0.95499999999999996</v>
      </c>
      <c r="F23" s="47">
        <v>628.79999999999995</v>
      </c>
      <c r="G23" s="47">
        <v>0.74844999999999995</v>
      </c>
      <c r="H23" s="14"/>
    </row>
    <row r="24" spans="2:8" x14ac:dyDescent="0.25">
      <c r="B24" s="47">
        <v>240</v>
      </c>
      <c r="C24" s="47">
        <v>0.91</v>
      </c>
      <c r="F24" s="47">
        <v>629</v>
      </c>
      <c r="G24" s="47">
        <v>0.74943000000000004</v>
      </c>
      <c r="H24" s="14"/>
    </row>
    <row r="25" spans="2:8" x14ac:dyDescent="0.25">
      <c r="B25" s="47">
        <v>242</v>
      </c>
      <c r="C25" s="47">
        <v>0.877</v>
      </c>
      <c r="F25" s="47">
        <v>629.20000000000005</v>
      </c>
      <c r="G25" s="47">
        <v>0.75046000000000002</v>
      </c>
      <c r="H25" s="14"/>
    </row>
    <row r="26" spans="2:8" x14ac:dyDescent="0.25">
      <c r="B26" s="47">
        <v>244</v>
      </c>
      <c r="C26" s="47">
        <v>0.84799999999999998</v>
      </c>
      <c r="F26" s="47">
        <v>629.4</v>
      </c>
      <c r="G26" s="47">
        <v>0.75119000000000002</v>
      </c>
      <c r="H26" s="14"/>
    </row>
    <row r="27" spans="2:8" x14ac:dyDescent="0.25">
      <c r="B27" s="47">
        <v>246</v>
      </c>
      <c r="C27" s="47">
        <v>0.82599999999999996</v>
      </c>
      <c r="F27" s="47">
        <v>629.6</v>
      </c>
      <c r="G27" s="47">
        <v>0.75195999999999996</v>
      </c>
      <c r="H27" s="14"/>
    </row>
    <row r="28" spans="2:8" x14ac:dyDescent="0.25">
      <c r="B28" s="47">
        <v>248</v>
      </c>
      <c r="C28" s="47">
        <v>0.79900000000000004</v>
      </c>
      <c r="F28" s="47">
        <v>629.79999999999995</v>
      </c>
      <c r="G28" s="47">
        <v>0.75295000000000001</v>
      </c>
      <c r="H28" s="14"/>
    </row>
    <row r="29" spans="2:8" x14ac:dyDescent="0.25">
      <c r="B29" s="47">
        <v>250</v>
      </c>
      <c r="C29" s="47">
        <v>0.76900000000000002</v>
      </c>
      <c r="F29" s="47">
        <v>630</v>
      </c>
      <c r="G29" s="47">
        <v>0.75387000000000004</v>
      </c>
      <c r="H29" s="14"/>
    </row>
    <row r="30" spans="2:8" x14ac:dyDescent="0.25">
      <c r="B30" s="47">
        <v>252</v>
      </c>
      <c r="C30" s="47">
        <v>0.74099999999999999</v>
      </c>
      <c r="F30" s="47">
        <v>630.20000000000005</v>
      </c>
      <c r="G30" s="47">
        <v>0.75475000000000003</v>
      </c>
      <c r="H30" s="14"/>
    </row>
    <row r="31" spans="2:8" x14ac:dyDescent="0.25">
      <c r="B31" s="47">
        <v>254</v>
      </c>
      <c r="C31" s="47">
        <v>0.70299999999999996</v>
      </c>
      <c r="F31" s="47">
        <v>630.4</v>
      </c>
      <c r="G31" s="47">
        <v>0.75553000000000003</v>
      </c>
      <c r="H31" s="14"/>
    </row>
    <row r="32" spans="2:8" x14ac:dyDescent="0.25">
      <c r="B32" s="47">
        <v>256</v>
      </c>
      <c r="C32" s="47">
        <v>0.67600000000000005</v>
      </c>
      <c r="F32" s="47">
        <v>630.6</v>
      </c>
      <c r="G32" s="47">
        <v>0.75588</v>
      </c>
      <c r="H32" s="14"/>
    </row>
    <row r="33" spans="2:8" x14ac:dyDescent="0.25">
      <c r="B33" s="47">
        <v>258</v>
      </c>
      <c r="C33" s="47">
        <v>0.66900000000000004</v>
      </c>
      <c r="F33" s="47">
        <v>630.79999999999995</v>
      </c>
      <c r="G33" s="47">
        <v>0.75670000000000004</v>
      </c>
      <c r="H33" s="14"/>
    </row>
    <row r="34" spans="2:8" x14ac:dyDescent="0.25">
      <c r="B34" s="47">
        <v>260</v>
      </c>
      <c r="C34" s="47">
        <v>0.65100000000000002</v>
      </c>
      <c r="F34" s="47">
        <v>631</v>
      </c>
      <c r="G34" s="47">
        <v>0.75748000000000004</v>
      </c>
      <c r="H34" s="14"/>
    </row>
    <row r="35" spans="2:8" x14ac:dyDescent="0.25">
      <c r="B35" s="47">
        <v>262</v>
      </c>
      <c r="C35" s="47">
        <v>0.63900000000000001</v>
      </c>
      <c r="F35" s="47">
        <v>631.20000000000005</v>
      </c>
      <c r="G35" s="47">
        <v>0.75836999999999999</v>
      </c>
      <c r="H35" s="14"/>
    </row>
    <row r="36" spans="2:8" x14ac:dyDescent="0.25">
      <c r="B36" s="47">
        <v>264</v>
      </c>
      <c r="C36" s="47">
        <v>0.64200000000000002</v>
      </c>
      <c r="F36" s="47">
        <v>631.4</v>
      </c>
      <c r="G36" s="47">
        <v>0.75905999999999996</v>
      </c>
      <c r="H36" s="14"/>
    </row>
    <row r="37" spans="2:8" x14ac:dyDescent="0.25">
      <c r="B37" s="47">
        <v>266</v>
      </c>
      <c r="C37" s="47">
        <v>0.63900000000000001</v>
      </c>
      <c r="F37" s="47">
        <v>631.6</v>
      </c>
      <c r="G37" s="47">
        <v>0.75949999999999995</v>
      </c>
      <c r="H37" s="14"/>
    </row>
    <row r="38" spans="2:8" x14ac:dyDescent="0.25">
      <c r="B38" s="47">
        <v>268</v>
      </c>
      <c r="C38" s="47">
        <v>0.64400000000000002</v>
      </c>
      <c r="F38" s="47">
        <v>631.79999999999995</v>
      </c>
      <c r="G38" s="47">
        <v>0.76014000000000004</v>
      </c>
      <c r="H38" s="14"/>
    </row>
    <row r="39" spans="2:8" x14ac:dyDescent="0.25">
      <c r="B39" s="47">
        <v>270</v>
      </c>
      <c r="C39" s="47">
        <v>0.63800000000000001</v>
      </c>
      <c r="F39" s="47">
        <v>632</v>
      </c>
      <c r="G39" s="47">
        <v>0.76080999999999999</v>
      </c>
      <c r="H39" s="14"/>
    </row>
    <row r="40" spans="2:8" x14ac:dyDescent="0.25">
      <c r="B40" s="47">
        <v>272</v>
      </c>
      <c r="C40" s="47">
        <v>0.63700000000000001</v>
      </c>
      <c r="F40" s="47">
        <v>632.20000000000005</v>
      </c>
      <c r="G40" s="47">
        <v>0.76136999999999999</v>
      </c>
      <c r="H40" s="14"/>
    </row>
    <row r="41" spans="2:8" x14ac:dyDescent="0.25">
      <c r="B41" s="47">
        <v>274</v>
      </c>
      <c r="C41" s="47">
        <v>0.64400000000000002</v>
      </c>
      <c r="F41" s="47">
        <v>632.4</v>
      </c>
      <c r="G41" s="47">
        <v>0.76151999999999997</v>
      </c>
      <c r="H41" s="14"/>
    </row>
    <row r="42" spans="2:8" x14ac:dyDescent="0.25">
      <c r="B42" s="47">
        <v>276</v>
      </c>
      <c r="C42" s="47">
        <v>0.66</v>
      </c>
      <c r="F42" s="47">
        <v>632.6</v>
      </c>
      <c r="G42" s="47">
        <v>0.76176999999999995</v>
      </c>
      <c r="H42" s="14"/>
    </row>
    <row r="43" spans="2:8" x14ac:dyDescent="0.25">
      <c r="B43" s="47">
        <v>278</v>
      </c>
      <c r="C43" s="47">
        <v>0.68200000000000005</v>
      </c>
      <c r="F43" s="47">
        <v>632.79999999999995</v>
      </c>
      <c r="G43" s="47">
        <v>0.76187000000000005</v>
      </c>
      <c r="H43" s="14"/>
    </row>
    <row r="44" spans="2:8" x14ac:dyDescent="0.25">
      <c r="B44" s="47">
        <v>280</v>
      </c>
      <c r="C44" s="47">
        <v>0.70699999999999996</v>
      </c>
      <c r="F44" s="47">
        <v>633</v>
      </c>
      <c r="G44" s="47">
        <v>0.76229000000000002</v>
      </c>
      <c r="H44" s="14"/>
    </row>
    <row r="45" spans="2:8" x14ac:dyDescent="0.25">
      <c r="B45" s="47">
        <v>282</v>
      </c>
      <c r="C45" s="47">
        <v>0.72499999999999998</v>
      </c>
      <c r="F45" s="47">
        <v>633.20000000000005</v>
      </c>
      <c r="G45" s="47">
        <v>0.76253000000000004</v>
      </c>
      <c r="H45" s="14"/>
    </row>
    <row r="46" spans="2:8" x14ac:dyDescent="0.25">
      <c r="B46" s="47">
        <v>284</v>
      </c>
      <c r="C46" s="47">
        <v>0.74099999999999999</v>
      </c>
      <c r="F46" s="47">
        <v>633.4</v>
      </c>
      <c r="G46" s="47">
        <v>0.76258000000000004</v>
      </c>
      <c r="H46" s="14"/>
    </row>
    <row r="47" spans="2:8" x14ac:dyDescent="0.25">
      <c r="B47" s="47">
        <v>286</v>
      </c>
      <c r="C47" s="47">
        <v>0.76200000000000001</v>
      </c>
      <c r="F47" s="47">
        <v>633.6</v>
      </c>
      <c r="G47" s="47">
        <v>0.76265000000000005</v>
      </c>
      <c r="H47" s="14"/>
    </row>
    <row r="48" spans="2:8" x14ac:dyDescent="0.25">
      <c r="B48" s="47">
        <v>288</v>
      </c>
      <c r="C48" s="47">
        <v>0.79900000000000004</v>
      </c>
      <c r="F48" s="47">
        <v>633.79999999999995</v>
      </c>
      <c r="G48" s="47">
        <v>0.76276999999999995</v>
      </c>
      <c r="H48" s="14"/>
    </row>
    <row r="49" spans="2:8" x14ac:dyDescent="0.25">
      <c r="B49" s="47">
        <v>290</v>
      </c>
      <c r="C49" s="47">
        <v>0.83499999999999996</v>
      </c>
      <c r="F49" s="47">
        <v>634</v>
      </c>
      <c r="G49" s="47">
        <v>0.76282000000000005</v>
      </c>
      <c r="H49" s="14"/>
    </row>
    <row r="50" spans="2:8" x14ac:dyDescent="0.25">
      <c r="B50" s="47">
        <v>292</v>
      </c>
      <c r="C50" s="47">
        <v>0.86299999999999999</v>
      </c>
      <c r="F50" s="47">
        <v>634.20000000000005</v>
      </c>
      <c r="G50" s="47">
        <v>0.76275999999999999</v>
      </c>
      <c r="H50" s="14"/>
    </row>
    <row r="51" spans="2:8" x14ac:dyDescent="0.25">
      <c r="B51" s="47">
        <v>294</v>
      </c>
      <c r="C51" s="47">
        <v>0.86599999999999999</v>
      </c>
      <c r="F51" s="47">
        <v>634.4</v>
      </c>
      <c r="G51" s="47">
        <v>0.76280000000000003</v>
      </c>
      <c r="H51" s="14"/>
    </row>
    <row r="52" spans="2:8" x14ac:dyDescent="0.25">
      <c r="B52" s="47">
        <v>296</v>
      </c>
      <c r="C52" s="47">
        <v>0.84299999999999997</v>
      </c>
      <c r="F52" s="47">
        <v>634.6</v>
      </c>
      <c r="G52" s="47">
        <v>0.76248000000000005</v>
      </c>
      <c r="H52" s="14"/>
    </row>
    <row r="53" spans="2:8" x14ac:dyDescent="0.25">
      <c r="B53" s="47">
        <v>298</v>
      </c>
      <c r="C53" s="47">
        <v>0.80800000000000005</v>
      </c>
      <c r="F53" s="47">
        <v>634.79999999999995</v>
      </c>
      <c r="G53" s="47">
        <v>0.76236000000000004</v>
      </c>
      <c r="H53" s="14"/>
    </row>
    <row r="54" spans="2:8" x14ac:dyDescent="0.25">
      <c r="B54" s="47">
        <v>300</v>
      </c>
      <c r="C54" s="47">
        <v>0.77900000000000003</v>
      </c>
      <c r="F54" s="47">
        <v>635</v>
      </c>
      <c r="G54" s="47">
        <v>0.76212999999999997</v>
      </c>
      <c r="H54" s="14"/>
    </row>
    <row r="55" spans="2:8" x14ac:dyDescent="0.25">
      <c r="B55" s="47">
        <v>302</v>
      </c>
      <c r="C55" s="47">
        <v>0.76300000000000001</v>
      </c>
      <c r="F55" s="47">
        <v>635.20000000000005</v>
      </c>
      <c r="G55" s="47">
        <v>0.76168000000000002</v>
      </c>
      <c r="H55" s="14"/>
    </row>
    <row r="56" spans="2:8" x14ac:dyDescent="0.25">
      <c r="B56" s="47">
        <v>304</v>
      </c>
      <c r="C56" s="47">
        <v>0.75800000000000001</v>
      </c>
      <c r="F56" s="47">
        <v>635.4</v>
      </c>
      <c r="G56" s="47">
        <v>0.76139999999999997</v>
      </c>
      <c r="H56" s="14"/>
    </row>
    <row r="57" spans="2:8" x14ac:dyDescent="0.25">
      <c r="B57" s="47">
        <v>306</v>
      </c>
      <c r="C57" s="47">
        <v>0.75600000000000001</v>
      </c>
      <c r="F57" s="47">
        <v>635.6</v>
      </c>
      <c r="G57" s="47">
        <v>0.76112000000000002</v>
      </c>
      <c r="H57" s="14"/>
    </row>
    <row r="58" spans="2:8" x14ac:dyDescent="0.25">
      <c r="B58" s="47">
        <v>308</v>
      </c>
      <c r="C58" s="47">
        <v>0.746</v>
      </c>
      <c r="F58" s="47">
        <v>635.79999999999995</v>
      </c>
      <c r="G58" s="47">
        <v>0.76085999999999998</v>
      </c>
      <c r="H58" s="14"/>
    </row>
    <row r="59" spans="2:8" x14ac:dyDescent="0.25">
      <c r="B59" s="47">
        <v>310</v>
      </c>
      <c r="C59" s="47">
        <v>0.70399999999999996</v>
      </c>
      <c r="F59" s="47">
        <v>636</v>
      </c>
      <c r="G59" s="47">
        <v>0.76044999999999996</v>
      </c>
      <c r="H59" s="14"/>
    </row>
    <row r="60" spans="2:8" x14ac:dyDescent="0.25">
      <c r="B60" s="47">
        <v>312</v>
      </c>
      <c r="C60" s="47">
        <v>0.64400000000000002</v>
      </c>
      <c r="F60" s="47">
        <v>636.20000000000005</v>
      </c>
      <c r="G60" s="47">
        <v>0.75983999999999996</v>
      </c>
      <c r="H60" s="14"/>
    </row>
    <row r="61" spans="2:8" x14ac:dyDescent="0.25">
      <c r="B61" s="47">
        <v>314</v>
      </c>
      <c r="C61" s="47">
        <v>0.58099999999999996</v>
      </c>
      <c r="F61" s="47">
        <v>636.4</v>
      </c>
      <c r="G61" s="47">
        <v>0.75924000000000003</v>
      </c>
      <c r="H61" s="14"/>
    </row>
    <row r="62" spans="2:8" x14ac:dyDescent="0.25">
      <c r="B62" s="47">
        <v>316</v>
      </c>
      <c r="C62" s="47">
        <v>0.51900000000000002</v>
      </c>
      <c r="F62" s="47">
        <v>636.6</v>
      </c>
      <c r="G62" s="47">
        <v>0.75846000000000002</v>
      </c>
      <c r="H62" s="14"/>
    </row>
    <row r="63" spans="2:8" x14ac:dyDescent="0.25">
      <c r="B63" s="47">
        <v>318</v>
      </c>
      <c r="C63" s="47">
        <v>0.46700000000000003</v>
      </c>
      <c r="F63" s="47">
        <v>636.79999999999995</v>
      </c>
      <c r="G63" s="47">
        <v>0.75758999999999999</v>
      </c>
      <c r="H63" s="14"/>
    </row>
    <row r="64" spans="2:8" x14ac:dyDescent="0.25">
      <c r="B64" s="47">
        <v>320</v>
      </c>
      <c r="C64" s="47">
        <v>0.43</v>
      </c>
      <c r="F64" s="47">
        <v>637</v>
      </c>
      <c r="G64" s="47">
        <v>0.75677000000000005</v>
      </c>
      <c r="H64" s="14"/>
    </row>
    <row r="65" spans="2:8" x14ac:dyDescent="0.25">
      <c r="B65" s="47">
        <v>322</v>
      </c>
      <c r="C65" s="47">
        <v>0.39900000000000002</v>
      </c>
      <c r="F65" s="47">
        <v>637.20000000000005</v>
      </c>
      <c r="G65" s="47">
        <v>0.75583999999999996</v>
      </c>
      <c r="H65" s="14"/>
    </row>
    <row r="66" spans="2:8" x14ac:dyDescent="0.25">
      <c r="B66" s="47">
        <v>324</v>
      </c>
      <c r="C66" s="47">
        <v>0.378</v>
      </c>
      <c r="F66" s="47">
        <v>637.4</v>
      </c>
      <c r="G66" s="47">
        <v>0.75510999999999995</v>
      </c>
      <c r="H66" s="14"/>
    </row>
    <row r="67" spans="2:8" x14ac:dyDescent="0.25">
      <c r="B67" s="47">
        <v>326</v>
      </c>
      <c r="C67" s="47">
        <v>0.36399999999999999</v>
      </c>
      <c r="F67" s="47">
        <v>637.6</v>
      </c>
      <c r="G67" s="47">
        <v>0.75410999999999995</v>
      </c>
      <c r="H67" s="14"/>
    </row>
    <row r="68" spans="2:8" x14ac:dyDescent="0.25">
      <c r="B68" s="47">
        <v>328</v>
      </c>
      <c r="C68" s="47">
        <v>0.35699999999999998</v>
      </c>
      <c r="F68" s="47">
        <v>637.79999999999995</v>
      </c>
      <c r="G68" s="47">
        <v>0.75336000000000003</v>
      </c>
      <c r="H68" s="14"/>
    </row>
    <row r="69" spans="2:8" x14ac:dyDescent="0.25">
      <c r="B69" s="47">
        <v>330</v>
      </c>
      <c r="C69" s="47">
        <v>0.35399999999999998</v>
      </c>
      <c r="F69" s="47">
        <v>638</v>
      </c>
      <c r="G69" s="47">
        <v>0.75231000000000003</v>
      </c>
      <c r="H69" s="14"/>
    </row>
    <row r="70" spans="2:8" x14ac:dyDescent="0.25">
      <c r="B70" s="47">
        <v>332</v>
      </c>
      <c r="C70" s="47">
        <v>0.35599999999999998</v>
      </c>
      <c r="F70" s="47">
        <v>638.20000000000005</v>
      </c>
      <c r="G70" s="47">
        <v>0.75129000000000001</v>
      </c>
      <c r="H70" s="14"/>
    </row>
    <row r="71" spans="2:8" x14ac:dyDescent="0.25">
      <c r="B71" s="47">
        <v>334</v>
      </c>
      <c r="C71" s="47">
        <v>0.36</v>
      </c>
      <c r="F71" s="47">
        <v>638.4</v>
      </c>
      <c r="G71" s="47">
        <v>0.75011000000000005</v>
      </c>
      <c r="H71" s="14"/>
    </row>
    <row r="72" spans="2:8" x14ac:dyDescent="0.25">
      <c r="B72" s="47">
        <v>336</v>
      </c>
      <c r="C72" s="47">
        <v>0.36499999999999999</v>
      </c>
      <c r="F72" s="47">
        <v>638.6</v>
      </c>
      <c r="G72" s="47">
        <v>0.749</v>
      </c>
      <c r="H72" s="14"/>
    </row>
    <row r="73" spans="2:8" x14ac:dyDescent="0.25">
      <c r="B73" s="47">
        <v>338</v>
      </c>
      <c r="C73" s="47">
        <v>0.36899999999999999</v>
      </c>
      <c r="F73" s="47">
        <v>638.79999999999995</v>
      </c>
      <c r="G73" s="47">
        <v>0.74780000000000002</v>
      </c>
      <c r="H73" s="14"/>
    </row>
    <row r="74" spans="2:8" x14ac:dyDescent="0.25">
      <c r="B74" s="47">
        <v>340</v>
      </c>
      <c r="C74" s="47">
        <v>0.378</v>
      </c>
      <c r="F74" s="47">
        <v>639</v>
      </c>
      <c r="G74" s="47">
        <v>0.74656999999999996</v>
      </c>
      <c r="H74" s="14"/>
    </row>
    <row r="75" spans="2:8" x14ac:dyDescent="0.25">
      <c r="B75" s="47">
        <v>342</v>
      </c>
      <c r="C75" s="47">
        <v>0.38800000000000001</v>
      </c>
      <c r="F75" s="47">
        <v>639.20000000000005</v>
      </c>
      <c r="G75" s="47">
        <v>0.74543999999999999</v>
      </c>
      <c r="H75" s="14"/>
    </row>
    <row r="76" spans="2:8" x14ac:dyDescent="0.25">
      <c r="B76" s="47">
        <v>344</v>
      </c>
      <c r="C76" s="47">
        <v>0.40100000000000002</v>
      </c>
      <c r="F76" s="47">
        <v>639.4</v>
      </c>
      <c r="G76" s="47">
        <v>0.74409000000000003</v>
      </c>
      <c r="H76" s="14"/>
    </row>
    <row r="77" spans="2:8" x14ac:dyDescent="0.25">
      <c r="B77" s="47">
        <v>346</v>
      </c>
      <c r="C77" s="47">
        <v>0.41899999999999998</v>
      </c>
      <c r="F77" s="47">
        <v>639.6</v>
      </c>
      <c r="G77" s="47">
        <v>0.74268000000000001</v>
      </c>
      <c r="H77" s="14"/>
    </row>
    <row r="78" spans="2:8" x14ac:dyDescent="0.25">
      <c r="B78" s="47">
        <v>348</v>
      </c>
      <c r="C78" s="47">
        <v>0.435</v>
      </c>
      <c r="F78" s="47">
        <v>639.79999999999995</v>
      </c>
      <c r="G78" s="47">
        <v>0.74145000000000005</v>
      </c>
      <c r="H78" s="14"/>
    </row>
    <row r="79" spans="2:8" x14ac:dyDescent="0.25">
      <c r="B79" s="47">
        <v>350</v>
      </c>
      <c r="C79" s="47">
        <v>0.45300000000000001</v>
      </c>
      <c r="F79" s="47">
        <v>640</v>
      </c>
      <c r="G79" s="47">
        <v>0.73994000000000004</v>
      </c>
      <c r="H79" s="14"/>
    </row>
    <row r="80" spans="2:8" x14ac:dyDescent="0.25">
      <c r="B80" s="47">
        <v>352</v>
      </c>
      <c r="C80" s="47">
        <v>0.47</v>
      </c>
      <c r="F80" s="47">
        <v>640.20000000000005</v>
      </c>
      <c r="G80" s="47">
        <v>0.73848999999999998</v>
      </c>
      <c r="H80" s="14"/>
    </row>
    <row r="81" spans="2:8" x14ac:dyDescent="0.25">
      <c r="B81" s="47">
        <v>354</v>
      </c>
      <c r="C81" s="47">
        <v>0.49399999999999999</v>
      </c>
      <c r="F81" s="47">
        <v>640.4</v>
      </c>
      <c r="G81" s="47">
        <v>0.73726000000000003</v>
      </c>
      <c r="H81" s="14"/>
    </row>
    <row r="82" spans="2:8" x14ac:dyDescent="0.25">
      <c r="B82" s="47">
        <v>356</v>
      </c>
      <c r="C82" s="47">
        <v>0.51900000000000002</v>
      </c>
      <c r="F82" s="47">
        <v>640.6</v>
      </c>
      <c r="G82" s="47">
        <v>0.73584000000000005</v>
      </c>
      <c r="H82" s="14"/>
    </row>
    <row r="83" spans="2:8" x14ac:dyDescent="0.25">
      <c r="B83" s="47">
        <v>358</v>
      </c>
      <c r="C83" s="47">
        <v>0.54800000000000004</v>
      </c>
      <c r="F83" s="47">
        <v>640.79999999999995</v>
      </c>
      <c r="G83" s="47">
        <v>0.73441000000000001</v>
      </c>
      <c r="H83" s="14"/>
    </row>
    <row r="84" spans="2:8" x14ac:dyDescent="0.25">
      <c r="B84" s="47">
        <v>360</v>
      </c>
      <c r="C84" s="47">
        <v>0.58299999999999996</v>
      </c>
      <c r="F84" s="47">
        <v>641</v>
      </c>
      <c r="G84" s="47">
        <v>0.73333000000000004</v>
      </c>
      <c r="H84" s="14"/>
    </row>
    <row r="85" spans="2:8" x14ac:dyDescent="0.25">
      <c r="B85" s="47">
        <v>362</v>
      </c>
      <c r="C85" s="47">
        <v>0.62</v>
      </c>
      <c r="F85" s="47">
        <v>641.20000000000005</v>
      </c>
      <c r="G85" s="47">
        <v>0.73180999999999996</v>
      </c>
      <c r="H85" s="14"/>
    </row>
    <row r="86" spans="2:8" x14ac:dyDescent="0.25">
      <c r="B86" s="47">
        <v>364</v>
      </c>
      <c r="C86" s="47">
        <v>0.65800000000000003</v>
      </c>
      <c r="F86" s="47">
        <v>641.4</v>
      </c>
      <c r="G86" s="47">
        <v>0.73019999999999996</v>
      </c>
      <c r="H86" s="14"/>
    </row>
    <row r="87" spans="2:8" x14ac:dyDescent="0.25">
      <c r="B87" s="47">
        <v>366</v>
      </c>
      <c r="C87" s="47">
        <v>0.68799999999999994</v>
      </c>
      <c r="F87" s="47">
        <v>641.6</v>
      </c>
      <c r="G87" s="47">
        <v>0.72843999999999998</v>
      </c>
      <c r="H87" s="14"/>
    </row>
    <row r="88" spans="2:8" x14ac:dyDescent="0.25">
      <c r="B88" s="47">
        <v>368</v>
      </c>
      <c r="C88" s="47">
        <v>0.71</v>
      </c>
      <c r="F88" s="47">
        <v>641.79999999999995</v>
      </c>
      <c r="G88" s="47">
        <v>0.72679000000000005</v>
      </c>
      <c r="H88" s="14"/>
    </row>
    <row r="89" spans="2:8" x14ac:dyDescent="0.25">
      <c r="B89" s="47">
        <v>370</v>
      </c>
      <c r="C89" s="47">
        <v>0.72299999999999998</v>
      </c>
      <c r="F89" s="47">
        <v>642</v>
      </c>
      <c r="G89" s="47">
        <v>0.72516000000000003</v>
      </c>
      <c r="H89" s="14"/>
    </row>
    <row r="90" spans="2:8" x14ac:dyDescent="0.25">
      <c r="B90" s="47">
        <v>372</v>
      </c>
      <c r="C90" s="47">
        <v>0.72799999999999998</v>
      </c>
      <c r="F90" s="47">
        <v>642.20000000000005</v>
      </c>
      <c r="G90" s="47">
        <v>0.72316000000000003</v>
      </c>
      <c r="H90" s="14"/>
    </row>
    <row r="91" spans="2:8" x14ac:dyDescent="0.25">
      <c r="B91" s="47">
        <v>374</v>
      </c>
      <c r="C91" s="47">
        <v>0.73199999999999998</v>
      </c>
      <c r="F91" s="47">
        <v>642.4</v>
      </c>
      <c r="G91" s="47">
        <v>0.72118000000000004</v>
      </c>
      <c r="H91" s="14"/>
    </row>
    <row r="92" spans="2:8" x14ac:dyDescent="0.25">
      <c r="B92" s="47">
        <v>376</v>
      </c>
      <c r="C92" s="47">
        <v>0.73799999999999999</v>
      </c>
      <c r="F92" s="47">
        <v>642.6</v>
      </c>
      <c r="G92" s="47">
        <v>0.71952000000000005</v>
      </c>
      <c r="H92" s="14"/>
    </row>
    <row r="93" spans="2:8" x14ac:dyDescent="0.25">
      <c r="B93" s="47">
        <v>378</v>
      </c>
      <c r="C93" s="47">
        <v>0.752</v>
      </c>
      <c r="F93" s="47">
        <v>642.79999999999995</v>
      </c>
      <c r="G93" s="47">
        <v>0.71772000000000002</v>
      </c>
      <c r="H93" s="14"/>
    </row>
    <row r="94" spans="2:8" x14ac:dyDescent="0.25">
      <c r="B94" s="47">
        <v>380</v>
      </c>
      <c r="C94" s="47">
        <v>0.77400000000000002</v>
      </c>
      <c r="F94" s="47">
        <v>643</v>
      </c>
      <c r="G94" s="47">
        <v>0.71580999999999995</v>
      </c>
      <c r="H94" s="14"/>
    </row>
    <row r="95" spans="2:8" x14ac:dyDescent="0.25">
      <c r="B95" s="47">
        <v>382</v>
      </c>
      <c r="C95" s="47">
        <v>0.79800000000000004</v>
      </c>
      <c r="F95" s="47">
        <v>643.20000000000005</v>
      </c>
      <c r="G95" s="47">
        <v>0.71408000000000005</v>
      </c>
      <c r="H95" s="14"/>
    </row>
    <row r="96" spans="2:8" x14ac:dyDescent="0.25">
      <c r="B96" s="47">
        <v>384</v>
      </c>
      <c r="C96" s="47">
        <v>0.81799999999999995</v>
      </c>
      <c r="F96" s="47">
        <v>643.4</v>
      </c>
      <c r="G96" s="47">
        <v>0.71206999999999998</v>
      </c>
      <c r="H96" s="14"/>
    </row>
    <row r="97" spans="2:8" x14ac:dyDescent="0.25">
      <c r="B97" s="47">
        <v>386</v>
      </c>
      <c r="C97" s="47">
        <v>0.82399999999999995</v>
      </c>
      <c r="F97" s="47">
        <v>643.6</v>
      </c>
      <c r="G97" s="47">
        <v>0.70984000000000003</v>
      </c>
      <c r="H97" s="14"/>
    </row>
    <row r="98" spans="2:8" x14ac:dyDescent="0.25">
      <c r="B98" s="47">
        <v>388</v>
      </c>
      <c r="C98" s="47">
        <v>0.81200000000000006</v>
      </c>
      <c r="F98" s="47">
        <v>643.79999999999995</v>
      </c>
      <c r="G98" s="47">
        <v>0.70789999999999997</v>
      </c>
      <c r="H98" s="14"/>
    </row>
    <row r="99" spans="2:8" x14ac:dyDescent="0.25">
      <c r="B99" s="47">
        <v>390</v>
      </c>
      <c r="C99" s="47">
        <v>0.78500000000000003</v>
      </c>
      <c r="F99" s="47">
        <v>644</v>
      </c>
      <c r="G99" s="47">
        <v>0.70604999999999996</v>
      </c>
      <c r="H99" s="14"/>
    </row>
    <row r="100" spans="2:8" x14ac:dyDescent="0.25">
      <c r="B100" s="47">
        <v>392</v>
      </c>
      <c r="C100" s="47">
        <v>0.746</v>
      </c>
      <c r="F100" s="47">
        <v>644.20000000000005</v>
      </c>
      <c r="G100" s="47">
        <v>0.70418000000000003</v>
      </c>
      <c r="H100" s="14"/>
    </row>
    <row r="101" spans="2:8" x14ac:dyDescent="0.25">
      <c r="B101" s="47">
        <v>394</v>
      </c>
      <c r="C101" s="47">
        <v>0.69799999999999995</v>
      </c>
      <c r="F101" s="47">
        <v>644.4</v>
      </c>
      <c r="G101" s="47">
        <v>0.70233999999999996</v>
      </c>
      <c r="H101" s="14"/>
    </row>
    <row r="102" spans="2:8" x14ac:dyDescent="0.25">
      <c r="B102" s="47">
        <v>396</v>
      </c>
      <c r="C102" s="47">
        <v>0.65200000000000002</v>
      </c>
      <c r="F102" s="47">
        <v>644.6</v>
      </c>
      <c r="G102" s="47">
        <v>0.70030999999999999</v>
      </c>
      <c r="H102" s="14"/>
    </row>
    <row r="103" spans="2:8" x14ac:dyDescent="0.25">
      <c r="B103" s="47">
        <v>398</v>
      </c>
      <c r="C103" s="47">
        <v>0.60599999999999998</v>
      </c>
      <c r="F103" s="47">
        <v>644.79999999999995</v>
      </c>
      <c r="G103" s="47">
        <v>0.69825000000000004</v>
      </c>
      <c r="H103" s="14"/>
    </row>
    <row r="104" spans="2:8" x14ac:dyDescent="0.25">
      <c r="B104" s="47">
        <v>400</v>
      </c>
      <c r="C104" s="47">
        <v>0.56599999999999995</v>
      </c>
      <c r="F104" s="47">
        <v>645</v>
      </c>
      <c r="G104" s="47">
        <v>0.69618999999999998</v>
      </c>
      <c r="H104" s="14"/>
    </row>
    <row r="105" spans="2:8" x14ac:dyDescent="0.25">
      <c r="B105" s="47">
        <v>402</v>
      </c>
      <c r="C105" s="47">
        <v>0.53100000000000003</v>
      </c>
      <c r="F105" s="47">
        <v>645.20000000000005</v>
      </c>
      <c r="G105" s="47">
        <v>0.69420999999999999</v>
      </c>
      <c r="H105" s="14"/>
    </row>
    <row r="106" spans="2:8" x14ac:dyDescent="0.25">
      <c r="B106" s="47">
        <v>404</v>
      </c>
      <c r="C106" s="47">
        <v>0.501</v>
      </c>
      <c r="F106" s="47">
        <v>645.4</v>
      </c>
      <c r="G106" s="47">
        <v>0.69196999999999997</v>
      </c>
      <c r="H106" s="14"/>
    </row>
    <row r="107" spans="2:8" x14ac:dyDescent="0.25">
      <c r="B107" s="47">
        <v>406</v>
      </c>
      <c r="C107" s="47">
        <v>0.47499999999999998</v>
      </c>
      <c r="F107" s="47">
        <v>645.6</v>
      </c>
      <c r="G107" s="47">
        <v>0.69003000000000003</v>
      </c>
      <c r="H107" s="14"/>
    </row>
    <row r="108" spans="2:8" x14ac:dyDescent="0.25">
      <c r="B108" s="47">
        <v>408</v>
      </c>
      <c r="C108" s="47">
        <v>0.45200000000000001</v>
      </c>
      <c r="F108" s="47">
        <v>645.79999999999995</v>
      </c>
      <c r="G108" s="47">
        <v>0.68786000000000003</v>
      </c>
      <c r="H108" s="14"/>
    </row>
    <row r="109" spans="2:8" x14ac:dyDescent="0.25">
      <c r="B109" s="47">
        <v>410</v>
      </c>
      <c r="C109" s="47">
        <v>0.43099999999999999</v>
      </c>
      <c r="F109" s="47">
        <v>646</v>
      </c>
      <c r="G109" s="47">
        <v>0.68554000000000004</v>
      </c>
      <c r="H109" s="14"/>
    </row>
    <row r="110" spans="2:8" x14ac:dyDescent="0.25">
      <c r="B110" s="47">
        <v>412</v>
      </c>
      <c r="C110" s="47">
        <v>0.41</v>
      </c>
      <c r="F110" s="47">
        <v>646.20000000000005</v>
      </c>
      <c r="G110" s="47">
        <v>0.68355999999999995</v>
      </c>
      <c r="H110" s="14"/>
    </row>
    <row r="111" spans="2:8" x14ac:dyDescent="0.25">
      <c r="B111" s="47">
        <v>414</v>
      </c>
      <c r="C111" s="47">
        <v>0.38900000000000001</v>
      </c>
      <c r="F111" s="47">
        <v>646.4</v>
      </c>
      <c r="G111" s="47">
        <v>0.68111999999999995</v>
      </c>
      <c r="H111" s="14"/>
    </row>
    <row r="112" spans="2:8" x14ac:dyDescent="0.25">
      <c r="B112" s="47">
        <v>416</v>
      </c>
      <c r="C112" s="47">
        <v>0.36799999999999999</v>
      </c>
      <c r="F112" s="47">
        <v>646.6</v>
      </c>
      <c r="G112" s="47">
        <v>0.67896999999999996</v>
      </c>
      <c r="H112" s="14"/>
    </row>
    <row r="113" spans="2:8" x14ac:dyDescent="0.25">
      <c r="B113" s="47">
        <v>418</v>
      </c>
      <c r="C113" s="47">
        <v>0.34599999999999997</v>
      </c>
      <c r="F113" s="47">
        <v>646.79999999999995</v>
      </c>
      <c r="G113" s="47">
        <v>0.67676999999999998</v>
      </c>
      <c r="H113" s="14"/>
    </row>
    <row r="114" spans="2:8" x14ac:dyDescent="0.25">
      <c r="B114" s="47">
        <v>420</v>
      </c>
      <c r="C114" s="47">
        <v>0.32400000000000001</v>
      </c>
      <c r="F114" s="47">
        <v>647</v>
      </c>
      <c r="G114" s="47">
        <v>0.67449000000000003</v>
      </c>
      <c r="H114" s="14"/>
    </row>
    <row r="115" spans="2:8" x14ac:dyDescent="0.25">
      <c r="B115" s="47">
        <v>422</v>
      </c>
      <c r="C115" s="47">
        <v>0.30199999999999999</v>
      </c>
      <c r="F115" s="47">
        <v>647.20000000000005</v>
      </c>
      <c r="G115" s="47">
        <v>0.67198999999999998</v>
      </c>
      <c r="H115" s="14"/>
    </row>
    <row r="116" spans="2:8" x14ac:dyDescent="0.25">
      <c r="B116" s="47">
        <v>424</v>
      </c>
      <c r="C116" s="47">
        <v>0.28199999999999997</v>
      </c>
      <c r="F116" s="47">
        <v>647.4</v>
      </c>
      <c r="G116" s="47">
        <v>0.66951000000000005</v>
      </c>
      <c r="H116" s="14"/>
    </row>
    <row r="117" spans="2:8" x14ac:dyDescent="0.25">
      <c r="B117" s="47">
        <v>426</v>
      </c>
      <c r="C117" s="47">
        <v>0.26300000000000001</v>
      </c>
      <c r="F117" s="47">
        <v>647.6</v>
      </c>
      <c r="G117" s="47">
        <v>0.66722999999999999</v>
      </c>
      <c r="H117" s="14"/>
    </row>
    <row r="118" spans="2:8" x14ac:dyDescent="0.25">
      <c r="B118" s="47">
        <v>428</v>
      </c>
      <c r="C118" s="47">
        <v>0.247</v>
      </c>
      <c r="F118" s="47">
        <v>647.79999999999995</v>
      </c>
      <c r="G118" s="47">
        <v>0.66507000000000005</v>
      </c>
      <c r="H118" s="14"/>
    </row>
    <row r="119" spans="2:8" x14ac:dyDescent="0.25">
      <c r="B119" s="47">
        <v>430</v>
      </c>
      <c r="C119" s="47">
        <v>0.23200000000000001</v>
      </c>
      <c r="F119" s="47">
        <v>648</v>
      </c>
      <c r="G119" s="47">
        <v>0.66283000000000003</v>
      </c>
      <c r="H119" s="14"/>
    </row>
    <row r="120" spans="2:8" x14ac:dyDescent="0.25">
      <c r="B120" s="47">
        <v>432</v>
      </c>
      <c r="C120" s="47">
        <v>0.22</v>
      </c>
      <c r="F120" s="47">
        <v>648.20000000000005</v>
      </c>
      <c r="G120" s="47">
        <v>0.66056000000000004</v>
      </c>
      <c r="H120" s="14"/>
    </row>
    <row r="121" spans="2:8" x14ac:dyDescent="0.25">
      <c r="B121" s="47">
        <v>434</v>
      </c>
      <c r="C121" s="47">
        <v>0.21099999999999999</v>
      </c>
      <c r="F121" s="47">
        <v>648.4</v>
      </c>
      <c r="G121" s="47">
        <v>0.65829000000000004</v>
      </c>
      <c r="H121" s="14"/>
    </row>
    <row r="122" spans="2:8" x14ac:dyDescent="0.25">
      <c r="B122" s="47">
        <v>436</v>
      </c>
      <c r="C122" s="47">
        <v>0.20499999999999999</v>
      </c>
      <c r="F122" s="47">
        <v>648.6</v>
      </c>
      <c r="G122" s="47">
        <v>0.65595000000000003</v>
      </c>
      <c r="H122" s="14"/>
    </row>
    <row r="123" spans="2:8" x14ac:dyDescent="0.25">
      <c r="B123" s="47">
        <v>438</v>
      </c>
      <c r="C123" s="47">
        <v>0.19900000000000001</v>
      </c>
      <c r="F123" s="47">
        <v>648.79999999999995</v>
      </c>
      <c r="G123" s="47">
        <v>0.65368000000000004</v>
      </c>
      <c r="H123" s="14"/>
    </row>
    <row r="124" spans="2:8" x14ac:dyDescent="0.25">
      <c r="B124" s="47">
        <v>440</v>
      </c>
      <c r="C124" s="47">
        <v>0.19600000000000001</v>
      </c>
      <c r="F124" s="47">
        <v>649</v>
      </c>
      <c r="G124" s="47">
        <v>0.65132999999999996</v>
      </c>
      <c r="H124" s="14"/>
    </row>
    <row r="125" spans="2:8" x14ac:dyDescent="0.25">
      <c r="B125" s="47">
        <v>442</v>
      </c>
      <c r="C125" s="47">
        <v>0.19500000000000001</v>
      </c>
      <c r="F125" s="47">
        <v>649.20000000000005</v>
      </c>
      <c r="G125" s="47">
        <v>0.64907000000000004</v>
      </c>
      <c r="H125" s="14"/>
    </row>
    <row r="126" spans="2:8" x14ac:dyDescent="0.25">
      <c r="B126" s="47">
        <v>444</v>
      </c>
      <c r="C126" s="47">
        <v>0.19500000000000001</v>
      </c>
      <c r="F126" s="47">
        <v>649.4</v>
      </c>
      <c r="G126" s="47">
        <v>0.64675000000000005</v>
      </c>
      <c r="H126" s="14"/>
    </row>
    <row r="127" spans="2:8" x14ac:dyDescent="0.25">
      <c r="B127" s="47">
        <v>446</v>
      </c>
      <c r="C127" s="47">
        <v>0.19700000000000001</v>
      </c>
      <c r="F127" s="47">
        <v>649.6</v>
      </c>
      <c r="G127" s="47">
        <v>0.64441000000000004</v>
      </c>
      <c r="H127" s="14"/>
    </row>
    <row r="128" spans="2:8" x14ac:dyDescent="0.25">
      <c r="B128" s="47">
        <v>448</v>
      </c>
      <c r="C128" s="47">
        <v>0.19900000000000001</v>
      </c>
      <c r="F128" s="47">
        <v>649.79999999999995</v>
      </c>
      <c r="G128" s="47">
        <v>0.64176999999999995</v>
      </c>
      <c r="H128" s="14"/>
    </row>
    <row r="129" spans="2:8" x14ac:dyDescent="0.25">
      <c r="B129" s="47">
        <v>450</v>
      </c>
      <c r="C129" s="47">
        <v>0.20300000000000001</v>
      </c>
      <c r="F129" s="47">
        <v>650</v>
      </c>
      <c r="G129" s="47">
        <v>0.63946000000000003</v>
      </c>
      <c r="H129" s="14"/>
    </row>
    <row r="130" spans="2:8" x14ac:dyDescent="0.25">
      <c r="B130" s="47">
        <v>452</v>
      </c>
      <c r="C130" s="47">
        <v>0.20599999999999999</v>
      </c>
      <c r="F130" s="47">
        <v>650.20000000000005</v>
      </c>
      <c r="G130" s="47">
        <v>0.63697000000000004</v>
      </c>
      <c r="H130" s="14"/>
    </row>
    <row r="131" spans="2:8" x14ac:dyDescent="0.25">
      <c r="B131" s="47">
        <v>454</v>
      </c>
      <c r="C131" s="47">
        <v>0.21</v>
      </c>
      <c r="F131" s="47">
        <v>650.4</v>
      </c>
      <c r="G131" s="47">
        <v>0.63449999999999995</v>
      </c>
      <c r="H131" s="14"/>
    </row>
    <row r="132" spans="2:8" x14ac:dyDescent="0.25">
      <c r="B132" s="47">
        <v>456</v>
      </c>
      <c r="C132" s="47">
        <v>0.215</v>
      </c>
      <c r="F132" s="47">
        <v>650.6</v>
      </c>
      <c r="G132" s="47">
        <v>0.63209000000000004</v>
      </c>
      <c r="H132" s="14"/>
    </row>
    <row r="133" spans="2:8" x14ac:dyDescent="0.25">
      <c r="B133" s="47">
        <v>458</v>
      </c>
      <c r="C133" s="47">
        <v>0.221</v>
      </c>
      <c r="F133" s="47">
        <v>650.79999999999995</v>
      </c>
      <c r="G133" s="47">
        <v>0.62977000000000005</v>
      </c>
      <c r="H133" s="14"/>
    </row>
    <row r="134" spans="2:8" x14ac:dyDescent="0.25">
      <c r="B134" s="47">
        <v>460</v>
      </c>
      <c r="C134" s="47">
        <v>0.22900000000000001</v>
      </c>
      <c r="F134" s="47">
        <v>651</v>
      </c>
      <c r="G134" s="47">
        <v>0.62743000000000004</v>
      </c>
      <c r="H134" s="14"/>
    </row>
    <row r="135" spans="2:8" x14ac:dyDescent="0.25">
      <c r="B135" s="47">
        <v>462</v>
      </c>
      <c r="C135" s="47">
        <v>0.23699999999999999</v>
      </c>
      <c r="F135" s="47">
        <v>651.20000000000005</v>
      </c>
      <c r="G135" s="47">
        <v>0.62497000000000003</v>
      </c>
      <c r="H135" s="14"/>
    </row>
    <row r="136" spans="2:8" x14ac:dyDescent="0.25">
      <c r="B136" s="47">
        <v>464</v>
      </c>
      <c r="C136" s="47">
        <v>0.246</v>
      </c>
      <c r="F136" s="47">
        <v>651.4</v>
      </c>
      <c r="G136" s="47">
        <v>0.62261</v>
      </c>
      <c r="H136" s="14"/>
    </row>
    <row r="137" spans="2:8" x14ac:dyDescent="0.25">
      <c r="B137" s="47">
        <v>466</v>
      </c>
      <c r="C137" s="47">
        <v>0.25700000000000001</v>
      </c>
      <c r="F137" s="47">
        <v>651.6</v>
      </c>
      <c r="G137" s="47">
        <v>0.62021000000000004</v>
      </c>
      <c r="H137" s="14"/>
    </row>
    <row r="138" spans="2:8" x14ac:dyDescent="0.25">
      <c r="B138" s="47">
        <v>468</v>
      </c>
      <c r="C138" s="47">
        <v>0.26900000000000002</v>
      </c>
      <c r="F138" s="47">
        <v>651.79999999999995</v>
      </c>
      <c r="G138" s="47">
        <v>0.61770000000000003</v>
      </c>
      <c r="H138" s="14"/>
    </row>
    <row r="139" spans="2:8" x14ac:dyDescent="0.25">
      <c r="B139" s="47">
        <v>470</v>
      </c>
      <c r="C139" s="47">
        <v>0.28000000000000003</v>
      </c>
      <c r="F139" s="47">
        <v>652</v>
      </c>
      <c r="G139" s="47">
        <v>0.61519999999999997</v>
      </c>
      <c r="H139" s="14"/>
    </row>
    <row r="140" spans="2:8" x14ac:dyDescent="0.25">
      <c r="B140" s="47">
        <v>472</v>
      </c>
      <c r="C140" s="47">
        <v>0.29299999999999998</v>
      </c>
      <c r="F140" s="47">
        <v>652.20000000000005</v>
      </c>
      <c r="G140" s="47">
        <v>0.61267000000000005</v>
      </c>
      <c r="H140" s="14"/>
    </row>
    <row r="141" spans="2:8" x14ac:dyDescent="0.25">
      <c r="B141" s="47">
        <v>474</v>
      </c>
      <c r="C141" s="47">
        <v>0.30399999999999999</v>
      </c>
      <c r="F141" s="47">
        <v>652.4</v>
      </c>
      <c r="G141" s="47">
        <v>0.60999000000000003</v>
      </c>
      <c r="H141" s="14"/>
    </row>
    <row r="142" spans="2:8" x14ac:dyDescent="0.25">
      <c r="B142" s="47">
        <v>476</v>
      </c>
      <c r="C142" s="47">
        <v>0.315</v>
      </c>
      <c r="F142" s="47">
        <v>652.6</v>
      </c>
      <c r="G142" s="47">
        <v>0.60741999999999996</v>
      </c>
      <c r="H142" s="14"/>
    </row>
    <row r="143" spans="2:8" x14ac:dyDescent="0.25">
      <c r="B143" s="47">
        <v>478</v>
      </c>
      <c r="C143" s="47">
        <v>0.32600000000000001</v>
      </c>
      <c r="F143" s="47">
        <v>652.79999999999995</v>
      </c>
      <c r="G143" s="47">
        <v>0.60494000000000003</v>
      </c>
      <c r="H143" s="14"/>
    </row>
    <row r="144" spans="2:8" x14ac:dyDescent="0.25">
      <c r="B144" s="47">
        <v>480</v>
      </c>
      <c r="C144" s="47">
        <v>0.33600000000000002</v>
      </c>
      <c r="F144" s="47">
        <v>653</v>
      </c>
      <c r="G144" s="47">
        <v>0.60270000000000001</v>
      </c>
      <c r="H144" s="14"/>
    </row>
    <row r="145" spans="2:8" x14ac:dyDescent="0.25">
      <c r="B145" s="47">
        <v>482</v>
      </c>
      <c r="C145" s="47">
        <v>0.34599999999999997</v>
      </c>
      <c r="F145" s="47">
        <v>653.20000000000005</v>
      </c>
      <c r="G145" s="47">
        <v>0.60028000000000004</v>
      </c>
      <c r="H145" s="14"/>
    </row>
    <row r="146" spans="2:8" x14ac:dyDescent="0.25">
      <c r="B146" s="47">
        <v>484</v>
      </c>
      <c r="C146" s="47">
        <v>0.35599999999999998</v>
      </c>
      <c r="F146" s="47">
        <v>653.4</v>
      </c>
      <c r="G146" s="47">
        <v>0.59767000000000003</v>
      </c>
      <c r="H146" s="14"/>
    </row>
    <row r="147" spans="2:8" x14ac:dyDescent="0.25">
      <c r="B147" s="47">
        <v>486</v>
      </c>
      <c r="C147" s="47">
        <v>0.36599999999999999</v>
      </c>
      <c r="F147" s="47">
        <v>653.6</v>
      </c>
      <c r="G147" s="47">
        <v>0.59508000000000005</v>
      </c>
      <c r="H147" s="14"/>
    </row>
    <row r="148" spans="2:8" x14ac:dyDescent="0.25">
      <c r="B148" s="47">
        <v>488</v>
      </c>
      <c r="C148" s="47">
        <v>0.378</v>
      </c>
      <c r="F148" s="47">
        <v>653.79999999999995</v>
      </c>
      <c r="G148" s="47">
        <v>0.59250000000000003</v>
      </c>
      <c r="H148" s="14"/>
    </row>
    <row r="149" spans="2:8" x14ac:dyDescent="0.25">
      <c r="B149" s="47">
        <v>490</v>
      </c>
      <c r="C149" s="47">
        <v>0.39100000000000001</v>
      </c>
      <c r="F149" s="47">
        <v>654</v>
      </c>
      <c r="G149" s="47">
        <v>0.58991000000000005</v>
      </c>
      <c r="H149" s="14"/>
    </row>
    <row r="150" spans="2:8" x14ac:dyDescent="0.25">
      <c r="B150" s="47">
        <v>492</v>
      </c>
      <c r="C150" s="47">
        <v>0.40699999999999997</v>
      </c>
      <c r="F150" s="47">
        <v>654.20000000000005</v>
      </c>
      <c r="G150" s="47">
        <v>0.58747000000000005</v>
      </c>
      <c r="H150" s="14"/>
    </row>
    <row r="151" spans="2:8" x14ac:dyDescent="0.25">
      <c r="B151" s="47">
        <v>494</v>
      </c>
      <c r="C151" s="47">
        <v>0.42499999999999999</v>
      </c>
      <c r="F151" s="47">
        <v>654.4</v>
      </c>
      <c r="G151" s="47">
        <v>0.58499999999999996</v>
      </c>
      <c r="H151" s="14"/>
    </row>
    <row r="152" spans="2:8" x14ac:dyDescent="0.25">
      <c r="B152" s="47">
        <v>496</v>
      </c>
      <c r="C152" s="47">
        <v>0.443</v>
      </c>
      <c r="F152" s="47">
        <v>654.6</v>
      </c>
      <c r="G152" s="47">
        <v>0.58279000000000003</v>
      </c>
      <c r="H152" s="14"/>
    </row>
    <row r="153" spans="2:8" x14ac:dyDescent="0.25">
      <c r="B153" s="47">
        <v>498</v>
      </c>
      <c r="C153" s="47">
        <v>0.46300000000000002</v>
      </c>
      <c r="F153" s="47">
        <v>654.79999999999995</v>
      </c>
      <c r="G153" s="47">
        <v>0.58035000000000003</v>
      </c>
      <c r="H153" s="14"/>
    </row>
    <row r="154" spans="2:8" x14ac:dyDescent="0.25">
      <c r="B154" s="47">
        <v>500</v>
      </c>
      <c r="C154" s="47">
        <v>0.48299999999999998</v>
      </c>
      <c r="F154" s="47">
        <v>655</v>
      </c>
      <c r="G154" s="47">
        <v>0.57799999999999996</v>
      </c>
      <c r="H154" s="14"/>
    </row>
    <row r="155" spans="2:8" x14ac:dyDescent="0.25">
      <c r="B155" s="47">
        <v>502</v>
      </c>
      <c r="C155" s="47">
        <v>0.503</v>
      </c>
      <c r="F155" s="47">
        <v>655.20000000000005</v>
      </c>
      <c r="G155" s="47">
        <v>0.57569000000000004</v>
      </c>
      <c r="H155" s="14"/>
    </row>
    <row r="156" spans="2:8" x14ac:dyDescent="0.25">
      <c r="B156" s="47">
        <v>504</v>
      </c>
      <c r="C156" s="47">
        <v>0.52300000000000002</v>
      </c>
      <c r="F156" s="47">
        <v>655.4</v>
      </c>
      <c r="G156" s="47">
        <v>0.57326999999999995</v>
      </c>
      <c r="H156" s="14"/>
    </row>
    <row r="157" spans="2:8" x14ac:dyDescent="0.25">
      <c r="B157" s="47">
        <v>506</v>
      </c>
      <c r="C157" s="47">
        <v>0.54100000000000004</v>
      </c>
      <c r="F157" s="47">
        <v>655.6</v>
      </c>
      <c r="G157" s="47">
        <v>0.57093000000000005</v>
      </c>
      <c r="H157" s="14"/>
    </row>
    <row r="158" spans="2:8" x14ac:dyDescent="0.25">
      <c r="B158" s="47">
        <v>508</v>
      </c>
      <c r="C158" s="47">
        <v>0.55700000000000005</v>
      </c>
      <c r="F158" s="47">
        <v>655.8</v>
      </c>
      <c r="G158" s="47">
        <v>0.56867000000000001</v>
      </c>
      <c r="H158" s="14"/>
    </row>
    <row r="159" spans="2:8" x14ac:dyDescent="0.25">
      <c r="B159" s="47">
        <v>510</v>
      </c>
      <c r="C159" s="47">
        <v>0.56999999999999995</v>
      </c>
      <c r="F159" s="47">
        <v>656</v>
      </c>
      <c r="G159" s="47">
        <v>0.56623999999999997</v>
      </c>
      <c r="H159" s="14"/>
    </row>
    <row r="160" spans="2:8" x14ac:dyDescent="0.25">
      <c r="B160" s="47">
        <v>512</v>
      </c>
      <c r="C160" s="47">
        <v>0.57899999999999996</v>
      </c>
      <c r="F160" s="47">
        <v>656.2</v>
      </c>
      <c r="G160" s="47">
        <v>0.56383000000000005</v>
      </c>
      <c r="H160" s="14"/>
    </row>
    <row r="161" spans="2:8" x14ac:dyDescent="0.25">
      <c r="B161" s="47">
        <v>514</v>
      </c>
      <c r="C161" s="47">
        <v>0.58699999999999997</v>
      </c>
      <c r="F161" s="47">
        <v>656.4</v>
      </c>
      <c r="G161" s="47">
        <v>0.56149000000000004</v>
      </c>
      <c r="H161" s="14"/>
    </row>
    <row r="162" spans="2:8" x14ac:dyDescent="0.25">
      <c r="B162" s="47">
        <v>516</v>
      </c>
      <c r="C162" s="47">
        <v>0.59099999999999997</v>
      </c>
      <c r="F162" s="47">
        <v>656.6</v>
      </c>
      <c r="G162" s="47">
        <v>0.55922000000000005</v>
      </c>
      <c r="H162" s="14"/>
    </row>
    <row r="163" spans="2:8" x14ac:dyDescent="0.25">
      <c r="B163" s="47">
        <v>518</v>
      </c>
      <c r="C163" s="47">
        <v>0.59399999999999997</v>
      </c>
      <c r="F163" s="47">
        <v>656.8</v>
      </c>
      <c r="G163" s="47">
        <v>0.55662999999999996</v>
      </c>
      <c r="H163" s="14"/>
    </row>
    <row r="164" spans="2:8" x14ac:dyDescent="0.25">
      <c r="B164" s="47">
        <v>520</v>
      </c>
      <c r="C164" s="47">
        <v>0.59599999999999997</v>
      </c>
      <c r="F164" s="47">
        <v>657</v>
      </c>
      <c r="G164" s="47">
        <v>0.55417000000000005</v>
      </c>
      <c r="H164" s="14"/>
    </row>
    <row r="165" spans="2:8" x14ac:dyDescent="0.25">
      <c r="B165" s="47">
        <v>522</v>
      </c>
      <c r="C165" s="47">
        <v>0.59799999999999998</v>
      </c>
      <c r="F165" s="47">
        <v>657.2</v>
      </c>
      <c r="G165" s="47">
        <v>0.55164999999999997</v>
      </c>
      <c r="H165" s="14"/>
    </row>
    <row r="166" spans="2:8" x14ac:dyDescent="0.25">
      <c r="B166" s="47">
        <v>524</v>
      </c>
      <c r="C166" s="47">
        <v>0.60199999999999998</v>
      </c>
      <c r="F166" s="47">
        <v>657.4</v>
      </c>
      <c r="G166" s="47">
        <v>0.54932000000000003</v>
      </c>
      <c r="H166" s="14"/>
    </row>
    <row r="167" spans="2:8" x14ac:dyDescent="0.25">
      <c r="B167" s="47">
        <v>526</v>
      </c>
      <c r="C167" s="47">
        <v>0.60899999999999999</v>
      </c>
      <c r="F167" s="47">
        <v>657.6</v>
      </c>
      <c r="G167" s="47">
        <v>0.54706999999999995</v>
      </c>
      <c r="H167" s="14"/>
    </row>
    <row r="168" spans="2:8" x14ac:dyDescent="0.25">
      <c r="B168" s="47">
        <v>528</v>
      </c>
      <c r="C168" s="47">
        <v>0.61699999999999999</v>
      </c>
      <c r="F168" s="47">
        <v>657.8</v>
      </c>
      <c r="G168" s="47">
        <v>0.54469000000000001</v>
      </c>
      <c r="H168" s="14"/>
    </row>
    <row r="169" spans="2:8" x14ac:dyDescent="0.25">
      <c r="B169" s="47">
        <v>530</v>
      </c>
      <c r="C169" s="47">
        <v>0.628</v>
      </c>
      <c r="F169" s="47">
        <v>658</v>
      </c>
      <c r="G169" s="47">
        <v>0.54235999999999995</v>
      </c>
      <c r="H169" s="14"/>
    </row>
    <row r="170" spans="2:8" x14ac:dyDescent="0.25">
      <c r="B170" s="47">
        <v>532</v>
      </c>
      <c r="C170" s="47">
        <v>0.64200000000000002</v>
      </c>
      <c r="F170" s="47">
        <v>658.2</v>
      </c>
      <c r="G170" s="47">
        <v>0.54013</v>
      </c>
      <c r="H170" s="14"/>
    </row>
    <row r="171" spans="2:8" x14ac:dyDescent="0.25">
      <c r="B171" s="47">
        <v>534</v>
      </c>
      <c r="C171" s="47">
        <v>0.65700000000000003</v>
      </c>
      <c r="F171" s="47">
        <v>658.4</v>
      </c>
      <c r="G171" s="47">
        <v>0.53812000000000004</v>
      </c>
      <c r="H171" s="14"/>
    </row>
    <row r="172" spans="2:8" x14ac:dyDescent="0.25">
      <c r="B172" s="47">
        <v>536</v>
      </c>
      <c r="C172" s="47">
        <v>0.67300000000000004</v>
      </c>
      <c r="F172" s="47">
        <v>658.6</v>
      </c>
      <c r="G172" s="47">
        <v>0.53563000000000005</v>
      </c>
      <c r="H172" s="14"/>
    </row>
    <row r="173" spans="2:8" x14ac:dyDescent="0.25">
      <c r="B173" s="47">
        <v>538</v>
      </c>
      <c r="C173" s="47">
        <v>0.69099999999999995</v>
      </c>
      <c r="F173" s="47">
        <v>658.8</v>
      </c>
      <c r="G173" s="47">
        <v>0.53312000000000004</v>
      </c>
      <c r="H173" s="14"/>
    </row>
    <row r="174" spans="2:8" x14ac:dyDescent="0.25">
      <c r="B174" s="47">
        <v>540</v>
      </c>
      <c r="C174" s="47">
        <v>0.70799999999999996</v>
      </c>
      <c r="F174" s="47">
        <v>659</v>
      </c>
      <c r="G174" s="47">
        <v>0.53100000000000003</v>
      </c>
      <c r="H174" s="14"/>
    </row>
    <row r="175" spans="2:8" x14ac:dyDescent="0.25">
      <c r="B175" s="47">
        <v>542</v>
      </c>
      <c r="C175" s="47">
        <v>0.72199999999999998</v>
      </c>
      <c r="F175" s="47">
        <v>659.2</v>
      </c>
      <c r="G175" s="47">
        <v>0.52875000000000005</v>
      </c>
      <c r="H175" s="14"/>
    </row>
    <row r="176" spans="2:8" x14ac:dyDescent="0.25">
      <c r="B176" s="47">
        <v>544</v>
      </c>
      <c r="C176" s="47">
        <v>0.73499999999999999</v>
      </c>
      <c r="F176" s="47">
        <v>659.4</v>
      </c>
      <c r="G176" s="47">
        <v>0.52642999999999995</v>
      </c>
      <c r="H176" s="14"/>
    </row>
    <row r="177" spans="2:8" x14ac:dyDescent="0.25">
      <c r="B177" s="47">
        <v>546</v>
      </c>
      <c r="C177" s="47">
        <v>0.74399999999999999</v>
      </c>
      <c r="F177" s="47">
        <v>659.6</v>
      </c>
      <c r="G177" s="47">
        <v>0.52436000000000005</v>
      </c>
      <c r="H177" s="14"/>
    </row>
    <row r="178" spans="2:8" x14ac:dyDescent="0.25">
      <c r="B178" s="47">
        <v>548</v>
      </c>
      <c r="C178" s="47">
        <v>0.751</v>
      </c>
      <c r="F178" s="47">
        <v>659.8</v>
      </c>
      <c r="G178" s="47">
        <v>0.52225999999999995</v>
      </c>
      <c r="H178" s="14"/>
    </row>
    <row r="179" spans="2:8" x14ac:dyDescent="0.25">
      <c r="B179" s="47">
        <v>550</v>
      </c>
      <c r="C179" s="47">
        <v>0.754</v>
      </c>
      <c r="F179" s="47">
        <v>660</v>
      </c>
      <c r="G179" s="47">
        <v>0.52020999999999995</v>
      </c>
      <c r="H179" s="14"/>
    </row>
    <row r="180" spans="2:8" x14ac:dyDescent="0.25">
      <c r="B180" s="47">
        <v>552</v>
      </c>
      <c r="C180" s="47">
        <v>0.755</v>
      </c>
      <c r="F180" s="47">
        <v>660.2</v>
      </c>
      <c r="G180" s="47">
        <v>0.51792000000000005</v>
      </c>
      <c r="H180" s="14"/>
    </row>
    <row r="181" spans="2:8" x14ac:dyDescent="0.25">
      <c r="B181" s="47">
        <v>554</v>
      </c>
      <c r="C181" s="47">
        <v>0.751</v>
      </c>
      <c r="F181" s="47">
        <v>660.4</v>
      </c>
      <c r="G181" s="47">
        <v>0.51570000000000005</v>
      </c>
      <c r="H181" s="14"/>
    </row>
    <row r="182" spans="2:8" x14ac:dyDescent="0.25">
      <c r="B182" s="47">
        <v>556</v>
      </c>
      <c r="C182" s="47">
        <v>0.745</v>
      </c>
      <c r="F182" s="47">
        <v>660.6</v>
      </c>
      <c r="G182" s="47">
        <v>0.51363000000000003</v>
      </c>
      <c r="H182" s="14"/>
    </row>
    <row r="183" spans="2:8" x14ac:dyDescent="0.25">
      <c r="B183" s="47">
        <v>558</v>
      </c>
      <c r="C183" s="47">
        <v>0.73699999999999999</v>
      </c>
      <c r="F183" s="47">
        <v>660.8</v>
      </c>
      <c r="G183" s="47">
        <v>0.51151999999999997</v>
      </c>
      <c r="H183" s="14"/>
    </row>
    <row r="184" spans="2:8" x14ac:dyDescent="0.25">
      <c r="B184" s="47">
        <v>560</v>
      </c>
      <c r="C184" s="47">
        <v>0.72699999999999998</v>
      </c>
      <c r="F184" s="47">
        <v>661</v>
      </c>
      <c r="G184" s="47">
        <v>0.50919000000000003</v>
      </c>
      <c r="H184" s="14"/>
    </row>
    <row r="185" spans="2:8" x14ac:dyDescent="0.25">
      <c r="B185" s="47">
        <v>562</v>
      </c>
      <c r="C185" s="47">
        <v>0.71699999999999997</v>
      </c>
      <c r="F185" s="47">
        <v>661.2</v>
      </c>
      <c r="G185" s="47">
        <v>0.50687000000000004</v>
      </c>
      <c r="H185" s="14"/>
    </row>
    <row r="186" spans="2:8" x14ac:dyDescent="0.25">
      <c r="B186" s="47">
        <v>564</v>
      </c>
      <c r="C186" s="47">
        <v>0.70799999999999996</v>
      </c>
      <c r="F186" s="47">
        <v>661.4</v>
      </c>
      <c r="G186" s="47">
        <v>0.50478999999999996</v>
      </c>
      <c r="H186" s="14"/>
    </row>
    <row r="187" spans="2:8" x14ac:dyDescent="0.25">
      <c r="B187" s="47">
        <v>566</v>
      </c>
      <c r="C187" s="47">
        <v>0.70099999999999996</v>
      </c>
      <c r="F187" s="47">
        <v>661.6</v>
      </c>
      <c r="G187" s="47">
        <v>0.50263999999999998</v>
      </c>
      <c r="H187" s="14"/>
    </row>
    <row r="188" spans="2:8" x14ac:dyDescent="0.25">
      <c r="B188" s="47">
        <v>568</v>
      </c>
      <c r="C188" s="47">
        <v>0.69499999999999995</v>
      </c>
      <c r="F188" s="47">
        <v>661.8</v>
      </c>
      <c r="G188" s="47">
        <v>0.50031000000000003</v>
      </c>
      <c r="H188" s="14"/>
    </row>
    <row r="189" spans="2:8" x14ac:dyDescent="0.25">
      <c r="B189" s="47">
        <v>570</v>
      </c>
      <c r="C189" s="47">
        <v>0.69299999999999995</v>
      </c>
      <c r="F189" s="47">
        <v>662</v>
      </c>
      <c r="G189" s="47">
        <v>0.49812000000000001</v>
      </c>
      <c r="H189" s="14"/>
    </row>
    <row r="190" spans="2:8" x14ac:dyDescent="0.25">
      <c r="B190" s="47">
        <v>572</v>
      </c>
      <c r="C190" s="47">
        <v>0.69399999999999995</v>
      </c>
      <c r="F190" s="47">
        <v>662.2</v>
      </c>
      <c r="G190" s="47">
        <v>0.49604999999999999</v>
      </c>
      <c r="H190" s="14"/>
    </row>
    <row r="191" spans="2:8" x14ac:dyDescent="0.25">
      <c r="B191" s="47">
        <v>574</v>
      </c>
      <c r="C191" s="47">
        <v>0.69799999999999995</v>
      </c>
      <c r="F191" s="47">
        <v>662.4</v>
      </c>
      <c r="G191" s="47">
        <v>0.49401</v>
      </c>
      <c r="H191" s="14"/>
    </row>
    <row r="192" spans="2:8" x14ac:dyDescent="0.25">
      <c r="B192" s="47">
        <v>576</v>
      </c>
      <c r="C192" s="47">
        <v>0.70299999999999996</v>
      </c>
      <c r="F192" s="47">
        <v>662.6</v>
      </c>
      <c r="G192" s="47">
        <v>0.49185000000000001</v>
      </c>
      <c r="H192" s="14"/>
    </row>
    <row r="193" spans="2:8" x14ac:dyDescent="0.25">
      <c r="B193" s="47">
        <v>578</v>
      </c>
      <c r="C193" s="47">
        <v>0.71199999999999997</v>
      </c>
      <c r="F193" s="47">
        <v>662.8</v>
      </c>
      <c r="G193" s="47">
        <v>0.48970000000000002</v>
      </c>
      <c r="H193" s="14"/>
    </row>
    <row r="194" spans="2:8" x14ac:dyDescent="0.25">
      <c r="B194" s="47">
        <v>580</v>
      </c>
      <c r="C194" s="47">
        <v>0.72199999999999998</v>
      </c>
      <c r="F194" s="47">
        <v>663</v>
      </c>
      <c r="G194" s="47">
        <v>0.48753999999999997</v>
      </c>
      <c r="H194" s="14"/>
    </row>
    <row r="195" spans="2:8" x14ac:dyDescent="0.25">
      <c r="B195" s="47">
        <v>582</v>
      </c>
      <c r="C195" s="47">
        <v>0.73299999999999998</v>
      </c>
      <c r="F195" s="47">
        <v>663.2</v>
      </c>
      <c r="G195" s="47">
        <v>0.48541000000000001</v>
      </c>
      <c r="H195" s="14"/>
    </row>
    <row r="196" spans="2:8" x14ac:dyDescent="0.25">
      <c r="B196" s="47">
        <v>584</v>
      </c>
      <c r="C196" s="47">
        <v>0.74199999999999999</v>
      </c>
      <c r="F196" s="47">
        <v>663.4</v>
      </c>
      <c r="G196" s="47">
        <v>0.48338999999999999</v>
      </c>
      <c r="H196" s="14"/>
    </row>
    <row r="197" spans="2:8" x14ac:dyDescent="0.25">
      <c r="B197" s="47">
        <v>586</v>
      </c>
      <c r="C197" s="47">
        <v>0.75</v>
      </c>
      <c r="F197" s="47">
        <v>663.6</v>
      </c>
      <c r="G197" s="47">
        <v>0.48118</v>
      </c>
      <c r="H197" s="14"/>
    </row>
    <row r="198" spans="2:8" x14ac:dyDescent="0.25">
      <c r="B198" s="47">
        <v>588</v>
      </c>
      <c r="C198" s="47">
        <v>0.753</v>
      </c>
      <c r="F198" s="47">
        <v>663.8</v>
      </c>
      <c r="G198" s="47">
        <v>0.47916999999999998</v>
      </c>
      <c r="H198" s="14"/>
    </row>
    <row r="199" spans="2:8" x14ac:dyDescent="0.25">
      <c r="B199" s="47">
        <v>590</v>
      </c>
      <c r="C199" s="47">
        <v>0.753</v>
      </c>
      <c r="F199" s="47">
        <v>664</v>
      </c>
      <c r="G199" s="47">
        <v>0.47710999999999998</v>
      </c>
      <c r="H199" s="14"/>
    </row>
    <row r="200" spans="2:8" x14ac:dyDescent="0.25">
      <c r="B200" s="47">
        <v>592</v>
      </c>
      <c r="C200" s="47">
        <v>0.749</v>
      </c>
      <c r="F200" s="47">
        <v>664.2</v>
      </c>
      <c r="G200" s="47">
        <v>0.4748</v>
      </c>
      <c r="H200" s="14"/>
    </row>
    <row r="201" spans="2:8" x14ac:dyDescent="0.25">
      <c r="B201" s="47">
        <v>594</v>
      </c>
      <c r="C201" s="47">
        <v>0.74</v>
      </c>
      <c r="F201" s="47">
        <v>664.4</v>
      </c>
      <c r="G201" s="47">
        <v>0.47277999999999998</v>
      </c>
      <c r="H201" s="14"/>
    </row>
    <row r="202" spans="2:8" x14ac:dyDescent="0.25">
      <c r="B202" s="47">
        <v>596</v>
      </c>
      <c r="C202" s="47">
        <v>0.72499999999999998</v>
      </c>
      <c r="F202" s="47">
        <v>664.6</v>
      </c>
      <c r="G202" s="47">
        <v>0.47094999999999998</v>
      </c>
      <c r="H202" s="14"/>
    </row>
    <row r="203" spans="2:8" x14ac:dyDescent="0.25">
      <c r="B203" s="47">
        <v>598</v>
      </c>
      <c r="C203" s="47">
        <v>0.70499999999999996</v>
      </c>
      <c r="F203" s="47">
        <v>664.8</v>
      </c>
      <c r="G203" s="47">
        <v>0.46886</v>
      </c>
      <c r="H203" s="14"/>
    </row>
    <row r="204" spans="2:8" x14ac:dyDescent="0.25">
      <c r="B204" s="47">
        <v>600</v>
      </c>
      <c r="C204" s="47">
        <v>0.67800000000000005</v>
      </c>
      <c r="F204" s="47">
        <v>665</v>
      </c>
      <c r="G204" s="47">
        <v>0.46689000000000003</v>
      </c>
      <c r="H204" s="14"/>
    </row>
    <row r="205" spans="2:8" x14ac:dyDescent="0.25">
      <c r="B205" s="47">
        <v>602</v>
      </c>
      <c r="C205" s="47">
        <v>0.64600000000000002</v>
      </c>
      <c r="F205" s="47">
        <v>665.2</v>
      </c>
      <c r="G205" s="47">
        <v>0.46511000000000002</v>
      </c>
      <c r="H205" s="14"/>
    </row>
    <row r="206" spans="2:8" x14ac:dyDescent="0.25">
      <c r="B206" s="47">
        <v>604</v>
      </c>
      <c r="C206" s="47">
        <v>0.61</v>
      </c>
      <c r="F206" s="47">
        <v>665.4</v>
      </c>
      <c r="G206" s="47">
        <v>0.46310000000000001</v>
      </c>
      <c r="H206" s="14"/>
    </row>
    <row r="207" spans="2:8" x14ac:dyDescent="0.25">
      <c r="B207" s="47">
        <v>606</v>
      </c>
      <c r="C207" s="47">
        <v>0.56999999999999995</v>
      </c>
      <c r="F207" s="47">
        <v>665.6</v>
      </c>
      <c r="G207" s="47">
        <v>0.46117000000000002</v>
      </c>
      <c r="H207" s="14"/>
    </row>
    <row r="208" spans="2:8" x14ac:dyDescent="0.25">
      <c r="B208" s="47">
        <v>608</v>
      </c>
      <c r="C208" s="47">
        <v>0.52800000000000002</v>
      </c>
      <c r="F208" s="47">
        <v>665.8</v>
      </c>
      <c r="G208" s="47">
        <v>0.45927000000000001</v>
      </c>
      <c r="H208" s="14"/>
    </row>
    <row r="209" spans="2:8" x14ac:dyDescent="0.25">
      <c r="B209" s="47">
        <v>610</v>
      </c>
      <c r="C209" s="47">
        <v>0.48499999999999999</v>
      </c>
      <c r="F209" s="47">
        <v>666</v>
      </c>
      <c r="G209" s="47">
        <v>0.45749000000000001</v>
      </c>
      <c r="H209" s="14"/>
    </row>
    <row r="210" spans="2:8" x14ac:dyDescent="0.25">
      <c r="B210" s="47">
        <v>612</v>
      </c>
      <c r="C210" s="47">
        <v>0.442</v>
      </c>
      <c r="F210" s="47">
        <v>666.2</v>
      </c>
      <c r="G210" s="47">
        <v>0.45535999999999999</v>
      </c>
      <c r="H210" s="14"/>
    </row>
    <row r="211" spans="2:8" x14ac:dyDescent="0.25">
      <c r="B211" s="47">
        <v>614</v>
      </c>
      <c r="C211" s="47">
        <v>0.40100000000000002</v>
      </c>
      <c r="F211" s="47">
        <v>666.4</v>
      </c>
      <c r="G211" s="47">
        <v>0.45341999999999999</v>
      </c>
      <c r="H211" s="14"/>
    </row>
    <row r="212" spans="2:8" x14ac:dyDescent="0.25">
      <c r="B212" s="47">
        <v>616</v>
      </c>
      <c r="C212" s="47">
        <v>0.36099999999999999</v>
      </c>
      <c r="F212" s="47">
        <v>666.6</v>
      </c>
      <c r="G212" s="47">
        <v>0.45145000000000002</v>
      </c>
      <c r="H212" s="14"/>
    </row>
    <row r="213" spans="2:8" x14ac:dyDescent="0.25">
      <c r="B213" s="47">
        <v>618</v>
      </c>
      <c r="C213" s="47">
        <v>0.32200000000000001</v>
      </c>
      <c r="F213" s="47">
        <v>666.8</v>
      </c>
      <c r="G213" s="47">
        <v>0.44952999999999999</v>
      </c>
      <c r="H213" s="14"/>
    </row>
    <row r="214" spans="2:8" x14ac:dyDescent="0.25">
      <c r="B214" s="47">
        <v>620</v>
      </c>
      <c r="C214" s="47">
        <v>0.28499999999999998</v>
      </c>
      <c r="F214" s="47">
        <v>667</v>
      </c>
      <c r="G214" s="47">
        <v>0.44757000000000002</v>
      </c>
      <c r="H214" s="14"/>
    </row>
    <row r="215" spans="2:8" x14ac:dyDescent="0.25">
      <c r="B215" s="47">
        <v>622</v>
      </c>
      <c r="C215" s="47">
        <v>0.252</v>
      </c>
      <c r="F215" s="47">
        <v>667.2</v>
      </c>
      <c r="G215" s="47">
        <v>0.44583</v>
      </c>
      <c r="H215" s="14"/>
    </row>
    <row r="216" spans="2:8" x14ac:dyDescent="0.25">
      <c r="B216" s="47">
        <v>624</v>
      </c>
      <c r="C216" s="47">
        <v>0.219</v>
      </c>
      <c r="F216" s="47">
        <v>667.4</v>
      </c>
      <c r="G216" s="47">
        <v>0.44396999999999998</v>
      </c>
      <c r="H216" s="14"/>
    </row>
    <row r="217" spans="2:8" x14ac:dyDescent="0.25">
      <c r="B217" s="47">
        <v>626</v>
      </c>
      <c r="C217" s="47">
        <v>0.191</v>
      </c>
      <c r="F217" s="47">
        <v>667.6</v>
      </c>
      <c r="G217" s="47">
        <v>0.44225999999999999</v>
      </c>
      <c r="H217" s="14"/>
    </row>
    <row r="218" spans="2:8" x14ac:dyDescent="0.25">
      <c r="B218" s="47">
        <v>628</v>
      </c>
      <c r="C218" s="47">
        <v>0.16600000000000001</v>
      </c>
      <c r="F218" s="47">
        <v>667.8</v>
      </c>
      <c r="G218" s="47">
        <v>0.44046000000000002</v>
      </c>
      <c r="H218" s="14"/>
    </row>
    <row r="219" spans="2:8" x14ac:dyDescent="0.25">
      <c r="B219" s="47">
        <v>630</v>
      </c>
      <c r="C219" s="47">
        <v>0.14399999999999999</v>
      </c>
      <c r="F219" s="47">
        <v>668</v>
      </c>
      <c r="G219" s="47">
        <v>0.43856000000000001</v>
      </c>
      <c r="H219" s="14"/>
    </row>
    <row r="220" spans="2:8" x14ac:dyDescent="0.25">
      <c r="B220" s="47">
        <v>632</v>
      </c>
      <c r="C220" s="47">
        <v>0.126</v>
      </c>
      <c r="F220" s="47">
        <v>668.2</v>
      </c>
      <c r="G220" s="47">
        <v>0.43667</v>
      </c>
      <c r="H220" s="14"/>
    </row>
    <row r="221" spans="2:8" x14ac:dyDescent="0.25">
      <c r="B221" s="47">
        <v>634</v>
      </c>
      <c r="C221" s="47">
        <v>0.111</v>
      </c>
      <c r="F221" s="47">
        <v>668.4</v>
      </c>
      <c r="G221" s="47">
        <v>0.43464999999999998</v>
      </c>
      <c r="H221" s="14"/>
    </row>
    <row r="222" spans="2:8" x14ac:dyDescent="0.25">
      <c r="B222" s="47">
        <v>636</v>
      </c>
      <c r="C222" s="47">
        <v>9.7000000000000003E-2</v>
      </c>
      <c r="F222" s="47">
        <v>668.6</v>
      </c>
      <c r="G222" s="47">
        <v>0.43280999999999997</v>
      </c>
      <c r="H222" s="14"/>
    </row>
    <row r="223" spans="2:8" x14ac:dyDescent="0.25">
      <c r="B223" s="47">
        <v>638</v>
      </c>
      <c r="C223" s="47">
        <v>8.5000000000000006E-2</v>
      </c>
      <c r="F223" s="47">
        <v>668.8</v>
      </c>
      <c r="G223" s="47">
        <v>0.43114000000000002</v>
      </c>
      <c r="H223" s="14"/>
    </row>
    <row r="224" spans="2:8" x14ac:dyDescent="0.25">
      <c r="B224" s="47">
        <v>640</v>
      </c>
      <c r="C224" s="47">
        <v>7.4999999999999997E-2</v>
      </c>
      <c r="F224" s="47">
        <v>669</v>
      </c>
      <c r="G224" s="47">
        <v>0.42931999999999998</v>
      </c>
      <c r="H224" s="14"/>
    </row>
    <row r="225" spans="2:8" x14ac:dyDescent="0.25">
      <c r="B225" s="47">
        <v>642</v>
      </c>
      <c r="C225" s="47">
        <v>6.6000000000000003E-2</v>
      </c>
      <c r="F225" s="47">
        <v>669.2</v>
      </c>
      <c r="G225" s="47">
        <v>0.42756</v>
      </c>
      <c r="H225" s="14"/>
    </row>
    <row r="226" spans="2:8" x14ac:dyDescent="0.25">
      <c r="B226" s="47">
        <v>644</v>
      </c>
      <c r="C226" s="47">
        <v>5.8000000000000003E-2</v>
      </c>
      <c r="F226" s="47">
        <v>669.4</v>
      </c>
      <c r="G226" s="47">
        <v>0.42579</v>
      </c>
      <c r="H226" s="14"/>
    </row>
    <row r="227" spans="2:8" x14ac:dyDescent="0.25">
      <c r="B227" s="47">
        <v>646</v>
      </c>
      <c r="C227" s="47">
        <v>5.0999999999999997E-2</v>
      </c>
      <c r="F227" s="47">
        <v>669.6</v>
      </c>
      <c r="G227" s="47">
        <v>0.42408000000000001</v>
      </c>
      <c r="H227" s="14"/>
    </row>
    <row r="228" spans="2:8" x14ac:dyDescent="0.25">
      <c r="B228" s="47">
        <v>648</v>
      </c>
      <c r="C228" s="47">
        <v>4.5999999999999999E-2</v>
      </c>
      <c r="F228" s="47">
        <v>669.8</v>
      </c>
      <c r="G228" s="47">
        <v>0.42231999999999997</v>
      </c>
      <c r="H228" s="14"/>
    </row>
    <row r="229" spans="2:8" x14ac:dyDescent="0.25">
      <c r="B229" s="47">
        <v>650</v>
      </c>
      <c r="C229" s="47">
        <v>4.2000000000000003E-2</v>
      </c>
      <c r="F229" s="47">
        <v>670</v>
      </c>
      <c r="G229" s="47">
        <v>0.42069000000000001</v>
      </c>
      <c r="H229" s="14"/>
    </row>
    <row r="230" spans="2:8" x14ac:dyDescent="0.25">
      <c r="B230" s="47">
        <v>652</v>
      </c>
      <c r="C230" s="47">
        <v>3.7999999999999999E-2</v>
      </c>
      <c r="F230" s="47">
        <v>670.2</v>
      </c>
      <c r="G230" s="47">
        <v>0.41904999999999998</v>
      </c>
      <c r="H230" s="14"/>
    </row>
    <row r="231" spans="2:8" x14ac:dyDescent="0.25">
      <c r="B231" s="47">
        <v>654</v>
      </c>
      <c r="C231" s="47">
        <v>3.5000000000000003E-2</v>
      </c>
      <c r="F231" s="47">
        <v>670.4</v>
      </c>
      <c r="G231" s="47">
        <v>0.41737000000000002</v>
      </c>
      <c r="H231" s="14"/>
    </row>
    <row r="232" spans="2:8" x14ac:dyDescent="0.25">
      <c r="B232" s="47">
        <v>656</v>
      </c>
      <c r="C232" s="47">
        <v>3.2000000000000001E-2</v>
      </c>
      <c r="F232" s="47">
        <v>670.6</v>
      </c>
      <c r="G232" s="47">
        <v>0.41581000000000001</v>
      </c>
      <c r="H232" s="14"/>
    </row>
    <row r="233" spans="2:8" x14ac:dyDescent="0.25">
      <c r="B233" s="47">
        <v>658</v>
      </c>
      <c r="C233" s="47">
        <v>2.9000000000000001E-2</v>
      </c>
      <c r="F233" s="47">
        <v>670.8</v>
      </c>
      <c r="G233" s="47">
        <v>0.41419</v>
      </c>
      <c r="H233" s="14"/>
    </row>
    <row r="234" spans="2:8" x14ac:dyDescent="0.25">
      <c r="B234" s="47">
        <v>660</v>
      </c>
      <c r="C234" s="47">
        <v>2.8000000000000001E-2</v>
      </c>
      <c r="F234" s="47">
        <v>671</v>
      </c>
      <c r="G234" s="47">
        <v>0.41274</v>
      </c>
      <c r="H234" s="14"/>
    </row>
    <row r="235" spans="2:8" x14ac:dyDescent="0.25">
      <c r="B235" s="47">
        <v>662</v>
      </c>
      <c r="C235" s="47">
        <v>2.5999999999999999E-2</v>
      </c>
      <c r="F235" s="47">
        <v>671.2</v>
      </c>
      <c r="G235" s="47">
        <v>0.41092000000000001</v>
      </c>
      <c r="H235" s="14"/>
    </row>
    <row r="236" spans="2:8" x14ac:dyDescent="0.25">
      <c r="B236" s="47">
        <v>664</v>
      </c>
      <c r="C236" s="47">
        <v>2.4E-2</v>
      </c>
      <c r="F236" s="47">
        <v>671.4</v>
      </c>
      <c r="G236" s="47">
        <v>0.40933000000000003</v>
      </c>
      <c r="H236" s="14"/>
    </row>
    <row r="237" spans="2:8" x14ac:dyDescent="0.25">
      <c r="B237" s="47">
        <v>666</v>
      </c>
      <c r="C237" s="47">
        <v>2.3E-2</v>
      </c>
      <c r="F237" s="47">
        <v>671.6</v>
      </c>
      <c r="G237" s="47">
        <v>0.40759000000000001</v>
      </c>
      <c r="H237" s="14"/>
    </row>
    <row r="238" spans="2:8" x14ac:dyDescent="0.25">
      <c r="B238" s="47">
        <v>668</v>
      </c>
      <c r="C238" s="47">
        <v>2.1999999999999999E-2</v>
      </c>
      <c r="F238" s="47">
        <v>671.8</v>
      </c>
      <c r="G238" s="47">
        <v>0.40600000000000003</v>
      </c>
      <c r="H238" s="14"/>
    </row>
    <row r="239" spans="2:8" x14ac:dyDescent="0.25">
      <c r="B239" s="47">
        <v>670</v>
      </c>
      <c r="C239" s="47">
        <v>2.1000000000000001E-2</v>
      </c>
      <c r="F239" s="47">
        <v>672</v>
      </c>
      <c r="G239" s="47">
        <v>0.40414</v>
      </c>
      <c r="H239" s="14"/>
    </row>
    <row r="240" spans="2:8" x14ac:dyDescent="0.25">
      <c r="B240" s="47">
        <v>672</v>
      </c>
      <c r="C240" s="47">
        <v>0.02</v>
      </c>
      <c r="F240" s="47">
        <v>672.2</v>
      </c>
      <c r="G240" s="47">
        <v>0.40255999999999997</v>
      </c>
      <c r="H240" s="14"/>
    </row>
    <row r="241" spans="2:8" x14ac:dyDescent="0.25">
      <c r="B241" s="47">
        <v>674</v>
      </c>
      <c r="C241" s="47">
        <v>1.9E-2</v>
      </c>
      <c r="F241" s="47">
        <v>672.4</v>
      </c>
      <c r="G241" s="47">
        <v>0.40103</v>
      </c>
      <c r="H241" s="14"/>
    </row>
    <row r="242" spans="2:8" x14ac:dyDescent="0.25">
      <c r="B242" s="47">
        <v>676</v>
      </c>
      <c r="C242" s="47">
        <v>1.9E-2</v>
      </c>
      <c r="F242" s="47">
        <v>672.6</v>
      </c>
      <c r="G242" s="47">
        <v>0.39939999999999998</v>
      </c>
      <c r="H242" s="14"/>
    </row>
    <row r="243" spans="2:8" x14ac:dyDescent="0.25">
      <c r="B243" s="47">
        <v>678</v>
      </c>
      <c r="C243" s="47">
        <v>1.9E-2</v>
      </c>
      <c r="F243" s="47">
        <v>672.8</v>
      </c>
      <c r="G243" s="47">
        <v>0.39778000000000002</v>
      </c>
      <c r="H243" s="14"/>
    </row>
    <row r="244" spans="2:8" x14ac:dyDescent="0.25">
      <c r="B244" s="47">
        <v>680</v>
      </c>
      <c r="C244" s="47">
        <v>1.7999999999999999E-2</v>
      </c>
      <c r="F244" s="47">
        <v>673</v>
      </c>
      <c r="G244" s="47">
        <v>0.39623999999999998</v>
      </c>
      <c r="H244" s="14"/>
    </row>
    <row r="245" spans="2:8" x14ac:dyDescent="0.25">
      <c r="B245" s="47">
        <v>682</v>
      </c>
      <c r="C245" s="47">
        <v>1.7999999999999999E-2</v>
      </c>
      <c r="F245" s="47">
        <v>673.2</v>
      </c>
      <c r="G245" s="47">
        <v>0.39490999999999998</v>
      </c>
      <c r="H245" s="14"/>
    </row>
    <row r="246" spans="2:8" x14ac:dyDescent="0.25">
      <c r="B246" s="47">
        <v>684</v>
      </c>
      <c r="C246" s="47">
        <v>1.7000000000000001E-2</v>
      </c>
      <c r="F246" s="47">
        <v>673.4</v>
      </c>
      <c r="G246" s="47">
        <v>0.39343</v>
      </c>
      <c r="H246" s="14"/>
    </row>
    <row r="247" spans="2:8" x14ac:dyDescent="0.25">
      <c r="B247" s="47">
        <v>686</v>
      </c>
      <c r="C247" s="47">
        <v>1.6E-2</v>
      </c>
      <c r="F247" s="47">
        <v>673.6</v>
      </c>
      <c r="G247" s="47">
        <v>0.39199000000000001</v>
      </c>
      <c r="H247" s="14"/>
    </row>
    <row r="248" spans="2:8" x14ac:dyDescent="0.25">
      <c r="B248" s="47">
        <v>688</v>
      </c>
      <c r="C248" s="47">
        <v>1.6E-2</v>
      </c>
      <c r="F248" s="47">
        <v>673.8</v>
      </c>
      <c r="G248" s="47">
        <v>0.39044000000000001</v>
      </c>
      <c r="H248" s="14"/>
    </row>
    <row r="249" spans="2:8" x14ac:dyDescent="0.25">
      <c r="B249" s="47">
        <v>690</v>
      </c>
      <c r="C249" s="47">
        <v>1.6E-2</v>
      </c>
      <c r="F249" s="47">
        <v>674</v>
      </c>
      <c r="G249" s="47">
        <v>0.38889000000000001</v>
      </c>
      <c r="H249" s="14"/>
    </row>
    <row r="250" spans="2:8" x14ac:dyDescent="0.25">
      <c r="B250" s="47">
        <v>692</v>
      </c>
      <c r="C250" s="47">
        <v>1.4999999999999999E-2</v>
      </c>
      <c r="F250" s="47">
        <v>674.2</v>
      </c>
      <c r="G250" s="47">
        <v>0.38734000000000002</v>
      </c>
      <c r="H250" s="14"/>
    </row>
    <row r="251" spans="2:8" x14ac:dyDescent="0.25">
      <c r="B251" s="47">
        <v>694</v>
      </c>
      <c r="C251" s="47">
        <v>1.4999999999999999E-2</v>
      </c>
      <c r="F251" s="47">
        <v>674.4</v>
      </c>
      <c r="G251" s="47">
        <v>0.38580999999999999</v>
      </c>
      <c r="H251" s="14"/>
    </row>
    <row r="252" spans="2:8" x14ac:dyDescent="0.25">
      <c r="B252" s="47">
        <v>696</v>
      </c>
      <c r="C252" s="47">
        <v>1.4999999999999999E-2</v>
      </c>
      <c r="F252" s="47">
        <v>674.6</v>
      </c>
      <c r="G252" s="47">
        <v>0.38407000000000002</v>
      </c>
      <c r="H252" s="14"/>
    </row>
    <row r="253" spans="2:8" x14ac:dyDescent="0.25">
      <c r="B253" s="47">
        <v>698</v>
      </c>
      <c r="C253" s="47">
        <v>1.4999999999999999E-2</v>
      </c>
      <c r="F253" s="47">
        <v>674.8</v>
      </c>
      <c r="G253" s="47">
        <v>0.38240000000000002</v>
      </c>
      <c r="H253" s="14"/>
    </row>
    <row r="254" spans="2:8" x14ac:dyDescent="0.25">
      <c r="B254" s="47">
        <v>700</v>
      </c>
      <c r="C254" s="47">
        <v>1.4E-2</v>
      </c>
      <c r="F254" s="47">
        <v>675</v>
      </c>
      <c r="G254" s="47">
        <v>0.38085000000000002</v>
      </c>
      <c r="H254" s="14"/>
    </row>
    <row r="255" spans="2:8" x14ac:dyDescent="0.25">
      <c r="B255" s="47">
        <v>702</v>
      </c>
      <c r="C255" s="47">
        <v>1.4E-2</v>
      </c>
      <c r="F255" s="47">
        <v>675.2</v>
      </c>
      <c r="G255" s="47">
        <v>0.37935000000000002</v>
      </c>
      <c r="H255" s="14"/>
    </row>
    <row r="256" spans="2:8" x14ac:dyDescent="0.25">
      <c r="B256" s="47">
        <v>704</v>
      </c>
      <c r="C256" s="47">
        <v>1.4E-2</v>
      </c>
      <c r="F256" s="47">
        <v>675.4</v>
      </c>
      <c r="G256" s="47">
        <v>0.37781999999999999</v>
      </c>
      <c r="H256" s="14"/>
    </row>
    <row r="257" spans="2:8" x14ac:dyDescent="0.25">
      <c r="B257" s="47">
        <v>706</v>
      </c>
      <c r="C257" s="47">
        <v>1.2999999999999999E-2</v>
      </c>
      <c r="F257" s="47">
        <v>675.6</v>
      </c>
      <c r="G257" s="47">
        <v>0.37613999999999997</v>
      </c>
      <c r="H257" s="14"/>
    </row>
    <row r="258" spans="2:8" x14ac:dyDescent="0.25">
      <c r="B258" s="47">
        <v>708</v>
      </c>
      <c r="C258" s="47">
        <v>1.2999999999999999E-2</v>
      </c>
      <c r="F258" s="47">
        <v>675.8</v>
      </c>
      <c r="G258" s="47">
        <v>0.37480999999999998</v>
      </c>
      <c r="H258" s="14"/>
    </row>
    <row r="259" spans="2:8" x14ac:dyDescent="0.25">
      <c r="B259" s="47">
        <v>710</v>
      </c>
      <c r="C259" s="47">
        <v>1.2999999999999999E-2</v>
      </c>
      <c r="F259" s="47">
        <v>676</v>
      </c>
      <c r="G259" s="47">
        <v>0.37329000000000001</v>
      </c>
      <c r="H259" s="14"/>
    </row>
    <row r="260" spans="2:8" x14ac:dyDescent="0.25">
      <c r="B260" s="47">
        <v>712</v>
      </c>
      <c r="C260" s="47">
        <v>1.2E-2</v>
      </c>
      <c r="F260" s="47">
        <v>676.2</v>
      </c>
      <c r="G260" s="47">
        <v>0.37174000000000001</v>
      </c>
      <c r="H260" s="14"/>
    </row>
    <row r="261" spans="2:8" x14ac:dyDescent="0.25">
      <c r="B261" s="47">
        <v>714</v>
      </c>
      <c r="C261" s="47">
        <v>1.2999999999999999E-2</v>
      </c>
      <c r="F261" s="47">
        <v>676.4</v>
      </c>
      <c r="G261" s="47">
        <v>0.37035000000000001</v>
      </c>
      <c r="H261" s="14"/>
    </row>
    <row r="262" spans="2:8" x14ac:dyDescent="0.25">
      <c r="B262" s="47">
        <v>716</v>
      </c>
      <c r="C262" s="47">
        <v>1.2999999999999999E-2</v>
      </c>
      <c r="F262" s="47">
        <v>676.6</v>
      </c>
      <c r="G262" s="47">
        <v>0.36899999999999999</v>
      </c>
      <c r="H262" s="14"/>
    </row>
    <row r="263" spans="2:8" x14ac:dyDescent="0.25">
      <c r="B263" s="47">
        <v>718</v>
      </c>
      <c r="C263" s="47">
        <v>1.2E-2</v>
      </c>
      <c r="F263" s="47">
        <v>676.8</v>
      </c>
      <c r="G263" s="47">
        <v>0.36747000000000002</v>
      </c>
      <c r="H263" s="14"/>
    </row>
    <row r="264" spans="2:8" x14ac:dyDescent="0.25">
      <c r="B264" s="47">
        <v>720</v>
      </c>
      <c r="C264" s="47">
        <v>1.2E-2</v>
      </c>
      <c r="F264" s="47">
        <v>677</v>
      </c>
      <c r="G264" s="47">
        <v>0.36603999999999998</v>
      </c>
      <c r="H264" s="14"/>
    </row>
    <row r="265" spans="2:8" x14ac:dyDescent="0.25">
      <c r="B265" s="47">
        <v>722</v>
      </c>
      <c r="C265" s="47">
        <v>1.2E-2</v>
      </c>
      <c r="F265" s="47">
        <v>677.2</v>
      </c>
      <c r="G265" s="47">
        <v>0.36475999999999997</v>
      </c>
      <c r="H265" s="14"/>
    </row>
    <row r="266" spans="2:8" x14ac:dyDescent="0.25">
      <c r="B266" s="47">
        <v>724</v>
      </c>
      <c r="C266" s="47">
        <v>1.2E-2</v>
      </c>
      <c r="F266" s="47">
        <v>677.4</v>
      </c>
      <c r="G266" s="47">
        <v>0.36327999999999999</v>
      </c>
      <c r="H266" s="14"/>
    </row>
    <row r="267" spans="2:8" x14ac:dyDescent="0.25">
      <c r="B267" s="47">
        <v>726</v>
      </c>
      <c r="C267" s="47">
        <v>1.2E-2</v>
      </c>
      <c r="F267" s="47">
        <v>677.6</v>
      </c>
      <c r="G267" s="47">
        <v>0.36173</v>
      </c>
      <c r="H267" s="14"/>
    </row>
    <row r="268" spans="2:8" x14ac:dyDescent="0.25">
      <c r="B268" s="47">
        <v>728</v>
      </c>
      <c r="C268" s="47">
        <v>1.0999999999999999E-2</v>
      </c>
      <c r="F268" s="47">
        <v>677.8</v>
      </c>
      <c r="G268" s="47">
        <v>0.36030000000000001</v>
      </c>
      <c r="H268" s="14"/>
    </row>
    <row r="269" spans="2:8" x14ac:dyDescent="0.25">
      <c r="B269" s="47">
        <v>730</v>
      </c>
      <c r="C269" s="47">
        <v>1.0999999999999999E-2</v>
      </c>
      <c r="F269" s="47">
        <v>678</v>
      </c>
      <c r="G269" s="47">
        <v>0.35882999999999998</v>
      </c>
      <c r="H269" s="14"/>
    </row>
    <row r="270" spans="2:8" x14ac:dyDescent="0.25">
      <c r="B270" s="47">
        <v>732</v>
      </c>
      <c r="C270" s="47">
        <v>1.0999999999999999E-2</v>
      </c>
      <c r="F270" s="47">
        <v>678.2</v>
      </c>
      <c r="G270" s="47">
        <v>0.35759000000000002</v>
      </c>
      <c r="H270" s="14"/>
    </row>
    <row r="271" spans="2:8" x14ac:dyDescent="0.25">
      <c r="B271" s="47">
        <v>734</v>
      </c>
      <c r="C271" s="47">
        <v>1.0999999999999999E-2</v>
      </c>
      <c r="F271" s="47">
        <v>678.4</v>
      </c>
      <c r="G271" s="47">
        <v>0.35607</v>
      </c>
      <c r="H271" s="14"/>
    </row>
    <row r="272" spans="2:8" x14ac:dyDescent="0.25">
      <c r="B272" s="47">
        <v>736</v>
      </c>
      <c r="C272" s="47">
        <v>0.01</v>
      </c>
      <c r="F272" s="47">
        <v>678.6</v>
      </c>
      <c r="G272" s="47">
        <v>0.35477999999999998</v>
      </c>
      <c r="H272" s="14"/>
    </row>
    <row r="273" spans="2:8" x14ac:dyDescent="0.25">
      <c r="B273" s="47">
        <v>738</v>
      </c>
      <c r="C273" s="47">
        <v>0.01</v>
      </c>
      <c r="F273" s="47">
        <v>678.8</v>
      </c>
      <c r="G273" s="47">
        <v>0.35341</v>
      </c>
      <c r="H273" s="14"/>
    </row>
    <row r="274" spans="2:8" x14ac:dyDescent="0.25">
      <c r="B274" s="47">
        <v>740</v>
      </c>
      <c r="C274" s="47">
        <v>0.01</v>
      </c>
      <c r="F274" s="47">
        <v>679</v>
      </c>
      <c r="G274" s="47">
        <v>0.35203000000000001</v>
      </c>
      <c r="H274" s="14"/>
    </row>
    <row r="275" spans="2:8" x14ac:dyDescent="0.25">
      <c r="B275" s="47">
        <v>742</v>
      </c>
      <c r="C275" s="47">
        <v>8.9999999999999993E-3</v>
      </c>
      <c r="F275" s="47">
        <v>679.2</v>
      </c>
      <c r="G275" s="47">
        <v>0.35071000000000002</v>
      </c>
      <c r="H275" s="14"/>
    </row>
    <row r="276" spans="2:8" x14ac:dyDescent="0.25">
      <c r="B276" s="47">
        <v>744</v>
      </c>
      <c r="C276" s="47">
        <v>0.01</v>
      </c>
      <c r="F276" s="47">
        <v>679.4</v>
      </c>
      <c r="G276" s="47">
        <v>0.34932999999999997</v>
      </c>
      <c r="H276" s="14"/>
    </row>
    <row r="277" spans="2:8" x14ac:dyDescent="0.25">
      <c r="B277" s="47">
        <v>746</v>
      </c>
      <c r="C277" s="47">
        <v>0.01</v>
      </c>
      <c r="F277" s="47">
        <v>679.6</v>
      </c>
      <c r="G277" s="47">
        <v>0.34791</v>
      </c>
      <c r="H277" s="14"/>
    </row>
    <row r="278" spans="2:8" x14ac:dyDescent="0.25">
      <c r="B278" s="47">
        <v>748</v>
      </c>
      <c r="C278" s="47">
        <v>1.0999999999999999E-2</v>
      </c>
      <c r="F278" s="47">
        <v>679.8</v>
      </c>
      <c r="G278" s="47">
        <v>0.34651999999999999</v>
      </c>
      <c r="H278" s="14"/>
    </row>
    <row r="279" spans="2:8" x14ac:dyDescent="0.25">
      <c r="B279" s="47">
        <v>750</v>
      </c>
      <c r="C279" s="47">
        <v>0.01</v>
      </c>
      <c r="F279" s="47">
        <v>680</v>
      </c>
      <c r="G279" s="47">
        <v>0.34516999999999998</v>
      </c>
      <c r="H279" s="14"/>
    </row>
    <row r="280" spans="2:8" x14ac:dyDescent="0.25">
      <c r="B280" s="47">
        <v>752</v>
      </c>
      <c r="C280" s="47">
        <v>0.01</v>
      </c>
      <c r="F280" s="47">
        <v>680.2</v>
      </c>
      <c r="G280" s="47">
        <v>0.34403</v>
      </c>
      <c r="H280" s="14"/>
    </row>
    <row r="281" spans="2:8" x14ac:dyDescent="0.25">
      <c r="B281" s="47">
        <v>754</v>
      </c>
      <c r="C281" s="47">
        <v>8.9999999999999993E-3</v>
      </c>
      <c r="F281" s="47">
        <v>680.4</v>
      </c>
      <c r="G281" s="47">
        <v>0.3427</v>
      </c>
      <c r="H281" s="14"/>
    </row>
    <row r="282" spans="2:8" x14ac:dyDescent="0.25">
      <c r="B282" s="47">
        <v>756</v>
      </c>
      <c r="C282" s="47">
        <v>8.9999999999999993E-3</v>
      </c>
      <c r="F282" s="47">
        <v>680.6</v>
      </c>
      <c r="G282" s="47">
        <v>0.34133000000000002</v>
      </c>
      <c r="H282" s="14"/>
    </row>
    <row r="283" spans="2:8" x14ac:dyDescent="0.25">
      <c r="B283" s="47">
        <v>758</v>
      </c>
      <c r="C283" s="47">
        <v>8.0000000000000002E-3</v>
      </c>
      <c r="F283" s="47">
        <v>680.8</v>
      </c>
      <c r="G283" s="47">
        <v>0.33981</v>
      </c>
      <c r="H283" s="14"/>
    </row>
    <row r="284" spans="2:8" x14ac:dyDescent="0.25">
      <c r="B284" s="47">
        <v>760</v>
      </c>
      <c r="C284" s="47">
        <v>8.9999999999999993E-3</v>
      </c>
      <c r="F284" s="47">
        <v>681</v>
      </c>
      <c r="G284" s="47">
        <v>0.33848</v>
      </c>
      <c r="H284" s="14"/>
    </row>
    <row r="285" spans="2:8" x14ac:dyDescent="0.25">
      <c r="B285" s="47">
        <v>762</v>
      </c>
      <c r="C285" s="47">
        <v>8.9999999999999993E-3</v>
      </c>
      <c r="F285" s="47">
        <v>681.2</v>
      </c>
      <c r="G285" s="47">
        <v>0.33706999999999998</v>
      </c>
      <c r="H285" s="14"/>
    </row>
    <row r="286" spans="2:8" x14ac:dyDescent="0.25">
      <c r="B286" s="47">
        <v>764</v>
      </c>
      <c r="C286" s="47">
        <v>8.9999999999999993E-3</v>
      </c>
      <c r="F286" s="47">
        <v>681.4</v>
      </c>
      <c r="G286" s="47">
        <v>0.33559</v>
      </c>
      <c r="H286" s="14"/>
    </row>
    <row r="287" spans="2:8" x14ac:dyDescent="0.25">
      <c r="B287" s="47">
        <v>766</v>
      </c>
      <c r="C287" s="47">
        <v>8.9999999999999993E-3</v>
      </c>
      <c r="F287" s="47">
        <v>681.6</v>
      </c>
      <c r="G287" s="47">
        <v>0.33421000000000001</v>
      </c>
      <c r="H287" s="14"/>
    </row>
    <row r="288" spans="2:8" x14ac:dyDescent="0.25">
      <c r="B288" s="47">
        <v>768</v>
      </c>
      <c r="C288" s="47">
        <v>8.9999999999999993E-3</v>
      </c>
      <c r="F288" s="47">
        <v>681.8</v>
      </c>
      <c r="G288" s="47">
        <v>0.33291999999999999</v>
      </c>
      <c r="H288" s="14"/>
    </row>
    <row r="289" spans="2:8" x14ac:dyDescent="0.25">
      <c r="B289" s="47">
        <v>770</v>
      </c>
      <c r="C289" s="47">
        <v>8.0000000000000002E-3</v>
      </c>
      <c r="F289" s="47">
        <v>682</v>
      </c>
      <c r="G289" s="47">
        <v>0.33162000000000003</v>
      </c>
      <c r="H289" s="14"/>
    </row>
    <row r="290" spans="2:8" x14ac:dyDescent="0.25">
      <c r="B290" s="47">
        <v>772</v>
      </c>
      <c r="C290" s="47">
        <v>8.0000000000000002E-3</v>
      </c>
      <c r="F290" s="47">
        <v>682.2</v>
      </c>
      <c r="G290" s="47">
        <v>0.33024999999999999</v>
      </c>
      <c r="H290" s="14"/>
    </row>
    <row r="291" spans="2:8" x14ac:dyDescent="0.25">
      <c r="B291" s="47">
        <v>774</v>
      </c>
      <c r="C291" s="47">
        <v>8.9999999999999993E-3</v>
      </c>
      <c r="F291" s="47">
        <v>682.4</v>
      </c>
      <c r="G291" s="47">
        <v>0.32899</v>
      </c>
      <c r="H291" s="14"/>
    </row>
    <row r="292" spans="2:8" x14ac:dyDescent="0.25">
      <c r="B292" s="47">
        <v>776</v>
      </c>
      <c r="C292" s="47">
        <v>8.9999999999999993E-3</v>
      </c>
      <c r="F292" s="47">
        <v>682.6</v>
      </c>
      <c r="G292" s="47">
        <v>0.32774999999999999</v>
      </c>
      <c r="H292" s="14"/>
    </row>
    <row r="293" spans="2:8" x14ac:dyDescent="0.25">
      <c r="B293" s="47">
        <v>778</v>
      </c>
      <c r="C293" s="47">
        <v>8.9999999999999993E-3</v>
      </c>
      <c r="F293" s="47">
        <v>682.8</v>
      </c>
      <c r="G293" s="47">
        <v>0.32634999999999997</v>
      </c>
      <c r="H293" s="14"/>
    </row>
    <row r="294" spans="2:8" x14ac:dyDescent="0.25">
      <c r="B294" s="47">
        <v>780</v>
      </c>
      <c r="C294" s="47">
        <v>8.9999999999999993E-3</v>
      </c>
      <c r="F294" s="47">
        <v>683</v>
      </c>
      <c r="G294" s="47">
        <v>0.32512000000000002</v>
      </c>
      <c r="H294" s="14"/>
    </row>
    <row r="295" spans="2:8" x14ac:dyDescent="0.25">
      <c r="B295" s="47">
        <v>782</v>
      </c>
      <c r="C295" s="47">
        <v>8.9999999999999993E-3</v>
      </c>
      <c r="F295" s="47">
        <v>683.2</v>
      </c>
      <c r="G295" s="47">
        <v>0.32372000000000001</v>
      </c>
      <c r="H295" s="14"/>
    </row>
    <row r="296" spans="2:8" x14ac:dyDescent="0.25">
      <c r="B296" s="47">
        <v>784</v>
      </c>
      <c r="C296" s="47">
        <v>8.0000000000000002E-3</v>
      </c>
      <c r="F296" s="47">
        <v>683.4</v>
      </c>
      <c r="G296" s="47">
        <v>0.32244</v>
      </c>
      <c r="H296" s="14"/>
    </row>
    <row r="297" spans="2:8" x14ac:dyDescent="0.25">
      <c r="B297" s="47">
        <v>786</v>
      </c>
      <c r="C297" s="47">
        <v>8.0000000000000002E-3</v>
      </c>
      <c r="F297" s="47">
        <v>683.6</v>
      </c>
      <c r="G297" s="47">
        <v>0.32102999999999998</v>
      </c>
      <c r="H297" s="14"/>
    </row>
    <row r="298" spans="2:8" x14ac:dyDescent="0.25">
      <c r="B298" s="47">
        <v>788</v>
      </c>
      <c r="C298" s="47">
        <v>8.9999999999999993E-3</v>
      </c>
      <c r="F298" s="47">
        <v>683.8</v>
      </c>
      <c r="G298" s="47">
        <v>0.31974000000000002</v>
      </c>
      <c r="H298" s="14"/>
    </row>
    <row r="299" spans="2:8" x14ac:dyDescent="0.25">
      <c r="B299" s="47">
        <v>790</v>
      </c>
      <c r="C299" s="47">
        <v>8.0000000000000002E-3</v>
      </c>
      <c r="F299" s="47">
        <v>684</v>
      </c>
      <c r="G299" s="47">
        <v>0.31830999999999998</v>
      </c>
      <c r="H299" s="14"/>
    </row>
    <row r="300" spans="2:8" x14ac:dyDescent="0.25">
      <c r="B300" s="47">
        <v>792</v>
      </c>
      <c r="C300" s="47">
        <v>8.9999999999999993E-3</v>
      </c>
      <c r="F300" s="47">
        <v>684.2</v>
      </c>
      <c r="G300" s="47">
        <v>0.31695000000000001</v>
      </c>
      <c r="H300" s="14"/>
    </row>
    <row r="301" spans="2:8" x14ac:dyDescent="0.25">
      <c r="B301" s="47">
        <v>794</v>
      </c>
      <c r="C301" s="47">
        <v>8.0000000000000002E-3</v>
      </c>
      <c r="F301" s="47">
        <v>684.4</v>
      </c>
      <c r="G301" s="47">
        <v>0.31564999999999999</v>
      </c>
      <c r="H301" s="14"/>
    </row>
    <row r="302" spans="2:8" x14ac:dyDescent="0.25">
      <c r="B302" s="47">
        <v>796</v>
      </c>
      <c r="C302" s="47">
        <v>8.0000000000000002E-3</v>
      </c>
      <c r="F302" s="47">
        <v>684.6</v>
      </c>
      <c r="G302" s="47">
        <v>0.31441000000000002</v>
      </c>
      <c r="H302" s="14"/>
    </row>
    <row r="303" spans="2:8" x14ac:dyDescent="0.25">
      <c r="B303" s="47">
        <v>798</v>
      </c>
      <c r="C303" s="47">
        <v>0.01</v>
      </c>
      <c r="F303" s="47">
        <v>684.8</v>
      </c>
      <c r="G303" s="47">
        <v>0.31315999999999999</v>
      </c>
      <c r="H303" s="14"/>
    </row>
    <row r="304" spans="2:8" x14ac:dyDescent="0.25">
      <c r="B304" s="47">
        <v>800</v>
      </c>
      <c r="C304" s="47">
        <v>8.9999999999999993E-3</v>
      </c>
      <c r="F304" s="47">
        <v>685</v>
      </c>
      <c r="G304" s="47">
        <v>0.31201000000000001</v>
      </c>
      <c r="H304" s="14"/>
    </row>
    <row r="305" spans="6:8" x14ac:dyDescent="0.25">
      <c r="F305" s="47">
        <v>685.2</v>
      </c>
      <c r="G305" s="47">
        <v>0.31084000000000001</v>
      </c>
      <c r="H305" s="14"/>
    </row>
    <row r="306" spans="6:8" x14ac:dyDescent="0.25">
      <c r="F306" s="47">
        <v>685.4</v>
      </c>
      <c r="G306" s="47">
        <v>0.30941000000000002</v>
      </c>
      <c r="H306" s="14"/>
    </row>
    <row r="307" spans="6:8" x14ac:dyDescent="0.25">
      <c r="F307" s="47">
        <v>685.6</v>
      </c>
      <c r="G307" s="47">
        <v>0.30817</v>
      </c>
      <c r="H307" s="14"/>
    </row>
    <row r="308" spans="6:8" x14ac:dyDescent="0.25">
      <c r="F308" s="47">
        <v>685.8</v>
      </c>
      <c r="G308" s="47">
        <v>0.30690000000000001</v>
      </c>
      <c r="H308" s="14"/>
    </row>
    <row r="309" spans="6:8" x14ac:dyDescent="0.25">
      <c r="F309" s="47">
        <v>686</v>
      </c>
      <c r="G309" s="47">
        <v>0.30568000000000001</v>
      </c>
      <c r="H309" s="14"/>
    </row>
    <row r="310" spans="6:8" x14ac:dyDescent="0.25">
      <c r="F310" s="47">
        <v>686.2</v>
      </c>
      <c r="G310" s="47">
        <v>0.30432999999999999</v>
      </c>
      <c r="H310" s="14"/>
    </row>
    <row r="311" spans="6:8" x14ac:dyDescent="0.25">
      <c r="F311" s="47">
        <v>686.4</v>
      </c>
      <c r="G311" s="47">
        <v>0.30313000000000001</v>
      </c>
      <c r="H311" s="14"/>
    </row>
    <row r="312" spans="6:8" x14ac:dyDescent="0.25">
      <c r="F312" s="47">
        <v>686.6</v>
      </c>
      <c r="G312" s="47">
        <v>0.30192000000000002</v>
      </c>
      <c r="H312" s="14"/>
    </row>
    <row r="313" spans="6:8" x14ac:dyDescent="0.25">
      <c r="F313" s="47">
        <v>686.8</v>
      </c>
      <c r="G313" s="47">
        <v>0.30057</v>
      </c>
      <c r="H313" s="14"/>
    </row>
    <row r="314" spans="6:8" x14ac:dyDescent="0.25">
      <c r="F314" s="47">
        <v>687</v>
      </c>
      <c r="G314" s="47">
        <v>0.29944999999999999</v>
      </c>
      <c r="H314" s="14"/>
    </row>
    <row r="315" spans="6:8" x14ac:dyDescent="0.25">
      <c r="F315" s="47">
        <v>687.2</v>
      </c>
      <c r="G315" s="47">
        <v>0.29837000000000002</v>
      </c>
      <c r="H315" s="14"/>
    </row>
    <row r="316" spans="6:8" x14ac:dyDescent="0.25">
      <c r="F316" s="47">
        <v>687.4</v>
      </c>
      <c r="G316" s="47">
        <v>0.29720000000000002</v>
      </c>
      <c r="H316" s="14"/>
    </row>
    <row r="317" spans="6:8" x14ac:dyDescent="0.25">
      <c r="F317" s="47">
        <v>687.6</v>
      </c>
      <c r="G317" s="47">
        <v>0.29604999999999998</v>
      </c>
      <c r="H317" s="14"/>
    </row>
    <row r="318" spans="6:8" x14ac:dyDescent="0.25">
      <c r="F318" s="47">
        <v>687.8</v>
      </c>
      <c r="G318" s="47">
        <v>0.29503000000000001</v>
      </c>
      <c r="H318" s="14"/>
    </row>
    <row r="319" spans="6:8" x14ac:dyDescent="0.25">
      <c r="F319" s="47">
        <v>688</v>
      </c>
      <c r="G319" s="47">
        <v>0.29380000000000001</v>
      </c>
      <c r="H319" s="14"/>
    </row>
    <row r="320" spans="6:8" x14ac:dyDescent="0.25">
      <c r="F320" s="47">
        <v>688.2</v>
      </c>
      <c r="G320" s="47">
        <v>0.29250999999999999</v>
      </c>
      <c r="H320" s="14"/>
    </row>
    <row r="321" spans="6:8" x14ac:dyDescent="0.25">
      <c r="F321" s="47">
        <v>688.4</v>
      </c>
      <c r="G321" s="47">
        <v>0.29148000000000002</v>
      </c>
      <c r="H321" s="14"/>
    </row>
    <row r="322" spans="6:8" x14ac:dyDescent="0.25">
      <c r="F322" s="47">
        <v>688.6</v>
      </c>
      <c r="G322" s="47">
        <v>0.29038999999999998</v>
      </c>
      <c r="H322" s="14"/>
    </row>
    <row r="323" spans="6:8" x14ac:dyDescent="0.25">
      <c r="F323" s="47">
        <v>688.8</v>
      </c>
      <c r="G323" s="47">
        <v>0.28939999999999999</v>
      </c>
      <c r="H323" s="14"/>
    </row>
    <row r="324" spans="6:8" x14ac:dyDescent="0.25">
      <c r="F324" s="47">
        <v>689</v>
      </c>
      <c r="G324" s="47">
        <v>0.28816000000000003</v>
      </c>
      <c r="H324" s="14"/>
    </row>
    <row r="325" spans="6:8" x14ac:dyDescent="0.25">
      <c r="F325" s="47">
        <v>689.2</v>
      </c>
      <c r="G325" s="47">
        <v>0.28706999999999999</v>
      </c>
      <c r="H325" s="14"/>
    </row>
    <row r="326" spans="6:8" x14ac:dyDescent="0.25">
      <c r="F326" s="47">
        <v>689.4</v>
      </c>
      <c r="G326" s="47">
        <v>0.28591</v>
      </c>
      <c r="H326" s="14"/>
    </row>
    <row r="327" spans="6:8" x14ac:dyDescent="0.25">
      <c r="F327" s="47">
        <v>689.6</v>
      </c>
      <c r="G327" s="47">
        <v>0.28482000000000002</v>
      </c>
      <c r="H327" s="14"/>
    </row>
    <row r="328" spans="6:8" x14ac:dyDescent="0.25">
      <c r="F328" s="47">
        <v>689.8</v>
      </c>
      <c r="G328" s="47">
        <v>0.28375</v>
      </c>
      <c r="H328" s="14"/>
    </row>
    <row r="329" spans="6:8" x14ac:dyDescent="0.25">
      <c r="F329" s="47">
        <v>690</v>
      </c>
      <c r="G329" s="47">
        <v>0.28276000000000001</v>
      </c>
      <c r="H329" s="14"/>
    </row>
    <row r="330" spans="6:8" x14ac:dyDescent="0.25">
      <c r="F330" s="47">
        <v>690.2</v>
      </c>
      <c r="G330" s="47">
        <v>0.28182000000000001</v>
      </c>
      <c r="H330" s="14"/>
    </row>
    <row r="331" spans="6:8" x14ac:dyDescent="0.25">
      <c r="F331" s="47">
        <v>690.4</v>
      </c>
      <c r="G331" s="47">
        <v>0.28093000000000001</v>
      </c>
      <c r="H331" s="14"/>
    </row>
    <row r="332" spans="6:8" x14ac:dyDescent="0.25">
      <c r="F332" s="47">
        <v>690.6</v>
      </c>
      <c r="G332" s="47">
        <v>0.27982000000000001</v>
      </c>
      <c r="H332" s="14"/>
    </row>
    <row r="333" spans="6:8" x14ac:dyDescent="0.25">
      <c r="F333" s="47">
        <v>690.8</v>
      </c>
      <c r="G333" s="47">
        <v>0.27875</v>
      </c>
      <c r="H333" s="14"/>
    </row>
    <row r="334" spans="6:8" x14ac:dyDescent="0.25">
      <c r="F334" s="47">
        <v>691</v>
      </c>
      <c r="G334" s="47">
        <v>0.27776000000000001</v>
      </c>
      <c r="H334" s="14"/>
    </row>
    <row r="335" spans="6:8" x14ac:dyDescent="0.25">
      <c r="F335" s="47">
        <v>691.2</v>
      </c>
      <c r="G335" s="47">
        <v>0.27661999999999998</v>
      </c>
      <c r="H335" s="14"/>
    </row>
    <row r="336" spans="6:8" x14ac:dyDescent="0.25">
      <c r="F336" s="47">
        <v>691.4</v>
      </c>
      <c r="G336" s="47">
        <v>0.27560000000000001</v>
      </c>
      <c r="H336" s="14"/>
    </row>
    <row r="337" spans="6:8" x14ac:dyDescent="0.25">
      <c r="F337" s="47">
        <v>691.6</v>
      </c>
      <c r="G337" s="47">
        <v>0.27438000000000001</v>
      </c>
      <c r="H337" s="14"/>
    </row>
    <row r="338" spans="6:8" x14ac:dyDescent="0.25">
      <c r="F338" s="47">
        <v>691.8</v>
      </c>
      <c r="G338" s="47">
        <v>0.27333000000000002</v>
      </c>
      <c r="H338" s="14"/>
    </row>
    <row r="339" spans="6:8" x14ac:dyDescent="0.25">
      <c r="F339" s="47">
        <v>692</v>
      </c>
      <c r="G339" s="47">
        <v>0.27228000000000002</v>
      </c>
      <c r="H339" s="14"/>
    </row>
    <row r="340" spans="6:8" x14ac:dyDescent="0.25">
      <c r="F340" s="47">
        <v>692.2</v>
      </c>
      <c r="G340" s="47">
        <v>0.27128000000000002</v>
      </c>
      <c r="H340" s="14"/>
    </row>
    <row r="341" spans="6:8" x14ac:dyDescent="0.25">
      <c r="F341" s="47">
        <v>692.4</v>
      </c>
      <c r="G341" s="47">
        <v>0.27023999999999998</v>
      </c>
      <c r="H341" s="14"/>
    </row>
    <row r="342" spans="6:8" x14ac:dyDescent="0.25">
      <c r="F342" s="47">
        <v>692.6</v>
      </c>
      <c r="G342" s="47">
        <v>0.26932</v>
      </c>
      <c r="H342" s="14"/>
    </row>
    <row r="343" spans="6:8" x14ac:dyDescent="0.25">
      <c r="F343" s="47">
        <v>692.8</v>
      </c>
      <c r="G343" s="47">
        <v>0.26840999999999998</v>
      </c>
      <c r="H343" s="14"/>
    </row>
    <row r="344" spans="6:8" x14ac:dyDescent="0.25">
      <c r="F344" s="47">
        <v>693</v>
      </c>
      <c r="G344" s="47">
        <v>0.26739000000000002</v>
      </c>
      <c r="H344" s="14"/>
    </row>
    <row r="345" spans="6:8" x14ac:dyDescent="0.25">
      <c r="F345" s="47">
        <v>693.2</v>
      </c>
      <c r="G345" s="47">
        <v>0.26650000000000001</v>
      </c>
      <c r="H345" s="14"/>
    </row>
    <row r="346" spans="6:8" x14ac:dyDescent="0.25">
      <c r="F346" s="47">
        <v>693.4</v>
      </c>
      <c r="G346" s="47">
        <v>0.26540000000000002</v>
      </c>
      <c r="H346" s="14"/>
    </row>
    <row r="347" spans="6:8" x14ac:dyDescent="0.25">
      <c r="F347" s="47">
        <v>693.6</v>
      </c>
      <c r="G347" s="47">
        <v>0.26435999999999998</v>
      </c>
      <c r="H347" s="14"/>
    </row>
    <row r="348" spans="6:8" x14ac:dyDescent="0.25">
      <c r="F348" s="47">
        <v>693.8</v>
      </c>
      <c r="G348" s="47">
        <v>0.26328000000000001</v>
      </c>
      <c r="H348" s="14"/>
    </row>
    <row r="349" spans="6:8" x14ac:dyDescent="0.25">
      <c r="F349" s="47">
        <v>694</v>
      </c>
      <c r="G349" s="47">
        <v>0.26221</v>
      </c>
      <c r="H349" s="14"/>
    </row>
    <row r="350" spans="6:8" x14ac:dyDescent="0.25">
      <c r="F350" s="47">
        <v>694.2</v>
      </c>
      <c r="G350" s="47">
        <v>0.26124999999999998</v>
      </c>
      <c r="H350" s="14"/>
    </row>
    <row r="351" spans="6:8" x14ac:dyDescent="0.25">
      <c r="F351" s="47">
        <v>694.4</v>
      </c>
      <c r="G351" s="47">
        <v>0.26030999999999999</v>
      </c>
      <c r="H351" s="14"/>
    </row>
    <row r="352" spans="6:8" x14ac:dyDescent="0.25">
      <c r="F352" s="47">
        <v>694.6</v>
      </c>
      <c r="G352" s="47">
        <v>0.25924000000000003</v>
      </c>
      <c r="H352" s="14"/>
    </row>
    <row r="353" spans="6:8" x14ac:dyDescent="0.25">
      <c r="F353" s="47">
        <v>694.8</v>
      </c>
      <c r="G353" s="47">
        <v>0.25834000000000001</v>
      </c>
      <c r="H353" s="14"/>
    </row>
    <row r="354" spans="6:8" x14ac:dyDescent="0.25">
      <c r="F354" s="47">
        <v>695</v>
      </c>
      <c r="G354" s="47">
        <v>0.25752999999999998</v>
      </c>
      <c r="H354" s="14"/>
    </row>
    <row r="355" spans="6:8" x14ac:dyDescent="0.25">
      <c r="F355" s="47">
        <v>695.2</v>
      </c>
      <c r="G355" s="47">
        <v>0.25662000000000001</v>
      </c>
      <c r="H355" s="14"/>
    </row>
    <row r="356" spans="6:8" x14ac:dyDescent="0.25">
      <c r="F356" s="47">
        <v>695.4</v>
      </c>
      <c r="G356" s="47">
        <v>0.25563999999999998</v>
      </c>
      <c r="H356" s="14"/>
    </row>
    <row r="357" spans="6:8" x14ac:dyDescent="0.25">
      <c r="F357" s="47">
        <v>695.6</v>
      </c>
      <c r="G357" s="47">
        <v>0.25466</v>
      </c>
      <c r="H357" s="14"/>
    </row>
    <row r="358" spans="6:8" x14ac:dyDescent="0.25">
      <c r="F358" s="47">
        <v>695.8</v>
      </c>
      <c r="G358" s="47">
        <v>0.25374999999999998</v>
      </c>
      <c r="H358" s="14"/>
    </row>
    <row r="359" spans="6:8" x14ac:dyDescent="0.25">
      <c r="F359" s="47">
        <v>696</v>
      </c>
      <c r="G359" s="47">
        <v>0.25281999999999999</v>
      </c>
      <c r="H359" s="14"/>
    </row>
    <row r="360" spans="6:8" x14ac:dyDescent="0.25">
      <c r="F360" s="47">
        <v>696.2</v>
      </c>
      <c r="G360" s="47">
        <v>0.25203999999999999</v>
      </c>
      <c r="H360" s="14"/>
    </row>
    <row r="361" spans="6:8" x14ac:dyDescent="0.25">
      <c r="F361" s="47">
        <v>696.4</v>
      </c>
      <c r="G361" s="47">
        <v>0.25107000000000002</v>
      </c>
      <c r="H361" s="14"/>
    </row>
    <row r="362" spans="6:8" x14ac:dyDescent="0.25">
      <c r="F362" s="47">
        <v>696.6</v>
      </c>
      <c r="G362" s="47">
        <v>0.25025999999999998</v>
      </c>
      <c r="H362" s="14"/>
    </row>
    <row r="363" spans="6:8" x14ac:dyDescent="0.25">
      <c r="F363" s="47">
        <v>696.8</v>
      </c>
      <c r="G363" s="47">
        <v>0.24920999999999999</v>
      </c>
      <c r="H363" s="14"/>
    </row>
    <row r="364" spans="6:8" x14ac:dyDescent="0.25">
      <c r="F364" s="47">
        <v>697</v>
      </c>
      <c r="G364" s="47">
        <v>0.24829000000000001</v>
      </c>
      <c r="H364" s="14"/>
    </row>
    <row r="365" spans="6:8" x14ac:dyDescent="0.25">
      <c r="F365" s="47">
        <v>697.2</v>
      </c>
      <c r="G365" s="47">
        <v>0.24734</v>
      </c>
      <c r="H365" s="14"/>
    </row>
    <row r="366" spans="6:8" x14ac:dyDescent="0.25">
      <c r="F366" s="47">
        <v>697.4</v>
      </c>
      <c r="G366" s="47">
        <v>0.24646000000000001</v>
      </c>
      <c r="H366" s="14"/>
    </row>
    <row r="367" spans="6:8" x14ac:dyDescent="0.25">
      <c r="F367" s="47">
        <v>697.6</v>
      </c>
      <c r="G367" s="47">
        <v>0.24546999999999999</v>
      </c>
      <c r="H367" s="14"/>
    </row>
    <row r="368" spans="6:8" x14ac:dyDescent="0.25">
      <c r="F368" s="47">
        <v>697.8</v>
      </c>
      <c r="G368" s="47">
        <v>0.24457999999999999</v>
      </c>
      <c r="H368" s="14"/>
    </row>
    <row r="369" spans="6:8" x14ac:dyDescent="0.25">
      <c r="F369" s="47">
        <v>698</v>
      </c>
      <c r="G369" s="47">
        <v>0.24360999999999999</v>
      </c>
      <c r="H369" s="14"/>
    </row>
    <row r="370" spans="6:8" x14ac:dyDescent="0.25">
      <c r="F370" s="47">
        <v>698.2</v>
      </c>
      <c r="G370" s="47">
        <v>0.24273</v>
      </c>
      <c r="H370" s="14"/>
    </row>
    <row r="371" spans="6:8" x14ac:dyDescent="0.25">
      <c r="F371" s="47">
        <v>698.4</v>
      </c>
      <c r="G371" s="47">
        <v>0.24190999999999999</v>
      </c>
      <c r="H371" s="14"/>
    </row>
    <row r="372" spans="6:8" x14ac:dyDescent="0.25">
      <c r="F372" s="47">
        <v>698.6</v>
      </c>
      <c r="G372" s="47">
        <v>0.24106</v>
      </c>
      <c r="H372" s="14"/>
    </row>
    <row r="373" spans="6:8" x14ac:dyDescent="0.25">
      <c r="F373" s="47">
        <v>698.8</v>
      </c>
      <c r="G373" s="47">
        <v>0.2402</v>
      </c>
      <c r="H373" s="14"/>
    </row>
    <row r="374" spans="6:8" x14ac:dyDescent="0.25">
      <c r="F374" s="47">
        <v>699</v>
      </c>
      <c r="G374" s="47">
        <v>0.23943</v>
      </c>
      <c r="H374" s="14"/>
    </row>
    <row r="375" spans="6:8" x14ac:dyDescent="0.25">
      <c r="F375" s="47">
        <v>699.2</v>
      </c>
      <c r="G375" s="47">
        <v>0.23846000000000001</v>
      </c>
      <c r="H375" s="14"/>
    </row>
    <row r="376" spans="6:8" x14ac:dyDescent="0.25">
      <c r="F376" s="47">
        <v>699.4</v>
      </c>
      <c r="G376" s="47">
        <v>0.23769000000000001</v>
      </c>
      <c r="H376" s="14"/>
    </row>
    <row r="377" spans="6:8" x14ac:dyDescent="0.25">
      <c r="F377" s="47">
        <v>699.6</v>
      </c>
      <c r="G377" s="47">
        <v>0.23677999999999999</v>
      </c>
      <c r="H377" s="14"/>
    </row>
    <row r="378" spans="6:8" x14ac:dyDescent="0.25">
      <c r="F378" s="47">
        <v>699.8</v>
      </c>
      <c r="G378" s="47">
        <v>0.23598</v>
      </c>
      <c r="H378" s="14"/>
    </row>
    <row r="379" spans="6:8" x14ac:dyDescent="0.25">
      <c r="F379" s="47">
        <v>700</v>
      </c>
      <c r="G379" s="47">
        <v>0.23518</v>
      </c>
      <c r="H379" s="14"/>
    </row>
    <row r="380" spans="6:8" x14ac:dyDescent="0.25">
      <c r="F380" s="47">
        <v>700.2</v>
      </c>
      <c r="G380" s="47">
        <v>0.23422000000000001</v>
      </c>
      <c r="H380" s="14"/>
    </row>
    <row r="381" spans="6:8" x14ac:dyDescent="0.25">
      <c r="F381" s="47">
        <v>700.4</v>
      </c>
      <c r="G381" s="47">
        <v>0.2334</v>
      </c>
      <c r="H381" s="14"/>
    </row>
    <row r="382" spans="6:8" x14ac:dyDescent="0.25">
      <c r="F382" s="47">
        <v>700.6</v>
      </c>
      <c r="G382" s="47">
        <v>0.23244000000000001</v>
      </c>
      <c r="H382" s="14"/>
    </row>
    <row r="383" spans="6:8" x14ac:dyDescent="0.25">
      <c r="F383" s="47">
        <v>700.8</v>
      </c>
      <c r="G383" s="47">
        <v>0.23157</v>
      </c>
      <c r="H383" s="14"/>
    </row>
    <row r="384" spans="6:8" x14ac:dyDescent="0.25">
      <c r="F384" s="47">
        <v>701</v>
      </c>
      <c r="G384" s="47">
        <v>0.23074</v>
      </c>
      <c r="H384" s="14"/>
    </row>
    <row r="385" spans="6:8" x14ac:dyDescent="0.25">
      <c r="F385" s="47">
        <v>701.2</v>
      </c>
      <c r="G385" s="47">
        <v>0.22983000000000001</v>
      </c>
      <c r="H385" s="14"/>
    </row>
    <row r="386" spans="6:8" x14ac:dyDescent="0.25">
      <c r="F386" s="47">
        <v>701.4</v>
      </c>
      <c r="G386" s="47">
        <v>0.22897999999999999</v>
      </c>
      <c r="H386" s="14"/>
    </row>
    <row r="387" spans="6:8" x14ac:dyDescent="0.25">
      <c r="F387" s="47">
        <v>701.6</v>
      </c>
      <c r="G387" s="47">
        <v>0.2281</v>
      </c>
      <c r="H387" s="14"/>
    </row>
    <row r="388" spans="6:8" x14ac:dyDescent="0.25">
      <c r="F388" s="47">
        <v>701.8</v>
      </c>
      <c r="G388" s="47">
        <v>0.22742000000000001</v>
      </c>
      <c r="H388" s="14"/>
    </row>
    <row r="389" spans="6:8" x14ac:dyDescent="0.25">
      <c r="F389" s="47">
        <v>702</v>
      </c>
      <c r="G389" s="47">
        <v>0.22634000000000001</v>
      </c>
      <c r="H389" s="14"/>
    </row>
    <row r="390" spans="6:8" x14ac:dyDescent="0.25">
      <c r="F390" s="47">
        <v>702.2</v>
      </c>
      <c r="G390" s="47">
        <v>0.22531999999999999</v>
      </c>
      <c r="H390" s="14"/>
    </row>
    <row r="391" spans="6:8" x14ac:dyDescent="0.25">
      <c r="F391" s="47">
        <v>702.4</v>
      </c>
      <c r="G391" s="47">
        <v>0.22431999999999999</v>
      </c>
      <c r="H391" s="14"/>
    </row>
    <row r="392" spans="6:8" x14ac:dyDescent="0.25">
      <c r="F392" s="47">
        <v>702.6</v>
      </c>
      <c r="G392" s="47">
        <v>0.22338</v>
      </c>
      <c r="H392" s="14"/>
    </row>
    <row r="393" spans="6:8" x14ac:dyDescent="0.25">
      <c r="F393" s="47">
        <v>702.8</v>
      </c>
      <c r="G393" s="47">
        <v>0.22247</v>
      </c>
      <c r="H393" s="14"/>
    </row>
    <row r="394" spans="6:8" x14ac:dyDescent="0.25">
      <c r="F394" s="47">
        <v>703</v>
      </c>
      <c r="G394" s="47">
        <v>0.22161</v>
      </c>
      <c r="H394" s="14"/>
    </row>
    <row r="395" spans="6:8" x14ac:dyDescent="0.25">
      <c r="F395" s="47">
        <v>703.2</v>
      </c>
      <c r="G395" s="47">
        <v>0.22067000000000001</v>
      </c>
      <c r="H395" s="14"/>
    </row>
    <row r="396" spans="6:8" x14ac:dyDescent="0.25">
      <c r="F396" s="47">
        <v>703.4</v>
      </c>
      <c r="G396" s="47">
        <v>0.21981000000000001</v>
      </c>
      <c r="H396" s="14"/>
    </row>
    <row r="397" spans="6:8" x14ac:dyDescent="0.25">
      <c r="F397" s="47">
        <v>703.6</v>
      </c>
      <c r="G397" s="47">
        <v>0.21906</v>
      </c>
      <c r="H397" s="14"/>
    </row>
    <row r="398" spans="6:8" x14ac:dyDescent="0.25">
      <c r="F398" s="47">
        <v>703.8</v>
      </c>
      <c r="G398" s="47">
        <v>0.21812999999999999</v>
      </c>
      <c r="H398" s="14"/>
    </row>
    <row r="399" spans="6:8" x14ac:dyDescent="0.25">
      <c r="F399" s="47">
        <v>704</v>
      </c>
      <c r="G399" s="47">
        <v>0.21732000000000001</v>
      </c>
      <c r="H399" s="14"/>
    </row>
    <row r="400" spans="6:8" x14ac:dyDescent="0.25">
      <c r="F400" s="47">
        <v>704.2</v>
      </c>
      <c r="G400" s="47">
        <v>0.21653</v>
      </c>
      <c r="H400" s="14"/>
    </row>
    <row r="401" spans="6:8" x14ac:dyDescent="0.25">
      <c r="F401" s="47">
        <v>704.4</v>
      </c>
      <c r="G401" s="47">
        <v>0.21567</v>
      </c>
      <c r="H401" s="14"/>
    </row>
    <row r="402" spans="6:8" x14ac:dyDescent="0.25">
      <c r="F402" s="47">
        <v>704.6</v>
      </c>
      <c r="G402" s="47">
        <v>0.21476000000000001</v>
      </c>
      <c r="H402" s="14"/>
    </row>
    <row r="403" spans="6:8" x14ac:dyDescent="0.25">
      <c r="F403" s="47">
        <v>704.8</v>
      </c>
      <c r="G403" s="47">
        <v>0.21384</v>
      </c>
      <c r="H403" s="14"/>
    </row>
    <row r="404" spans="6:8" x14ac:dyDescent="0.25">
      <c r="F404" s="47">
        <v>705</v>
      </c>
      <c r="G404" s="47">
        <v>0.21304000000000001</v>
      </c>
      <c r="H404" s="14"/>
    </row>
    <row r="405" spans="6:8" x14ac:dyDescent="0.25">
      <c r="F405" s="47">
        <v>705.2</v>
      </c>
      <c r="G405" s="47">
        <v>0.21210000000000001</v>
      </c>
      <c r="H405" s="14"/>
    </row>
    <row r="406" spans="6:8" x14ac:dyDescent="0.25">
      <c r="F406" s="47">
        <v>705.4</v>
      </c>
      <c r="G406" s="47">
        <v>0.21135999999999999</v>
      </c>
      <c r="H406" s="14"/>
    </row>
    <row r="407" spans="6:8" x14ac:dyDescent="0.25">
      <c r="F407" s="47">
        <v>705.6</v>
      </c>
      <c r="G407" s="47">
        <v>0.2104</v>
      </c>
      <c r="H407" s="14"/>
    </row>
    <row r="408" spans="6:8" x14ac:dyDescent="0.25">
      <c r="F408" s="47">
        <v>705.8</v>
      </c>
      <c r="G408" s="47">
        <v>0.20942</v>
      </c>
      <c r="H408" s="14"/>
    </row>
    <row r="409" spans="6:8" x14ac:dyDescent="0.25">
      <c r="F409" s="47">
        <v>706</v>
      </c>
      <c r="G409" s="47">
        <v>0.2087</v>
      </c>
      <c r="H409" s="14"/>
    </row>
    <row r="410" spans="6:8" x14ac:dyDescent="0.25">
      <c r="F410" s="47">
        <v>706.2</v>
      </c>
      <c r="G410" s="47">
        <v>0.20771000000000001</v>
      </c>
      <c r="H410" s="14"/>
    </row>
    <row r="411" spans="6:8" x14ac:dyDescent="0.25">
      <c r="F411" s="47">
        <v>706.4</v>
      </c>
      <c r="G411" s="47">
        <v>0.20666999999999999</v>
      </c>
      <c r="H411" s="14"/>
    </row>
    <row r="412" spans="6:8" x14ac:dyDescent="0.25">
      <c r="F412" s="47">
        <v>706.6</v>
      </c>
      <c r="G412" s="47">
        <v>0.20583000000000001</v>
      </c>
      <c r="H412" s="14"/>
    </row>
    <row r="413" spans="6:8" x14ac:dyDescent="0.25">
      <c r="F413" s="47">
        <v>706.8</v>
      </c>
      <c r="G413" s="47">
        <v>0.20483000000000001</v>
      </c>
      <c r="H413" s="14"/>
    </row>
    <row r="414" spans="6:8" x14ac:dyDescent="0.25">
      <c r="F414" s="47">
        <v>707</v>
      </c>
      <c r="G414" s="47">
        <v>0.20396</v>
      </c>
      <c r="H414" s="14"/>
    </row>
    <row r="415" spans="6:8" x14ac:dyDescent="0.25">
      <c r="F415" s="47">
        <v>707.2</v>
      </c>
      <c r="G415" s="47">
        <v>0.20296</v>
      </c>
      <c r="H415" s="14"/>
    </row>
    <row r="416" spans="6:8" x14ac:dyDescent="0.25">
      <c r="F416" s="47">
        <v>707.4</v>
      </c>
      <c r="G416" s="47">
        <v>0.20205999999999999</v>
      </c>
      <c r="H416" s="14"/>
    </row>
    <row r="417" spans="6:8" x14ac:dyDescent="0.25">
      <c r="F417" s="47">
        <v>707.6</v>
      </c>
      <c r="G417" s="47">
        <v>0.20105999999999999</v>
      </c>
      <c r="H417" s="14"/>
    </row>
    <row r="418" spans="6:8" x14ac:dyDescent="0.25">
      <c r="F418" s="47">
        <v>707.8</v>
      </c>
      <c r="G418" s="47">
        <v>0.20028000000000001</v>
      </c>
      <c r="H418" s="14"/>
    </row>
    <row r="419" spans="6:8" x14ac:dyDescent="0.25">
      <c r="F419" s="47">
        <v>708</v>
      </c>
      <c r="G419" s="47">
        <v>0.19933000000000001</v>
      </c>
      <c r="H419" s="14"/>
    </row>
    <row r="420" spans="6:8" x14ac:dyDescent="0.25">
      <c r="F420" s="47">
        <v>708.2</v>
      </c>
      <c r="G420" s="47">
        <v>0.19853999999999999</v>
      </c>
      <c r="H420" s="14"/>
    </row>
    <row r="421" spans="6:8" x14ac:dyDescent="0.25">
      <c r="F421" s="47">
        <v>708.4</v>
      </c>
      <c r="G421" s="47">
        <v>0.19758000000000001</v>
      </c>
      <c r="H421" s="14"/>
    </row>
    <row r="422" spans="6:8" x14ac:dyDescent="0.25">
      <c r="F422" s="47">
        <v>708.6</v>
      </c>
      <c r="G422" s="47">
        <v>0.19674</v>
      </c>
      <c r="H422" s="14"/>
    </row>
    <row r="423" spans="6:8" x14ac:dyDescent="0.25">
      <c r="F423" s="47">
        <v>708.8</v>
      </c>
      <c r="G423" s="47">
        <v>0.19577</v>
      </c>
      <c r="H423" s="14"/>
    </row>
    <row r="424" spans="6:8" x14ac:dyDescent="0.25">
      <c r="F424" s="47">
        <v>709</v>
      </c>
      <c r="G424" s="47">
        <v>0.19491</v>
      </c>
      <c r="H424" s="14"/>
    </row>
    <row r="425" spans="6:8" x14ac:dyDescent="0.25">
      <c r="F425" s="47">
        <v>709.2</v>
      </c>
      <c r="G425" s="47">
        <v>0.19399</v>
      </c>
      <c r="H425" s="14"/>
    </row>
    <row r="426" spans="6:8" x14ac:dyDescent="0.25">
      <c r="F426" s="47">
        <v>709.4</v>
      </c>
      <c r="G426" s="47">
        <v>0.19313</v>
      </c>
      <c r="H426" s="14"/>
    </row>
    <row r="427" spans="6:8" x14ac:dyDescent="0.25">
      <c r="F427" s="47">
        <v>709.6</v>
      </c>
      <c r="G427" s="47">
        <v>0.19220000000000001</v>
      </c>
      <c r="H427" s="14"/>
    </row>
    <row r="428" spans="6:8" x14ac:dyDescent="0.25">
      <c r="F428" s="47">
        <v>709.8</v>
      </c>
      <c r="G428" s="47">
        <v>0.19111</v>
      </c>
      <c r="H428" s="14"/>
    </row>
    <row r="429" spans="6:8" x14ac:dyDescent="0.25">
      <c r="F429" s="47">
        <v>710</v>
      </c>
      <c r="G429" s="47">
        <v>0.19017000000000001</v>
      </c>
      <c r="H429" s="14"/>
    </row>
    <row r="430" spans="6:8" x14ac:dyDescent="0.25">
      <c r="F430" s="47">
        <v>710.2</v>
      </c>
      <c r="G430" s="47">
        <v>0.18915000000000001</v>
      </c>
      <c r="H430" s="14"/>
    </row>
    <row r="431" spans="6:8" x14ac:dyDescent="0.25">
      <c r="F431" s="47">
        <v>710.4</v>
      </c>
      <c r="G431" s="47">
        <v>0.18829000000000001</v>
      </c>
      <c r="H431" s="14"/>
    </row>
    <row r="432" spans="6:8" x14ac:dyDescent="0.25">
      <c r="F432" s="47">
        <v>710.6</v>
      </c>
      <c r="G432" s="47">
        <v>0.18737000000000001</v>
      </c>
      <c r="H432" s="14"/>
    </row>
    <row r="433" spans="6:8" x14ac:dyDescent="0.25">
      <c r="F433" s="47">
        <v>710.8</v>
      </c>
      <c r="G433" s="47">
        <v>0.1865</v>
      </c>
      <c r="H433" s="14"/>
    </row>
    <row r="434" spans="6:8" x14ac:dyDescent="0.25">
      <c r="F434" s="47">
        <v>711</v>
      </c>
      <c r="G434" s="47">
        <v>0.18565000000000001</v>
      </c>
      <c r="H434" s="14"/>
    </row>
    <row r="435" spans="6:8" x14ac:dyDescent="0.25">
      <c r="F435" s="47">
        <v>711.2</v>
      </c>
      <c r="G435" s="47">
        <v>0.18476000000000001</v>
      </c>
      <c r="H435" s="14"/>
    </row>
    <row r="436" spans="6:8" x14ac:dyDescent="0.25">
      <c r="F436" s="47">
        <v>711.4</v>
      </c>
      <c r="G436" s="47">
        <v>0.18378</v>
      </c>
      <c r="H436" s="14"/>
    </row>
    <row r="437" spans="6:8" x14ac:dyDescent="0.25">
      <c r="F437" s="47">
        <v>711.6</v>
      </c>
      <c r="G437" s="47">
        <v>0.18289</v>
      </c>
      <c r="H437" s="14"/>
    </row>
    <row r="438" spans="6:8" x14ac:dyDescent="0.25">
      <c r="F438" s="47">
        <v>711.8</v>
      </c>
      <c r="G438" s="47">
        <v>0.18201000000000001</v>
      </c>
      <c r="H438" s="14"/>
    </row>
    <row r="439" spans="6:8" x14ac:dyDescent="0.25">
      <c r="F439" s="47">
        <v>712</v>
      </c>
      <c r="G439" s="47">
        <v>0.18115000000000001</v>
      </c>
      <c r="H439" s="14"/>
    </row>
    <row r="440" spans="6:8" x14ac:dyDescent="0.25">
      <c r="F440" s="47">
        <v>712.2</v>
      </c>
      <c r="G440" s="47">
        <v>0.18024999999999999</v>
      </c>
      <c r="H440" s="14"/>
    </row>
    <row r="441" spans="6:8" x14ac:dyDescent="0.25">
      <c r="F441" s="47">
        <v>712.4</v>
      </c>
      <c r="G441" s="47">
        <v>0.17938999999999999</v>
      </c>
      <c r="H441" s="14"/>
    </row>
    <row r="442" spans="6:8" x14ac:dyDescent="0.25">
      <c r="F442" s="47">
        <v>712.6</v>
      </c>
      <c r="G442" s="47">
        <v>0.17841000000000001</v>
      </c>
      <c r="H442" s="14"/>
    </row>
    <row r="443" spans="6:8" x14ac:dyDescent="0.25">
      <c r="F443" s="47">
        <v>712.8</v>
      </c>
      <c r="G443" s="47">
        <v>0.17759</v>
      </c>
      <c r="H443" s="14"/>
    </row>
    <row r="444" spans="6:8" x14ac:dyDescent="0.25">
      <c r="F444" s="47">
        <v>713</v>
      </c>
      <c r="G444" s="47">
        <v>0.17657</v>
      </c>
      <c r="H444" s="14"/>
    </row>
    <row r="445" spans="6:8" x14ac:dyDescent="0.25">
      <c r="F445" s="47">
        <v>713.2</v>
      </c>
      <c r="G445" s="47">
        <v>0.17565</v>
      </c>
      <c r="H445" s="14"/>
    </row>
    <row r="446" spans="6:8" x14ac:dyDescent="0.25">
      <c r="F446" s="47">
        <v>713.4</v>
      </c>
      <c r="G446" s="47">
        <v>0.17479</v>
      </c>
      <c r="H446" s="14"/>
    </row>
    <row r="447" spans="6:8" x14ac:dyDescent="0.25">
      <c r="F447" s="47">
        <v>713.6</v>
      </c>
      <c r="G447" s="47">
        <v>0.17380000000000001</v>
      </c>
      <c r="H447" s="14"/>
    </row>
    <row r="448" spans="6:8" x14ac:dyDescent="0.25">
      <c r="F448" s="47">
        <v>713.8</v>
      </c>
      <c r="G448" s="47">
        <v>0.17288000000000001</v>
      </c>
      <c r="H448" s="14"/>
    </row>
    <row r="449" spans="6:8" x14ac:dyDescent="0.25">
      <c r="F449" s="47">
        <v>714</v>
      </c>
      <c r="G449" s="47">
        <v>0.17194999999999999</v>
      </c>
      <c r="H449" s="14"/>
    </row>
    <row r="450" spans="6:8" x14ac:dyDescent="0.25">
      <c r="F450" s="47">
        <v>714.2</v>
      </c>
      <c r="G450" s="47">
        <v>0.17101</v>
      </c>
      <c r="H450" s="14"/>
    </row>
    <row r="451" spans="6:8" x14ac:dyDescent="0.25">
      <c r="F451" s="47">
        <v>714.4</v>
      </c>
      <c r="G451" s="47">
        <v>0.17007</v>
      </c>
      <c r="H451" s="14"/>
    </row>
    <row r="452" spans="6:8" x14ac:dyDescent="0.25">
      <c r="F452" s="47">
        <v>714.6</v>
      </c>
      <c r="G452" s="47">
        <v>0.16914000000000001</v>
      </c>
      <c r="H452" s="14"/>
    </row>
    <row r="453" spans="6:8" x14ac:dyDescent="0.25">
      <c r="F453" s="47">
        <v>714.8</v>
      </c>
      <c r="G453" s="47">
        <v>0.16827</v>
      </c>
      <c r="H453" s="14"/>
    </row>
    <row r="454" spans="6:8" x14ac:dyDescent="0.25">
      <c r="F454" s="47">
        <v>715</v>
      </c>
      <c r="G454" s="47">
        <v>0.16738</v>
      </c>
      <c r="H454" s="14"/>
    </row>
    <row r="455" spans="6:8" x14ac:dyDescent="0.25">
      <c r="F455" s="47">
        <v>715.2</v>
      </c>
      <c r="G455" s="47">
        <v>0.16644999999999999</v>
      </c>
      <c r="H455" s="14"/>
    </row>
    <row r="456" spans="6:8" x14ac:dyDescent="0.25">
      <c r="F456" s="47">
        <v>715.4</v>
      </c>
      <c r="G456" s="47">
        <v>0.1656</v>
      </c>
      <c r="H456" s="14"/>
    </row>
    <row r="457" spans="6:8" x14ac:dyDescent="0.25">
      <c r="F457" s="47">
        <v>715.6</v>
      </c>
      <c r="G457" s="47">
        <v>0.16475999999999999</v>
      </c>
      <c r="H457" s="14"/>
    </row>
    <row r="458" spans="6:8" x14ac:dyDescent="0.25">
      <c r="F458" s="47">
        <v>715.8</v>
      </c>
      <c r="G458" s="47">
        <v>0.16381999999999999</v>
      </c>
      <c r="H458" s="14"/>
    </row>
    <row r="459" spans="6:8" x14ac:dyDescent="0.25">
      <c r="F459" s="47">
        <v>716</v>
      </c>
      <c r="G459" s="47">
        <v>0.16278999999999999</v>
      </c>
      <c r="H459" s="14"/>
    </row>
    <row r="460" spans="6:8" x14ac:dyDescent="0.25">
      <c r="F460" s="47">
        <v>716.2</v>
      </c>
      <c r="G460" s="47">
        <v>0.16189999999999999</v>
      </c>
      <c r="H460" s="14"/>
    </row>
    <row r="461" spans="6:8" x14ac:dyDescent="0.25">
      <c r="F461" s="47">
        <v>716.4</v>
      </c>
      <c r="G461" s="47">
        <v>0.16102</v>
      </c>
      <c r="H461" s="14"/>
    </row>
    <row r="462" spans="6:8" x14ac:dyDescent="0.25">
      <c r="F462" s="47">
        <v>716.6</v>
      </c>
      <c r="G462" s="47">
        <v>0.16009000000000001</v>
      </c>
      <c r="H462" s="14"/>
    </row>
    <row r="463" spans="6:8" x14ac:dyDescent="0.25">
      <c r="F463" s="47">
        <v>716.8</v>
      </c>
      <c r="G463" s="47">
        <v>0.15923999999999999</v>
      </c>
      <c r="H463" s="14"/>
    </row>
    <row r="464" spans="6:8" x14ac:dyDescent="0.25">
      <c r="F464" s="47">
        <v>717</v>
      </c>
      <c r="G464" s="47">
        <v>0.15845000000000001</v>
      </c>
      <c r="H464" s="14"/>
    </row>
    <row r="465" spans="6:8" x14ac:dyDescent="0.25">
      <c r="F465" s="47">
        <v>717.2</v>
      </c>
      <c r="G465" s="47">
        <v>0.15765000000000001</v>
      </c>
      <c r="H465" s="14"/>
    </row>
    <row r="466" spans="6:8" x14ac:dyDescent="0.25">
      <c r="F466" s="47">
        <v>717.4</v>
      </c>
      <c r="G466" s="47">
        <v>0.15679000000000001</v>
      </c>
      <c r="H466" s="14"/>
    </row>
    <row r="467" spans="6:8" x14ac:dyDescent="0.25">
      <c r="F467" s="47">
        <v>717.6</v>
      </c>
      <c r="G467" s="47">
        <v>0.15604000000000001</v>
      </c>
      <c r="H467" s="14"/>
    </row>
    <row r="468" spans="6:8" x14ac:dyDescent="0.25">
      <c r="F468" s="47">
        <v>717.8</v>
      </c>
      <c r="G468" s="47">
        <v>0.15503</v>
      </c>
      <c r="H468" s="14"/>
    </row>
    <row r="469" spans="6:8" x14ac:dyDescent="0.25">
      <c r="F469" s="47">
        <v>718</v>
      </c>
      <c r="G469" s="47">
        <v>0.15418999999999999</v>
      </c>
      <c r="H469" s="14"/>
    </row>
    <row r="470" spans="6:8" x14ac:dyDescent="0.25">
      <c r="F470" s="47">
        <v>718.2</v>
      </c>
      <c r="G470" s="47">
        <v>0.15346000000000001</v>
      </c>
      <c r="H470" s="14"/>
    </row>
    <row r="471" spans="6:8" x14ac:dyDescent="0.25">
      <c r="F471" s="47">
        <v>718.4</v>
      </c>
      <c r="G471" s="47">
        <v>0.15259</v>
      </c>
      <c r="H471" s="14"/>
    </row>
    <row r="472" spans="6:8" x14ac:dyDescent="0.25">
      <c r="F472" s="47">
        <v>718.6</v>
      </c>
      <c r="G472" s="47">
        <v>0.15182000000000001</v>
      </c>
      <c r="H472" s="14"/>
    </row>
    <row r="473" spans="6:8" x14ac:dyDescent="0.25">
      <c r="F473" s="47">
        <v>718.8</v>
      </c>
      <c r="G473" s="47">
        <v>0.15101999999999999</v>
      </c>
      <c r="H473" s="14"/>
    </row>
    <row r="474" spans="6:8" x14ac:dyDescent="0.25">
      <c r="F474" s="47">
        <v>719</v>
      </c>
      <c r="G474" s="47">
        <v>0.15015000000000001</v>
      </c>
      <c r="H474" s="14"/>
    </row>
    <row r="475" spans="6:8" x14ac:dyDescent="0.25">
      <c r="F475" s="47">
        <v>719.2</v>
      </c>
      <c r="G475" s="47">
        <v>0.14938000000000001</v>
      </c>
      <c r="H475" s="14"/>
    </row>
    <row r="476" spans="6:8" x14ac:dyDescent="0.25">
      <c r="F476" s="47">
        <v>719.4</v>
      </c>
      <c r="G476" s="47">
        <v>0.14849999999999999</v>
      </c>
      <c r="H476" s="14"/>
    </row>
    <row r="477" spans="6:8" x14ac:dyDescent="0.25">
      <c r="F477" s="47">
        <v>719.6</v>
      </c>
      <c r="G477" s="47">
        <v>0.14765</v>
      </c>
      <c r="H477" s="14"/>
    </row>
    <row r="478" spans="6:8" x14ac:dyDescent="0.25">
      <c r="F478" s="47">
        <v>719.8</v>
      </c>
      <c r="G478" s="47">
        <v>0.14677000000000001</v>
      </c>
      <c r="H478" s="14"/>
    </row>
    <row r="479" spans="6:8" x14ac:dyDescent="0.25">
      <c r="F479" s="47">
        <v>720</v>
      </c>
      <c r="G479" s="47">
        <v>0.14591000000000001</v>
      </c>
      <c r="H479" s="14"/>
    </row>
    <row r="480" spans="6:8" x14ac:dyDescent="0.25">
      <c r="F480" s="47">
        <v>720.2</v>
      </c>
      <c r="G480" s="47">
        <v>0.14507</v>
      </c>
      <c r="H480" s="14"/>
    </row>
    <row r="481" spans="6:8" x14ac:dyDescent="0.25">
      <c r="F481" s="47">
        <v>720.4</v>
      </c>
      <c r="G481" s="47">
        <v>0.14424000000000001</v>
      </c>
      <c r="H481" s="14"/>
    </row>
    <row r="482" spans="6:8" x14ac:dyDescent="0.25">
      <c r="F482" s="47">
        <v>720.6</v>
      </c>
      <c r="G482" s="47">
        <v>0.14351</v>
      </c>
      <c r="H482" s="14"/>
    </row>
    <row r="483" spans="6:8" x14ac:dyDescent="0.25">
      <c r="F483" s="47">
        <v>720.8</v>
      </c>
      <c r="G483" s="47">
        <v>0.14268</v>
      </c>
      <c r="H483" s="14"/>
    </row>
    <row r="484" spans="6:8" x14ac:dyDescent="0.25">
      <c r="F484" s="47">
        <v>721</v>
      </c>
      <c r="G484" s="47">
        <v>0.14183000000000001</v>
      </c>
      <c r="H484" s="14"/>
    </row>
    <row r="485" spans="6:8" x14ac:dyDescent="0.25">
      <c r="F485" s="47">
        <v>721.2</v>
      </c>
      <c r="G485" s="47">
        <v>0.14108000000000001</v>
      </c>
      <c r="H485" s="14"/>
    </row>
    <row r="486" spans="6:8" x14ac:dyDescent="0.25">
      <c r="F486" s="47">
        <v>721.4</v>
      </c>
      <c r="G486" s="47">
        <v>0.14018</v>
      </c>
      <c r="H486" s="14"/>
    </row>
    <row r="487" spans="6:8" x14ac:dyDescent="0.25">
      <c r="F487" s="47">
        <v>721.6</v>
      </c>
      <c r="G487" s="47">
        <v>0.13946</v>
      </c>
      <c r="H487" s="14"/>
    </row>
    <row r="488" spans="6:8" x14ac:dyDescent="0.25">
      <c r="F488" s="47">
        <v>721.8</v>
      </c>
      <c r="G488" s="47">
        <v>0.13869999999999999</v>
      </c>
      <c r="H488" s="14"/>
    </row>
    <row r="489" spans="6:8" x14ac:dyDescent="0.25">
      <c r="F489" s="47">
        <v>722</v>
      </c>
      <c r="G489" s="47">
        <v>0.13794000000000001</v>
      </c>
      <c r="H489" s="14"/>
    </row>
    <row r="490" spans="6:8" x14ac:dyDescent="0.25">
      <c r="F490" s="47">
        <v>722.2</v>
      </c>
      <c r="G490" s="47">
        <v>0.13714999999999999</v>
      </c>
      <c r="H490" s="14"/>
    </row>
    <row r="491" spans="6:8" x14ac:dyDescent="0.25">
      <c r="F491" s="47">
        <v>722.4</v>
      </c>
      <c r="G491" s="47">
        <v>0.13636999999999999</v>
      </c>
      <c r="H491" s="14"/>
    </row>
    <row r="492" spans="6:8" x14ac:dyDescent="0.25">
      <c r="F492" s="47">
        <v>722.6</v>
      </c>
      <c r="G492" s="47">
        <v>0.13552</v>
      </c>
      <c r="H492" s="14"/>
    </row>
    <row r="493" spans="6:8" x14ac:dyDescent="0.25">
      <c r="F493" s="47">
        <v>722.8</v>
      </c>
      <c r="G493" s="47">
        <v>0.13477</v>
      </c>
      <c r="H493" s="14"/>
    </row>
    <row r="494" spans="6:8" x14ac:dyDescent="0.25">
      <c r="F494" s="47">
        <v>723</v>
      </c>
      <c r="G494" s="47">
        <v>0.13402</v>
      </c>
      <c r="H494" s="14"/>
    </row>
    <row r="495" spans="6:8" x14ac:dyDescent="0.25">
      <c r="F495" s="47">
        <v>723.2</v>
      </c>
      <c r="G495" s="47">
        <v>0.13317000000000001</v>
      </c>
      <c r="H495" s="14"/>
    </row>
    <row r="496" spans="6:8" x14ac:dyDescent="0.25">
      <c r="F496" s="47">
        <v>723.4</v>
      </c>
      <c r="G496" s="47">
        <v>0.13239000000000001</v>
      </c>
      <c r="H496" s="14"/>
    </row>
    <row r="497" spans="6:8" x14ac:dyDescent="0.25">
      <c r="F497" s="47">
        <v>723.6</v>
      </c>
      <c r="G497" s="47">
        <v>0.13169</v>
      </c>
      <c r="H497" s="14"/>
    </row>
    <row r="498" spans="6:8" x14ac:dyDescent="0.25">
      <c r="F498" s="47">
        <v>723.8</v>
      </c>
      <c r="G498" s="47">
        <v>0.13097</v>
      </c>
      <c r="H498" s="14"/>
    </row>
    <row r="499" spans="6:8" x14ac:dyDescent="0.25">
      <c r="F499" s="47">
        <v>724</v>
      </c>
      <c r="G499" s="47">
        <v>0.13011</v>
      </c>
      <c r="H499" s="14"/>
    </row>
    <row r="500" spans="6:8" x14ac:dyDescent="0.25">
      <c r="F500" s="47">
        <v>724.2</v>
      </c>
      <c r="G500" s="47">
        <v>0.12941</v>
      </c>
      <c r="H500" s="14"/>
    </row>
    <row r="501" spans="6:8" x14ac:dyDescent="0.25">
      <c r="F501" s="47">
        <v>724.4</v>
      </c>
      <c r="G501" s="47">
        <v>0.12870000000000001</v>
      </c>
      <c r="H501" s="14"/>
    </row>
    <row r="502" spans="6:8" x14ac:dyDescent="0.25">
      <c r="F502" s="47">
        <v>724.6</v>
      </c>
      <c r="G502" s="47">
        <v>0.12787000000000001</v>
      </c>
      <c r="H502" s="14"/>
    </row>
    <row r="503" spans="6:8" x14ac:dyDescent="0.25">
      <c r="F503" s="47">
        <v>724.8</v>
      </c>
      <c r="G503" s="47">
        <v>0.12711</v>
      </c>
      <c r="H503" s="14"/>
    </row>
    <row r="504" spans="6:8" x14ac:dyDescent="0.25">
      <c r="F504" s="47">
        <v>725</v>
      </c>
      <c r="G504" s="47">
        <v>0.12637000000000001</v>
      </c>
      <c r="H504" s="14"/>
    </row>
    <row r="505" spans="6:8" x14ac:dyDescent="0.25">
      <c r="F505" s="47">
        <v>725.2</v>
      </c>
      <c r="G505" s="47">
        <v>0.12553</v>
      </c>
      <c r="H505" s="14"/>
    </row>
    <row r="506" spans="6:8" x14ac:dyDescent="0.25">
      <c r="F506" s="47">
        <v>725.4</v>
      </c>
      <c r="G506" s="47">
        <v>0.12472999999999999</v>
      </c>
      <c r="H506" s="14"/>
    </row>
    <row r="507" spans="6:8" x14ac:dyDescent="0.25">
      <c r="F507" s="47">
        <v>725.6</v>
      </c>
      <c r="G507" s="47">
        <v>0.12392</v>
      </c>
      <c r="H507" s="14"/>
    </row>
    <row r="508" spans="6:8" x14ac:dyDescent="0.25">
      <c r="F508" s="47">
        <v>725.8</v>
      </c>
      <c r="G508" s="47">
        <v>0.12316000000000001</v>
      </c>
      <c r="H508" s="14"/>
    </row>
    <row r="509" spans="6:8" x14ac:dyDescent="0.25">
      <c r="F509" s="47">
        <v>726</v>
      </c>
      <c r="G509" s="47">
        <v>0.12239999999999999</v>
      </c>
      <c r="H509" s="14"/>
    </row>
    <row r="510" spans="6:8" x14ac:dyDescent="0.25">
      <c r="F510" s="47">
        <v>726.2</v>
      </c>
      <c r="G510" s="47">
        <v>0.1217</v>
      </c>
      <c r="H510" s="14"/>
    </row>
    <row r="511" spans="6:8" x14ac:dyDescent="0.25">
      <c r="F511" s="47">
        <v>726.4</v>
      </c>
      <c r="G511" s="47">
        <v>0.12099</v>
      </c>
      <c r="H511" s="14"/>
    </row>
    <row r="512" spans="6:8" x14ac:dyDescent="0.25">
      <c r="F512" s="47">
        <v>726.6</v>
      </c>
      <c r="G512" s="47">
        <v>0.1203</v>
      </c>
      <c r="H512" s="14"/>
    </row>
    <row r="513" spans="6:8" x14ac:dyDescent="0.25">
      <c r="F513" s="47">
        <v>726.8</v>
      </c>
      <c r="G513" s="47">
        <v>0.1196</v>
      </c>
      <c r="H513" s="14"/>
    </row>
    <row r="514" spans="6:8" x14ac:dyDescent="0.25">
      <c r="F514" s="47">
        <v>727</v>
      </c>
      <c r="G514" s="47">
        <v>0.11892</v>
      </c>
      <c r="H514" s="14"/>
    </row>
    <row r="515" spans="6:8" x14ac:dyDescent="0.25">
      <c r="F515" s="47">
        <v>727.2</v>
      </c>
      <c r="G515" s="47">
        <v>0.11827</v>
      </c>
      <c r="H515" s="14"/>
    </row>
    <row r="516" spans="6:8" x14ac:dyDescent="0.25">
      <c r="F516" s="47">
        <v>727.4</v>
      </c>
      <c r="G516" s="47">
        <v>0.11756999999999999</v>
      </c>
      <c r="H516" s="14"/>
    </row>
    <row r="517" spans="6:8" x14ac:dyDescent="0.25">
      <c r="F517" s="47">
        <v>727.6</v>
      </c>
      <c r="G517" s="47">
        <v>0.11693000000000001</v>
      </c>
      <c r="H517" s="14"/>
    </row>
    <row r="518" spans="6:8" x14ac:dyDescent="0.25">
      <c r="F518" s="47">
        <v>727.8</v>
      </c>
      <c r="G518" s="47">
        <v>0.11629</v>
      </c>
      <c r="H518" s="14"/>
    </row>
    <row r="519" spans="6:8" x14ac:dyDescent="0.25">
      <c r="F519" s="47">
        <v>728</v>
      </c>
      <c r="G519" s="47">
        <v>0.11577</v>
      </c>
      <c r="H519" s="14"/>
    </row>
    <row r="520" spans="6:8" x14ac:dyDescent="0.25">
      <c r="F520" s="47">
        <v>728.2</v>
      </c>
      <c r="G520" s="47">
        <v>0.11505</v>
      </c>
      <c r="H520" s="14"/>
    </row>
    <row r="521" spans="6:8" x14ac:dyDescent="0.25">
      <c r="F521" s="47">
        <v>728.4</v>
      </c>
      <c r="G521" s="47">
        <v>0.11441</v>
      </c>
      <c r="H521" s="14"/>
    </row>
    <row r="522" spans="6:8" x14ac:dyDescent="0.25">
      <c r="F522" s="47">
        <v>728.6</v>
      </c>
      <c r="G522" s="47">
        <v>0.11380999999999999</v>
      </c>
      <c r="H522" s="14"/>
    </row>
    <row r="523" spans="6:8" x14ac:dyDescent="0.25">
      <c r="F523" s="47">
        <v>728.8</v>
      </c>
      <c r="G523" s="47">
        <v>0.11317000000000001</v>
      </c>
      <c r="H523" s="14"/>
    </row>
    <row r="524" spans="6:8" x14ac:dyDescent="0.25">
      <c r="F524" s="47">
        <v>729</v>
      </c>
      <c r="G524" s="47">
        <v>0.11253000000000001</v>
      </c>
      <c r="H524" s="14"/>
    </row>
    <row r="525" spans="6:8" x14ac:dyDescent="0.25">
      <c r="F525" s="47">
        <v>729.2</v>
      </c>
      <c r="G525" s="47">
        <v>0.11187</v>
      </c>
      <c r="H525" s="14"/>
    </row>
    <row r="526" spans="6:8" x14ac:dyDescent="0.25">
      <c r="F526" s="47">
        <v>729.4</v>
      </c>
      <c r="G526" s="47">
        <v>0.11126</v>
      </c>
      <c r="H526" s="14"/>
    </row>
    <row r="527" spans="6:8" x14ac:dyDescent="0.25">
      <c r="F527" s="47">
        <v>729.6</v>
      </c>
      <c r="G527" s="47">
        <v>0.11054</v>
      </c>
      <c r="H527" s="14"/>
    </row>
    <row r="528" spans="6:8" x14ac:dyDescent="0.25">
      <c r="F528" s="47">
        <v>729.8</v>
      </c>
      <c r="G528" s="47">
        <v>0.10989</v>
      </c>
      <c r="H528" s="14"/>
    </row>
    <row r="529" spans="6:8" x14ac:dyDescent="0.25">
      <c r="F529" s="47">
        <v>730</v>
      </c>
      <c r="G529" s="47">
        <v>0.10920000000000001</v>
      </c>
      <c r="H529" s="14"/>
    </row>
    <row r="530" spans="6:8" x14ac:dyDescent="0.25">
      <c r="F530" s="47">
        <v>730.2</v>
      </c>
      <c r="G530" s="47">
        <v>0.10867</v>
      </c>
      <c r="H530" s="14"/>
    </row>
    <row r="531" spans="6:8" x14ac:dyDescent="0.25">
      <c r="F531" s="47">
        <v>730.4</v>
      </c>
      <c r="G531" s="47">
        <v>0.10798000000000001</v>
      </c>
      <c r="H531" s="14"/>
    </row>
    <row r="532" spans="6:8" x14ac:dyDescent="0.25">
      <c r="F532" s="47">
        <v>730.6</v>
      </c>
      <c r="G532" s="47">
        <v>0.10732999999999999</v>
      </c>
      <c r="H532" s="14"/>
    </row>
    <row r="533" spans="6:8" x14ac:dyDescent="0.25">
      <c r="F533" s="47">
        <v>730.8</v>
      </c>
      <c r="G533" s="47">
        <v>0.10673000000000001</v>
      </c>
      <c r="H533" s="14"/>
    </row>
    <row r="534" spans="6:8" x14ac:dyDescent="0.25">
      <c r="F534" s="47">
        <v>731</v>
      </c>
      <c r="G534" s="47">
        <v>0.10600999999999999</v>
      </c>
      <c r="H534" s="14"/>
    </row>
    <row r="535" spans="6:8" x14ac:dyDescent="0.25">
      <c r="F535" s="47">
        <v>731.2</v>
      </c>
      <c r="G535" s="47">
        <v>0.10541</v>
      </c>
      <c r="H535" s="14"/>
    </row>
    <row r="536" spans="6:8" x14ac:dyDescent="0.25">
      <c r="F536" s="47">
        <v>731.4</v>
      </c>
      <c r="G536" s="47">
        <v>0.10485999999999999</v>
      </c>
      <c r="H536" s="14"/>
    </row>
    <row r="537" spans="6:8" x14ac:dyDescent="0.25">
      <c r="F537" s="47">
        <v>731.6</v>
      </c>
      <c r="G537" s="47">
        <v>0.10419</v>
      </c>
      <c r="H537" s="14"/>
    </row>
    <row r="538" spans="6:8" x14ac:dyDescent="0.25">
      <c r="F538" s="47">
        <v>731.8</v>
      </c>
      <c r="G538" s="47">
        <v>0.10362</v>
      </c>
      <c r="H538" s="14"/>
    </row>
    <row r="539" spans="6:8" x14ac:dyDescent="0.25">
      <c r="F539" s="47">
        <v>732</v>
      </c>
      <c r="G539" s="47">
        <v>0.10301</v>
      </c>
      <c r="H539" s="14"/>
    </row>
    <row r="540" spans="6:8" x14ac:dyDescent="0.25">
      <c r="F540" s="47">
        <v>732.2</v>
      </c>
      <c r="G540" s="47">
        <v>0.10238999999999999</v>
      </c>
      <c r="H540" s="14"/>
    </row>
    <row r="541" spans="6:8" x14ac:dyDescent="0.25">
      <c r="F541" s="47">
        <v>732.4</v>
      </c>
      <c r="G541" s="47">
        <v>0.10183</v>
      </c>
      <c r="H541" s="14"/>
    </row>
    <row r="542" spans="6:8" x14ac:dyDescent="0.25">
      <c r="F542" s="47">
        <v>732.6</v>
      </c>
      <c r="G542" s="47">
        <v>0.10118000000000001</v>
      </c>
      <c r="H542" s="14"/>
    </row>
    <row r="543" spans="6:8" x14ac:dyDescent="0.25">
      <c r="F543" s="47">
        <v>732.8</v>
      </c>
      <c r="G543" s="47">
        <v>0.10061</v>
      </c>
      <c r="H543" s="14"/>
    </row>
    <row r="544" spans="6:8" x14ac:dyDescent="0.25">
      <c r="F544" s="47">
        <v>733</v>
      </c>
      <c r="G544" s="47">
        <v>0.10005</v>
      </c>
      <c r="H544" s="14"/>
    </row>
    <row r="545" spans="6:8" x14ac:dyDescent="0.25">
      <c r="F545" s="47">
        <v>733.2</v>
      </c>
      <c r="G545" s="47">
        <v>9.955E-2</v>
      </c>
      <c r="H545" s="14"/>
    </row>
    <row r="546" spans="6:8" x14ac:dyDescent="0.25">
      <c r="F546" s="47">
        <v>733.4</v>
      </c>
      <c r="G546" s="47">
        <v>9.8890000000000006E-2</v>
      </c>
      <c r="H546" s="14"/>
    </row>
    <row r="547" spans="6:8" x14ac:dyDescent="0.25">
      <c r="F547" s="47">
        <v>733.6</v>
      </c>
      <c r="G547" s="47">
        <v>9.8250000000000004E-2</v>
      </c>
      <c r="H547" s="14"/>
    </row>
    <row r="548" spans="6:8" x14ac:dyDescent="0.25">
      <c r="F548" s="47">
        <v>733.8</v>
      </c>
      <c r="G548" s="47">
        <v>9.7680000000000003E-2</v>
      </c>
      <c r="H548" s="14"/>
    </row>
    <row r="549" spans="6:8" x14ac:dyDescent="0.25">
      <c r="F549" s="47">
        <v>734</v>
      </c>
      <c r="G549" s="47">
        <v>9.7140000000000004E-2</v>
      </c>
      <c r="H549" s="14"/>
    </row>
    <row r="550" spans="6:8" x14ac:dyDescent="0.25">
      <c r="F550" s="47">
        <v>734.2</v>
      </c>
      <c r="G550" s="47">
        <v>9.6570000000000003E-2</v>
      </c>
      <c r="H550" s="14"/>
    </row>
    <row r="551" spans="6:8" x14ac:dyDescent="0.25">
      <c r="F551" s="47">
        <v>734.4</v>
      </c>
      <c r="G551" s="47">
        <v>9.6019999999999994E-2</v>
      </c>
      <c r="H551" s="14"/>
    </row>
    <row r="552" spans="6:8" x14ac:dyDescent="0.25">
      <c r="F552" s="47">
        <v>734.6</v>
      </c>
      <c r="G552" s="47">
        <v>9.5519999999999994E-2</v>
      </c>
      <c r="H552" s="14"/>
    </row>
    <row r="553" spans="6:8" x14ac:dyDescent="0.25">
      <c r="F553" s="47">
        <v>734.8</v>
      </c>
      <c r="G553" s="47">
        <v>9.4939999999999997E-2</v>
      </c>
      <c r="H553" s="14"/>
    </row>
    <row r="554" spans="6:8" x14ac:dyDescent="0.25">
      <c r="F554" s="47">
        <v>735</v>
      </c>
      <c r="G554" s="47">
        <v>9.4350000000000003E-2</v>
      </c>
      <c r="H554" s="14"/>
    </row>
    <row r="555" spans="6:8" x14ac:dyDescent="0.25">
      <c r="F555" s="47">
        <v>735.2</v>
      </c>
      <c r="G555" s="47">
        <v>9.3799999999999994E-2</v>
      </c>
      <c r="H555" s="14"/>
    </row>
    <row r="556" spans="6:8" x14ac:dyDescent="0.25">
      <c r="F556" s="47">
        <v>735.4</v>
      </c>
      <c r="G556" s="47">
        <v>9.325E-2</v>
      </c>
      <c r="H556" s="14"/>
    </row>
    <row r="557" spans="6:8" x14ac:dyDescent="0.25">
      <c r="F557" s="47">
        <v>735.6</v>
      </c>
      <c r="G557" s="47">
        <v>9.2770000000000005E-2</v>
      </c>
      <c r="H557" s="14"/>
    </row>
    <row r="558" spans="6:8" x14ac:dyDescent="0.25">
      <c r="F558" s="47">
        <v>735.8</v>
      </c>
      <c r="G558" s="47">
        <v>9.2249999999999999E-2</v>
      </c>
      <c r="H558" s="14"/>
    </row>
    <row r="559" spans="6:8" x14ac:dyDescent="0.25">
      <c r="F559" s="47">
        <v>736</v>
      </c>
      <c r="G559" s="47">
        <v>9.1789999999999997E-2</v>
      </c>
      <c r="H559" s="14"/>
    </row>
    <row r="560" spans="6:8" x14ac:dyDescent="0.25">
      <c r="F560" s="47">
        <v>736.2</v>
      </c>
      <c r="G560" s="47">
        <v>9.1249999999999998E-2</v>
      </c>
      <c r="H560" s="14"/>
    </row>
    <row r="561" spans="6:8" x14ac:dyDescent="0.25">
      <c r="F561" s="47">
        <v>736.4</v>
      </c>
      <c r="G561" s="47">
        <v>9.0819999999999998E-2</v>
      </c>
      <c r="H561" s="14"/>
    </row>
    <row r="562" spans="6:8" x14ac:dyDescent="0.25">
      <c r="F562" s="47">
        <v>736.6</v>
      </c>
      <c r="G562" s="47">
        <v>9.0289999999999995E-2</v>
      </c>
      <c r="H562" s="14"/>
    </row>
    <row r="563" spans="6:8" x14ac:dyDescent="0.25">
      <c r="F563" s="47">
        <v>736.8</v>
      </c>
      <c r="G563" s="47">
        <v>8.9840000000000003E-2</v>
      </c>
      <c r="H563" s="14"/>
    </row>
    <row r="564" spans="6:8" x14ac:dyDescent="0.25">
      <c r="F564" s="47">
        <v>737</v>
      </c>
      <c r="G564" s="47">
        <v>8.9370000000000005E-2</v>
      </c>
      <c r="H564" s="14"/>
    </row>
    <row r="565" spans="6:8" x14ac:dyDescent="0.25">
      <c r="F565" s="47">
        <v>737.2</v>
      </c>
      <c r="G565" s="47">
        <v>8.8870000000000005E-2</v>
      </c>
      <c r="H565" s="14"/>
    </row>
    <row r="566" spans="6:8" x14ac:dyDescent="0.25">
      <c r="F566" s="47">
        <v>737.4</v>
      </c>
      <c r="G566" s="47">
        <v>8.8279999999999997E-2</v>
      </c>
      <c r="H566" s="14"/>
    </row>
    <row r="567" spans="6:8" x14ac:dyDescent="0.25">
      <c r="F567" s="47">
        <v>737.6</v>
      </c>
      <c r="G567" s="47">
        <v>8.7760000000000005E-2</v>
      </c>
      <c r="H567" s="14"/>
    </row>
    <row r="568" spans="6:8" x14ac:dyDescent="0.25">
      <c r="F568" s="47">
        <v>737.8</v>
      </c>
      <c r="G568" s="47">
        <v>8.727E-2</v>
      </c>
      <c r="H568" s="14"/>
    </row>
    <row r="569" spans="6:8" x14ac:dyDescent="0.25">
      <c r="F569" s="47">
        <v>738</v>
      </c>
      <c r="G569" s="47">
        <v>8.6830000000000004E-2</v>
      </c>
      <c r="H569" s="14"/>
    </row>
    <row r="570" spans="6:8" x14ac:dyDescent="0.25">
      <c r="F570" s="47">
        <v>738.2</v>
      </c>
      <c r="G570" s="47">
        <v>8.6430000000000007E-2</v>
      </c>
      <c r="H570" s="14"/>
    </row>
    <row r="571" spans="6:8" x14ac:dyDescent="0.25">
      <c r="F571" s="47">
        <v>738.4</v>
      </c>
      <c r="G571" s="47">
        <v>8.5949999999999999E-2</v>
      </c>
      <c r="H571" s="14"/>
    </row>
    <row r="572" spans="6:8" x14ac:dyDescent="0.25">
      <c r="F572" s="47">
        <v>738.6</v>
      </c>
      <c r="G572" s="47">
        <v>8.5389999999999994E-2</v>
      </c>
      <c r="H572" s="14"/>
    </row>
    <row r="573" spans="6:8" x14ac:dyDescent="0.25">
      <c r="F573" s="47">
        <v>738.8</v>
      </c>
      <c r="G573" s="47">
        <v>8.4940000000000002E-2</v>
      </c>
      <c r="H573" s="14"/>
    </row>
    <row r="574" spans="6:8" x14ac:dyDescent="0.25">
      <c r="F574" s="47">
        <v>739</v>
      </c>
      <c r="G574" s="47">
        <v>8.4440000000000001E-2</v>
      </c>
      <c r="H574" s="14"/>
    </row>
    <row r="575" spans="6:8" x14ac:dyDescent="0.25">
      <c r="F575" s="47">
        <v>739.2</v>
      </c>
      <c r="G575" s="47">
        <v>8.3989999999999995E-2</v>
      </c>
      <c r="H575" s="14"/>
    </row>
    <row r="576" spans="6:8" x14ac:dyDescent="0.25">
      <c r="F576" s="47">
        <v>739.4</v>
      </c>
      <c r="G576" s="47">
        <v>8.3519999999999997E-2</v>
      </c>
      <c r="H576" s="14"/>
    </row>
    <row r="577" spans="6:8" x14ac:dyDescent="0.25">
      <c r="F577" s="47">
        <v>739.6</v>
      </c>
      <c r="G577" s="47">
        <v>8.3040000000000003E-2</v>
      </c>
      <c r="H577" s="14"/>
    </row>
    <row r="578" spans="6:8" x14ac:dyDescent="0.25">
      <c r="F578" s="47">
        <v>739.8</v>
      </c>
      <c r="G578" s="47">
        <v>8.2619999999999999E-2</v>
      </c>
      <c r="H578" s="14"/>
    </row>
    <row r="579" spans="6:8" x14ac:dyDescent="0.25">
      <c r="F579" s="47">
        <v>740</v>
      </c>
      <c r="G579" s="47">
        <v>8.2159999999999997E-2</v>
      </c>
      <c r="H579" s="14"/>
    </row>
    <row r="580" spans="6:8" x14ac:dyDescent="0.25">
      <c r="F580" s="47">
        <v>740.2</v>
      </c>
      <c r="G580" s="47">
        <v>8.1820000000000004E-2</v>
      </c>
      <c r="H580" s="14"/>
    </row>
    <row r="581" spans="6:8" x14ac:dyDescent="0.25">
      <c r="F581" s="47">
        <v>740.4</v>
      </c>
      <c r="G581" s="47">
        <v>8.1369999999999998E-2</v>
      </c>
      <c r="H581" s="14"/>
    </row>
    <row r="582" spans="6:8" x14ac:dyDescent="0.25">
      <c r="F582" s="47">
        <v>740.6</v>
      </c>
      <c r="G582" s="47">
        <v>8.1049999999999997E-2</v>
      </c>
      <c r="H582" s="14"/>
    </row>
    <row r="583" spans="6:8" x14ac:dyDescent="0.25">
      <c r="F583" s="47">
        <v>740.8</v>
      </c>
      <c r="G583" s="47">
        <v>8.0570000000000003E-2</v>
      </c>
      <c r="H583" s="14"/>
    </row>
    <row r="584" spans="6:8" x14ac:dyDescent="0.25">
      <c r="F584" s="47">
        <v>741</v>
      </c>
      <c r="G584" s="47">
        <v>8.0140000000000003E-2</v>
      </c>
      <c r="H584" s="14"/>
    </row>
    <row r="585" spans="6:8" x14ac:dyDescent="0.25">
      <c r="F585" s="47">
        <v>741.2</v>
      </c>
      <c r="G585" s="47">
        <v>7.9750000000000001E-2</v>
      </c>
      <c r="H585" s="14"/>
    </row>
    <row r="586" spans="6:8" x14ac:dyDescent="0.25">
      <c r="F586" s="47">
        <v>741.4</v>
      </c>
      <c r="G586" s="47">
        <v>7.9310000000000005E-2</v>
      </c>
      <c r="H586" s="14"/>
    </row>
    <row r="587" spans="6:8" x14ac:dyDescent="0.25">
      <c r="F587" s="47">
        <v>741.6</v>
      </c>
      <c r="G587" s="47">
        <v>7.886E-2</v>
      </c>
      <c r="H587" s="14"/>
    </row>
    <row r="588" spans="6:8" x14ac:dyDescent="0.25">
      <c r="F588" s="47">
        <v>741.8</v>
      </c>
      <c r="G588" s="47">
        <v>7.8380000000000005E-2</v>
      </c>
      <c r="H588" s="14"/>
    </row>
    <row r="589" spans="6:8" x14ac:dyDescent="0.25">
      <c r="F589" s="47">
        <v>742</v>
      </c>
      <c r="G589" s="47">
        <v>7.7909999999999993E-2</v>
      </c>
      <c r="H589" s="14"/>
    </row>
    <row r="590" spans="6:8" x14ac:dyDescent="0.25">
      <c r="F590" s="47">
        <v>742.2</v>
      </c>
      <c r="G590" s="47">
        <v>7.7469999999999997E-2</v>
      </c>
      <c r="H590" s="14"/>
    </row>
    <row r="591" spans="6:8" x14ac:dyDescent="0.25">
      <c r="F591" s="47">
        <v>742.4</v>
      </c>
      <c r="G591" s="47">
        <v>7.6990000000000003E-2</v>
      </c>
      <c r="H591" s="14"/>
    </row>
    <row r="592" spans="6:8" x14ac:dyDescent="0.25">
      <c r="F592" s="47">
        <v>742.6</v>
      </c>
      <c r="G592" s="47">
        <v>7.6569999999999999E-2</v>
      </c>
      <c r="H592" s="14"/>
    </row>
    <row r="593" spans="6:8" x14ac:dyDescent="0.25">
      <c r="F593" s="47">
        <v>742.8</v>
      </c>
      <c r="G593" s="47">
        <v>7.6189999999999994E-2</v>
      </c>
      <c r="H593" s="14"/>
    </row>
    <row r="594" spans="6:8" x14ac:dyDescent="0.25">
      <c r="F594" s="47">
        <v>743</v>
      </c>
      <c r="G594" s="47">
        <v>7.5770000000000004E-2</v>
      </c>
      <c r="H594" s="14"/>
    </row>
    <row r="595" spans="6:8" x14ac:dyDescent="0.25">
      <c r="F595" s="47">
        <v>743.2</v>
      </c>
      <c r="G595" s="47">
        <v>7.5329999999999994E-2</v>
      </c>
      <c r="H595" s="14"/>
    </row>
    <row r="596" spans="6:8" x14ac:dyDescent="0.25">
      <c r="F596" s="47">
        <v>743.4</v>
      </c>
      <c r="G596" s="47">
        <v>7.4959999999999999E-2</v>
      </c>
      <c r="H596" s="14"/>
    </row>
    <row r="597" spans="6:8" x14ac:dyDescent="0.25">
      <c r="F597" s="47">
        <v>743.6</v>
      </c>
      <c r="G597" s="47">
        <v>7.4639999999999998E-2</v>
      </c>
      <c r="H597" s="14"/>
    </row>
    <row r="598" spans="6:8" x14ac:dyDescent="0.25">
      <c r="F598" s="47">
        <v>743.8</v>
      </c>
      <c r="G598" s="47">
        <v>7.4230000000000004E-2</v>
      </c>
      <c r="H598" s="14"/>
    </row>
    <row r="599" spans="6:8" x14ac:dyDescent="0.25">
      <c r="F599" s="47">
        <v>744</v>
      </c>
      <c r="G599" s="47">
        <v>7.3849999999999999E-2</v>
      </c>
      <c r="H599" s="14"/>
    </row>
    <row r="600" spans="6:8" x14ac:dyDescent="0.25">
      <c r="F600" s="47">
        <v>744.2</v>
      </c>
      <c r="G600" s="47">
        <v>7.3450000000000001E-2</v>
      </c>
      <c r="H600" s="14"/>
    </row>
    <row r="601" spans="6:8" x14ac:dyDescent="0.25">
      <c r="F601" s="47">
        <v>744.4</v>
      </c>
      <c r="G601" s="47">
        <v>7.3069999999999996E-2</v>
      </c>
      <c r="H601" s="14"/>
    </row>
    <row r="602" spans="6:8" x14ac:dyDescent="0.25">
      <c r="F602" s="47">
        <v>744.6</v>
      </c>
      <c r="G602" s="47">
        <v>7.2690000000000005E-2</v>
      </c>
      <c r="H602" s="14"/>
    </row>
    <row r="603" spans="6:8" x14ac:dyDescent="0.25">
      <c r="F603" s="47">
        <v>744.8</v>
      </c>
      <c r="G603" s="47">
        <v>7.2340000000000002E-2</v>
      </c>
      <c r="H603" s="14"/>
    </row>
    <row r="604" spans="6:8" x14ac:dyDescent="0.25">
      <c r="F604" s="47">
        <v>745</v>
      </c>
      <c r="G604" s="47">
        <v>7.2029999999999997E-2</v>
      </c>
      <c r="H604" s="14"/>
    </row>
    <row r="605" spans="6:8" x14ac:dyDescent="0.25">
      <c r="F605" s="47">
        <v>745.2</v>
      </c>
      <c r="G605" s="47">
        <v>7.1599999999999997E-2</v>
      </c>
      <c r="H605" s="14"/>
    </row>
    <row r="606" spans="6:8" x14ac:dyDescent="0.25">
      <c r="F606" s="47">
        <v>745.4</v>
      </c>
      <c r="G606" s="47">
        <v>7.1150000000000005E-2</v>
      </c>
      <c r="H606" s="14"/>
    </row>
    <row r="607" spans="6:8" x14ac:dyDescent="0.25">
      <c r="F607" s="47">
        <v>745.6</v>
      </c>
      <c r="G607" s="47">
        <v>7.0790000000000006E-2</v>
      </c>
      <c r="H607" s="14"/>
    </row>
    <row r="608" spans="6:8" x14ac:dyDescent="0.25">
      <c r="F608" s="47">
        <v>745.8</v>
      </c>
      <c r="G608" s="47">
        <v>7.0400000000000004E-2</v>
      </c>
      <c r="H608" s="14"/>
    </row>
    <row r="609" spans="6:8" x14ac:dyDescent="0.25">
      <c r="F609" s="47">
        <v>746</v>
      </c>
      <c r="G609" s="47">
        <v>6.9949999999999998E-2</v>
      </c>
      <c r="H609" s="14"/>
    </row>
    <row r="610" spans="6:8" x14ac:dyDescent="0.25">
      <c r="F610" s="47">
        <v>746.2</v>
      </c>
      <c r="G610" s="47">
        <v>6.9650000000000004E-2</v>
      </c>
      <c r="H610" s="14"/>
    </row>
    <row r="611" spans="6:8" x14ac:dyDescent="0.25">
      <c r="F611" s="47">
        <v>746.4</v>
      </c>
      <c r="G611" s="47">
        <v>6.9169999999999995E-2</v>
      </c>
      <c r="H611" s="14"/>
    </row>
    <row r="612" spans="6:8" x14ac:dyDescent="0.25">
      <c r="F612" s="47">
        <v>746.6</v>
      </c>
      <c r="G612" s="47">
        <v>6.8720000000000003E-2</v>
      </c>
      <c r="H612" s="14"/>
    </row>
    <row r="613" spans="6:8" x14ac:dyDescent="0.25">
      <c r="F613" s="47">
        <v>746.8</v>
      </c>
      <c r="G613" s="47">
        <v>6.8330000000000002E-2</v>
      </c>
      <c r="H613" s="14"/>
    </row>
    <row r="614" spans="6:8" x14ac:dyDescent="0.25">
      <c r="F614" s="47">
        <v>747</v>
      </c>
      <c r="G614" s="47">
        <v>6.7989999999999995E-2</v>
      </c>
      <c r="H614" s="14"/>
    </row>
    <row r="615" spans="6:8" x14ac:dyDescent="0.25">
      <c r="F615" s="47">
        <v>747.2</v>
      </c>
      <c r="G615" s="47">
        <v>6.7629999999999996E-2</v>
      </c>
      <c r="H615" s="14"/>
    </row>
    <row r="616" spans="6:8" x14ac:dyDescent="0.25">
      <c r="F616" s="47">
        <v>747.4</v>
      </c>
      <c r="G616" s="47">
        <v>6.7269999999999996E-2</v>
      </c>
      <c r="H616" s="14"/>
    </row>
    <row r="617" spans="6:8" x14ac:dyDescent="0.25">
      <c r="F617" s="47">
        <v>747.6</v>
      </c>
      <c r="G617" s="47">
        <v>6.694E-2</v>
      </c>
      <c r="H617" s="14"/>
    </row>
    <row r="618" spans="6:8" x14ac:dyDescent="0.25">
      <c r="F618" s="47">
        <v>747.8</v>
      </c>
      <c r="G618" s="47">
        <v>6.6570000000000004E-2</v>
      </c>
      <c r="H618" s="14"/>
    </row>
    <row r="619" spans="6:8" x14ac:dyDescent="0.25">
      <c r="F619" s="47">
        <v>748</v>
      </c>
      <c r="G619" s="47">
        <v>6.6189999999999999E-2</v>
      </c>
      <c r="H619" s="14"/>
    </row>
    <row r="620" spans="6:8" x14ac:dyDescent="0.25">
      <c r="F620" s="47">
        <v>748.2</v>
      </c>
      <c r="G620" s="47">
        <v>6.5860000000000002E-2</v>
      </c>
      <c r="H620" s="14"/>
    </row>
    <row r="621" spans="6:8" x14ac:dyDescent="0.25">
      <c r="F621" s="47">
        <v>748.4</v>
      </c>
      <c r="G621" s="47">
        <v>6.5589999999999996E-2</v>
      </c>
      <c r="H621" s="14"/>
    </row>
    <row r="622" spans="6:8" x14ac:dyDescent="0.25">
      <c r="F622" s="47">
        <v>748.6</v>
      </c>
      <c r="G622" s="47">
        <v>6.5290000000000001E-2</v>
      </c>
      <c r="H622" s="14"/>
    </row>
    <row r="623" spans="6:8" x14ac:dyDescent="0.25">
      <c r="F623" s="47">
        <v>748.8</v>
      </c>
      <c r="G623" s="47">
        <v>6.4899999999999999E-2</v>
      </c>
      <c r="H623" s="14"/>
    </row>
    <row r="624" spans="6:8" x14ac:dyDescent="0.25">
      <c r="F624" s="47">
        <v>749</v>
      </c>
      <c r="G624" s="47">
        <v>6.4519999999999994E-2</v>
      </c>
      <c r="H624" s="14"/>
    </row>
    <row r="625" spans="6:8" x14ac:dyDescent="0.25">
      <c r="F625" s="47">
        <v>749.2</v>
      </c>
      <c r="G625" s="47">
        <v>6.4130000000000006E-2</v>
      </c>
      <c r="H625" s="14"/>
    </row>
    <row r="626" spans="6:8" x14ac:dyDescent="0.25">
      <c r="F626" s="47">
        <v>749.4</v>
      </c>
      <c r="G626" s="47">
        <v>6.3750000000000001E-2</v>
      </c>
      <c r="H626" s="14"/>
    </row>
    <row r="627" spans="6:8" x14ac:dyDescent="0.25">
      <c r="F627" s="47">
        <v>749.6</v>
      </c>
      <c r="G627" s="47">
        <v>6.3380000000000006E-2</v>
      </c>
      <c r="H627" s="14"/>
    </row>
    <row r="628" spans="6:8" x14ac:dyDescent="0.25">
      <c r="F628" s="47">
        <v>749.8</v>
      </c>
      <c r="G628" s="47">
        <v>6.3060000000000005E-2</v>
      </c>
      <c r="H628" s="14"/>
    </row>
    <row r="629" spans="6:8" x14ac:dyDescent="0.25">
      <c r="F629" s="47">
        <v>750</v>
      </c>
      <c r="G629" s="47">
        <v>6.2829999999999997E-2</v>
      </c>
      <c r="H629" s="14"/>
    </row>
    <row r="630" spans="6:8" x14ac:dyDescent="0.25">
      <c r="F630" s="47">
        <v>750.2</v>
      </c>
      <c r="G630" s="47">
        <v>6.2480000000000001E-2</v>
      </c>
      <c r="H630" s="14"/>
    </row>
    <row r="631" spans="6:8" x14ac:dyDescent="0.25">
      <c r="F631" s="47">
        <v>750.4</v>
      </c>
      <c r="G631" s="47">
        <v>6.2120000000000002E-2</v>
      </c>
      <c r="H631" s="14"/>
    </row>
    <row r="632" spans="6:8" x14ac:dyDescent="0.25">
      <c r="F632" s="47">
        <v>750.6</v>
      </c>
      <c r="G632" s="47">
        <v>6.1890000000000001E-2</v>
      </c>
      <c r="H632" s="14"/>
    </row>
    <row r="633" spans="6:8" x14ac:dyDescent="0.25">
      <c r="F633" s="47">
        <v>750.8</v>
      </c>
      <c r="G633" s="47">
        <v>6.1629999999999997E-2</v>
      </c>
      <c r="H633" s="14"/>
    </row>
    <row r="634" spans="6:8" x14ac:dyDescent="0.25">
      <c r="F634" s="47">
        <v>751</v>
      </c>
      <c r="G634" s="47">
        <v>6.1310000000000003E-2</v>
      </c>
      <c r="H634" s="14"/>
    </row>
    <row r="635" spans="6:8" x14ac:dyDescent="0.25">
      <c r="F635" s="47">
        <v>751.2</v>
      </c>
      <c r="G635" s="47">
        <v>6.0979999999999999E-2</v>
      </c>
      <c r="H635" s="14"/>
    </row>
    <row r="636" spans="6:8" x14ac:dyDescent="0.25">
      <c r="F636" s="47">
        <v>751.4</v>
      </c>
      <c r="G636" s="47">
        <v>6.0679999999999998E-2</v>
      </c>
      <c r="H636" s="14"/>
    </row>
    <row r="637" spans="6:8" x14ac:dyDescent="0.25">
      <c r="F637" s="47">
        <v>751.6</v>
      </c>
      <c r="G637" s="47">
        <v>6.037E-2</v>
      </c>
      <c r="H637" s="14"/>
    </row>
    <row r="638" spans="6:8" x14ac:dyDescent="0.25">
      <c r="F638" s="47">
        <v>751.8</v>
      </c>
      <c r="G638" s="47">
        <v>6.0060000000000002E-2</v>
      </c>
      <c r="H638" s="14"/>
    </row>
    <row r="639" spans="6:8" x14ac:dyDescent="0.25">
      <c r="F639" s="47">
        <v>752</v>
      </c>
      <c r="G639" s="47">
        <v>5.969E-2</v>
      </c>
      <c r="H639" s="14"/>
    </row>
    <row r="640" spans="6:8" x14ac:dyDescent="0.25">
      <c r="F640" s="47">
        <v>752.2</v>
      </c>
      <c r="G640" s="47">
        <v>5.944E-2</v>
      </c>
      <c r="H640" s="14"/>
    </row>
    <row r="641" spans="6:8" x14ac:dyDescent="0.25">
      <c r="F641" s="47">
        <v>752.4</v>
      </c>
      <c r="G641" s="47">
        <v>5.9089999999999997E-2</v>
      </c>
      <c r="H641" s="14"/>
    </row>
    <row r="642" spans="6:8" x14ac:dyDescent="0.25">
      <c r="F642" s="47">
        <v>752.6</v>
      </c>
      <c r="G642" s="47">
        <v>5.885E-2</v>
      </c>
      <c r="H642" s="14"/>
    </row>
    <row r="643" spans="6:8" x14ac:dyDescent="0.25">
      <c r="F643" s="47">
        <v>752.8</v>
      </c>
      <c r="G643" s="47">
        <v>5.8540000000000002E-2</v>
      </c>
      <c r="H643" s="14"/>
    </row>
    <row r="644" spans="6:8" x14ac:dyDescent="0.25">
      <c r="F644" s="47">
        <v>753</v>
      </c>
      <c r="G644" s="47">
        <v>5.8200000000000002E-2</v>
      </c>
      <c r="H644" s="14"/>
    </row>
    <row r="645" spans="6:8" x14ac:dyDescent="0.25">
      <c r="F645" s="47">
        <v>753.2</v>
      </c>
      <c r="G645" s="47">
        <v>5.7869999999999998E-2</v>
      </c>
      <c r="H645" s="14"/>
    </row>
    <row r="646" spans="6:8" x14ac:dyDescent="0.25">
      <c r="F646" s="47">
        <v>753.4</v>
      </c>
      <c r="G646" s="47">
        <v>5.756E-2</v>
      </c>
      <c r="H646" s="14"/>
    </row>
    <row r="647" spans="6:8" x14ac:dyDescent="0.25">
      <c r="F647" s="47">
        <v>753.6</v>
      </c>
      <c r="G647" s="47">
        <v>5.7270000000000001E-2</v>
      </c>
      <c r="H647" s="14"/>
    </row>
    <row r="648" spans="6:8" x14ac:dyDescent="0.25">
      <c r="F648" s="47">
        <v>753.8</v>
      </c>
      <c r="G648" s="47">
        <v>5.6950000000000001E-2</v>
      </c>
      <c r="H648" s="14"/>
    </row>
    <row r="649" spans="6:8" x14ac:dyDescent="0.25">
      <c r="F649" s="47">
        <v>754</v>
      </c>
      <c r="G649" s="47">
        <v>5.6730000000000003E-2</v>
      </c>
      <c r="H649" s="14"/>
    </row>
    <row r="650" spans="6:8" x14ac:dyDescent="0.25">
      <c r="F650" s="47">
        <v>754.2</v>
      </c>
      <c r="G650" s="47">
        <v>5.6469999999999999E-2</v>
      </c>
      <c r="H650" s="14"/>
    </row>
    <row r="651" spans="6:8" x14ac:dyDescent="0.25">
      <c r="F651" s="47">
        <v>754.4</v>
      </c>
      <c r="G651" s="47">
        <v>5.6140000000000002E-2</v>
      </c>
      <c r="H651" s="14"/>
    </row>
    <row r="652" spans="6:8" x14ac:dyDescent="0.25">
      <c r="F652" s="47">
        <v>754.6</v>
      </c>
      <c r="G652" s="47">
        <v>5.5789999999999999E-2</v>
      </c>
      <c r="H652" s="14"/>
    </row>
    <row r="653" spans="6:8" x14ac:dyDescent="0.25">
      <c r="F653" s="47">
        <v>754.8</v>
      </c>
      <c r="G653" s="47">
        <v>5.552E-2</v>
      </c>
      <c r="H653" s="14"/>
    </row>
    <row r="654" spans="6:8" x14ac:dyDescent="0.25">
      <c r="F654" s="47">
        <v>755</v>
      </c>
      <c r="G654" s="47">
        <v>5.527E-2</v>
      </c>
      <c r="H654" s="14"/>
    </row>
    <row r="655" spans="6:8" x14ac:dyDescent="0.25">
      <c r="F655" s="47">
        <v>755.2</v>
      </c>
      <c r="G655" s="47">
        <v>5.5E-2</v>
      </c>
      <c r="H655" s="14"/>
    </row>
    <row r="656" spans="6:8" x14ac:dyDescent="0.25">
      <c r="F656" s="47">
        <v>755.4</v>
      </c>
      <c r="G656" s="47">
        <v>5.4760000000000003E-2</v>
      </c>
      <c r="H656" s="14"/>
    </row>
    <row r="657" spans="6:8" x14ac:dyDescent="0.25">
      <c r="F657" s="47">
        <v>755.6</v>
      </c>
      <c r="G657" s="47">
        <v>5.4480000000000001E-2</v>
      </c>
      <c r="H657" s="14"/>
    </row>
    <row r="658" spans="6:8" x14ac:dyDescent="0.25">
      <c r="F658" s="47">
        <v>755.8</v>
      </c>
      <c r="G658" s="47">
        <v>5.4179999999999999E-2</v>
      </c>
      <c r="H658" s="14"/>
    </row>
    <row r="659" spans="6:8" x14ac:dyDescent="0.25">
      <c r="F659" s="47">
        <v>756</v>
      </c>
      <c r="G659" s="47">
        <v>5.3870000000000001E-2</v>
      </c>
      <c r="H659" s="14"/>
    </row>
    <row r="660" spans="6:8" x14ac:dyDescent="0.25">
      <c r="F660" s="47">
        <v>756.2</v>
      </c>
      <c r="G660" s="47">
        <v>5.364E-2</v>
      </c>
      <c r="H660" s="14"/>
    </row>
    <row r="661" spans="6:8" x14ac:dyDescent="0.25">
      <c r="F661" s="47">
        <v>756.4</v>
      </c>
      <c r="G661" s="47">
        <v>5.3359999999999998E-2</v>
      </c>
      <c r="H661" s="14"/>
    </row>
    <row r="662" spans="6:8" x14ac:dyDescent="0.25">
      <c r="F662" s="47">
        <v>756.6</v>
      </c>
      <c r="G662" s="47">
        <v>5.3179999999999998E-2</v>
      </c>
      <c r="H662" s="14"/>
    </row>
    <row r="663" spans="6:8" x14ac:dyDescent="0.25">
      <c r="F663" s="47">
        <v>756.8</v>
      </c>
      <c r="G663" s="47">
        <v>5.287E-2</v>
      </c>
      <c r="H663" s="14"/>
    </row>
    <row r="664" spans="6:8" x14ac:dyDescent="0.25">
      <c r="F664" s="47">
        <v>757</v>
      </c>
      <c r="G664" s="47">
        <v>5.2549999999999999E-2</v>
      </c>
      <c r="H664" s="14"/>
    </row>
    <row r="665" spans="6:8" x14ac:dyDescent="0.25">
      <c r="F665" s="47">
        <v>757.2</v>
      </c>
      <c r="G665" s="47">
        <v>5.2310000000000002E-2</v>
      </c>
      <c r="H665" s="14"/>
    </row>
    <row r="666" spans="6:8" x14ac:dyDescent="0.25">
      <c r="F666" s="47">
        <v>757.4</v>
      </c>
      <c r="G666" s="47">
        <v>5.2010000000000001E-2</v>
      </c>
      <c r="H666" s="14"/>
    </row>
    <row r="667" spans="6:8" x14ac:dyDescent="0.25">
      <c r="F667" s="47">
        <v>757.6</v>
      </c>
      <c r="G667" s="47">
        <v>5.178E-2</v>
      </c>
      <c r="H667" s="14"/>
    </row>
    <row r="668" spans="6:8" x14ac:dyDescent="0.25">
      <c r="F668" s="47">
        <v>757.8</v>
      </c>
      <c r="G668" s="47">
        <v>5.1450000000000003E-2</v>
      </c>
      <c r="H668" s="14"/>
    </row>
    <row r="669" spans="6:8" x14ac:dyDescent="0.25">
      <c r="F669" s="47">
        <v>758</v>
      </c>
      <c r="G669" s="47">
        <v>5.1229999999999998E-2</v>
      </c>
      <c r="H669" s="14"/>
    </row>
    <row r="670" spans="6:8" x14ac:dyDescent="0.25">
      <c r="F670" s="47">
        <v>758.2</v>
      </c>
      <c r="G670" s="47">
        <v>5.0950000000000002E-2</v>
      </c>
      <c r="H670" s="14"/>
    </row>
    <row r="671" spans="6:8" x14ac:dyDescent="0.25">
      <c r="F671" s="47">
        <v>758.4</v>
      </c>
      <c r="G671" s="47">
        <v>5.0689999999999999E-2</v>
      </c>
      <c r="H671" s="14"/>
    </row>
    <row r="672" spans="6:8" x14ac:dyDescent="0.25">
      <c r="F672" s="47">
        <v>758.6</v>
      </c>
      <c r="G672" s="47">
        <v>5.0479999999999997E-2</v>
      </c>
      <c r="H672" s="14"/>
    </row>
    <row r="673" spans="6:8" x14ac:dyDescent="0.25">
      <c r="F673" s="47">
        <v>758.8</v>
      </c>
      <c r="G673" s="47">
        <v>5.0189999999999999E-2</v>
      </c>
      <c r="H673" s="14"/>
    </row>
    <row r="674" spans="6:8" x14ac:dyDescent="0.25">
      <c r="F674" s="47">
        <v>759</v>
      </c>
      <c r="G674" s="47">
        <v>4.9889999999999997E-2</v>
      </c>
      <c r="H674" s="14"/>
    </row>
    <row r="675" spans="6:8" x14ac:dyDescent="0.25">
      <c r="F675" s="47">
        <v>759.2</v>
      </c>
      <c r="G675" s="47">
        <v>4.9660000000000003E-2</v>
      </c>
      <c r="H675" s="14"/>
    </row>
    <row r="676" spans="6:8" x14ac:dyDescent="0.25">
      <c r="F676" s="47">
        <v>759.4</v>
      </c>
      <c r="G676" s="47">
        <v>4.938E-2</v>
      </c>
      <c r="H676" s="14"/>
    </row>
    <row r="677" spans="6:8" x14ac:dyDescent="0.25">
      <c r="F677" s="47">
        <v>759.6</v>
      </c>
      <c r="G677" s="47">
        <v>4.9119999999999997E-2</v>
      </c>
      <c r="H677" s="14"/>
    </row>
    <row r="678" spans="6:8" x14ac:dyDescent="0.25">
      <c r="F678" s="47">
        <v>759.8</v>
      </c>
      <c r="G678" s="47">
        <v>4.8890000000000003E-2</v>
      </c>
      <c r="H678" s="14"/>
    </row>
    <row r="679" spans="6:8" x14ac:dyDescent="0.25">
      <c r="F679" s="47">
        <v>760</v>
      </c>
      <c r="G679" s="47">
        <v>4.8619999999999997E-2</v>
      </c>
      <c r="H679" s="14"/>
    </row>
    <row r="680" spans="6:8" x14ac:dyDescent="0.25">
      <c r="F680" s="47">
        <v>760.2</v>
      </c>
      <c r="G680" s="47">
        <v>4.8439999999999997E-2</v>
      </c>
      <c r="H680" s="14"/>
    </row>
    <row r="681" spans="6:8" x14ac:dyDescent="0.25">
      <c r="F681" s="47">
        <v>760.4</v>
      </c>
      <c r="G681" s="47">
        <v>4.8180000000000001E-2</v>
      </c>
      <c r="H681" s="14"/>
    </row>
    <row r="682" spans="6:8" x14ac:dyDescent="0.25">
      <c r="F682" s="47">
        <v>760.6</v>
      </c>
      <c r="G682" s="47">
        <v>4.7919999999999997E-2</v>
      </c>
      <c r="H682" s="14"/>
    </row>
    <row r="683" spans="6:8" x14ac:dyDescent="0.25">
      <c r="F683" s="47">
        <v>760.8</v>
      </c>
      <c r="G683" s="47">
        <v>4.7669999999999997E-2</v>
      </c>
      <c r="H683" s="14"/>
    </row>
    <row r="684" spans="6:8" x14ac:dyDescent="0.25">
      <c r="F684" s="47">
        <v>761</v>
      </c>
      <c r="G684" s="47">
        <v>4.7379999999999999E-2</v>
      </c>
      <c r="H684" s="14"/>
    </row>
    <row r="685" spans="6:8" x14ac:dyDescent="0.25">
      <c r="F685" s="47">
        <v>761.2</v>
      </c>
      <c r="G685" s="47">
        <v>4.7149999999999997E-2</v>
      </c>
      <c r="H685" s="14"/>
    </row>
    <row r="686" spans="6:8" x14ac:dyDescent="0.25">
      <c r="F686" s="47">
        <v>761.4</v>
      </c>
      <c r="G686" s="47">
        <v>4.6859999999999999E-2</v>
      </c>
      <c r="H686" s="14"/>
    </row>
    <row r="687" spans="6:8" x14ac:dyDescent="0.25">
      <c r="F687" s="47">
        <v>761.6</v>
      </c>
      <c r="G687" s="47">
        <v>4.666E-2</v>
      </c>
      <c r="H687" s="14"/>
    </row>
    <row r="688" spans="6:8" x14ac:dyDescent="0.25">
      <c r="F688" s="47">
        <v>761.8</v>
      </c>
      <c r="G688" s="47">
        <v>4.6440000000000002E-2</v>
      </c>
      <c r="H688" s="14"/>
    </row>
    <row r="689" spans="6:8" x14ac:dyDescent="0.25">
      <c r="F689" s="47">
        <v>762</v>
      </c>
      <c r="G689" s="47">
        <v>4.6210000000000001E-2</v>
      </c>
      <c r="H689" s="14"/>
    </row>
    <row r="690" spans="6:8" x14ac:dyDescent="0.25">
      <c r="F690" s="47">
        <v>762.2</v>
      </c>
      <c r="G690" s="47">
        <v>4.5999999999999999E-2</v>
      </c>
      <c r="H690" s="14"/>
    </row>
    <row r="691" spans="6:8" x14ac:dyDescent="0.25">
      <c r="F691" s="47">
        <v>762.4</v>
      </c>
      <c r="G691" s="47">
        <v>4.5699999999999998E-2</v>
      </c>
      <c r="H691" s="14"/>
    </row>
    <row r="692" spans="6:8" x14ac:dyDescent="0.25">
      <c r="F692" s="47">
        <v>762.6</v>
      </c>
      <c r="G692" s="47">
        <v>4.5499999999999999E-2</v>
      </c>
      <c r="H692" s="14"/>
    </row>
    <row r="693" spans="6:8" x14ac:dyDescent="0.25">
      <c r="F693" s="47">
        <v>762.8</v>
      </c>
      <c r="G693" s="47">
        <v>4.5229999999999999E-2</v>
      </c>
      <c r="H693" s="14"/>
    </row>
    <row r="694" spans="6:8" x14ac:dyDescent="0.25">
      <c r="F694" s="47">
        <v>763</v>
      </c>
      <c r="G694" s="47">
        <v>4.4999999999999998E-2</v>
      </c>
      <c r="H694" s="14"/>
    </row>
    <row r="695" spans="6:8" x14ac:dyDescent="0.25">
      <c r="F695" s="47">
        <v>763.2</v>
      </c>
      <c r="G695" s="47">
        <v>4.478E-2</v>
      </c>
      <c r="H695" s="14"/>
    </row>
    <row r="696" spans="6:8" x14ac:dyDescent="0.25">
      <c r="F696" s="47">
        <v>763.4</v>
      </c>
      <c r="G696" s="47">
        <v>4.4549999999999999E-2</v>
      </c>
      <c r="H696" s="14"/>
    </row>
    <row r="697" spans="6:8" x14ac:dyDescent="0.25">
      <c r="F697" s="47">
        <v>763.6</v>
      </c>
      <c r="G697" s="47">
        <v>4.4249999999999998E-2</v>
      </c>
      <c r="H697" s="14"/>
    </row>
    <row r="698" spans="6:8" x14ac:dyDescent="0.25">
      <c r="F698" s="47">
        <v>763.8</v>
      </c>
      <c r="G698" s="47">
        <v>4.4040000000000003E-2</v>
      </c>
      <c r="H698" s="14"/>
    </row>
    <row r="699" spans="6:8" x14ac:dyDescent="0.25">
      <c r="F699" s="47">
        <v>764</v>
      </c>
      <c r="G699" s="47">
        <v>4.3819999999999998E-2</v>
      </c>
      <c r="H699" s="14"/>
    </row>
    <row r="700" spans="6:8" x14ac:dyDescent="0.25">
      <c r="F700" s="47">
        <v>764.2</v>
      </c>
      <c r="G700" s="47">
        <v>4.36E-2</v>
      </c>
      <c r="H700" s="14"/>
    </row>
    <row r="701" spans="6:8" x14ac:dyDescent="0.25">
      <c r="F701" s="47">
        <v>764.4</v>
      </c>
      <c r="G701" s="47">
        <v>4.3380000000000002E-2</v>
      </c>
      <c r="H701" s="14"/>
    </row>
    <row r="702" spans="6:8" x14ac:dyDescent="0.25">
      <c r="F702" s="47">
        <v>764.6</v>
      </c>
      <c r="G702" s="47">
        <v>4.3099999999999999E-2</v>
      </c>
      <c r="H702" s="14"/>
    </row>
    <row r="703" spans="6:8" x14ac:dyDescent="0.25">
      <c r="F703" s="47">
        <v>764.8</v>
      </c>
      <c r="G703" s="47">
        <v>4.2860000000000002E-2</v>
      </c>
      <c r="H703" s="14"/>
    </row>
    <row r="704" spans="6:8" x14ac:dyDescent="0.25">
      <c r="F704" s="47">
        <v>765</v>
      </c>
      <c r="G704" s="47">
        <v>4.2639999999999997E-2</v>
      </c>
      <c r="H704" s="14"/>
    </row>
    <row r="705" spans="6:8" x14ac:dyDescent="0.25">
      <c r="F705" s="47">
        <v>765.2</v>
      </c>
      <c r="G705" s="47">
        <v>4.2450000000000002E-2</v>
      </c>
      <c r="H705" s="14"/>
    </row>
    <row r="706" spans="6:8" x14ac:dyDescent="0.25">
      <c r="F706" s="47">
        <v>765.4</v>
      </c>
      <c r="G706" s="47">
        <v>4.2250000000000003E-2</v>
      </c>
      <c r="H706" s="14"/>
    </row>
    <row r="707" spans="6:8" x14ac:dyDescent="0.25">
      <c r="F707" s="47">
        <v>765.6</v>
      </c>
      <c r="G707" s="47">
        <v>4.2009999999999999E-2</v>
      </c>
      <c r="H707" s="14"/>
    </row>
    <row r="708" spans="6:8" x14ac:dyDescent="0.25">
      <c r="F708" s="47">
        <v>765.8</v>
      </c>
      <c r="G708" s="47">
        <v>4.1799999999999997E-2</v>
      </c>
      <c r="H708" s="14"/>
    </row>
    <row r="709" spans="6:8" x14ac:dyDescent="0.25">
      <c r="F709" s="47">
        <v>766</v>
      </c>
      <c r="G709" s="47">
        <v>4.1520000000000001E-2</v>
      </c>
      <c r="H709" s="14"/>
    </row>
    <row r="710" spans="6:8" x14ac:dyDescent="0.25">
      <c r="F710" s="47">
        <v>766.2</v>
      </c>
      <c r="G710" s="47">
        <v>4.1279999999999997E-2</v>
      </c>
      <c r="H710" s="14"/>
    </row>
    <row r="711" spans="6:8" x14ac:dyDescent="0.25">
      <c r="F711" s="47">
        <v>766.4</v>
      </c>
      <c r="G711" s="47">
        <v>4.1090000000000002E-2</v>
      </c>
      <c r="H711" s="14"/>
    </row>
    <row r="712" spans="6:8" x14ac:dyDescent="0.25">
      <c r="F712" s="47">
        <v>766.6</v>
      </c>
      <c r="G712" s="47">
        <v>4.0869999999999997E-2</v>
      </c>
      <c r="H712" s="14"/>
    </row>
    <row r="713" spans="6:8" x14ac:dyDescent="0.25">
      <c r="F713" s="47">
        <v>766.8</v>
      </c>
      <c r="G713" s="47">
        <v>4.0660000000000002E-2</v>
      </c>
      <c r="H713" s="14"/>
    </row>
    <row r="714" spans="6:8" x14ac:dyDescent="0.25">
      <c r="F714" s="47">
        <v>767</v>
      </c>
      <c r="G714" s="47">
        <v>4.045E-2</v>
      </c>
      <c r="H714" s="14"/>
    </row>
    <row r="715" spans="6:8" x14ac:dyDescent="0.25">
      <c r="F715" s="47">
        <v>767.2</v>
      </c>
      <c r="G715" s="47">
        <v>4.0250000000000001E-2</v>
      </c>
      <c r="H715" s="14"/>
    </row>
    <row r="716" spans="6:8" x14ac:dyDescent="0.25">
      <c r="F716" s="47">
        <v>767.4</v>
      </c>
      <c r="G716" s="47">
        <v>0.04</v>
      </c>
      <c r="H716" s="14"/>
    </row>
    <row r="717" spans="6:8" x14ac:dyDescent="0.25">
      <c r="F717" s="47">
        <v>767.6</v>
      </c>
      <c r="G717" s="47">
        <v>3.9750000000000001E-2</v>
      </c>
      <c r="H717" s="14"/>
    </row>
    <row r="718" spans="6:8" x14ac:dyDescent="0.25">
      <c r="F718" s="47">
        <v>767.8</v>
      </c>
      <c r="G718" s="47">
        <v>3.9530000000000003E-2</v>
      </c>
      <c r="H718" s="14"/>
    </row>
    <row r="719" spans="6:8" x14ac:dyDescent="0.25">
      <c r="F719" s="47">
        <v>768</v>
      </c>
      <c r="G719" s="47">
        <v>3.9329999999999997E-2</v>
      </c>
      <c r="H719" s="14"/>
    </row>
    <row r="720" spans="6:8" x14ac:dyDescent="0.25">
      <c r="F720" s="47">
        <v>768.2</v>
      </c>
      <c r="G720" s="47">
        <v>3.9140000000000001E-2</v>
      </c>
      <c r="H720" s="14"/>
    </row>
    <row r="721" spans="6:8" x14ac:dyDescent="0.25">
      <c r="F721" s="47">
        <v>768.4</v>
      </c>
      <c r="G721" s="47">
        <v>3.8949999999999999E-2</v>
      </c>
      <c r="H721" s="14"/>
    </row>
    <row r="722" spans="6:8" x14ac:dyDescent="0.25">
      <c r="F722" s="47">
        <v>768.6</v>
      </c>
      <c r="G722" s="47">
        <v>3.875E-2</v>
      </c>
      <c r="H722" s="14"/>
    </row>
    <row r="723" spans="6:8" x14ac:dyDescent="0.25">
      <c r="F723" s="47">
        <v>768.8</v>
      </c>
      <c r="G723" s="47">
        <v>3.8559999999999997E-2</v>
      </c>
      <c r="H723" s="14"/>
    </row>
    <row r="724" spans="6:8" x14ac:dyDescent="0.25">
      <c r="F724" s="47">
        <v>769</v>
      </c>
      <c r="G724" s="47">
        <v>3.8379999999999997E-2</v>
      </c>
      <c r="H724" s="14"/>
    </row>
    <row r="725" spans="6:8" x14ac:dyDescent="0.25">
      <c r="F725" s="47">
        <v>769.2</v>
      </c>
      <c r="G725" s="47">
        <v>3.8150000000000003E-2</v>
      </c>
      <c r="H725" s="14"/>
    </row>
    <row r="726" spans="6:8" x14ac:dyDescent="0.25">
      <c r="F726" s="47">
        <v>769.4</v>
      </c>
      <c r="G726" s="47">
        <v>3.7949999999999998E-2</v>
      </c>
      <c r="H726" s="14"/>
    </row>
    <row r="727" spans="6:8" x14ac:dyDescent="0.25">
      <c r="F727" s="47">
        <v>769.6</v>
      </c>
      <c r="G727" s="47">
        <v>3.7749999999999999E-2</v>
      </c>
      <c r="H727" s="14"/>
    </row>
    <row r="728" spans="6:8" x14ac:dyDescent="0.25">
      <c r="F728" s="47">
        <v>769.8</v>
      </c>
      <c r="G728" s="47">
        <v>3.755E-2</v>
      </c>
      <c r="H728" s="14"/>
    </row>
    <row r="729" spans="6:8" x14ac:dyDescent="0.25">
      <c r="F729" s="47">
        <v>770</v>
      </c>
      <c r="G729" s="47">
        <v>3.7269999999999998E-2</v>
      </c>
      <c r="H729" s="14"/>
    </row>
    <row r="730" spans="6:8" x14ac:dyDescent="0.25">
      <c r="F730" s="47">
        <v>770.2</v>
      </c>
      <c r="G730" s="47">
        <v>3.7080000000000002E-2</v>
      </c>
      <c r="H730" s="14"/>
    </row>
    <row r="731" spans="6:8" x14ac:dyDescent="0.25">
      <c r="F731" s="47">
        <v>770.4</v>
      </c>
      <c r="G731" s="47">
        <v>3.6920000000000001E-2</v>
      </c>
      <c r="H731" s="14"/>
    </row>
    <row r="732" spans="6:8" x14ac:dyDescent="0.25">
      <c r="F732" s="47">
        <v>770.6</v>
      </c>
      <c r="G732" s="47">
        <v>3.6749999999999998E-2</v>
      </c>
      <c r="H732" s="14"/>
    </row>
    <row r="733" spans="6:8" x14ac:dyDescent="0.25">
      <c r="F733" s="47">
        <v>770.8</v>
      </c>
      <c r="G733" s="47">
        <v>3.6569999999999998E-2</v>
      </c>
      <c r="H733" s="14"/>
    </row>
    <row r="734" spans="6:8" x14ac:dyDescent="0.25">
      <c r="F734" s="47">
        <v>771</v>
      </c>
      <c r="G734" s="47">
        <v>3.6400000000000002E-2</v>
      </c>
      <c r="H734" s="14"/>
    </row>
    <row r="735" spans="6:8" x14ac:dyDescent="0.25">
      <c r="F735" s="47">
        <v>771.2</v>
      </c>
      <c r="G735" s="47">
        <v>3.6229999999999998E-2</v>
      </c>
      <c r="H735" s="14"/>
    </row>
    <row r="736" spans="6:8" x14ac:dyDescent="0.25">
      <c r="F736" s="47">
        <v>771.4</v>
      </c>
      <c r="G736" s="47">
        <v>3.6049999999999999E-2</v>
      </c>
      <c r="H736" s="14"/>
    </row>
    <row r="737" spans="6:8" x14ac:dyDescent="0.25">
      <c r="F737" s="47">
        <v>771.6</v>
      </c>
      <c r="G737" s="47">
        <v>3.5860000000000003E-2</v>
      </c>
      <c r="H737" s="14"/>
    </row>
    <row r="738" spans="6:8" x14ac:dyDescent="0.25">
      <c r="F738" s="47">
        <v>771.8</v>
      </c>
      <c r="G738" s="47">
        <v>3.5639999999999998E-2</v>
      </c>
      <c r="H738" s="14"/>
    </row>
    <row r="739" spans="6:8" x14ac:dyDescent="0.25">
      <c r="F739" s="47">
        <v>772</v>
      </c>
      <c r="G739" s="47">
        <v>3.5459999999999998E-2</v>
      </c>
      <c r="H739" s="14"/>
    </row>
    <row r="740" spans="6:8" x14ac:dyDescent="0.25">
      <c r="F740" s="47">
        <v>772.2</v>
      </c>
      <c r="G740" s="47">
        <v>3.533E-2</v>
      </c>
      <c r="H740" s="14"/>
    </row>
    <row r="741" spans="6:8" x14ac:dyDescent="0.25">
      <c r="F741" s="47">
        <v>772.4</v>
      </c>
      <c r="G741" s="47">
        <v>3.5130000000000002E-2</v>
      </c>
      <c r="H741" s="14"/>
    </row>
    <row r="742" spans="6:8" x14ac:dyDescent="0.25">
      <c r="F742" s="47">
        <v>772.6</v>
      </c>
      <c r="G742" s="47">
        <v>3.4979999999999997E-2</v>
      </c>
      <c r="H742" s="14"/>
    </row>
    <row r="743" spans="6:8" x14ac:dyDescent="0.25">
      <c r="F743" s="47">
        <v>772.8</v>
      </c>
      <c r="G743" s="47">
        <v>3.483E-2</v>
      </c>
      <c r="H743" s="14"/>
    </row>
    <row r="744" spans="6:8" x14ac:dyDescent="0.25">
      <c r="F744" s="47">
        <v>773</v>
      </c>
      <c r="G744" s="47">
        <v>3.4639999999999997E-2</v>
      </c>
      <c r="H744" s="14"/>
    </row>
    <row r="745" spans="6:8" x14ac:dyDescent="0.25">
      <c r="F745" s="47">
        <v>773.2</v>
      </c>
      <c r="G745" s="47">
        <v>3.4450000000000001E-2</v>
      </c>
      <c r="H745" s="14"/>
    </row>
    <row r="746" spans="6:8" x14ac:dyDescent="0.25">
      <c r="F746" s="47">
        <v>773.4</v>
      </c>
      <c r="G746" s="47">
        <v>3.4279999999999998E-2</v>
      </c>
      <c r="H746" s="14"/>
    </row>
    <row r="747" spans="6:8" x14ac:dyDescent="0.25">
      <c r="F747" s="47">
        <v>773.6</v>
      </c>
      <c r="G747" s="47">
        <v>3.4110000000000001E-2</v>
      </c>
      <c r="H747" s="14"/>
    </row>
    <row r="748" spans="6:8" x14ac:dyDescent="0.25">
      <c r="F748" s="47">
        <v>773.8</v>
      </c>
      <c r="G748" s="47">
        <v>3.3989999999999999E-2</v>
      </c>
      <c r="H748" s="14"/>
    </row>
    <row r="749" spans="6:8" x14ac:dyDescent="0.25">
      <c r="F749" s="47">
        <v>774</v>
      </c>
      <c r="G749" s="47">
        <v>3.3799999999999997E-2</v>
      </c>
      <c r="H749" s="14"/>
    </row>
    <row r="750" spans="6:8" x14ac:dyDescent="0.25">
      <c r="F750" s="47">
        <v>774.2</v>
      </c>
      <c r="G750" s="47">
        <v>3.3649999999999999E-2</v>
      </c>
      <c r="H750" s="14"/>
    </row>
    <row r="751" spans="6:8" x14ac:dyDescent="0.25">
      <c r="F751" s="47">
        <v>774.4</v>
      </c>
      <c r="G751" s="47">
        <v>3.3520000000000001E-2</v>
      </c>
      <c r="H751" s="14"/>
    </row>
    <row r="752" spans="6:8" x14ac:dyDescent="0.25">
      <c r="F752" s="47">
        <v>774.6</v>
      </c>
      <c r="G752" s="47">
        <v>3.3349999999999998E-2</v>
      </c>
      <c r="H752" s="14"/>
    </row>
    <row r="753" spans="6:8" x14ac:dyDescent="0.25">
      <c r="F753" s="47">
        <v>774.8</v>
      </c>
      <c r="G753" s="47">
        <v>3.3180000000000001E-2</v>
      </c>
      <c r="H753" s="14"/>
    </row>
    <row r="754" spans="6:8" x14ac:dyDescent="0.25">
      <c r="F754" s="47">
        <v>775</v>
      </c>
      <c r="G754" s="47">
        <v>3.3000000000000002E-2</v>
      </c>
      <c r="H754" s="14"/>
    </row>
    <row r="755" spans="6:8" x14ac:dyDescent="0.25">
      <c r="F755" s="47">
        <v>775.2</v>
      </c>
      <c r="G755" s="47">
        <v>3.2899999999999999E-2</v>
      </c>
      <c r="H755" s="14"/>
    </row>
    <row r="756" spans="6:8" x14ac:dyDescent="0.25">
      <c r="F756" s="47">
        <v>775.4</v>
      </c>
      <c r="G756" s="47">
        <v>3.2739999999999998E-2</v>
      </c>
      <c r="H756" s="14"/>
    </row>
    <row r="757" spans="6:8" x14ac:dyDescent="0.25">
      <c r="F757" s="47">
        <v>775.6</v>
      </c>
      <c r="G757" s="47">
        <v>3.2590000000000001E-2</v>
      </c>
      <c r="H757" s="14"/>
    </row>
    <row r="758" spans="6:8" x14ac:dyDescent="0.25">
      <c r="F758" s="47">
        <v>775.8</v>
      </c>
      <c r="G758" s="47">
        <v>3.2489999999999998E-2</v>
      </c>
      <c r="H758" s="14"/>
    </row>
    <row r="759" spans="6:8" x14ac:dyDescent="0.25">
      <c r="F759" s="47">
        <v>776</v>
      </c>
      <c r="G759" s="47">
        <v>3.236E-2</v>
      </c>
      <c r="H759" s="14"/>
    </row>
    <row r="760" spans="6:8" x14ac:dyDescent="0.25">
      <c r="F760" s="47">
        <v>776.2</v>
      </c>
      <c r="G760" s="47">
        <v>3.2250000000000001E-2</v>
      </c>
      <c r="H760" s="14"/>
    </row>
    <row r="761" spans="6:8" x14ac:dyDescent="0.25">
      <c r="F761" s="47">
        <v>776.4</v>
      </c>
      <c r="G761" s="47">
        <v>3.211E-2</v>
      </c>
      <c r="H761" s="14"/>
    </row>
    <row r="762" spans="6:8" x14ac:dyDescent="0.25">
      <c r="F762" s="47">
        <v>776.6</v>
      </c>
      <c r="G762" s="47">
        <v>3.1949999999999999E-2</v>
      </c>
      <c r="H762" s="14"/>
    </row>
    <row r="763" spans="6:8" x14ac:dyDescent="0.25">
      <c r="F763" s="47">
        <v>776.8</v>
      </c>
      <c r="G763" s="47">
        <v>3.177E-2</v>
      </c>
      <c r="H763" s="14"/>
    </row>
    <row r="764" spans="6:8" x14ac:dyDescent="0.25">
      <c r="F764" s="47">
        <v>777</v>
      </c>
      <c r="G764" s="47">
        <v>3.1649999999999998E-2</v>
      </c>
      <c r="H764" s="14"/>
    </row>
    <row r="765" spans="6:8" x14ac:dyDescent="0.25">
      <c r="F765" s="47">
        <v>777.2</v>
      </c>
      <c r="G765" s="47">
        <v>3.1510000000000003E-2</v>
      </c>
      <c r="H765" s="14"/>
    </row>
    <row r="766" spans="6:8" x14ac:dyDescent="0.25">
      <c r="F766" s="47">
        <v>777.4</v>
      </c>
      <c r="G766" s="47">
        <v>3.141E-2</v>
      </c>
      <c r="H766" s="14"/>
    </row>
    <row r="767" spans="6:8" x14ac:dyDescent="0.25">
      <c r="F767" s="47">
        <v>777.6</v>
      </c>
      <c r="G767" s="47">
        <v>3.125E-2</v>
      </c>
      <c r="H767" s="14"/>
    </row>
    <row r="768" spans="6:8" x14ac:dyDescent="0.25">
      <c r="F768" s="47">
        <v>777.8</v>
      </c>
      <c r="G768" s="47">
        <v>3.1109999999999999E-2</v>
      </c>
      <c r="H768" s="14"/>
    </row>
    <row r="769" spans="6:8" x14ac:dyDescent="0.25">
      <c r="F769" s="47">
        <v>778</v>
      </c>
      <c r="G769" s="47">
        <v>3.0980000000000001E-2</v>
      </c>
      <c r="H769" s="14"/>
    </row>
    <row r="770" spans="6:8" x14ac:dyDescent="0.25">
      <c r="F770" s="47">
        <v>778.2</v>
      </c>
      <c r="G770" s="47">
        <v>3.0859999999999999E-2</v>
      </c>
      <c r="H770" s="14"/>
    </row>
    <row r="771" spans="6:8" x14ac:dyDescent="0.25">
      <c r="F771" s="47">
        <v>778.4</v>
      </c>
      <c r="G771" s="47">
        <v>3.075E-2</v>
      </c>
      <c r="H771" s="14"/>
    </row>
    <row r="772" spans="6:8" x14ac:dyDescent="0.25">
      <c r="F772" s="47">
        <v>778.6</v>
      </c>
      <c r="G772" s="47">
        <v>3.0640000000000001E-2</v>
      </c>
      <c r="H772" s="14"/>
    </row>
    <row r="773" spans="6:8" x14ac:dyDescent="0.25">
      <c r="F773" s="47">
        <v>778.8</v>
      </c>
      <c r="G773" s="47">
        <v>3.048E-2</v>
      </c>
      <c r="H773" s="14"/>
    </row>
    <row r="774" spans="6:8" x14ac:dyDescent="0.25">
      <c r="F774" s="47">
        <v>779</v>
      </c>
      <c r="G774" s="47">
        <v>3.0419999999999999E-2</v>
      </c>
      <c r="H774" s="14"/>
    </row>
    <row r="775" spans="6:8" x14ac:dyDescent="0.25">
      <c r="F775" s="47">
        <v>779.2</v>
      </c>
      <c r="G775" s="47">
        <v>3.0360000000000002E-2</v>
      </c>
      <c r="H775" s="14"/>
    </row>
    <row r="776" spans="6:8" x14ac:dyDescent="0.25">
      <c r="F776" s="47">
        <v>779.4</v>
      </c>
      <c r="G776" s="47">
        <v>3.0269999999999998E-2</v>
      </c>
      <c r="H776" s="14"/>
    </row>
    <row r="777" spans="6:8" x14ac:dyDescent="0.25">
      <c r="F777" s="47">
        <v>779.6</v>
      </c>
      <c r="G777" s="47">
        <v>3.0159999999999999E-2</v>
      </c>
      <c r="H777" s="14"/>
    </row>
    <row r="778" spans="6:8" x14ac:dyDescent="0.25">
      <c r="F778" s="47">
        <v>779.8</v>
      </c>
      <c r="G778" s="47">
        <v>3.0040000000000001E-2</v>
      </c>
      <c r="H778" s="14"/>
    </row>
    <row r="779" spans="6:8" x14ac:dyDescent="0.25">
      <c r="F779" s="47">
        <v>780</v>
      </c>
      <c r="G779" s="47">
        <v>2.998E-2</v>
      </c>
      <c r="H779" s="14"/>
    </row>
    <row r="780" spans="6:8" x14ac:dyDescent="0.25">
      <c r="F780" s="47">
        <v>780.2</v>
      </c>
      <c r="G780" s="47">
        <v>2.9839999999999998E-2</v>
      </c>
      <c r="H780" s="14"/>
    </row>
    <row r="781" spans="6:8" x14ac:dyDescent="0.25">
      <c r="F781" s="47">
        <v>780.4</v>
      </c>
      <c r="G781" s="47">
        <v>2.9739999999999999E-2</v>
      </c>
      <c r="H781" s="14"/>
    </row>
    <row r="782" spans="6:8" x14ac:dyDescent="0.25">
      <c r="F782" s="47">
        <v>780.6</v>
      </c>
      <c r="G782" s="47">
        <v>2.9590000000000002E-2</v>
      </c>
      <c r="H782" s="14"/>
    </row>
    <row r="783" spans="6:8" x14ac:dyDescent="0.25">
      <c r="F783" s="47">
        <v>780.8</v>
      </c>
      <c r="G783" s="47">
        <v>2.9489999999999999E-2</v>
      </c>
      <c r="H783" s="14"/>
    </row>
    <row r="784" spans="6:8" x14ac:dyDescent="0.25">
      <c r="F784" s="47">
        <v>781</v>
      </c>
      <c r="G784" s="47">
        <v>2.9350000000000001E-2</v>
      </c>
      <c r="H784" s="14"/>
    </row>
    <row r="785" spans="6:8" x14ac:dyDescent="0.25">
      <c r="F785" s="47">
        <v>781.2</v>
      </c>
      <c r="G785" s="47">
        <v>2.9260000000000001E-2</v>
      </c>
      <c r="H785" s="14"/>
    </row>
    <row r="786" spans="6:8" x14ac:dyDescent="0.25">
      <c r="F786" s="47">
        <v>781.4</v>
      </c>
      <c r="G786" s="47">
        <v>2.9139999999999999E-2</v>
      </c>
      <c r="H786" s="14"/>
    </row>
    <row r="787" spans="6:8" x14ac:dyDescent="0.25">
      <c r="F787" s="47">
        <v>781.6</v>
      </c>
      <c r="G787" s="47">
        <v>2.896E-2</v>
      </c>
      <c r="H787" s="14"/>
    </row>
    <row r="788" spans="6:8" x14ac:dyDescent="0.25">
      <c r="F788" s="47">
        <v>781.8</v>
      </c>
      <c r="G788" s="47">
        <v>2.8850000000000001E-2</v>
      </c>
      <c r="H788" s="14"/>
    </row>
    <row r="789" spans="6:8" x14ac:dyDescent="0.25">
      <c r="F789" s="47">
        <v>782</v>
      </c>
      <c r="G789" s="47">
        <v>2.8809999999999999E-2</v>
      </c>
      <c r="H789" s="14"/>
    </row>
    <row r="790" spans="6:8" x14ac:dyDescent="0.25">
      <c r="F790" s="47">
        <v>782.2</v>
      </c>
      <c r="G790" s="47">
        <v>2.8760000000000001E-2</v>
      </c>
      <c r="H790" s="14"/>
    </row>
    <row r="791" spans="6:8" x14ac:dyDescent="0.25">
      <c r="F791" s="47">
        <v>782.4</v>
      </c>
      <c r="G791" s="47">
        <v>2.8670000000000001E-2</v>
      </c>
      <c r="H791" s="14"/>
    </row>
    <row r="792" spans="6:8" x14ac:dyDescent="0.25">
      <c r="F792" s="47">
        <v>782.6</v>
      </c>
      <c r="G792" s="47">
        <v>2.862E-2</v>
      </c>
      <c r="H792" s="14"/>
    </row>
    <row r="793" spans="6:8" x14ac:dyDescent="0.25">
      <c r="F793" s="47">
        <v>782.8</v>
      </c>
      <c r="G793" s="47">
        <v>2.852E-2</v>
      </c>
      <c r="H793" s="14"/>
    </row>
    <row r="794" spans="6:8" x14ac:dyDescent="0.25">
      <c r="F794" s="47">
        <v>783</v>
      </c>
      <c r="G794" s="47">
        <v>2.8479999999999998E-2</v>
      </c>
      <c r="H794" s="14"/>
    </row>
    <row r="795" spans="6:8" x14ac:dyDescent="0.25">
      <c r="F795" s="47">
        <v>783.2</v>
      </c>
      <c r="G795" s="47">
        <v>2.8379999999999999E-2</v>
      </c>
      <c r="H795" s="14"/>
    </row>
    <row r="796" spans="6:8" x14ac:dyDescent="0.25">
      <c r="F796" s="47">
        <v>783.4</v>
      </c>
      <c r="G796" s="47">
        <v>2.8289999999999999E-2</v>
      </c>
      <c r="H796" s="14"/>
    </row>
    <row r="797" spans="6:8" x14ac:dyDescent="0.25">
      <c r="F797" s="47">
        <v>783.6</v>
      </c>
      <c r="G797" s="47">
        <v>2.826E-2</v>
      </c>
      <c r="H797" s="14"/>
    </row>
    <row r="798" spans="6:8" x14ac:dyDescent="0.25">
      <c r="F798" s="47">
        <v>783.8</v>
      </c>
      <c r="G798" s="47">
        <v>2.8209999999999999E-2</v>
      </c>
      <c r="H798" s="14"/>
    </row>
    <row r="799" spans="6:8" x14ac:dyDescent="0.25">
      <c r="F799" s="47">
        <v>784</v>
      </c>
      <c r="G799" s="47">
        <v>2.81E-2</v>
      </c>
      <c r="H799" s="14"/>
    </row>
    <row r="800" spans="6:8" x14ac:dyDescent="0.25">
      <c r="F800" s="47">
        <v>784.2</v>
      </c>
      <c r="G800" s="47">
        <v>2.7980000000000001E-2</v>
      </c>
      <c r="H800" s="14"/>
    </row>
    <row r="801" spans="6:8" x14ac:dyDescent="0.25">
      <c r="F801" s="47">
        <v>784.4</v>
      </c>
      <c r="G801" s="47">
        <v>2.7910000000000001E-2</v>
      </c>
      <c r="H801" s="14"/>
    </row>
    <row r="802" spans="6:8" x14ac:dyDescent="0.25">
      <c r="F802" s="47">
        <v>784.6</v>
      </c>
      <c r="G802" s="47">
        <v>2.7820000000000001E-2</v>
      </c>
      <c r="H802" s="14"/>
    </row>
    <row r="803" spans="6:8" x14ac:dyDescent="0.25">
      <c r="F803" s="47">
        <v>784.8</v>
      </c>
      <c r="G803" s="47">
        <v>2.7730000000000001E-2</v>
      </c>
      <c r="H803" s="14"/>
    </row>
    <row r="804" spans="6:8" x14ac:dyDescent="0.25">
      <c r="F804" s="47">
        <v>785</v>
      </c>
      <c r="G804" s="47">
        <v>2.7619999999999999E-2</v>
      </c>
      <c r="H804" s="14"/>
    </row>
    <row r="805" spans="6:8" x14ac:dyDescent="0.25">
      <c r="F805" s="47">
        <v>785.2</v>
      </c>
      <c r="G805" s="47">
        <v>2.7519999999999999E-2</v>
      </c>
      <c r="H805" s="14"/>
    </row>
    <row r="806" spans="6:8" x14ac:dyDescent="0.25">
      <c r="F806" s="47">
        <v>785.4</v>
      </c>
      <c r="G806" s="47">
        <v>2.7449999999999999E-2</v>
      </c>
      <c r="H806" s="14"/>
    </row>
    <row r="807" spans="6:8" x14ac:dyDescent="0.25">
      <c r="F807" s="47">
        <v>785.6</v>
      </c>
      <c r="G807" s="47">
        <v>2.7349999999999999E-2</v>
      </c>
      <c r="H807" s="14"/>
    </row>
    <row r="808" spans="6:8" x14ac:dyDescent="0.25">
      <c r="F808" s="47">
        <v>785.8</v>
      </c>
      <c r="G808" s="47">
        <v>2.7289999999999998E-2</v>
      </c>
      <c r="H808" s="14"/>
    </row>
    <row r="809" spans="6:8" x14ac:dyDescent="0.25">
      <c r="F809" s="47">
        <v>786</v>
      </c>
      <c r="G809" s="47">
        <v>2.7220000000000001E-2</v>
      </c>
      <c r="H809" s="14"/>
    </row>
    <row r="810" spans="6:8" x14ac:dyDescent="0.25">
      <c r="F810" s="47">
        <v>786.2</v>
      </c>
      <c r="G810" s="47">
        <v>2.7140000000000001E-2</v>
      </c>
      <c r="H810" s="14"/>
    </row>
    <row r="811" spans="6:8" x14ac:dyDescent="0.25">
      <c r="F811" s="47">
        <v>786.4</v>
      </c>
      <c r="G811" s="47">
        <v>2.7060000000000001E-2</v>
      </c>
      <c r="H811" s="14"/>
    </row>
    <row r="812" spans="6:8" x14ac:dyDescent="0.25">
      <c r="F812" s="47">
        <v>786.6</v>
      </c>
      <c r="G812" s="47">
        <v>2.7040000000000002E-2</v>
      </c>
      <c r="H812" s="14"/>
    </row>
    <row r="813" spans="6:8" x14ac:dyDescent="0.25">
      <c r="F813" s="47">
        <v>786.8</v>
      </c>
      <c r="G813" s="47">
        <v>2.6950000000000002E-2</v>
      </c>
      <c r="H813" s="14"/>
    </row>
    <row r="814" spans="6:8" x14ac:dyDescent="0.25">
      <c r="F814" s="47">
        <v>787</v>
      </c>
      <c r="G814" s="47">
        <v>2.6929999999999999E-2</v>
      </c>
      <c r="H814" s="14"/>
    </row>
    <row r="815" spans="6:8" x14ac:dyDescent="0.25">
      <c r="F815" s="47">
        <v>787.2</v>
      </c>
      <c r="G815" s="47">
        <v>2.6859999999999998E-2</v>
      </c>
      <c r="H815" s="14"/>
    </row>
    <row r="816" spans="6:8" x14ac:dyDescent="0.25">
      <c r="F816" s="47">
        <v>787.4</v>
      </c>
      <c r="G816" s="47">
        <v>2.681E-2</v>
      </c>
      <c r="H816" s="14"/>
    </row>
    <row r="817" spans="6:8" x14ac:dyDescent="0.25">
      <c r="F817" s="47">
        <v>787.6</v>
      </c>
      <c r="G817" s="47">
        <v>2.6769999999999999E-2</v>
      </c>
      <c r="H817" s="14"/>
    </row>
    <row r="818" spans="6:8" x14ac:dyDescent="0.25">
      <c r="F818" s="47">
        <v>787.8</v>
      </c>
      <c r="G818" s="47">
        <v>2.673E-2</v>
      </c>
      <c r="H818" s="14"/>
    </row>
    <row r="819" spans="6:8" x14ac:dyDescent="0.25">
      <c r="F819" s="47">
        <v>788</v>
      </c>
      <c r="G819" s="47">
        <v>2.6679999999999999E-2</v>
      </c>
      <c r="H819" s="14"/>
    </row>
    <row r="820" spans="6:8" x14ac:dyDescent="0.25">
      <c r="F820" s="47">
        <v>788.2</v>
      </c>
      <c r="G820" s="47">
        <v>2.6610000000000002E-2</v>
      </c>
      <c r="H820" s="14"/>
    </row>
    <row r="821" spans="6:8" x14ac:dyDescent="0.25">
      <c r="F821" s="47">
        <v>788.4</v>
      </c>
      <c r="G821" s="47">
        <v>2.6540000000000001E-2</v>
      </c>
      <c r="H821" s="14"/>
    </row>
    <row r="822" spans="6:8" x14ac:dyDescent="0.25">
      <c r="F822" s="47">
        <v>788.6</v>
      </c>
      <c r="G822" s="47">
        <v>2.649E-2</v>
      </c>
      <c r="H822" s="14"/>
    </row>
    <row r="823" spans="6:8" x14ac:dyDescent="0.25">
      <c r="F823" s="47">
        <v>788.8</v>
      </c>
      <c r="G823" s="47">
        <v>2.6380000000000001E-2</v>
      </c>
      <c r="H823" s="14"/>
    </row>
    <row r="824" spans="6:8" x14ac:dyDescent="0.25">
      <c r="F824" s="47">
        <v>789</v>
      </c>
      <c r="G824" s="47">
        <v>2.6349999999999998E-2</v>
      </c>
      <c r="H824" s="14"/>
    </row>
    <row r="825" spans="6:8" x14ac:dyDescent="0.25">
      <c r="F825" s="47">
        <v>789.2</v>
      </c>
      <c r="G825" s="47">
        <v>2.6280000000000001E-2</v>
      </c>
      <c r="H825" s="14"/>
    </row>
    <row r="826" spans="6:8" x14ac:dyDescent="0.25">
      <c r="F826" s="47">
        <v>789.4</v>
      </c>
      <c r="G826" s="47">
        <v>2.622E-2</v>
      </c>
      <c r="H826" s="14"/>
    </row>
    <row r="827" spans="6:8" x14ac:dyDescent="0.25">
      <c r="F827" s="47">
        <v>789.6</v>
      </c>
      <c r="G827" s="47">
        <v>2.614E-2</v>
      </c>
      <c r="H827" s="14"/>
    </row>
    <row r="828" spans="6:8" x14ac:dyDescent="0.25">
      <c r="F828" s="47">
        <v>789.8</v>
      </c>
      <c r="G828" s="47">
        <v>2.6110000000000001E-2</v>
      </c>
      <c r="H828" s="14"/>
    </row>
    <row r="829" spans="6:8" x14ac:dyDescent="0.25">
      <c r="F829" s="47">
        <v>790</v>
      </c>
      <c r="G829" s="47">
        <v>2.6100000000000002E-2</v>
      </c>
      <c r="H829" s="14"/>
    </row>
    <row r="830" spans="6:8" x14ac:dyDescent="0.25">
      <c r="F830" s="47">
        <v>790.2</v>
      </c>
      <c r="G830" s="47">
        <v>2.5989999999999999E-2</v>
      </c>
      <c r="H830" s="14"/>
    </row>
    <row r="831" spans="6:8" x14ac:dyDescent="0.25">
      <c r="F831" s="47">
        <v>790.4</v>
      </c>
      <c r="G831" s="47">
        <v>2.5899999999999999E-2</v>
      </c>
      <c r="H831" s="14"/>
    </row>
    <row r="832" spans="6:8" x14ac:dyDescent="0.25">
      <c r="F832" s="47">
        <v>790.6</v>
      </c>
      <c r="G832" s="47">
        <v>2.5839999999999998E-2</v>
      </c>
      <c r="H832" s="14"/>
    </row>
    <row r="833" spans="6:8" x14ac:dyDescent="0.25">
      <c r="F833" s="47">
        <v>790.8</v>
      </c>
      <c r="G833" s="47">
        <v>2.5739999999999999E-2</v>
      </c>
      <c r="H833" s="14"/>
    </row>
    <row r="834" spans="6:8" x14ac:dyDescent="0.25">
      <c r="F834" s="47">
        <v>791</v>
      </c>
      <c r="G834" s="47">
        <v>2.5649999999999999E-2</v>
      </c>
      <c r="H834" s="14"/>
    </row>
    <row r="835" spans="6:8" x14ac:dyDescent="0.25">
      <c r="F835" s="47">
        <v>791.2</v>
      </c>
      <c r="G835" s="47">
        <v>2.563E-2</v>
      </c>
      <c r="H835" s="14"/>
    </row>
    <row r="836" spans="6:8" x14ac:dyDescent="0.25">
      <c r="F836" s="47">
        <v>791.4</v>
      </c>
      <c r="G836" s="47">
        <v>2.5579999999999999E-2</v>
      </c>
      <c r="H836" s="14"/>
    </row>
    <row r="837" spans="6:8" x14ac:dyDescent="0.25">
      <c r="F837" s="47">
        <v>791.6</v>
      </c>
      <c r="G837" s="47">
        <v>2.5489999999999999E-2</v>
      </c>
      <c r="H837" s="14"/>
    </row>
    <row r="838" spans="6:8" x14ac:dyDescent="0.25">
      <c r="F838" s="47">
        <v>791.8</v>
      </c>
      <c r="G838" s="47">
        <v>2.5430000000000001E-2</v>
      </c>
      <c r="H838" s="14"/>
    </row>
    <row r="839" spans="6:8" x14ac:dyDescent="0.25">
      <c r="F839" s="47">
        <v>792</v>
      </c>
      <c r="G839" s="47">
        <v>2.537E-2</v>
      </c>
      <c r="H839" s="14"/>
    </row>
    <row r="840" spans="6:8" x14ac:dyDescent="0.25">
      <c r="F840" s="47">
        <v>792.2</v>
      </c>
      <c r="G840" s="47">
        <v>2.5319999999999999E-2</v>
      </c>
      <c r="H840" s="14"/>
    </row>
    <row r="841" spans="6:8" x14ac:dyDescent="0.25">
      <c r="F841" s="47">
        <v>792.4</v>
      </c>
      <c r="G841" s="47">
        <v>2.5250000000000002E-2</v>
      </c>
      <c r="H841" s="14"/>
    </row>
    <row r="842" spans="6:8" x14ac:dyDescent="0.25">
      <c r="F842" s="47">
        <v>792.6</v>
      </c>
      <c r="G842" s="47">
        <v>2.5180000000000001E-2</v>
      </c>
      <c r="H842" s="14"/>
    </row>
    <row r="843" spans="6:8" x14ac:dyDescent="0.25">
      <c r="F843" s="47">
        <v>792.8</v>
      </c>
      <c r="G843" s="47">
        <v>2.512E-2</v>
      </c>
      <c r="H843" s="14"/>
    </row>
    <row r="844" spans="6:8" x14ac:dyDescent="0.25">
      <c r="F844" s="47">
        <v>793</v>
      </c>
      <c r="G844" s="47">
        <v>2.5049999999999999E-2</v>
      </c>
      <c r="H844" s="14"/>
    </row>
    <row r="845" spans="6:8" x14ac:dyDescent="0.25">
      <c r="F845" s="47">
        <v>793.2</v>
      </c>
      <c r="G845" s="47">
        <v>2.496E-2</v>
      </c>
      <c r="H845" s="14"/>
    </row>
    <row r="846" spans="6:8" x14ac:dyDescent="0.25">
      <c r="F846" s="47">
        <v>793.4</v>
      </c>
      <c r="G846" s="47">
        <v>2.4920000000000001E-2</v>
      </c>
      <c r="H846" s="14"/>
    </row>
    <row r="847" spans="6:8" x14ac:dyDescent="0.25">
      <c r="F847" s="47">
        <v>793.6</v>
      </c>
      <c r="G847" s="47">
        <v>2.4850000000000001E-2</v>
      </c>
      <c r="H847" s="14"/>
    </row>
    <row r="848" spans="6:8" x14ac:dyDescent="0.25">
      <c r="F848" s="47">
        <v>793.8</v>
      </c>
      <c r="G848" s="47">
        <v>2.4799999999999999E-2</v>
      </c>
      <c r="H848" s="14"/>
    </row>
    <row r="849" spans="6:8" x14ac:dyDescent="0.25">
      <c r="F849" s="47">
        <v>794</v>
      </c>
      <c r="G849" s="47">
        <v>2.4750000000000001E-2</v>
      </c>
      <c r="H849" s="14"/>
    </row>
    <row r="850" spans="6:8" x14ac:dyDescent="0.25">
      <c r="F850" s="47">
        <v>794.2</v>
      </c>
      <c r="G850" s="47">
        <v>2.4670000000000001E-2</v>
      </c>
      <c r="H850" s="14"/>
    </row>
    <row r="851" spans="6:8" x14ac:dyDescent="0.25">
      <c r="F851" s="47">
        <v>794.4</v>
      </c>
      <c r="G851" s="47">
        <v>2.461E-2</v>
      </c>
      <c r="H851" s="14"/>
    </row>
    <row r="852" spans="6:8" x14ac:dyDescent="0.25">
      <c r="F852" s="47">
        <v>794.6</v>
      </c>
      <c r="G852" s="47">
        <v>2.4590000000000001E-2</v>
      </c>
      <c r="H852" s="14"/>
    </row>
    <row r="853" spans="6:8" x14ac:dyDescent="0.25">
      <c r="F853" s="47">
        <v>794.8</v>
      </c>
      <c r="G853" s="47">
        <v>2.4539999999999999E-2</v>
      </c>
      <c r="H853" s="14"/>
    </row>
    <row r="854" spans="6:8" x14ac:dyDescent="0.25">
      <c r="F854" s="47">
        <v>795</v>
      </c>
      <c r="G854" s="47">
        <v>2.4500000000000001E-2</v>
      </c>
      <c r="H854" s="14"/>
    </row>
    <row r="855" spans="6:8" x14ac:dyDescent="0.25">
      <c r="F855" s="47">
        <v>795.2</v>
      </c>
      <c r="G855" s="47">
        <v>2.4420000000000001E-2</v>
      </c>
      <c r="H855" s="14"/>
    </row>
    <row r="856" spans="6:8" x14ac:dyDescent="0.25">
      <c r="F856" s="47">
        <v>795.4</v>
      </c>
      <c r="G856" s="47">
        <v>2.436E-2</v>
      </c>
      <c r="H856" s="14"/>
    </row>
    <row r="857" spans="6:8" x14ac:dyDescent="0.25">
      <c r="F857" s="47">
        <v>795.6</v>
      </c>
      <c r="G857" s="47">
        <v>2.4289999999999999E-2</v>
      </c>
      <c r="H857" s="14"/>
    </row>
    <row r="858" spans="6:8" x14ac:dyDescent="0.25">
      <c r="F858" s="47">
        <v>795.8</v>
      </c>
      <c r="G858" s="47">
        <v>2.427E-2</v>
      </c>
      <c r="H858" s="14"/>
    </row>
    <row r="859" spans="6:8" x14ac:dyDescent="0.25">
      <c r="F859" s="47">
        <v>796</v>
      </c>
      <c r="G859" s="47">
        <v>2.419E-2</v>
      </c>
      <c r="H859" s="14"/>
    </row>
    <row r="860" spans="6:8" x14ac:dyDescent="0.25">
      <c r="F860" s="47">
        <v>796.2</v>
      </c>
      <c r="G860" s="47">
        <v>2.4140000000000002E-2</v>
      </c>
      <c r="H860" s="14"/>
    </row>
    <row r="861" spans="6:8" x14ac:dyDescent="0.25">
      <c r="F861" s="47">
        <v>796.4</v>
      </c>
      <c r="G861" s="47">
        <v>2.4049999999999998E-2</v>
      </c>
      <c r="H861" s="14"/>
    </row>
    <row r="862" spans="6:8" x14ac:dyDescent="0.25">
      <c r="F862" s="47">
        <v>796.6</v>
      </c>
      <c r="G862" s="47">
        <v>2.3939999999999999E-2</v>
      </c>
      <c r="H862" s="14"/>
    </row>
    <row r="863" spans="6:8" x14ac:dyDescent="0.25">
      <c r="F863" s="47">
        <v>796.8</v>
      </c>
      <c r="G863" s="47">
        <v>2.3879999999999998E-2</v>
      </c>
      <c r="H863" s="14"/>
    </row>
    <row r="864" spans="6:8" x14ac:dyDescent="0.25">
      <c r="F864" s="47">
        <v>797</v>
      </c>
      <c r="G864" s="47">
        <v>2.3820000000000001E-2</v>
      </c>
      <c r="H864" s="14"/>
    </row>
    <row r="865" spans="6:8" x14ac:dyDescent="0.25">
      <c r="F865" s="47">
        <v>797.2</v>
      </c>
      <c r="G865" s="47">
        <v>2.375E-2</v>
      </c>
      <c r="H865" s="14"/>
    </row>
    <row r="866" spans="6:8" x14ac:dyDescent="0.25">
      <c r="F866" s="47">
        <v>797.4</v>
      </c>
      <c r="G866" s="47">
        <v>2.368E-2</v>
      </c>
      <c r="H866" s="14"/>
    </row>
    <row r="867" spans="6:8" x14ac:dyDescent="0.25">
      <c r="F867" s="47">
        <v>797.6</v>
      </c>
      <c r="G867" s="47">
        <v>2.367E-2</v>
      </c>
      <c r="H867" s="14"/>
    </row>
    <row r="868" spans="6:8" x14ac:dyDescent="0.25">
      <c r="F868" s="47">
        <v>797.8</v>
      </c>
      <c r="G868" s="47">
        <v>2.3619999999999999E-2</v>
      </c>
      <c r="H868" s="14"/>
    </row>
    <row r="869" spans="6:8" x14ac:dyDescent="0.25">
      <c r="F869" s="47">
        <v>798</v>
      </c>
      <c r="G869" s="47">
        <v>2.3529999999999999E-2</v>
      </c>
      <c r="H869" s="14"/>
    </row>
    <row r="870" spans="6:8" x14ac:dyDescent="0.25">
      <c r="F870" s="47">
        <v>798.2</v>
      </c>
      <c r="G870" s="47">
        <v>2.3480000000000001E-2</v>
      </c>
      <c r="H870" s="14"/>
    </row>
    <row r="871" spans="6:8" x14ac:dyDescent="0.25">
      <c r="F871" s="47">
        <v>798.4</v>
      </c>
      <c r="G871" s="47">
        <v>2.3439999999999999E-2</v>
      </c>
      <c r="H871" s="14"/>
    </row>
    <row r="872" spans="6:8" x14ac:dyDescent="0.25">
      <c r="F872" s="47">
        <v>798.6</v>
      </c>
      <c r="G872" s="47">
        <v>2.3390000000000001E-2</v>
      </c>
      <c r="H872" s="14"/>
    </row>
    <row r="873" spans="6:8" x14ac:dyDescent="0.25">
      <c r="F873" s="47">
        <v>798.8</v>
      </c>
      <c r="G873" s="47">
        <v>2.3300000000000001E-2</v>
      </c>
      <c r="H873" s="14"/>
    </row>
    <row r="874" spans="6:8" x14ac:dyDescent="0.25">
      <c r="F874" s="47">
        <v>799</v>
      </c>
      <c r="G874" s="47">
        <v>2.325E-2</v>
      </c>
      <c r="H874" s="14"/>
    </row>
    <row r="875" spans="6:8" x14ac:dyDescent="0.25">
      <c r="F875" s="47">
        <v>799.2</v>
      </c>
      <c r="G875" s="47">
        <v>2.315E-2</v>
      </c>
      <c r="H875" s="14"/>
    </row>
    <row r="876" spans="6:8" x14ac:dyDescent="0.25">
      <c r="F876" s="47">
        <v>799.4</v>
      </c>
      <c r="G876" s="47">
        <v>2.3040000000000001E-2</v>
      </c>
      <c r="H876" s="14"/>
    </row>
    <row r="877" spans="6:8" x14ac:dyDescent="0.25">
      <c r="F877" s="47">
        <v>799.6</v>
      </c>
      <c r="G877" s="47">
        <v>2.9059999999999999E-2</v>
      </c>
      <c r="H877" s="14"/>
    </row>
    <row r="878" spans="6:8" x14ac:dyDescent="0.25">
      <c r="F878" s="47">
        <v>799.8</v>
      </c>
      <c r="G878" s="47">
        <v>2.8930000000000001E-2</v>
      </c>
      <c r="H878" s="14"/>
    </row>
    <row r="879" spans="6:8" x14ac:dyDescent="0.25">
      <c r="F879" s="47">
        <v>800</v>
      </c>
      <c r="G879" s="47">
        <v>2.8799999999999999E-2</v>
      </c>
      <c r="H879" s="14"/>
    </row>
  </sheetData>
  <mergeCells count="2">
    <mergeCell ref="A2:C2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3593-8403-42AA-A46B-D1D50322B407}">
  <dimension ref="A2:Q280"/>
  <sheetViews>
    <sheetView zoomScale="40" zoomScaleNormal="40" workbookViewId="0">
      <selection activeCell="L21" sqref="L21"/>
    </sheetView>
  </sheetViews>
  <sheetFormatPr defaultRowHeight="13.8" x14ac:dyDescent="0.25"/>
  <cols>
    <col min="1" max="1" width="15.109375" customWidth="1"/>
    <col min="2" max="2" width="10.5546875" customWidth="1"/>
    <col min="9" max="9" width="13.33203125" customWidth="1"/>
    <col min="10" max="10" width="12.44140625" customWidth="1"/>
    <col min="11" max="11" width="13.109375" customWidth="1"/>
    <col min="12" max="12" width="12.88671875" customWidth="1"/>
  </cols>
  <sheetData>
    <row r="2" spans="1:17" x14ac:dyDescent="0.25">
      <c r="A2" s="125" t="s">
        <v>384</v>
      </c>
      <c r="B2" s="125"/>
      <c r="C2" s="125"/>
      <c r="D2" s="125"/>
      <c r="E2" s="125"/>
      <c r="F2" s="125"/>
      <c r="G2" s="125"/>
      <c r="I2" s="125" t="s">
        <v>302</v>
      </c>
      <c r="J2" s="125"/>
      <c r="K2" s="125"/>
      <c r="L2" s="125"/>
      <c r="M2" s="125"/>
      <c r="N2" s="125"/>
    </row>
    <row r="4" spans="1:17" ht="14.4" x14ac:dyDescent="0.3">
      <c r="A4" s="3" t="s">
        <v>427</v>
      </c>
      <c r="B4" s="3" t="s">
        <v>191</v>
      </c>
      <c r="C4" s="3" t="s">
        <v>191</v>
      </c>
      <c r="D4" s="3" t="s">
        <v>191</v>
      </c>
      <c r="E4" s="3" t="s">
        <v>191</v>
      </c>
      <c r="F4" s="3" t="s">
        <v>191</v>
      </c>
      <c r="G4" s="3" t="s">
        <v>191</v>
      </c>
      <c r="I4" s="3" t="s">
        <v>192</v>
      </c>
      <c r="J4" s="3" t="s">
        <v>68</v>
      </c>
      <c r="K4" s="3" t="s">
        <v>69</v>
      </c>
      <c r="L4" s="3" t="s">
        <v>70</v>
      </c>
      <c r="M4" s="16" t="s">
        <v>271</v>
      </c>
      <c r="N4" s="16" t="s">
        <v>257</v>
      </c>
    </row>
    <row r="5" spans="1:17" x14ac:dyDescent="0.25">
      <c r="A5" s="47">
        <v>250</v>
      </c>
      <c r="B5" s="47">
        <v>3.0000000000000001E-3</v>
      </c>
      <c r="C5" s="47">
        <v>1.2E-2</v>
      </c>
      <c r="D5" s="47">
        <v>0.03</v>
      </c>
      <c r="E5" s="47">
        <v>0.10199999999999999</v>
      </c>
      <c r="F5" s="47">
        <v>0.13400000000000001</v>
      </c>
      <c r="G5" s="47">
        <v>0.18099999999999999</v>
      </c>
      <c r="I5" s="47">
        <v>0</v>
      </c>
      <c r="J5" s="47">
        <v>3.7000000000000002E-3</v>
      </c>
      <c r="K5" s="47">
        <v>4.3E-3</v>
      </c>
      <c r="L5" s="47">
        <v>4.1000000000000003E-3</v>
      </c>
      <c r="M5" s="47">
        <f>AVERAGE(J5:L5)</f>
        <v>4.0333333333333332E-3</v>
      </c>
      <c r="N5" s="47">
        <f>STDEV(J5:L5)</f>
        <v>3.0550504633038926E-4</v>
      </c>
      <c r="Q5" s="1"/>
    </row>
    <row r="6" spans="1:17" x14ac:dyDescent="0.25">
      <c r="A6" s="47">
        <v>252</v>
      </c>
      <c r="B6" s="47">
        <v>4.0000000000000001E-3</v>
      </c>
      <c r="C6" s="47">
        <v>1.0999999999999999E-2</v>
      </c>
      <c r="D6" s="47">
        <v>2.8000000000000001E-2</v>
      </c>
      <c r="E6" s="47">
        <v>9.6000000000000002E-2</v>
      </c>
      <c r="F6" s="47">
        <v>0.127</v>
      </c>
      <c r="G6" s="47">
        <v>0.17199999999999999</v>
      </c>
      <c r="I6" s="47">
        <v>2.5</v>
      </c>
      <c r="J6" s="47">
        <v>3.2000000000000001E-2</v>
      </c>
      <c r="K6" s="47">
        <v>0.03</v>
      </c>
      <c r="L6" s="47">
        <v>3.3000000000000002E-2</v>
      </c>
      <c r="M6" s="47">
        <f t="shared" ref="M6:M10" si="0">AVERAGE(J6:L6)</f>
        <v>3.1666666666666669E-2</v>
      </c>
      <c r="N6" s="47">
        <f t="shared" ref="N6:N10" si="1">STDEV(J6:L6)</f>
        <v>1.5275252316519481E-3</v>
      </c>
    </row>
    <row r="7" spans="1:17" x14ac:dyDescent="0.25">
      <c r="A7" s="47">
        <v>254</v>
      </c>
      <c r="B7" s="47">
        <v>5.0000000000000001E-3</v>
      </c>
      <c r="C7" s="47">
        <v>1.0999999999999999E-2</v>
      </c>
      <c r="D7" s="47">
        <v>2.5999999999999999E-2</v>
      </c>
      <c r="E7" s="47">
        <v>9.2999999999999999E-2</v>
      </c>
      <c r="F7" s="47">
        <v>0.122</v>
      </c>
      <c r="G7" s="47">
        <v>0.16700000000000001</v>
      </c>
      <c r="I7" s="47">
        <v>5</v>
      </c>
      <c r="J7" s="47">
        <v>6.2E-2</v>
      </c>
      <c r="K7" s="47">
        <v>6.3E-2</v>
      </c>
      <c r="L7" s="47">
        <v>5.8999999999999997E-2</v>
      </c>
      <c r="M7" s="47">
        <f t="shared" si="0"/>
        <v>6.133333333333333E-2</v>
      </c>
      <c r="N7" s="47">
        <f t="shared" si="1"/>
        <v>2.0816659994661343E-3</v>
      </c>
    </row>
    <row r="8" spans="1:17" x14ac:dyDescent="0.25">
      <c r="A8" s="47">
        <v>256</v>
      </c>
      <c r="B8" s="47">
        <v>4.0000000000000001E-3</v>
      </c>
      <c r="C8" s="47">
        <v>8.9999999999999993E-3</v>
      </c>
      <c r="D8" s="47">
        <v>2.5999999999999999E-2</v>
      </c>
      <c r="E8" s="47">
        <v>8.8999999999999996E-2</v>
      </c>
      <c r="F8" s="47">
        <v>0.11799999999999999</v>
      </c>
      <c r="G8" s="47">
        <v>0.16</v>
      </c>
      <c r="I8" s="47">
        <v>10</v>
      </c>
      <c r="J8" s="47">
        <v>0.14299999999999999</v>
      </c>
      <c r="K8" s="47">
        <v>0.13500000000000001</v>
      </c>
      <c r="L8" s="47">
        <v>0.13</v>
      </c>
      <c r="M8" s="47">
        <f t="shared" si="0"/>
        <v>0.13600000000000001</v>
      </c>
      <c r="N8" s="47">
        <f t="shared" si="1"/>
        <v>6.5574385243019912E-3</v>
      </c>
    </row>
    <row r="9" spans="1:17" x14ac:dyDescent="0.25">
      <c r="A9" s="47">
        <v>258</v>
      </c>
      <c r="B9" s="47">
        <v>4.0000000000000001E-3</v>
      </c>
      <c r="C9" s="47">
        <v>8.0000000000000002E-3</v>
      </c>
      <c r="D9" s="47">
        <v>2.5000000000000001E-2</v>
      </c>
      <c r="E9" s="47">
        <v>8.6999999999999994E-2</v>
      </c>
      <c r="F9" s="47">
        <v>0.11700000000000001</v>
      </c>
      <c r="G9" s="47">
        <v>0.161</v>
      </c>
      <c r="I9" s="47">
        <v>15</v>
      </c>
      <c r="J9" s="47">
        <v>0.19400000000000001</v>
      </c>
      <c r="K9" s="47">
        <v>0.19600000000000001</v>
      </c>
      <c r="L9" s="47">
        <v>0.185</v>
      </c>
      <c r="M9" s="47">
        <f t="shared" si="0"/>
        <v>0.19166666666666665</v>
      </c>
      <c r="N9" s="47">
        <f t="shared" si="1"/>
        <v>5.8594652770823201E-3</v>
      </c>
    </row>
    <row r="10" spans="1:17" x14ac:dyDescent="0.25">
      <c r="A10" s="47">
        <v>260</v>
      </c>
      <c r="B10" s="47">
        <v>6.0000000000000001E-3</v>
      </c>
      <c r="C10" s="47">
        <v>8.9999999999999993E-3</v>
      </c>
      <c r="D10" s="47">
        <v>2.7E-2</v>
      </c>
      <c r="E10" s="47">
        <v>8.8999999999999996E-2</v>
      </c>
      <c r="F10" s="47">
        <v>0.122</v>
      </c>
      <c r="G10" s="47">
        <v>0.16500000000000001</v>
      </c>
      <c r="I10" s="47">
        <v>20</v>
      </c>
      <c r="J10" s="47">
        <v>0.254</v>
      </c>
      <c r="K10" s="47">
        <v>0.25800000000000001</v>
      </c>
      <c r="L10" s="47">
        <v>0.26600000000000001</v>
      </c>
      <c r="M10" s="47">
        <f t="shared" si="0"/>
        <v>0.25933333333333336</v>
      </c>
      <c r="N10" s="47">
        <f t="shared" si="1"/>
        <v>6.1101009266077916E-3</v>
      </c>
    </row>
    <row r="11" spans="1:17" x14ac:dyDescent="0.25">
      <c r="A11" s="47">
        <v>262</v>
      </c>
      <c r="B11" s="47">
        <v>8.9999999999999993E-3</v>
      </c>
      <c r="C11" s="47">
        <v>8.9999999999999993E-3</v>
      </c>
      <c r="D11" s="47">
        <v>2.9000000000000001E-2</v>
      </c>
      <c r="E11" s="47">
        <v>9.0999999999999998E-2</v>
      </c>
      <c r="F11" s="47">
        <v>0.126</v>
      </c>
      <c r="G11" s="47">
        <v>0.17299999999999999</v>
      </c>
      <c r="I11" s="14"/>
      <c r="J11" s="14"/>
      <c r="K11" s="14"/>
      <c r="L11" s="14"/>
      <c r="M11" s="14"/>
      <c r="N11" s="14"/>
    </row>
    <row r="12" spans="1:17" x14ac:dyDescent="0.25">
      <c r="A12" s="47">
        <v>264</v>
      </c>
      <c r="B12" s="47">
        <v>8.9999999999999993E-3</v>
      </c>
      <c r="C12" s="47">
        <v>1.0999999999999999E-2</v>
      </c>
      <c r="D12" s="47">
        <v>3.2000000000000001E-2</v>
      </c>
      <c r="E12" s="47">
        <v>9.8000000000000004E-2</v>
      </c>
      <c r="F12" s="47">
        <v>0.13100000000000001</v>
      </c>
      <c r="G12" s="47">
        <v>0.17899999999999999</v>
      </c>
    </row>
    <row r="13" spans="1:17" x14ac:dyDescent="0.25">
      <c r="A13" s="47">
        <v>266</v>
      </c>
      <c r="B13" s="47">
        <v>1.2E-2</v>
      </c>
      <c r="C13" s="47">
        <v>1.2E-2</v>
      </c>
      <c r="D13" s="47">
        <v>3.2000000000000001E-2</v>
      </c>
      <c r="E13" s="47">
        <v>0.1</v>
      </c>
      <c r="F13" s="47">
        <v>0.13900000000000001</v>
      </c>
      <c r="G13" s="47">
        <v>0.19500000000000001</v>
      </c>
    </row>
    <row r="14" spans="1:17" x14ac:dyDescent="0.25">
      <c r="A14" s="47">
        <v>268</v>
      </c>
      <c r="B14" s="47">
        <v>1.2E-2</v>
      </c>
      <c r="C14" s="47">
        <v>1.2E-2</v>
      </c>
      <c r="D14" s="47">
        <v>3.5999999999999997E-2</v>
      </c>
      <c r="E14" s="47">
        <v>0.106</v>
      </c>
      <c r="F14" s="47">
        <v>0.14599999999999999</v>
      </c>
      <c r="G14" s="47">
        <v>0.20100000000000001</v>
      </c>
    </row>
    <row r="15" spans="1:17" x14ac:dyDescent="0.25">
      <c r="A15" s="47">
        <v>270</v>
      </c>
      <c r="B15" s="47">
        <v>1.0999999999999999E-2</v>
      </c>
      <c r="C15" s="47">
        <v>0.01</v>
      </c>
      <c r="D15" s="47">
        <v>3.4000000000000002E-2</v>
      </c>
      <c r="E15" s="47">
        <v>0.105</v>
      </c>
      <c r="F15" s="47">
        <v>0.151</v>
      </c>
      <c r="G15" s="47">
        <v>0.20699999999999999</v>
      </c>
    </row>
    <row r="16" spans="1:17" x14ac:dyDescent="0.25">
      <c r="A16" s="47">
        <v>272</v>
      </c>
      <c r="B16" s="47">
        <v>1.0999999999999999E-2</v>
      </c>
      <c r="C16" s="47">
        <v>0.01</v>
      </c>
      <c r="D16" s="47">
        <v>4.1000000000000002E-2</v>
      </c>
      <c r="E16" s="47">
        <v>0.108</v>
      </c>
      <c r="F16" s="47">
        <v>0.155</v>
      </c>
      <c r="G16" s="47">
        <v>0.21099999999999999</v>
      </c>
    </row>
    <row r="17" spans="1:7" x14ac:dyDescent="0.25">
      <c r="A17" s="47">
        <v>274</v>
      </c>
      <c r="B17" s="47">
        <v>1.9E-2</v>
      </c>
      <c r="C17" s="47">
        <v>8.9999999999999993E-3</v>
      </c>
      <c r="D17" s="47">
        <v>3.6999999999999998E-2</v>
      </c>
      <c r="E17" s="47">
        <v>0.111</v>
      </c>
      <c r="F17" s="47">
        <v>0.157</v>
      </c>
      <c r="G17" s="47">
        <v>0.217</v>
      </c>
    </row>
    <row r="18" spans="1:7" x14ac:dyDescent="0.25">
      <c r="A18" s="47">
        <v>276</v>
      </c>
      <c r="B18" s="47">
        <v>1.2999999999999999E-2</v>
      </c>
      <c r="C18" s="47">
        <v>8.0000000000000002E-3</v>
      </c>
      <c r="D18" s="47">
        <v>3.9E-2</v>
      </c>
      <c r="E18" s="47">
        <v>0.114</v>
      </c>
      <c r="F18" s="47">
        <v>0.16300000000000001</v>
      </c>
      <c r="G18" s="47">
        <v>0.218</v>
      </c>
    </row>
    <row r="19" spans="1:7" x14ac:dyDescent="0.25">
      <c r="A19" s="47">
        <v>278</v>
      </c>
      <c r="B19" s="47">
        <v>1.2999999999999999E-2</v>
      </c>
      <c r="C19" s="47">
        <v>1E-3</v>
      </c>
      <c r="D19" s="47">
        <v>3.1E-2</v>
      </c>
      <c r="E19" s="47">
        <v>0.104</v>
      </c>
      <c r="F19" s="47">
        <v>0.159</v>
      </c>
      <c r="G19" s="47">
        <v>0.223</v>
      </c>
    </row>
    <row r="20" spans="1:7" x14ac:dyDescent="0.25">
      <c r="A20" s="47">
        <v>280</v>
      </c>
      <c r="B20" s="47">
        <v>1.2999999999999999E-2</v>
      </c>
      <c r="C20" s="47">
        <v>6.0000000000000001E-3</v>
      </c>
      <c r="D20" s="47">
        <v>3.5999999999999997E-2</v>
      </c>
      <c r="E20" s="47">
        <v>0.11</v>
      </c>
      <c r="F20" s="47">
        <v>0.161</v>
      </c>
      <c r="G20" s="47">
        <v>0.223</v>
      </c>
    </row>
    <row r="21" spans="1:7" x14ac:dyDescent="0.25">
      <c r="A21" s="47">
        <v>282</v>
      </c>
      <c r="B21" s="47">
        <v>1.4999999999999999E-2</v>
      </c>
      <c r="C21" s="47">
        <v>8.0000000000000002E-3</v>
      </c>
      <c r="D21" s="47">
        <v>3.6999999999999998E-2</v>
      </c>
      <c r="E21" s="47">
        <v>0.108</v>
      </c>
      <c r="F21" s="47">
        <v>0.161</v>
      </c>
      <c r="G21" s="47">
        <v>0.22500000000000001</v>
      </c>
    </row>
    <row r="22" spans="1:7" x14ac:dyDescent="0.25">
      <c r="A22" s="47">
        <v>284</v>
      </c>
      <c r="B22" s="47">
        <v>1.2999999999999999E-2</v>
      </c>
      <c r="C22" s="47">
        <v>3.0000000000000001E-3</v>
      </c>
      <c r="D22" s="47">
        <v>3.5999999999999997E-2</v>
      </c>
      <c r="E22" s="47">
        <v>0.11</v>
      </c>
      <c r="F22" s="47">
        <v>0.16300000000000001</v>
      </c>
      <c r="G22" s="47">
        <v>0.22</v>
      </c>
    </row>
    <row r="23" spans="1:7" x14ac:dyDescent="0.25">
      <c r="A23" s="47">
        <v>286</v>
      </c>
      <c r="B23" s="47">
        <v>1.4E-2</v>
      </c>
      <c r="C23" s="47">
        <v>1.0999999999999999E-2</v>
      </c>
      <c r="D23" s="47">
        <v>3.4000000000000002E-2</v>
      </c>
      <c r="E23" s="47">
        <v>0.106</v>
      </c>
      <c r="F23" s="47">
        <v>0.16</v>
      </c>
      <c r="G23" s="47">
        <v>0.223</v>
      </c>
    </row>
    <row r="24" spans="1:7" x14ac:dyDescent="0.25">
      <c r="A24" s="47">
        <v>288</v>
      </c>
      <c r="B24" s="47">
        <v>1.0999999999999999E-2</v>
      </c>
      <c r="C24" s="47">
        <v>1.4999999999999999E-2</v>
      </c>
      <c r="D24" s="47">
        <v>3.5999999999999997E-2</v>
      </c>
      <c r="E24" s="47">
        <v>0.114</v>
      </c>
      <c r="F24" s="47">
        <v>0.16600000000000001</v>
      </c>
      <c r="G24" s="47">
        <v>0.22900000000000001</v>
      </c>
    </row>
    <row r="25" spans="1:7" x14ac:dyDescent="0.25">
      <c r="A25" s="47">
        <v>290</v>
      </c>
      <c r="B25" s="47">
        <v>7.0000000000000001E-3</v>
      </c>
      <c r="C25" s="47">
        <v>1.7000000000000001E-2</v>
      </c>
      <c r="D25" s="47">
        <v>4.3999999999999997E-2</v>
      </c>
      <c r="E25" s="47">
        <v>0.121</v>
      </c>
      <c r="F25" s="47">
        <v>0.17799999999999999</v>
      </c>
      <c r="G25" s="47">
        <v>0.24299999999999999</v>
      </c>
    </row>
    <row r="26" spans="1:7" x14ac:dyDescent="0.25">
      <c r="A26" s="47">
        <v>292</v>
      </c>
      <c r="B26" s="47">
        <v>5.0000000000000001E-3</v>
      </c>
      <c r="C26" s="47">
        <v>1.7999999999999999E-2</v>
      </c>
      <c r="D26" s="47">
        <v>5.0999999999999997E-2</v>
      </c>
      <c r="E26" s="47">
        <v>0.127</v>
      </c>
      <c r="F26" s="47">
        <v>0.183</v>
      </c>
      <c r="G26" s="47">
        <v>0.252</v>
      </c>
    </row>
    <row r="27" spans="1:7" x14ac:dyDescent="0.25">
      <c r="A27" s="47">
        <v>294</v>
      </c>
      <c r="B27" s="47">
        <v>5.0000000000000001E-3</v>
      </c>
      <c r="C27" s="47">
        <v>2.1999999999999999E-2</v>
      </c>
      <c r="D27" s="47">
        <v>5.0999999999999997E-2</v>
      </c>
      <c r="E27" s="47">
        <v>0.128</v>
      </c>
      <c r="F27" s="47">
        <v>0.185</v>
      </c>
      <c r="G27" s="47">
        <v>0.252</v>
      </c>
    </row>
    <row r="28" spans="1:7" x14ac:dyDescent="0.25">
      <c r="A28" s="47">
        <v>296</v>
      </c>
      <c r="B28" s="47">
        <v>4.0000000000000001E-3</v>
      </c>
      <c r="C28" s="47">
        <v>2.3E-2</v>
      </c>
      <c r="D28" s="47">
        <v>4.8000000000000001E-2</v>
      </c>
      <c r="E28" s="47">
        <v>0.124</v>
      </c>
      <c r="F28" s="47">
        <v>0.17699999999999999</v>
      </c>
      <c r="G28" s="47">
        <v>0.24</v>
      </c>
    </row>
    <row r="29" spans="1:7" x14ac:dyDescent="0.25">
      <c r="A29" s="47">
        <v>298</v>
      </c>
      <c r="B29" s="47">
        <v>5.0000000000000001E-3</v>
      </c>
      <c r="C29" s="47">
        <v>2.1000000000000001E-2</v>
      </c>
      <c r="D29" s="47">
        <v>4.5999999999999999E-2</v>
      </c>
      <c r="E29" s="47">
        <v>0.11899999999999999</v>
      </c>
      <c r="F29" s="47">
        <v>0.16900000000000001</v>
      </c>
      <c r="G29" s="47">
        <v>0.22900000000000001</v>
      </c>
    </row>
    <row r="30" spans="1:7" x14ac:dyDescent="0.25">
      <c r="A30" s="47">
        <v>300</v>
      </c>
      <c r="B30" s="47">
        <v>5.0000000000000001E-3</v>
      </c>
      <c r="C30" s="47">
        <v>2.1999999999999999E-2</v>
      </c>
      <c r="D30" s="47">
        <v>4.7E-2</v>
      </c>
      <c r="E30" s="47">
        <v>0.11600000000000001</v>
      </c>
      <c r="F30" s="47">
        <v>0.16300000000000001</v>
      </c>
      <c r="G30" s="47">
        <v>0.222</v>
      </c>
    </row>
    <row r="31" spans="1:7" x14ac:dyDescent="0.25">
      <c r="A31" s="47">
        <v>302</v>
      </c>
      <c r="B31" s="47">
        <v>5.0000000000000001E-3</v>
      </c>
      <c r="C31" s="47">
        <v>2.3E-2</v>
      </c>
      <c r="D31" s="47">
        <v>4.5999999999999999E-2</v>
      </c>
      <c r="E31" s="47">
        <v>0.11600000000000001</v>
      </c>
      <c r="F31" s="47">
        <v>0.16200000000000001</v>
      </c>
      <c r="G31" s="47">
        <v>0.219</v>
      </c>
    </row>
    <row r="32" spans="1:7" x14ac:dyDescent="0.25">
      <c r="A32" s="47">
        <v>304</v>
      </c>
      <c r="B32" s="47">
        <v>5.0000000000000001E-3</v>
      </c>
      <c r="C32" s="47">
        <v>2.3E-2</v>
      </c>
      <c r="D32" s="47">
        <v>4.7E-2</v>
      </c>
      <c r="E32" s="47">
        <v>0.115</v>
      </c>
      <c r="F32" s="47">
        <v>0.161</v>
      </c>
      <c r="G32" s="47">
        <v>0.219</v>
      </c>
    </row>
    <row r="33" spans="1:7" x14ac:dyDescent="0.25">
      <c r="A33" s="47">
        <v>306</v>
      </c>
      <c r="B33" s="47">
        <v>3.0000000000000001E-3</v>
      </c>
      <c r="C33" s="47">
        <v>2.3E-2</v>
      </c>
      <c r="D33" s="47">
        <v>4.8000000000000001E-2</v>
      </c>
      <c r="E33" s="47">
        <v>0.11600000000000001</v>
      </c>
      <c r="F33" s="47">
        <v>0.16200000000000001</v>
      </c>
      <c r="G33" s="47">
        <v>0.222</v>
      </c>
    </row>
    <row r="34" spans="1:7" x14ac:dyDescent="0.25">
      <c r="A34" s="47">
        <v>308</v>
      </c>
      <c r="B34" s="47">
        <v>3.0000000000000001E-3</v>
      </c>
      <c r="C34" s="47">
        <v>2.4E-2</v>
      </c>
      <c r="D34" s="47">
        <v>4.7E-2</v>
      </c>
      <c r="E34" s="47">
        <v>0.112</v>
      </c>
      <c r="F34" s="47">
        <v>0.158</v>
      </c>
      <c r="G34" s="47">
        <v>0.21199999999999999</v>
      </c>
    </row>
    <row r="35" spans="1:7" x14ac:dyDescent="0.25">
      <c r="A35" s="47">
        <v>310</v>
      </c>
      <c r="B35" s="47">
        <v>4.0000000000000001E-3</v>
      </c>
      <c r="C35" s="47">
        <v>2.3E-2</v>
      </c>
      <c r="D35" s="47">
        <v>4.2999999999999997E-2</v>
      </c>
      <c r="E35" s="47">
        <v>0.10299999999999999</v>
      </c>
      <c r="F35" s="47">
        <v>0.14499999999999999</v>
      </c>
      <c r="G35" s="47">
        <v>0.193</v>
      </c>
    </row>
    <row r="36" spans="1:7" x14ac:dyDescent="0.25">
      <c r="A36" s="47">
        <v>312</v>
      </c>
      <c r="B36" s="47">
        <v>3.0000000000000001E-3</v>
      </c>
      <c r="C36" s="47">
        <v>0.02</v>
      </c>
      <c r="D36" s="47">
        <v>3.7999999999999999E-2</v>
      </c>
      <c r="E36" s="47">
        <v>9.2999999999999999E-2</v>
      </c>
      <c r="F36" s="47">
        <v>0.128</v>
      </c>
      <c r="G36" s="47">
        <v>0.17199999999999999</v>
      </c>
    </row>
    <row r="37" spans="1:7" x14ac:dyDescent="0.25">
      <c r="A37" s="47">
        <v>314</v>
      </c>
      <c r="B37" s="47">
        <v>5.0000000000000001E-3</v>
      </c>
      <c r="C37" s="47">
        <v>1.9E-2</v>
      </c>
      <c r="D37" s="47">
        <v>3.5999999999999997E-2</v>
      </c>
      <c r="E37" s="47">
        <v>8.3000000000000004E-2</v>
      </c>
      <c r="F37" s="47">
        <v>0.111</v>
      </c>
      <c r="G37" s="47">
        <v>0.14799999999999999</v>
      </c>
    </row>
    <row r="38" spans="1:7" x14ac:dyDescent="0.25">
      <c r="A38" s="47">
        <v>316</v>
      </c>
      <c r="B38" s="47">
        <v>4.0000000000000001E-3</v>
      </c>
      <c r="C38" s="47">
        <v>1.7000000000000001E-2</v>
      </c>
      <c r="D38" s="47">
        <v>0.03</v>
      </c>
      <c r="E38" s="47">
        <v>7.2999999999999995E-2</v>
      </c>
      <c r="F38" s="47">
        <v>9.7000000000000003E-2</v>
      </c>
      <c r="G38" s="47">
        <v>0.13100000000000001</v>
      </c>
    </row>
    <row r="39" spans="1:7" x14ac:dyDescent="0.25">
      <c r="A39" s="47">
        <v>318</v>
      </c>
      <c r="B39" s="47">
        <v>2E-3</v>
      </c>
      <c r="C39" s="47">
        <v>1.7000000000000001E-2</v>
      </c>
      <c r="D39" s="47">
        <v>2.5999999999999999E-2</v>
      </c>
      <c r="E39" s="47">
        <v>6.7000000000000004E-2</v>
      </c>
      <c r="F39" s="47">
        <v>8.5000000000000006E-2</v>
      </c>
      <c r="G39" s="47">
        <v>0.11600000000000001</v>
      </c>
    </row>
    <row r="40" spans="1:7" x14ac:dyDescent="0.25">
      <c r="A40" s="47">
        <v>320</v>
      </c>
      <c r="B40" s="47">
        <v>3.0000000000000001E-3</v>
      </c>
      <c r="C40" s="47">
        <v>1.7000000000000001E-2</v>
      </c>
      <c r="D40" s="47">
        <v>2.5000000000000001E-2</v>
      </c>
      <c r="E40" s="47">
        <v>6.0999999999999999E-2</v>
      </c>
      <c r="F40" s="47">
        <v>0.08</v>
      </c>
      <c r="G40" s="47">
        <v>0.104</v>
      </c>
    </row>
    <row r="41" spans="1:7" x14ac:dyDescent="0.25">
      <c r="A41" s="47">
        <v>322</v>
      </c>
      <c r="B41" s="47">
        <v>1E-3</v>
      </c>
      <c r="C41" s="47">
        <v>1.4E-2</v>
      </c>
      <c r="D41" s="47">
        <v>2.1000000000000001E-2</v>
      </c>
      <c r="E41" s="47">
        <v>5.7000000000000002E-2</v>
      </c>
      <c r="F41" s="47">
        <v>6.9000000000000006E-2</v>
      </c>
      <c r="G41" s="47">
        <v>9.4E-2</v>
      </c>
    </row>
    <row r="42" spans="1:7" x14ac:dyDescent="0.25">
      <c r="A42" s="47">
        <v>324</v>
      </c>
      <c r="B42" s="47">
        <v>1E-3</v>
      </c>
      <c r="C42" s="47">
        <v>8.9999999999999993E-3</v>
      </c>
      <c r="D42" s="47">
        <v>1.7999999999999999E-2</v>
      </c>
      <c r="E42" s="47">
        <v>5.1999999999999998E-2</v>
      </c>
      <c r="F42" s="47">
        <v>6.4000000000000001E-2</v>
      </c>
      <c r="G42" s="47">
        <v>8.8999999999999996E-2</v>
      </c>
    </row>
    <row r="43" spans="1:7" x14ac:dyDescent="0.25">
      <c r="A43" s="47">
        <v>326</v>
      </c>
      <c r="B43" s="47">
        <v>3.0000000000000001E-3</v>
      </c>
      <c r="C43" s="47">
        <v>8.0000000000000002E-3</v>
      </c>
      <c r="D43" s="47">
        <v>1.9E-2</v>
      </c>
      <c r="E43" s="47">
        <v>5.0999999999999997E-2</v>
      </c>
      <c r="F43" s="47">
        <v>6.5000000000000002E-2</v>
      </c>
      <c r="G43" s="47">
        <v>8.6999999999999994E-2</v>
      </c>
    </row>
    <row r="44" spans="1:7" x14ac:dyDescent="0.25">
      <c r="A44" s="47">
        <v>328</v>
      </c>
      <c r="B44" s="47">
        <v>3.0000000000000001E-3</v>
      </c>
      <c r="C44" s="47">
        <v>0.01</v>
      </c>
      <c r="D44" s="47">
        <v>1.7999999999999999E-2</v>
      </c>
      <c r="E44" s="47">
        <v>5.0999999999999997E-2</v>
      </c>
      <c r="F44" s="47">
        <v>6.2E-2</v>
      </c>
      <c r="G44" s="47">
        <v>8.5999999999999993E-2</v>
      </c>
    </row>
    <row r="45" spans="1:7" x14ac:dyDescent="0.25">
      <c r="A45" s="47">
        <v>330</v>
      </c>
      <c r="B45" s="47">
        <v>2E-3</v>
      </c>
      <c r="C45" s="47">
        <v>0.01</v>
      </c>
      <c r="D45" s="47">
        <v>1.9E-2</v>
      </c>
      <c r="E45" s="47">
        <v>5.1999999999999998E-2</v>
      </c>
      <c r="F45" s="47">
        <v>6.4000000000000001E-2</v>
      </c>
      <c r="G45" s="47">
        <v>8.7999999999999995E-2</v>
      </c>
    </row>
    <row r="46" spans="1:7" x14ac:dyDescent="0.25">
      <c r="A46" s="47">
        <v>332</v>
      </c>
      <c r="B46" s="47">
        <v>2E-3</v>
      </c>
      <c r="C46" s="47">
        <v>0.01</v>
      </c>
      <c r="D46" s="47">
        <v>1.7999999999999999E-2</v>
      </c>
      <c r="E46" s="47">
        <v>5.2999999999999999E-2</v>
      </c>
      <c r="F46" s="47">
        <v>6.5000000000000002E-2</v>
      </c>
      <c r="G46" s="47">
        <v>8.7999999999999995E-2</v>
      </c>
    </row>
    <row r="47" spans="1:7" x14ac:dyDescent="0.25">
      <c r="A47" s="47">
        <v>334</v>
      </c>
      <c r="B47" s="47">
        <v>2E-3</v>
      </c>
      <c r="C47" s="47">
        <v>8.9999999999999993E-3</v>
      </c>
      <c r="D47" s="47">
        <v>1.9E-2</v>
      </c>
      <c r="E47" s="47">
        <v>5.2999999999999999E-2</v>
      </c>
      <c r="F47" s="47">
        <v>6.6000000000000003E-2</v>
      </c>
      <c r="G47" s="47">
        <v>9.0999999999999998E-2</v>
      </c>
    </row>
    <row r="48" spans="1:7" x14ac:dyDescent="0.25">
      <c r="A48" s="47">
        <v>336</v>
      </c>
      <c r="B48" s="47">
        <v>2E-3</v>
      </c>
      <c r="C48" s="47">
        <v>0.01</v>
      </c>
      <c r="D48" s="47">
        <v>0.02</v>
      </c>
      <c r="E48" s="47">
        <v>5.3999999999999999E-2</v>
      </c>
      <c r="F48" s="47">
        <v>6.8000000000000005E-2</v>
      </c>
      <c r="G48" s="47">
        <v>9.2999999999999999E-2</v>
      </c>
    </row>
    <row r="49" spans="1:7" x14ac:dyDescent="0.25">
      <c r="A49" s="47">
        <v>338</v>
      </c>
      <c r="B49" s="47">
        <v>3.0000000000000001E-3</v>
      </c>
      <c r="C49" s="47">
        <v>1.0999999999999999E-2</v>
      </c>
      <c r="D49" s="47">
        <v>2.1000000000000001E-2</v>
      </c>
      <c r="E49" s="47">
        <v>5.6000000000000001E-2</v>
      </c>
      <c r="F49" s="47">
        <v>7.0999999999999994E-2</v>
      </c>
      <c r="G49" s="47">
        <v>9.8000000000000004E-2</v>
      </c>
    </row>
    <row r="50" spans="1:7" x14ac:dyDescent="0.25">
      <c r="A50" s="47">
        <v>340</v>
      </c>
      <c r="B50" s="47">
        <v>2E-3</v>
      </c>
      <c r="C50" s="47">
        <v>0.01</v>
      </c>
      <c r="D50" s="47">
        <v>2.1999999999999999E-2</v>
      </c>
      <c r="E50" s="47">
        <v>5.8000000000000003E-2</v>
      </c>
      <c r="F50" s="47">
        <v>7.1999999999999995E-2</v>
      </c>
      <c r="G50" s="47">
        <v>0.1</v>
      </c>
    </row>
    <row r="51" spans="1:7" x14ac:dyDescent="0.25">
      <c r="A51" s="47">
        <v>342</v>
      </c>
      <c r="B51" s="47">
        <v>2E-3</v>
      </c>
      <c r="C51" s="47">
        <v>1.0999999999999999E-2</v>
      </c>
      <c r="D51" s="47">
        <v>2.3E-2</v>
      </c>
      <c r="E51" s="47">
        <v>0.06</v>
      </c>
      <c r="F51" s="47">
        <v>7.5999999999999998E-2</v>
      </c>
      <c r="G51" s="47">
        <v>0.104</v>
      </c>
    </row>
    <row r="52" spans="1:7" x14ac:dyDescent="0.25">
      <c r="A52" s="47">
        <v>344</v>
      </c>
      <c r="B52" s="47">
        <v>1E-3</v>
      </c>
      <c r="C52" s="47">
        <v>1.2E-2</v>
      </c>
      <c r="D52" s="47">
        <v>2.4E-2</v>
      </c>
      <c r="E52" s="47">
        <v>6.3E-2</v>
      </c>
      <c r="F52" s="47">
        <v>7.9000000000000001E-2</v>
      </c>
      <c r="G52" s="47">
        <v>0.109</v>
      </c>
    </row>
    <row r="53" spans="1:7" x14ac:dyDescent="0.25">
      <c r="A53" s="47">
        <v>346</v>
      </c>
      <c r="B53" s="47">
        <v>3.0000000000000001E-3</v>
      </c>
      <c r="C53" s="47">
        <v>1.2E-2</v>
      </c>
      <c r="D53" s="47">
        <v>2.4E-2</v>
      </c>
      <c r="E53" s="47">
        <v>6.6000000000000003E-2</v>
      </c>
      <c r="F53" s="47">
        <v>8.4000000000000005E-2</v>
      </c>
      <c r="G53" s="47">
        <v>0.11600000000000001</v>
      </c>
    </row>
    <row r="54" spans="1:7" x14ac:dyDescent="0.25">
      <c r="A54" s="47">
        <v>348</v>
      </c>
      <c r="B54" s="47">
        <v>2E-3</v>
      </c>
      <c r="C54" s="47">
        <v>1.2E-2</v>
      </c>
      <c r="D54" s="47">
        <v>2.7E-2</v>
      </c>
      <c r="E54" s="47">
        <v>6.9000000000000006E-2</v>
      </c>
      <c r="F54" s="47">
        <v>0.09</v>
      </c>
      <c r="G54" s="47">
        <v>0.123</v>
      </c>
    </row>
    <row r="55" spans="1:7" x14ac:dyDescent="0.25">
      <c r="A55" s="47">
        <v>350</v>
      </c>
      <c r="B55" s="47">
        <v>3.0000000000000001E-3</v>
      </c>
      <c r="C55" s="47">
        <v>1.4E-2</v>
      </c>
      <c r="D55" s="47">
        <v>2.9000000000000001E-2</v>
      </c>
      <c r="E55" s="47">
        <v>7.2999999999999995E-2</v>
      </c>
      <c r="F55" s="47">
        <v>9.5000000000000001E-2</v>
      </c>
      <c r="G55" s="47">
        <v>0.13100000000000001</v>
      </c>
    </row>
    <row r="56" spans="1:7" x14ac:dyDescent="0.25">
      <c r="A56" s="47">
        <v>352</v>
      </c>
      <c r="B56" s="47">
        <v>4.0000000000000001E-3</v>
      </c>
      <c r="C56" s="47">
        <v>1.4999999999999999E-2</v>
      </c>
      <c r="D56" s="47">
        <v>3.1E-2</v>
      </c>
      <c r="E56" s="47">
        <v>7.6999999999999999E-2</v>
      </c>
      <c r="F56" s="47">
        <v>0.1</v>
      </c>
      <c r="G56" s="47">
        <v>0.13800000000000001</v>
      </c>
    </row>
    <row r="57" spans="1:7" x14ac:dyDescent="0.25">
      <c r="A57" s="47">
        <v>354</v>
      </c>
      <c r="B57" s="47">
        <v>3.0000000000000001E-3</v>
      </c>
      <c r="C57" s="47">
        <v>1.6E-2</v>
      </c>
      <c r="D57" s="47">
        <v>3.3000000000000002E-2</v>
      </c>
      <c r="E57" s="47">
        <v>8.1000000000000003E-2</v>
      </c>
      <c r="F57" s="47">
        <v>0.107</v>
      </c>
      <c r="G57" s="47">
        <v>0.14699999999999999</v>
      </c>
    </row>
    <row r="58" spans="1:7" x14ac:dyDescent="0.25">
      <c r="A58" s="47">
        <v>356</v>
      </c>
      <c r="B58" s="47">
        <v>3.0000000000000001E-3</v>
      </c>
      <c r="C58" s="47">
        <v>1.6E-2</v>
      </c>
      <c r="D58" s="47">
        <v>3.5000000000000003E-2</v>
      </c>
      <c r="E58" s="47">
        <v>8.5999999999999993E-2</v>
      </c>
      <c r="F58" s="47">
        <v>0.115</v>
      </c>
      <c r="G58" s="47">
        <v>0.157</v>
      </c>
    </row>
    <row r="59" spans="1:7" x14ac:dyDescent="0.25">
      <c r="A59" s="47">
        <v>358</v>
      </c>
      <c r="B59" s="47">
        <v>2E-3</v>
      </c>
      <c r="C59" s="47">
        <v>1.7000000000000001E-2</v>
      </c>
      <c r="D59" s="47">
        <v>3.6999999999999998E-2</v>
      </c>
      <c r="E59" s="47">
        <v>9.1999999999999998E-2</v>
      </c>
      <c r="F59" s="47">
        <v>0.123</v>
      </c>
      <c r="G59" s="47">
        <v>0.16900000000000001</v>
      </c>
    </row>
    <row r="60" spans="1:7" x14ac:dyDescent="0.25">
      <c r="A60" s="47">
        <v>360</v>
      </c>
      <c r="B60" s="47">
        <v>3.0000000000000001E-3</v>
      </c>
      <c r="C60" s="47">
        <v>0.02</v>
      </c>
      <c r="D60" s="47">
        <v>4.1000000000000002E-2</v>
      </c>
      <c r="E60" s="47">
        <v>9.7000000000000003E-2</v>
      </c>
      <c r="F60" s="47">
        <v>0.13300000000000001</v>
      </c>
      <c r="G60" s="47">
        <v>0.184</v>
      </c>
    </row>
    <row r="61" spans="1:7" x14ac:dyDescent="0.25">
      <c r="A61" s="47">
        <v>362</v>
      </c>
      <c r="B61" s="47">
        <v>2E-3</v>
      </c>
      <c r="C61" s="47">
        <v>2.1000000000000001E-2</v>
      </c>
      <c r="D61" s="47">
        <v>4.3999999999999997E-2</v>
      </c>
      <c r="E61" s="47">
        <v>0.106</v>
      </c>
      <c r="F61" s="47">
        <v>0.14299999999999999</v>
      </c>
      <c r="G61" s="47">
        <v>0.19700000000000001</v>
      </c>
    </row>
    <row r="62" spans="1:7" x14ac:dyDescent="0.25">
      <c r="A62" s="47">
        <v>364</v>
      </c>
      <c r="B62" s="47">
        <v>2E-3</v>
      </c>
      <c r="C62" s="47">
        <v>2.1999999999999999E-2</v>
      </c>
      <c r="D62" s="47">
        <v>4.7E-2</v>
      </c>
      <c r="E62" s="47">
        <v>0.111</v>
      </c>
      <c r="F62" s="47">
        <v>0.153</v>
      </c>
      <c r="G62" s="47">
        <v>0.20899999999999999</v>
      </c>
    </row>
    <row r="63" spans="1:7" x14ac:dyDescent="0.25">
      <c r="A63" s="47">
        <v>366</v>
      </c>
      <c r="B63" s="47">
        <v>3.0000000000000001E-3</v>
      </c>
      <c r="C63" s="47">
        <v>2.3E-2</v>
      </c>
      <c r="D63" s="47">
        <v>4.9000000000000002E-2</v>
      </c>
      <c r="E63" s="47">
        <v>0.115</v>
      </c>
      <c r="F63" s="47">
        <v>0.16</v>
      </c>
      <c r="G63" s="47">
        <v>0.218</v>
      </c>
    </row>
    <row r="64" spans="1:7" x14ac:dyDescent="0.25">
      <c r="A64" s="47">
        <v>368</v>
      </c>
      <c r="B64" s="47">
        <v>3.0000000000000001E-3</v>
      </c>
      <c r="C64" s="47">
        <v>2.3E-2</v>
      </c>
      <c r="D64" s="47">
        <v>0.05</v>
      </c>
      <c r="E64" s="47">
        <v>0.11700000000000001</v>
      </c>
      <c r="F64" s="47">
        <v>0.16300000000000001</v>
      </c>
      <c r="G64" s="47">
        <v>0.223</v>
      </c>
    </row>
    <row r="65" spans="1:7" x14ac:dyDescent="0.25">
      <c r="A65" s="47">
        <v>370</v>
      </c>
      <c r="B65" s="47">
        <v>3.0000000000000001E-3</v>
      </c>
      <c r="C65" s="47">
        <v>2.4E-2</v>
      </c>
      <c r="D65" s="47">
        <v>5.0999999999999997E-2</v>
      </c>
      <c r="E65" s="47">
        <v>0.11899999999999999</v>
      </c>
      <c r="F65" s="47">
        <v>0.16700000000000001</v>
      </c>
      <c r="G65" s="47">
        <v>0.22700000000000001</v>
      </c>
    </row>
    <row r="66" spans="1:7" x14ac:dyDescent="0.25">
      <c r="A66" s="47">
        <v>372</v>
      </c>
      <c r="B66" s="47">
        <v>2E-3</v>
      </c>
      <c r="C66" s="47">
        <v>2.4E-2</v>
      </c>
      <c r="D66" s="47">
        <v>5.1999999999999998E-2</v>
      </c>
      <c r="E66" s="47">
        <v>0.121</v>
      </c>
      <c r="F66" s="47">
        <v>0.16700000000000001</v>
      </c>
      <c r="G66" s="47">
        <v>0.22900000000000001</v>
      </c>
    </row>
    <row r="67" spans="1:7" x14ac:dyDescent="0.25">
      <c r="A67" s="47">
        <v>374</v>
      </c>
      <c r="B67" s="47">
        <v>3.0000000000000001E-3</v>
      </c>
      <c r="C67" s="47">
        <v>2.5000000000000001E-2</v>
      </c>
      <c r="D67" s="47">
        <v>5.0999999999999997E-2</v>
      </c>
      <c r="E67" s="47">
        <v>0.121</v>
      </c>
      <c r="F67" s="47">
        <v>0.16900000000000001</v>
      </c>
      <c r="G67" s="47">
        <v>0.23</v>
      </c>
    </row>
    <row r="68" spans="1:7" x14ac:dyDescent="0.25">
      <c r="A68" s="47">
        <v>376</v>
      </c>
      <c r="B68" s="47">
        <v>3.0000000000000001E-3</v>
      </c>
      <c r="C68" s="47">
        <v>2.5000000000000001E-2</v>
      </c>
      <c r="D68" s="47">
        <v>5.1999999999999998E-2</v>
      </c>
      <c r="E68" s="47">
        <v>0.122</v>
      </c>
      <c r="F68" s="47">
        <v>0.17100000000000001</v>
      </c>
      <c r="G68" s="47">
        <v>0.23300000000000001</v>
      </c>
    </row>
    <row r="69" spans="1:7" x14ac:dyDescent="0.25">
      <c r="A69" s="47">
        <v>378</v>
      </c>
      <c r="B69" s="47">
        <v>3.0000000000000001E-3</v>
      </c>
      <c r="C69" s="47">
        <v>2.5999999999999999E-2</v>
      </c>
      <c r="D69" s="47">
        <v>5.2999999999999999E-2</v>
      </c>
      <c r="E69" s="47">
        <v>0.126</v>
      </c>
      <c r="F69" s="47">
        <v>0.17699999999999999</v>
      </c>
      <c r="G69" s="47">
        <v>0.24</v>
      </c>
    </row>
    <row r="70" spans="1:7" x14ac:dyDescent="0.25">
      <c r="A70" s="47">
        <v>380</v>
      </c>
      <c r="B70" s="47">
        <v>3.0000000000000001E-3</v>
      </c>
      <c r="C70" s="47">
        <v>2.7E-2</v>
      </c>
      <c r="D70" s="47">
        <v>5.6000000000000001E-2</v>
      </c>
      <c r="E70" s="47">
        <v>0.13100000000000001</v>
      </c>
      <c r="F70" s="47">
        <v>0.185</v>
      </c>
      <c r="G70" s="47">
        <v>0.25</v>
      </c>
    </row>
    <row r="71" spans="1:7" x14ac:dyDescent="0.25">
      <c r="A71" s="47">
        <v>382</v>
      </c>
      <c r="B71" s="47">
        <v>3.0000000000000001E-3</v>
      </c>
      <c r="C71" s="47">
        <v>2.9000000000000001E-2</v>
      </c>
      <c r="D71" s="47">
        <v>5.8000000000000003E-2</v>
      </c>
      <c r="E71" s="47">
        <v>0.13400000000000001</v>
      </c>
      <c r="F71" s="47">
        <v>0.19</v>
      </c>
      <c r="G71" s="47">
        <v>0.25800000000000001</v>
      </c>
    </row>
    <row r="72" spans="1:7" x14ac:dyDescent="0.25">
      <c r="A72" s="47">
        <v>384</v>
      </c>
      <c r="B72" s="47">
        <v>2E-3</v>
      </c>
      <c r="C72" s="47">
        <v>2.8000000000000001E-2</v>
      </c>
      <c r="D72" s="47">
        <v>5.8000000000000003E-2</v>
      </c>
      <c r="E72" s="47">
        <v>0.13500000000000001</v>
      </c>
      <c r="F72" s="47">
        <v>0.191</v>
      </c>
      <c r="G72" s="47">
        <v>0.26</v>
      </c>
    </row>
    <row r="73" spans="1:7" x14ac:dyDescent="0.25">
      <c r="A73" s="47">
        <v>386</v>
      </c>
      <c r="B73" s="47">
        <v>3.0000000000000001E-3</v>
      </c>
      <c r="C73" s="47">
        <v>2.8000000000000001E-2</v>
      </c>
      <c r="D73" s="47">
        <v>5.8000000000000003E-2</v>
      </c>
      <c r="E73" s="47">
        <v>0.13300000000000001</v>
      </c>
      <c r="F73" s="47">
        <v>0.188</v>
      </c>
      <c r="G73" s="47">
        <v>0.25600000000000001</v>
      </c>
    </row>
    <row r="74" spans="1:7" x14ac:dyDescent="0.25">
      <c r="A74" s="47">
        <v>388</v>
      </c>
      <c r="B74" s="47">
        <v>2E-3</v>
      </c>
      <c r="C74" s="47">
        <v>2.5999999999999999E-2</v>
      </c>
      <c r="D74" s="47">
        <v>5.5E-2</v>
      </c>
      <c r="E74" s="47">
        <v>0.129</v>
      </c>
      <c r="F74" s="47">
        <v>0.18099999999999999</v>
      </c>
      <c r="G74" s="47">
        <v>0.246</v>
      </c>
    </row>
    <row r="75" spans="1:7" x14ac:dyDescent="0.25">
      <c r="A75" s="47">
        <v>390</v>
      </c>
      <c r="B75" s="47">
        <v>3.0000000000000001E-3</v>
      </c>
      <c r="C75" s="47">
        <v>2.5999999999999999E-2</v>
      </c>
      <c r="D75" s="47">
        <v>5.1999999999999998E-2</v>
      </c>
      <c r="E75" s="47">
        <v>0.122</v>
      </c>
      <c r="F75" s="47">
        <v>0.17100000000000001</v>
      </c>
      <c r="G75" s="47">
        <v>0.23200000000000001</v>
      </c>
    </row>
    <row r="76" spans="1:7" x14ac:dyDescent="0.25">
      <c r="A76" s="47">
        <v>392</v>
      </c>
      <c r="B76" s="47">
        <v>2E-3</v>
      </c>
      <c r="C76" s="47">
        <v>2.4E-2</v>
      </c>
      <c r="D76" s="47">
        <v>4.8000000000000001E-2</v>
      </c>
      <c r="E76" s="47">
        <v>0.114</v>
      </c>
      <c r="F76" s="47">
        <v>0.157</v>
      </c>
      <c r="G76" s="47">
        <v>0.215</v>
      </c>
    </row>
    <row r="77" spans="1:7" x14ac:dyDescent="0.25">
      <c r="A77" s="47">
        <v>394</v>
      </c>
      <c r="B77" s="47">
        <v>2E-3</v>
      </c>
      <c r="C77" s="47">
        <v>2.1999999999999999E-2</v>
      </c>
      <c r="D77" s="47">
        <v>4.2999999999999997E-2</v>
      </c>
      <c r="E77" s="47">
        <v>0.105</v>
      </c>
      <c r="F77" s="47">
        <v>0.14499999999999999</v>
      </c>
      <c r="G77" s="47">
        <v>0.19800000000000001</v>
      </c>
    </row>
    <row r="78" spans="1:7" x14ac:dyDescent="0.25">
      <c r="A78" s="47">
        <v>396</v>
      </c>
      <c r="B78" s="47">
        <v>3.0000000000000001E-3</v>
      </c>
      <c r="C78" s="47">
        <v>2.1000000000000001E-2</v>
      </c>
      <c r="D78" s="47">
        <v>4.1000000000000002E-2</v>
      </c>
      <c r="E78" s="47">
        <v>9.8000000000000004E-2</v>
      </c>
      <c r="F78" s="47">
        <v>0.13300000000000001</v>
      </c>
      <c r="G78" s="47">
        <v>0.182</v>
      </c>
    </row>
    <row r="79" spans="1:7" x14ac:dyDescent="0.25">
      <c r="A79" s="47">
        <v>398</v>
      </c>
      <c r="B79" s="47">
        <v>2E-3</v>
      </c>
      <c r="C79" s="47">
        <v>1.9E-2</v>
      </c>
      <c r="D79" s="47">
        <v>3.6999999999999998E-2</v>
      </c>
      <c r="E79" s="47">
        <v>9.0999999999999998E-2</v>
      </c>
      <c r="F79" s="47">
        <v>0.122</v>
      </c>
      <c r="G79" s="47">
        <v>0.16700000000000001</v>
      </c>
    </row>
    <row r="80" spans="1:7" x14ac:dyDescent="0.25">
      <c r="A80" s="47">
        <v>400</v>
      </c>
      <c r="B80" s="47">
        <v>2E-3</v>
      </c>
      <c r="C80" s="47">
        <v>1.7000000000000001E-2</v>
      </c>
      <c r="D80" s="47">
        <v>3.4000000000000002E-2</v>
      </c>
      <c r="E80" s="47">
        <v>8.4000000000000005E-2</v>
      </c>
      <c r="F80" s="47">
        <v>0.113</v>
      </c>
      <c r="G80" s="47">
        <v>0.154</v>
      </c>
    </row>
    <row r="81" spans="1:7" x14ac:dyDescent="0.25">
      <c r="A81" s="47">
        <v>402</v>
      </c>
      <c r="B81" s="47">
        <v>2E-3</v>
      </c>
      <c r="C81" s="47">
        <v>1.6E-2</v>
      </c>
      <c r="D81" s="47">
        <v>3.1E-2</v>
      </c>
      <c r="E81" s="47">
        <v>7.9000000000000001E-2</v>
      </c>
      <c r="F81" s="47">
        <v>0.104</v>
      </c>
      <c r="G81" s="47">
        <v>0.14299999999999999</v>
      </c>
    </row>
    <row r="82" spans="1:7" x14ac:dyDescent="0.25">
      <c r="A82" s="47">
        <v>404</v>
      </c>
      <c r="B82" s="47">
        <v>1E-3</v>
      </c>
      <c r="C82" s="47">
        <v>1.4999999999999999E-2</v>
      </c>
      <c r="D82" s="47">
        <v>2.9000000000000001E-2</v>
      </c>
      <c r="E82" s="47">
        <v>7.3999999999999996E-2</v>
      </c>
      <c r="F82" s="47">
        <v>9.7000000000000003E-2</v>
      </c>
      <c r="G82" s="47">
        <v>0.13400000000000001</v>
      </c>
    </row>
    <row r="83" spans="1:7" x14ac:dyDescent="0.25">
      <c r="A83" s="47">
        <v>406</v>
      </c>
      <c r="B83" s="47">
        <v>3.0000000000000001E-3</v>
      </c>
      <c r="C83" s="47">
        <v>1.4999999999999999E-2</v>
      </c>
      <c r="D83" s="47">
        <v>2.7E-2</v>
      </c>
      <c r="E83" s="47">
        <v>7.0000000000000007E-2</v>
      </c>
      <c r="F83" s="47">
        <v>9.0999999999999998E-2</v>
      </c>
      <c r="G83" s="47">
        <v>0.124</v>
      </c>
    </row>
    <row r="84" spans="1:7" x14ac:dyDescent="0.25">
      <c r="A84" s="47">
        <v>408</v>
      </c>
      <c r="B84" s="47">
        <v>2E-3</v>
      </c>
      <c r="C84" s="47">
        <v>1.4E-2</v>
      </c>
      <c r="D84" s="47">
        <v>2.5000000000000001E-2</v>
      </c>
      <c r="E84" s="47">
        <v>6.6000000000000003E-2</v>
      </c>
      <c r="F84" s="47">
        <v>8.5000000000000006E-2</v>
      </c>
      <c r="G84" s="47">
        <v>0.115</v>
      </c>
    </row>
    <row r="85" spans="1:7" x14ac:dyDescent="0.25">
      <c r="A85" s="47">
        <v>410</v>
      </c>
      <c r="B85" s="47">
        <v>2E-3</v>
      </c>
      <c r="C85" s="47">
        <v>1.2999999999999999E-2</v>
      </c>
      <c r="D85" s="47">
        <v>2.3E-2</v>
      </c>
      <c r="E85" s="47">
        <v>6.2E-2</v>
      </c>
      <c r="F85" s="47">
        <v>7.6999999999999999E-2</v>
      </c>
      <c r="G85" s="47">
        <v>0.107</v>
      </c>
    </row>
    <row r="86" spans="1:7" x14ac:dyDescent="0.25">
      <c r="A86" s="47">
        <v>412</v>
      </c>
      <c r="B86" s="47">
        <v>1E-3</v>
      </c>
      <c r="C86" s="47">
        <v>1.2E-2</v>
      </c>
      <c r="D86" s="47">
        <v>0.02</v>
      </c>
      <c r="E86" s="47">
        <v>5.7000000000000002E-2</v>
      </c>
      <c r="F86" s="47">
        <v>7.0000000000000007E-2</v>
      </c>
      <c r="G86" s="47">
        <v>9.7000000000000003E-2</v>
      </c>
    </row>
    <row r="87" spans="1:7" x14ac:dyDescent="0.25">
      <c r="A87" s="47">
        <v>414</v>
      </c>
      <c r="B87" s="47">
        <v>1E-3</v>
      </c>
      <c r="C87" s="47">
        <v>1.0999999999999999E-2</v>
      </c>
      <c r="D87" s="47">
        <v>1.9E-2</v>
      </c>
      <c r="E87" s="47">
        <v>5.2999999999999999E-2</v>
      </c>
      <c r="F87" s="47">
        <v>6.4000000000000001E-2</v>
      </c>
      <c r="G87" s="47">
        <v>8.8999999999999996E-2</v>
      </c>
    </row>
    <row r="88" spans="1:7" x14ac:dyDescent="0.25">
      <c r="A88" s="47">
        <v>416</v>
      </c>
      <c r="B88" s="47">
        <v>1E-3</v>
      </c>
      <c r="C88" s="47">
        <v>8.9999999999999993E-3</v>
      </c>
      <c r="D88" s="47">
        <v>1.7000000000000001E-2</v>
      </c>
      <c r="E88" s="47">
        <v>4.9000000000000002E-2</v>
      </c>
      <c r="F88" s="47">
        <v>5.8000000000000003E-2</v>
      </c>
      <c r="G88" s="47">
        <v>0.08</v>
      </c>
    </row>
    <row r="89" spans="1:7" x14ac:dyDescent="0.25">
      <c r="A89" s="47">
        <v>418</v>
      </c>
      <c r="B89" s="47">
        <v>1E-3</v>
      </c>
      <c r="C89" s="47">
        <v>8.9999999999999993E-3</v>
      </c>
      <c r="D89" s="47">
        <v>1.4E-2</v>
      </c>
      <c r="E89" s="47">
        <v>4.4999999999999998E-2</v>
      </c>
      <c r="F89" s="47">
        <v>5.1999999999999998E-2</v>
      </c>
      <c r="G89" s="47">
        <v>7.2999999999999995E-2</v>
      </c>
    </row>
    <row r="90" spans="1:7" x14ac:dyDescent="0.25">
      <c r="A90" s="47">
        <v>420</v>
      </c>
      <c r="B90" s="47">
        <v>2E-3</v>
      </c>
      <c r="C90" s="47">
        <v>8.0000000000000002E-3</v>
      </c>
      <c r="D90" s="47">
        <v>1.4E-2</v>
      </c>
      <c r="E90" s="47">
        <v>4.2000000000000003E-2</v>
      </c>
      <c r="F90" s="47">
        <v>4.7E-2</v>
      </c>
      <c r="G90" s="47">
        <v>6.7000000000000004E-2</v>
      </c>
    </row>
    <row r="91" spans="1:7" x14ac:dyDescent="0.25">
      <c r="A91" s="47">
        <v>422</v>
      </c>
      <c r="B91" s="47">
        <v>1E-3</v>
      </c>
      <c r="C91" s="47">
        <v>8.0000000000000002E-3</v>
      </c>
      <c r="D91" s="47">
        <v>1.2E-2</v>
      </c>
      <c r="E91" s="47">
        <v>3.7999999999999999E-2</v>
      </c>
      <c r="F91" s="47">
        <v>4.2999999999999997E-2</v>
      </c>
      <c r="G91" s="47">
        <v>0.06</v>
      </c>
    </row>
    <row r="92" spans="1:7" x14ac:dyDescent="0.25">
      <c r="A92" s="47">
        <v>424</v>
      </c>
      <c r="B92" s="47">
        <v>1E-3</v>
      </c>
      <c r="C92" s="47">
        <v>7.0000000000000001E-3</v>
      </c>
      <c r="D92" s="47">
        <v>1.0999999999999999E-2</v>
      </c>
      <c r="E92" s="47">
        <v>3.6999999999999998E-2</v>
      </c>
      <c r="F92" s="47">
        <v>0.04</v>
      </c>
      <c r="G92" s="47">
        <v>5.6000000000000001E-2</v>
      </c>
    </row>
    <row r="93" spans="1:7" x14ac:dyDescent="0.25">
      <c r="A93" s="47">
        <v>426</v>
      </c>
      <c r="B93" s="47">
        <v>1E-3</v>
      </c>
      <c r="C93" s="47">
        <v>6.0000000000000001E-3</v>
      </c>
      <c r="D93" s="47">
        <v>0.01</v>
      </c>
      <c r="E93" s="47">
        <v>3.4000000000000002E-2</v>
      </c>
      <c r="F93" s="47">
        <v>3.6999999999999998E-2</v>
      </c>
      <c r="G93" s="47">
        <v>5.1999999999999998E-2</v>
      </c>
    </row>
    <row r="94" spans="1:7" x14ac:dyDescent="0.25">
      <c r="A94" s="47">
        <v>428</v>
      </c>
      <c r="B94" s="47">
        <v>2E-3</v>
      </c>
      <c r="C94" s="47">
        <v>7.0000000000000001E-3</v>
      </c>
      <c r="D94" s="47">
        <v>0.01</v>
      </c>
      <c r="E94" s="47">
        <v>3.4000000000000002E-2</v>
      </c>
      <c r="F94" s="47">
        <v>3.5000000000000003E-2</v>
      </c>
      <c r="G94" s="47">
        <v>0.05</v>
      </c>
    </row>
    <row r="95" spans="1:7" x14ac:dyDescent="0.25">
      <c r="A95" s="47">
        <v>430</v>
      </c>
      <c r="B95" s="47">
        <v>1E-3</v>
      </c>
      <c r="C95" s="47">
        <v>7.0000000000000001E-3</v>
      </c>
      <c r="D95" s="47">
        <v>8.9999999999999993E-3</v>
      </c>
      <c r="E95" s="47">
        <v>3.4000000000000002E-2</v>
      </c>
      <c r="F95" s="47">
        <v>3.5000000000000003E-2</v>
      </c>
      <c r="G95" s="47">
        <v>4.9000000000000002E-2</v>
      </c>
    </row>
    <row r="96" spans="1:7" x14ac:dyDescent="0.25">
      <c r="A96" s="47">
        <v>432</v>
      </c>
      <c r="B96" s="47">
        <v>1E-3</v>
      </c>
      <c r="C96" s="47">
        <v>7.0000000000000001E-3</v>
      </c>
      <c r="D96" s="47">
        <v>0.01</v>
      </c>
      <c r="E96" s="47">
        <v>3.3000000000000002E-2</v>
      </c>
      <c r="F96" s="47">
        <v>3.4000000000000002E-2</v>
      </c>
      <c r="G96" s="47">
        <v>4.8000000000000001E-2</v>
      </c>
    </row>
    <row r="97" spans="1:7" x14ac:dyDescent="0.25">
      <c r="A97" s="47">
        <v>434</v>
      </c>
      <c r="B97" s="47">
        <v>1E-3</v>
      </c>
      <c r="C97" s="47">
        <v>7.0000000000000001E-3</v>
      </c>
      <c r="D97" s="47">
        <v>8.9999999999999993E-3</v>
      </c>
      <c r="E97" s="47">
        <v>3.3000000000000002E-2</v>
      </c>
      <c r="F97" s="47">
        <v>3.4000000000000002E-2</v>
      </c>
      <c r="G97" s="47">
        <v>4.8000000000000001E-2</v>
      </c>
    </row>
    <row r="98" spans="1:7" x14ac:dyDescent="0.25">
      <c r="A98" s="47">
        <v>436</v>
      </c>
      <c r="B98" s="47">
        <v>1E-3</v>
      </c>
      <c r="C98" s="47">
        <v>7.0000000000000001E-3</v>
      </c>
      <c r="D98" s="47">
        <v>8.9999999999999993E-3</v>
      </c>
      <c r="E98" s="47">
        <v>3.3000000000000002E-2</v>
      </c>
      <c r="F98" s="47">
        <v>3.5000000000000003E-2</v>
      </c>
      <c r="G98" s="47">
        <v>4.9000000000000002E-2</v>
      </c>
    </row>
    <row r="99" spans="1:7" x14ac:dyDescent="0.25">
      <c r="A99" s="47">
        <v>438</v>
      </c>
      <c r="B99" s="47">
        <v>1E-3</v>
      </c>
      <c r="C99" s="47">
        <v>7.0000000000000001E-3</v>
      </c>
      <c r="D99" s="47">
        <v>8.9999999999999993E-3</v>
      </c>
      <c r="E99" s="47">
        <v>3.4000000000000002E-2</v>
      </c>
      <c r="F99" s="47">
        <v>3.5000000000000003E-2</v>
      </c>
      <c r="G99" s="47">
        <v>0.05</v>
      </c>
    </row>
    <row r="100" spans="1:7" x14ac:dyDescent="0.25">
      <c r="A100" s="47">
        <v>440</v>
      </c>
      <c r="B100" s="47">
        <v>1E-3</v>
      </c>
      <c r="C100" s="47">
        <v>7.0000000000000001E-3</v>
      </c>
      <c r="D100" s="47">
        <v>0.01</v>
      </c>
      <c r="E100" s="47">
        <v>3.4000000000000002E-2</v>
      </c>
      <c r="F100" s="47">
        <v>3.6999999999999998E-2</v>
      </c>
      <c r="G100" s="47">
        <v>5.0999999999999997E-2</v>
      </c>
    </row>
    <row r="101" spans="1:7" x14ac:dyDescent="0.25">
      <c r="A101" s="47">
        <v>442</v>
      </c>
      <c r="B101" s="47">
        <v>1E-3</v>
      </c>
      <c r="C101" s="47">
        <v>7.0000000000000001E-3</v>
      </c>
      <c r="D101" s="47">
        <v>0.01</v>
      </c>
      <c r="E101" s="47">
        <v>3.5000000000000003E-2</v>
      </c>
      <c r="F101" s="47">
        <v>3.7999999999999999E-2</v>
      </c>
      <c r="G101" s="47">
        <v>5.2999999999999999E-2</v>
      </c>
    </row>
    <row r="102" spans="1:7" x14ac:dyDescent="0.25">
      <c r="A102" s="47">
        <v>444</v>
      </c>
      <c r="B102" s="47">
        <v>2E-3</v>
      </c>
      <c r="C102" s="47">
        <v>8.0000000000000002E-3</v>
      </c>
      <c r="D102" s="47">
        <v>1.0999999999999999E-2</v>
      </c>
      <c r="E102" s="47">
        <v>3.5999999999999997E-2</v>
      </c>
      <c r="F102" s="47">
        <v>3.9E-2</v>
      </c>
      <c r="G102" s="47">
        <v>5.6000000000000001E-2</v>
      </c>
    </row>
    <row r="103" spans="1:7" x14ac:dyDescent="0.25">
      <c r="A103" s="47">
        <v>446</v>
      </c>
      <c r="B103" s="47">
        <v>1E-3</v>
      </c>
      <c r="C103" s="47">
        <v>7.0000000000000001E-3</v>
      </c>
      <c r="D103" s="47">
        <v>1.0999999999999999E-2</v>
      </c>
      <c r="E103" s="47">
        <v>3.6999999999999998E-2</v>
      </c>
      <c r="F103" s="47">
        <v>4.1000000000000002E-2</v>
      </c>
      <c r="G103" s="47">
        <v>5.7000000000000002E-2</v>
      </c>
    </row>
    <row r="104" spans="1:7" x14ac:dyDescent="0.25">
      <c r="A104" s="47">
        <v>448</v>
      </c>
      <c r="B104" s="47">
        <v>2E-3</v>
      </c>
      <c r="C104" s="47">
        <v>8.0000000000000002E-3</v>
      </c>
      <c r="D104" s="47">
        <v>1.0999999999999999E-2</v>
      </c>
      <c r="E104" s="47">
        <v>3.9E-2</v>
      </c>
      <c r="F104" s="47">
        <v>4.2000000000000003E-2</v>
      </c>
      <c r="G104" s="47">
        <v>0.06</v>
      </c>
    </row>
    <row r="105" spans="1:7" x14ac:dyDescent="0.25">
      <c r="A105" s="47">
        <v>450</v>
      </c>
      <c r="B105" s="47">
        <v>1E-3</v>
      </c>
      <c r="C105" s="47">
        <v>8.0000000000000002E-3</v>
      </c>
      <c r="D105" s="47">
        <v>1.2E-2</v>
      </c>
      <c r="E105" s="47">
        <v>0.04</v>
      </c>
      <c r="F105" s="47">
        <v>4.3999999999999997E-2</v>
      </c>
      <c r="G105" s="47">
        <v>6.2E-2</v>
      </c>
    </row>
    <row r="106" spans="1:7" x14ac:dyDescent="0.25">
      <c r="A106" s="47">
        <v>452</v>
      </c>
      <c r="B106" s="47">
        <v>1E-3</v>
      </c>
      <c r="C106" s="47">
        <v>8.0000000000000002E-3</v>
      </c>
      <c r="D106" s="47">
        <v>1.2999999999999999E-2</v>
      </c>
      <c r="E106" s="47">
        <v>4.1000000000000002E-2</v>
      </c>
      <c r="F106" s="47">
        <v>4.7E-2</v>
      </c>
      <c r="G106" s="47">
        <v>6.4000000000000001E-2</v>
      </c>
    </row>
    <row r="107" spans="1:7" x14ac:dyDescent="0.25">
      <c r="A107" s="47">
        <v>454</v>
      </c>
      <c r="B107" s="47">
        <v>1E-3</v>
      </c>
      <c r="C107" s="47">
        <v>8.0000000000000002E-3</v>
      </c>
      <c r="D107" s="47">
        <v>1.4E-2</v>
      </c>
      <c r="E107" s="47">
        <v>4.2999999999999997E-2</v>
      </c>
      <c r="F107" s="47">
        <v>4.9000000000000002E-2</v>
      </c>
      <c r="G107" s="47">
        <v>6.8000000000000005E-2</v>
      </c>
    </row>
    <row r="108" spans="1:7" x14ac:dyDescent="0.25">
      <c r="A108" s="47">
        <v>456</v>
      </c>
      <c r="B108" s="47">
        <v>1E-3</v>
      </c>
      <c r="C108" s="47">
        <v>8.9999999999999993E-3</v>
      </c>
      <c r="D108" s="47">
        <v>1.4E-2</v>
      </c>
      <c r="E108" s="47">
        <v>4.3999999999999997E-2</v>
      </c>
      <c r="F108" s="47">
        <v>5.0999999999999997E-2</v>
      </c>
      <c r="G108" s="47">
        <v>7.0999999999999994E-2</v>
      </c>
    </row>
    <row r="109" spans="1:7" x14ac:dyDescent="0.25">
      <c r="A109" s="47">
        <v>458</v>
      </c>
      <c r="B109" s="47">
        <v>2E-3</v>
      </c>
      <c r="C109" s="47">
        <v>8.9999999999999993E-3</v>
      </c>
      <c r="D109" s="47">
        <v>1.4999999999999999E-2</v>
      </c>
      <c r="E109" s="47">
        <v>4.5999999999999999E-2</v>
      </c>
      <c r="F109" s="47">
        <v>5.2999999999999999E-2</v>
      </c>
      <c r="G109" s="47">
        <v>7.3999999999999996E-2</v>
      </c>
    </row>
    <row r="110" spans="1:7" x14ac:dyDescent="0.25">
      <c r="A110" s="47">
        <v>460</v>
      </c>
      <c r="B110" s="47">
        <v>2E-3</v>
      </c>
      <c r="C110" s="47">
        <v>0.01</v>
      </c>
      <c r="D110" s="47">
        <v>1.6E-2</v>
      </c>
      <c r="E110" s="47">
        <v>4.7E-2</v>
      </c>
      <c r="F110" s="47">
        <v>5.6000000000000001E-2</v>
      </c>
      <c r="G110" s="47">
        <v>7.6999999999999999E-2</v>
      </c>
    </row>
    <row r="111" spans="1:7" x14ac:dyDescent="0.25">
      <c r="A111" s="47">
        <v>462</v>
      </c>
      <c r="B111" s="47">
        <v>2E-3</v>
      </c>
      <c r="C111" s="47">
        <v>1.0999999999999999E-2</v>
      </c>
      <c r="D111" s="47">
        <v>1.7000000000000001E-2</v>
      </c>
      <c r="E111" s="47">
        <v>4.9000000000000002E-2</v>
      </c>
      <c r="F111" s="47">
        <v>5.8999999999999997E-2</v>
      </c>
      <c r="G111" s="47">
        <v>8.2000000000000003E-2</v>
      </c>
    </row>
    <row r="112" spans="1:7" x14ac:dyDescent="0.25">
      <c r="A112" s="47">
        <v>464</v>
      </c>
      <c r="B112" s="47">
        <v>2E-3</v>
      </c>
      <c r="C112" s="47">
        <v>1.0999999999999999E-2</v>
      </c>
      <c r="D112" s="47">
        <v>1.7999999999999999E-2</v>
      </c>
      <c r="E112" s="47">
        <v>5.0999999999999997E-2</v>
      </c>
      <c r="F112" s="47">
        <v>6.2E-2</v>
      </c>
      <c r="G112" s="47">
        <v>8.5999999999999993E-2</v>
      </c>
    </row>
    <row r="113" spans="1:7" x14ac:dyDescent="0.25">
      <c r="A113" s="47">
        <v>466</v>
      </c>
      <c r="B113" s="47">
        <v>1E-3</v>
      </c>
      <c r="C113" s="47">
        <v>1.0999999999999999E-2</v>
      </c>
      <c r="D113" s="47">
        <v>1.9E-2</v>
      </c>
      <c r="E113" s="47">
        <v>5.2999999999999999E-2</v>
      </c>
      <c r="F113" s="47">
        <v>6.5000000000000002E-2</v>
      </c>
      <c r="G113" s="47">
        <v>0.09</v>
      </c>
    </row>
    <row r="114" spans="1:7" x14ac:dyDescent="0.25">
      <c r="A114" s="47">
        <v>468</v>
      </c>
      <c r="B114" s="47">
        <v>2E-3</v>
      </c>
      <c r="C114" s="47">
        <v>1.2E-2</v>
      </c>
      <c r="D114" s="47">
        <v>2.1000000000000001E-2</v>
      </c>
      <c r="E114" s="47">
        <v>5.6000000000000001E-2</v>
      </c>
      <c r="F114" s="47">
        <v>6.9000000000000006E-2</v>
      </c>
      <c r="G114" s="47">
        <v>9.5000000000000001E-2</v>
      </c>
    </row>
    <row r="115" spans="1:7" x14ac:dyDescent="0.25">
      <c r="A115" s="47">
        <v>470</v>
      </c>
      <c r="B115" s="47">
        <v>2E-3</v>
      </c>
      <c r="C115" s="47">
        <v>1.2E-2</v>
      </c>
      <c r="D115" s="47">
        <v>2.1000000000000001E-2</v>
      </c>
      <c r="E115" s="47">
        <v>5.8000000000000003E-2</v>
      </c>
      <c r="F115" s="47">
        <v>7.1999999999999995E-2</v>
      </c>
      <c r="G115" s="47">
        <v>9.9000000000000005E-2</v>
      </c>
    </row>
    <row r="116" spans="1:7" x14ac:dyDescent="0.25">
      <c r="A116" s="47">
        <v>472</v>
      </c>
      <c r="B116" s="47">
        <v>2E-3</v>
      </c>
      <c r="C116" s="47">
        <v>1.2999999999999999E-2</v>
      </c>
      <c r="D116" s="47">
        <v>2.3E-2</v>
      </c>
      <c r="E116" s="47">
        <v>0.06</v>
      </c>
      <c r="F116" s="47">
        <v>7.5999999999999998E-2</v>
      </c>
      <c r="G116" s="47">
        <v>0.104</v>
      </c>
    </row>
    <row r="117" spans="1:7" x14ac:dyDescent="0.25">
      <c r="A117" s="47">
        <v>474</v>
      </c>
      <c r="B117" s="47">
        <v>2E-3</v>
      </c>
      <c r="C117" s="47">
        <v>1.2999999999999999E-2</v>
      </c>
      <c r="D117" s="47">
        <v>2.4E-2</v>
      </c>
      <c r="E117" s="47">
        <v>6.3E-2</v>
      </c>
      <c r="F117" s="47">
        <v>7.9000000000000001E-2</v>
      </c>
      <c r="G117" s="47">
        <v>0.109</v>
      </c>
    </row>
    <row r="118" spans="1:7" x14ac:dyDescent="0.25">
      <c r="A118" s="47">
        <v>476</v>
      </c>
      <c r="B118" s="47">
        <v>2E-3</v>
      </c>
      <c r="C118" s="47">
        <v>1.4E-2</v>
      </c>
      <c r="D118" s="47">
        <v>2.5000000000000001E-2</v>
      </c>
      <c r="E118" s="47">
        <v>6.5000000000000002E-2</v>
      </c>
      <c r="F118" s="47">
        <v>8.2000000000000003E-2</v>
      </c>
      <c r="G118" s="47">
        <v>0.113</v>
      </c>
    </row>
    <row r="119" spans="1:7" x14ac:dyDescent="0.25">
      <c r="A119" s="47">
        <v>478</v>
      </c>
      <c r="B119" s="47">
        <v>2E-3</v>
      </c>
      <c r="C119" s="47">
        <v>1.4E-2</v>
      </c>
      <c r="D119" s="47">
        <v>2.5999999999999999E-2</v>
      </c>
      <c r="E119" s="47">
        <v>6.7000000000000004E-2</v>
      </c>
      <c r="F119" s="47">
        <v>8.5999999999999993E-2</v>
      </c>
      <c r="G119" s="47">
        <v>0.11799999999999999</v>
      </c>
    </row>
    <row r="120" spans="1:7" x14ac:dyDescent="0.25">
      <c r="A120" s="47">
        <v>480</v>
      </c>
      <c r="B120" s="47">
        <v>2E-3</v>
      </c>
      <c r="C120" s="47">
        <v>1.4E-2</v>
      </c>
      <c r="D120" s="47">
        <v>2.7E-2</v>
      </c>
      <c r="E120" s="47">
        <v>6.9000000000000006E-2</v>
      </c>
      <c r="F120" s="47">
        <v>8.8999999999999996E-2</v>
      </c>
      <c r="G120" s="47">
        <v>0.121</v>
      </c>
    </row>
    <row r="121" spans="1:7" x14ac:dyDescent="0.25">
      <c r="A121" s="47">
        <v>482</v>
      </c>
      <c r="B121" s="47">
        <v>1E-3</v>
      </c>
      <c r="C121" s="47">
        <v>1.4999999999999999E-2</v>
      </c>
      <c r="D121" s="47">
        <v>2.7E-2</v>
      </c>
      <c r="E121" s="47">
        <v>7.0000000000000007E-2</v>
      </c>
      <c r="F121" s="47">
        <v>9.0999999999999998E-2</v>
      </c>
      <c r="G121" s="47">
        <v>0.125</v>
      </c>
    </row>
    <row r="122" spans="1:7" x14ac:dyDescent="0.25">
      <c r="A122" s="47">
        <v>484</v>
      </c>
      <c r="B122" s="47">
        <v>2E-3</v>
      </c>
      <c r="C122" s="47">
        <v>1.4999999999999999E-2</v>
      </c>
      <c r="D122" s="47">
        <v>2.8000000000000001E-2</v>
      </c>
      <c r="E122" s="47">
        <v>7.2999999999999995E-2</v>
      </c>
      <c r="F122" s="47">
        <v>9.5000000000000001E-2</v>
      </c>
      <c r="G122" s="47">
        <v>0.129</v>
      </c>
    </row>
    <row r="123" spans="1:7" x14ac:dyDescent="0.25">
      <c r="A123" s="47">
        <v>486</v>
      </c>
      <c r="B123" s="47">
        <v>2E-3</v>
      </c>
      <c r="C123" s="47">
        <v>1.6E-2</v>
      </c>
      <c r="D123" s="47">
        <v>0.03</v>
      </c>
      <c r="E123" s="47">
        <v>7.4999999999999997E-2</v>
      </c>
      <c r="F123" s="47">
        <v>9.8000000000000004E-2</v>
      </c>
      <c r="G123" s="47">
        <v>0.13400000000000001</v>
      </c>
    </row>
    <row r="124" spans="1:7" x14ac:dyDescent="0.25">
      <c r="A124" s="47">
        <v>488</v>
      </c>
      <c r="B124" s="47">
        <v>2E-3</v>
      </c>
      <c r="C124" s="47">
        <v>1.7000000000000001E-2</v>
      </c>
      <c r="D124" s="47">
        <v>3.1E-2</v>
      </c>
      <c r="E124" s="47">
        <v>7.8E-2</v>
      </c>
      <c r="F124" s="47">
        <v>0.10199999999999999</v>
      </c>
      <c r="G124" s="47">
        <v>0.13900000000000001</v>
      </c>
    </row>
    <row r="125" spans="1:7" x14ac:dyDescent="0.25">
      <c r="A125" s="47">
        <v>490</v>
      </c>
      <c r="B125" s="47">
        <v>2E-3</v>
      </c>
      <c r="C125" s="47">
        <v>1.7000000000000001E-2</v>
      </c>
      <c r="D125" s="47">
        <v>3.2000000000000001E-2</v>
      </c>
      <c r="E125" s="47">
        <v>0.08</v>
      </c>
      <c r="F125" s="47">
        <v>0.106</v>
      </c>
      <c r="G125" s="47">
        <v>0.14399999999999999</v>
      </c>
    </row>
    <row r="126" spans="1:7" x14ac:dyDescent="0.25">
      <c r="A126" s="47">
        <v>492</v>
      </c>
      <c r="B126" s="47">
        <v>2E-3</v>
      </c>
      <c r="C126" s="47">
        <v>1.7999999999999999E-2</v>
      </c>
      <c r="D126" s="47">
        <v>3.3000000000000002E-2</v>
      </c>
      <c r="E126" s="47">
        <v>8.3000000000000004E-2</v>
      </c>
      <c r="F126" s="47">
        <v>0.11</v>
      </c>
      <c r="G126" s="47">
        <v>0.15</v>
      </c>
    </row>
    <row r="127" spans="1:7" x14ac:dyDescent="0.25">
      <c r="A127" s="47">
        <v>494</v>
      </c>
      <c r="B127" s="47">
        <v>2E-3</v>
      </c>
      <c r="C127" s="47">
        <v>1.9E-2</v>
      </c>
      <c r="D127" s="47">
        <v>3.5999999999999997E-2</v>
      </c>
      <c r="E127" s="47">
        <v>8.6999999999999994E-2</v>
      </c>
      <c r="F127" s="47">
        <v>0.115</v>
      </c>
      <c r="G127" s="47">
        <v>0.157</v>
      </c>
    </row>
    <row r="128" spans="1:7" x14ac:dyDescent="0.25">
      <c r="A128" s="47">
        <v>496</v>
      </c>
      <c r="B128" s="47">
        <v>3.0000000000000001E-3</v>
      </c>
      <c r="C128" s="47">
        <v>0.02</v>
      </c>
      <c r="D128" s="47">
        <v>3.6999999999999998E-2</v>
      </c>
      <c r="E128" s="47">
        <v>0.09</v>
      </c>
      <c r="F128" s="47">
        <v>0.12</v>
      </c>
      <c r="G128" s="47">
        <v>0.16400000000000001</v>
      </c>
    </row>
    <row r="129" spans="1:7" x14ac:dyDescent="0.25">
      <c r="A129" s="47">
        <v>498</v>
      </c>
      <c r="B129" s="47">
        <v>2E-3</v>
      </c>
      <c r="C129" s="47">
        <v>0.02</v>
      </c>
      <c r="D129" s="47">
        <v>3.7999999999999999E-2</v>
      </c>
      <c r="E129" s="47">
        <v>9.2999999999999999E-2</v>
      </c>
      <c r="F129" s="47">
        <v>0.125</v>
      </c>
      <c r="G129" s="47">
        <v>0.17</v>
      </c>
    </row>
    <row r="130" spans="1:7" x14ac:dyDescent="0.25">
      <c r="A130" s="47">
        <v>500</v>
      </c>
      <c r="B130" s="47">
        <v>3.0000000000000001E-3</v>
      </c>
      <c r="C130" s="47">
        <v>2.1000000000000001E-2</v>
      </c>
      <c r="D130" s="47">
        <v>0.04</v>
      </c>
      <c r="E130" s="47">
        <v>9.6000000000000002E-2</v>
      </c>
      <c r="F130" s="47">
        <v>0.13100000000000001</v>
      </c>
      <c r="G130" s="47">
        <v>0.17799999999999999</v>
      </c>
    </row>
    <row r="131" spans="1:7" x14ac:dyDescent="0.25">
      <c r="A131" s="47">
        <v>502</v>
      </c>
      <c r="B131" s="47">
        <v>2E-3</v>
      </c>
      <c r="C131" s="47">
        <v>2.1999999999999999E-2</v>
      </c>
      <c r="D131" s="47">
        <v>4.1000000000000002E-2</v>
      </c>
      <c r="E131" s="47">
        <v>0.1</v>
      </c>
      <c r="F131" s="47">
        <v>0.13600000000000001</v>
      </c>
      <c r="G131" s="47">
        <v>0.185</v>
      </c>
    </row>
    <row r="132" spans="1:7" x14ac:dyDescent="0.25">
      <c r="A132" s="47">
        <v>504</v>
      </c>
      <c r="B132" s="47">
        <v>2E-3</v>
      </c>
      <c r="C132" s="47">
        <v>2.1999999999999999E-2</v>
      </c>
      <c r="D132" s="47">
        <v>4.2999999999999997E-2</v>
      </c>
      <c r="E132" s="47">
        <v>0.10299999999999999</v>
      </c>
      <c r="F132" s="47">
        <v>0.14099999999999999</v>
      </c>
      <c r="G132" s="47">
        <v>0.191</v>
      </c>
    </row>
    <row r="133" spans="1:7" x14ac:dyDescent="0.25">
      <c r="A133" s="47">
        <v>506</v>
      </c>
      <c r="B133" s="47">
        <v>2E-3</v>
      </c>
      <c r="C133" s="47">
        <v>2.3E-2</v>
      </c>
      <c r="D133" s="47">
        <v>4.4999999999999998E-2</v>
      </c>
      <c r="E133" s="47">
        <v>0.106</v>
      </c>
      <c r="F133" s="47">
        <v>0.14499999999999999</v>
      </c>
      <c r="G133" s="47">
        <v>0.19700000000000001</v>
      </c>
    </row>
    <row r="134" spans="1:7" x14ac:dyDescent="0.25">
      <c r="A134" s="47">
        <v>508</v>
      </c>
      <c r="B134" s="47">
        <v>3.0000000000000001E-3</v>
      </c>
      <c r="C134" s="47">
        <v>2.4E-2</v>
      </c>
      <c r="D134" s="47">
        <v>4.5999999999999999E-2</v>
      </c>
      <c r="E134" s="47">
        <v>0.109</v>
      </c>
      <c r="F134" s="47">
        <v>0.15</v>
      </c>
      <c r="G134" s="47">
        <v>0.20300000000000001</v>
      </c>
    </row>
    <row r="135" spans="1:7" x14ac:dyDescent="0.25">
      <c r="A135" s="47">
        <v>510</v>
      </c>
      <c r="B135" s="47">
        <v>2E-3</v>
      </c>
      <c r="C135" s="47">
        <v>2.4E-2</v>
      </c>
      <c r="D135" s="47">
        <v>4.7E-2</v>
      </c>
      <c r="E135" s="47">
        <v>0.111</v>
      </c>
      <c r="F135" s="47">
        <v>0.152</v>
      </c>
      <c r="G135" s="47">
        <v>0.20799999999999999</v>
      </c>
    </row>
    <row r="136" spans="1:7" x14ac:dyDescent="0.25">
      <c r="A136" s="47">
        <v>512</v>
      </c>
      <c r="B136" s="47">
        <v>3.0000000000000001E-3</v>
      </c>
      <c r="C136" s="47">
        <v>2.4E-2</v>
      </c>
      <c r="D136" s="47">
        <v>4.8000000000000001E-2</v>
      </c>
      <c r="E136" s="47">
        <v>0.112</v>
      </c>
      <c r="F136" s="47">
        <v>0.155</v>
      </c>
      <c r="G136" s="47">
        <v>0.21099999999999999</v>
      </c>
    </row>
    <row r="137" spans="1:7" x14ac:dyDescent="0.25">
      <c r="A137" s="47">
        <v>514</v>
      </c>
      <c r="B137" s="47">
        <v>3.0000000000000001E-3</v>
      </c>
      <c r="C137" s="47">
        <v>2.4E-2</v>
      </c>
      <c r="D137" s="47">
        <v>4.8000000000000001E-2</v>
      </c>
      <c r="E137" s="47">
        <v>0.113</v>
      </c>
      <c r="F137" s="47">
        <v>0.156</v>
      </c>
      <c r="G137" s="47">
        <v>0.21199999999999999</v>
      </c>
    </row>
    <row r="138" spans="1:7" x14ac:dyDescent="0.25">
      <c r="A138" s="47">
        <v>516</v>
      </c>
      <c r="B138" s="47">
        <v>2E-3</v>
      </c>
      <c r="C138" s="47">
        <v>2.4E-2</v>
      </c>
      <c r="D138" s="47">
        <v>4.9000000000000002E-2</v>
      </c>
      <c r="E138" s="47">
        <v>0.113</v>
      </c>
      <c r="F138" s="47">
        <v>0.157</v>
      </c>
      <c r="G138" s="47">
        <v>0.214</v>
      </c>
    </row>
    <row r="139" spans="1:7" x14ac:dyDescent="0.25">
      <c r="A139" s="47">
        <v>518</v>
      </c>
      <c r="B139" s="47">
        <v>2E-3</v>
      </c>
      <c r="C139" s="47">
        <v>2.5000000000000001E-2</v>
      </c>
      <c r="D139" s="47">
        <v>4.9000000000000002E-2</v>
      </c>
      <c r="E139" s="47">
        <v>0.114</v>
      </c>
      <c r="F139" s="47">
        <v>0.158</v>
      </c>
      <c r="G139" s="47">
        <v>0.215</v>
      </c>
    </row>
    <row r="140" spans="1:7" x14ac:dyDescent="0.25">
      <c r="A140" s="47">
        <v>520</v>
      </c>
      <c r="B140" s="47">
        <v>2E-3</v>
      </c>
      <c r="C140" s="47">
        <v>2.5000000000000001E-2</v>
      </c>
      <c r="D140" s="47">
        <v>4.9000000000000002E-2</v>
      </c>
      <c r="E140" s="47">
        <v>0.114</v>
      </c>
      <c r="F140" s="47">
        <v>0.159</v>
      </c>
      <c r="G140" s="47">
        <v>0.215</v>
      </c>
    </row>
    <row r="141" spans="1:7" x14ac:dyDescent="0.25">
      <c r="A141" s="47">
        <v>522</v>
      </c>
      <c r="B141" s="47">
        <v>3.0000000000000001E-3</v>
      </c>
      <c r="C141" s="47">
        <v>2.5999999999999999E-2</v>
      </c>
      <c r="D141" s="47">
        <v>0.05</v>
      </c>
      <c r="E141" s="47">
        <v>0.11600000000000001</v>
      </c>
      <c r="F141" s="47">
        <v>0.16</v>
      </c>
      <c r="G141" s="47">
        <v>0.217</v>
      </c>
    </row>
    <row r="142" spans="1:7" x14ac:dyDescent="0.25">
      <c r="A142" s="47">
        <v>524</v>
      </c>
      <c r="B142" s="47">
        <v>2E-3</v>
      </c>
      <c r="C142" s="47">
        <v>2.5999999999999999E-2</v>
      </c>
      <c r="D142" s="47">
        <v>0.05</v>
      </c>
      <c r="E142" s="47">
        <v>0.11600000000000001</v>
      </c>
      <c r="F142" s="47">
        <v>0.161</v>
      </c>
      <c r="G142" s="47">
        <v>0.219</v>
      </c>
    </row>
    <row r="143" spans="1:7" x14ac:dyDescent="0.25">
      <c r="A143" s="47">
        <v>526</v>
      </c>
      <c r="B143" s="47">
        <v>2E-3</v>
      </c>
      <c r="C143" s="47">
        <v>2.5999999999999999E-2</v>
      </c>
      <c r="D143" s="47">
        <v>0.05</v>
      </c>
      <c r="E143" s="47">
        <v>0.11799999999999999</v>
      </c>
      <c r="F143" s="47">
        <v>0.16300000000000001</v>
      </c>
      <c r="G143" s="47">
        <v>0.221</v>
      </c>
    </row>
    <row r="144" spans="1:7" x14ac:dyDescent="0.25">
      <c r="A144" s="47">
        <v>528</v>
      </c>
      <c r="B144" s="47">
        <v>3.0000000000000001E-3</v>
      </c>
      <c r="C144" s="47">
        <v>2.5999999999999999E-2</v>
      </c>
      <c r="D144" s="47">
        <v>5.1999999999999998E-2</v>
      </c>
      <c r="E144" s="47">
        <v>0.12</v>
      </c>
      <c r="F144" s="47">
        <v>0.16600000000000001</v>
      </c>
      <c r="G144" s="47">
        <v>0.22500000000000001</v>
      </c>
    </row>
    <row r="145" spans="1:7" x14ac:dyDescent="0.25">
      <c r="A145" s="47">
        <v>530</v>
      </c>
      <c r="B145" s="47">
        <v>3.0000000000000001E-3</v>
      </c>
      <c r="C145" s="47">
        <v>2.7E-2</v>
      </c>
      <c r="D145" s="47">
        <v>5.2999999999999999E-2</v>
      </c>
      <c r="E145" s="47">
        <v>0.122</v>
      </c>
      <c r="F145" s="47">
        <v>0.17</v>
      </c>
      <c r="G145" s="47">
        <v>0.23</v>
      </c>
    </row>
    <row r="146" spans="1:7" x14ac:dyDescent="0.25">
      <c r="A146" s="47">
        <v>532</v>
      </c>
      <c r="B146" s="47">
        <v>3.0000000000000001E-3</v>
      </c>
      <c r="C146" s="47">
        <v>2.7E-2</v>
      </c>
      <c r="D146" s="47">
        <v>5.3999999999999999E-2</v>
      </c>
      <c r="E146" s="47">
        <v>0.125</v>
      </c>
      <c r="F146" s="47">
        <v>0.17299999999999999</v>
      </c>
      <c r="G146" s="47">
        <v>0.23499999999999999</v>
      </c>
    </row>
    <row r="147" spans="1:7" x14ac:dyDescent="0.25">
      <c r="A147" s="47">
        <v>534</v>
      </c>
      <c r="B147" s="47">
        <v>3.0000000000000001E-3</v>
      </c>
      <c r="C147" s="47">
        <v>2.7E-2</v>
      </c>
      <c r="D147" s="47">
        <v>5.5E-2</v>
      </c>
      <c r="E147" s="47">
        <v>0.127</v>
      </c>
      <c r="F147" s="47">
        <v>0.17799999999999999</v>
      </c>
      <c r="G147" s="47">
        <v>0.24099999999999999</v>
      </c>
    </row>
    <row r="148" spans="1:7" x14ac:dyDescent="0.25">
      <c r="A148" s="47">
        <v>536</v>
      </c>
      <c r="B148" s="47">
        <v>3.0000000000000001E-3</v>
      </c>
      <c r="C148" s="47">
        <v>2.9000000000000001E-2</v>
      </c>
      <c r="D148" s="47">
        <v>5.7000000000000002E-2</v>
      </c>
      <c r="E148" s="47">
        <v>0.13100000000000001</v>
      </c>
      <c r="F148" s="47">
        <v>0.182</v>
      </c>
      <c r="G148" s="47">
        <v>0.247</v>
      </c>
    </row>
    <row r="149" spans="1:7" x14ac:dyDescent="0.25">
      <c r="A149" s="47">
        <v>538</v>
      </c>
      <c r="B149" s="47">
        <v>3.0000000000000001E-3</v>
      </c>
      <c r="C149" s="47">
        <v>2.9000000000000001E-2</v>
      </c>
      <c r="D149" s="47">
        <v>5.8000000000000003E-2</v>
      </c>
      <c r="E149" s="47">
        <v>0.13300000000000001</v>
      </c>
      <c r="F149" s="47">
        <v>0.186</v>
      </c>
      <c r="G149" s="47">
        <v>0.253</v>
      </c>
    </row>
    <row r="150" spans="1:7" x14ac:dyDescent="0.25">
      <c r="A150" s="47">
        <v>540</v>
      </c>
      <c r="B150" s="47">
        <v>3.0000000000000001E-3</v>
      </c>
      <c r="C150" s="47">
        <v>0.03</v>
      </c>
      <c r="D150" s="47">
        <v>0.06</v>
      </c>
      <c r="E150" s="47">
        <v>0.13500000000000001</v>
      </c>
      <c r="F150" s="47">
        <v>0.19</v>
      </c>
      <c r="G150" s="47">
        <v>0.25800000000000001</v>
      </c>
    </row>
    <row r="151" spans="1:7" x14ac:dyDescent="0.25">
      <c r="A151" s="47">
        <v>542</v>
      </c>
      <c r="B151" s="47">
        <v>3.0000000000000001E-3</v>
      </c>
      <c r="C151" s="47">
        <v>0.03</v>
      </c>
      <c r="D151" s="47">
        <v>0.06</v>
      </c>
      <c r="E151" s="47">
        <v>0.13700000000000001</v>
      </c>
      <c r="F151" s="47">
        <v>0.193</v>
      </c>
      <c r="G151" s="47">
        <v>0.26100000000000001</v>
      </c>
    </row>
    <row r="152" spans="1:7" x14ac:dyDescent="0.25">
      <c r="A152" s="47">
        <v>544</v>
      </c>
      <c r="B152" s="47">
        <v>4.0000000000000001E-3</v>
      </c>
      <c r="C152" s="47">
        <v>3.1E-2</v>
      </c>
      <c r="D152" s="47">
        <v>6.0999999999999999E-2</v>
      </c>
      <c r="E152" s="47">
        <v>0.13800000000000001</v>
      </c>
      <c r="F152" s="47">
        <v>0.19600000000000001</v>
      </c>
      <c r="G152" s="47">
        <v>0.26400000000000001</v>
      </c>
    </row>
    <row r="153" spans="1:7" x14ac:dyDescent="0.25">
      <c r="A153" s="47">
        <v>546</v>
      </c>
      <c r="B153" s="47">
        <v>4.0000000000000001E-3</v>
      </c>
      <c r="C153" s="47">
        <v>3.1E-2</v>
      </c>
      <c r="D153" s="47">
        <v>6.2E-2</v>
      </c>
      <c r="E153" s="47">
        <v>0.13900000000000001</v>
      </c>
      <c r="F153" s="47">
        <v>0.19700000000000001</v>
      </c>
      <c r="G153" s="47">
        <v>0.26600000000000001</v>
      </c>
    </row>
    <row r="154" spans="1:7" x14ac:dyDescent="0.25">
      <c r="A154" s="47">
        <v>548</v>
      </c>
      <c r="B154" s="47">
        <v>4.0000000000000001E-3</v>
      </c>
      <c r="C154" s="47">
        <v>0.03</v>
      </c>
      <c r="D154" s="47">
        <v>6.2E-2</v>
      </c>
      <c r="E154" s="47">
        <v>0.13900000000000001</v>
      </c>
      <c r="F154" s="47">
        <v>0.19700000000000001</v>
      </c>
      <c r="G154" s="47">
        <v>0.26600000000000001</v>
      </c>
    </row>
    <row r="155" spans="1:7" x14ac:dyDescent="0.25">
      <c r="A155" s="47">
        <v>550</v>
      </c>
      <c r="B155" s="47">
        <v>3.0000000000000001E-3</v>
      </c>
      <c r="C155" s="47">
        <v>3.1E-2</v>
      </c>
      <c r="D155" s="47">
        <v>6.0999999999999999E-2</v>
      </c>
      <c r="E155" s="47">
        <v>0.13900000000000001</v>
      </c>
      <c r="F155" s="47">
        <v>0.19600000000000001</v>
      </c>
      <c r="G155" s="47">
        <v>0.26600000000000001</v>
      </c>
    </row>
    <row r="156" spans="1:7" x14ac:dyDescent="0.25">
      <c r="A156" s="47">
        <v>552</v>
      </c>
      <c r="B156" s="47">
        <v>4.0000000000000001E-3</v>
      </c>
      <c r="C156" s="47">
        <v>3.1E-2</v>
      </c>
      <c r="D156" s="47">
        <v>6.0999999999999999E-2</v>
      </c>
      <c r="E156" s="47">
        <v>0.13800000000000001</v>
      </c>
      <c r="F156" s="47">
        <v>0.19500000000000001</v>
      </c>
      <c r="G156" s="47">
        <v>0.26400000000000001</v>
      </c>
    </row>
    <row r="157" spans="1:7" x14ac:dyDescent="0.25">
      <c r="A157" s="47">
        <v>554</v>
      </c>
      <c r="B157" s="47">
        <v>4.0000000000000001E-3</v>
      </c>
      <c r="C157" s="47">
        <v>0.03</v>
      </c>
      <c r="D157" s="47">
        <v>0.06</v>
      </c>
      <c r="E157" s="47">
        <v>0.13700000000000001</v>
      </c>
      <c r="F157" s="47">
        <v>0.193</v>
      </c>
      <c r="G157" s="47">
        <v>0.26100000000000001</v>
      </c>
    </row>
    <row r="158" spans="1:7" x14ac:dyDescent="0.25">
      <c r="A158" s="47">
        <v>556</v>
      </c>
      <c r="B158" s="47">
        <v>4.0000000000000001E-3</v>
      </c>
      <c r="C158" s="47">
        <v>2.9000000000000001E-2</v>
      </c>
      <c r="D158" s="47">
        <v>5.8999999999999997E-2</v>
      </c>
      <c r="E158" s="47">
        <v>0.13500000000000001</v>
      </c>
      <c r="F158" s="47">
        <v>0.19</v>
      </c>
      <c r="G158" s="47">
        <v>0.25700000000000001</v>
      </c>
    </row>
    <row r="159" spans="1:7" x14ac:dyDescent="0.25">
      <c r="A159" s="47">
        <v>558</v>
      </c>
      <c r="B159" s="47">
        <v>3.0000000000000001E-3</v>
      </c>
      <c r="C159" s="47">
        <v>2.8000000000000001E-2</v>
      </c>
      <c r="D159" s="47">
        <v>5.8000000000000003E-2</v>
      </c>
      <c r="E159" s="47">
        <v>0.13300000000000001</v>
      </c>
      <c r="F159" s="47">
        <v>0.186</v>
      </c>
      <c r="G159" s="47">
        <v>0.253</v>
      </c>
    </row>
    <row r="160" spans="1:7" x14ac:dyDescent="0.25">
      <c r="A160" s="47">
        <v>560</v>
      </c>
      <c r="B160" s="47">
        <v>3.0000000000000001E-3</v>
      </c>
      <c r="C160" s="47">
        <v>2.8000000000000001E-2</v>
      </c>
      <c r="D160" s="47">
        <v>5.7000000000000002E-2</v>
      </c>
      <c r="E160" s="47">
        <v>0.13100000000000001</v>
      </c>
      <c r="F160" s="47">
        <v>0.184</v>
      </c>
      <c r="G160" s="47">
        <v>0.249</v>
      </c>
    </row>
    <row r="161" spans="1:7" x14ac:dyDescent="0.25">
      <c r="A161" s="47">
        <v>562</v>
      </c>
      <c r="B161" s="47">
        <v>4.0000000000000001E-3</v>
      </c>
      <c r="C161" s="47">
        <v>2.8000000000000001E-2</v>
      </c>
      <c r="D161" s="47">
        <v>5.7000000000000002E-2</v>
      </c>
      <c r="E161" s="47">
        <v>0.129</v>
      </c>
      <c r="F161" s="47">
        <v>0.18099999999999999</v>
      </c>
      <c r="G161" s="47">
        <v>0.246</v>
      </c>
    </row>
    <row r="162" spans="1:7" x14ac:dyDescent="0.25">
      <c r="A162" s="47">
        <v>564</v>
      </c>
      <c r="B162" s="47">
        <v>3.0000000000000001E-3</v>
      </c>
      <c r="C162" s="47">
        <v>2.8000000000000001E-2</v>
      </c>
      <c r="D162" s="47">
        <v>5.6000000000000001E-2</v>
      </c>
      <c r="E162" s="47">
        <v>0.128</v>
      </c>
      <c r="F162" s="47">
        <v>0.18</v>
      </c>
      <c r="G162" s="47">
        <v>0.24299999999999999</v>
      </c>
    </row>
    <row r="163" spans="1:7" x14ac:dyDescent="0.25">
      <c r="A163" s="47">
        <v>566</v>
      </c>
      <c r="B163" s="47">
        <v>4.0000000000000001E-3</v>
      </c>
      <c r="C163" s="47">
        <v>2.8000000000000001E-2</v>
      </c>
      <c r="D163" s="47">
        <v>5.6000000000000001E-2</v>
      </c>
      <c r="E163" s="47">
        <v>0.128</v>
      </c>
      <c r="F163" s="47">
        <v>0.17799999999999999</v>
      </c>
      <c r="G163" s="47">
        <v>0.24099999999999999</v>
      </c>
    </row>
    <row r="164" spans="1:7" x14ac:dyDescent="0.25">
      <c r="A164" s="47">
        <v>568</v>
      </c>
      <c r="B164" s="47">
        <v>4.0000000000000001E-3</v>
      </c>
      <c r="C164" s="47">
        <v>2.8000000000000001E-2</v>
      </c>
      <c r="D164" s="47">
        <v>5.6000000000000001E-2</v>
      </c>
      <c r="E164" s="47">
        <v>0.126</v>
      </c>
      <c r="F164" s="47">
        <v>0.17699999999999999</v>
      </c>
      <c r="G164" s="47">
        <v>0.24</v>
      </c>
    </row>
    <row r="165" spans="1:7" x14ac:dyDescent="0.25">
      <c r="A165" s="47">
        <v>570</v>
      </c>
      <c r="B165" s="47">
        <v>4.0000000000000001E-3</v>
      </c>
      <c r="C165" s="47">
        <v>2.8000000000000001E-2</v>
      </c>
      <c r="D165" s="47">
        <v>5.6000000000000001E-2</v>
      </c>
      <c r="E165" s="47">
        <v>0.127</v>
      </c>
      <c r="F165" s="47">
        <v>0.17699999999999999</v>
      </c>
      <c r="G165" s="47">
        <v>0.24</v>
      </c>
    </row>
    <row r="166" spans="1:7" x14ac:dyDescent="0.25">
      <c r="A166" s="47">
        <v>572</v>
      </c>
      <c r="B166" s="47">
        <v>4.0000000000000001E-3</v>
      </c>
      <c r="C166" s="47">
        <v>2.8000000000000001E-2</v>
      </c>
      <c r="D166" s="47">
        <v>5.6000000000000001E-2</v>
      </c>
      <c r="E166" s="47">
        <v>0.128</v>
      </c>
      <c r="F166" s="47">
        <v>0.17799999999999999</v>
      </c>
      <c r="G166" s="47">
        <v>0.24099999999999999</v>
      </c>
    </row>
    <row r="167" spans="1:7" x14ac:dyDescent="0.25">
      <c r="A167" s="47">
        <v>574</v>
      </c>
      <c r="B167" s="47">
        <v>3.0000000000000001E-3</v>
      </c>
      <c r="C167" s="47">
        <v>2.8000000000000001E-2</v>
      </c>
      <c r="D167" s="47">
        <v>5.6000000000000001E-2</v>
      </c>
      <c r="E167" s="47">
        <v>0.128</v>
      </c>
      <c r="F167" s="47">
        <v>0.17899999999999999</v>
      </c>
      <c r="G167" s="47">
        <v>0.24299999999999999</v>
      </c>
    </row>
    <row r="168" spans="1:7" x14ac:dyDescent="0.25">
      <c r="A168" s="47">
        <v>576</v>
      </c>
      <c r="B168" s="47">
        <v>3.0000000000000001E-3</v>
      </c>
      <c r="C168" s="47">
        <v>2.9000000000000001E-2</v>
      </c>
      <c r="D168" s="47">
        <v>5.7000000000000002E-2</v>
      </c>
      <c r="E168" s="47">
        <v>0.13</v>
      </c>
      <c r="F168" s="47">
        <v>0.182</v>
      </c>
      <c r="G168" s="47">
        <v>0.246</v>
      </c>
    </row>
    <row r="169" spans="1:7" x14ac:dyDescent="0.25">
      <c r="A169" s="47">
        <v>578</v>
      </c>
      <c r="B169" s="47">
        <v>4.0000000000000001E-3</v>
      </c>
      <c r="C169" s="47">
        <v>2.9000000000000001E-2</v>
      </c>
      <c r="D169" s="47">
        <v>5.8000000000000003E-2</v>
      </c>
      <c r="E169" s="47">
        <v>0.13200000000000001</v>
      </c>
      <c r="F169" s="47">
        <v>0.185</v>
      </c>
      <c r="G169" s="47">
        <v>0.25</v>
      </c>
    </row>
    <row r="170" spans="1:7" x14ac:dyDescent="0.25">
      <c r="A170" s="47">
        <v>580</v>
      </c>
      <c r="B170" s="47">
        <v>4.0000000000000001E-3</v>
      </c>
      <c r="C170" s="47">
        <v>0.03</v>
      </c>
      <c r="D170" s="47">
        <v>5.8999999999999997E-2</v>
      </c>
      <c r="E170" s="47">
        <v>0.13300000000000001</v>
      </c>
      <c r="F170" s="47">
        <v>0.187</v>
      </c>
      <c r="G170" s="47">
        <v>0.253</v>
      </c>
    </row>
    <row r="171" spans="1:7" x14ac:dyDescent="0.25">
      <c r="A171" s="47">
        <v>582</v>
      </c>
      <c r="B171" s="47">
        <v>4.0000000000000001E-3</v>
      </c>
      <c r="C171" s="47">
        <v>3.1E-2</v>
      </c>
      <c r="D171" s="47">
        <v>0.06</v>
      </c>
      <c r="E171" s="47">
        <v>0.13500000000000001</v>
      </c>
      <c r="F171" s="47">
        <v>0.19</v>
      </c>
      <c r="G171" s="47">
        <v>0.25600000000000001</v>
      </c>
    </row>
    <row r="172" spans="1:7" x14ac:dyDescent="0.25">
      <c r="A172" s="47">
        <v>584</v>
      </c>
      <c r="B172" s="47">
        <v>4.0000000000000001E-3</v>
      </c>
      <c r="C172" s="47">
        <v>0.03</v>
      </c>
      <c r="D172" s="47">
        <v>0.06</v>
      </c>
      <c r="E172" s="47">
        <v>0.13600000000000001</v>
      </c>
      <c r="F172" s="47">
        <v>0.191</v>
      </c>
      <c r="G172" s="47">
        <v>0.25800000000000001</v>
      </c>
    </row>
    <row r="173" spans="1:7" x14ac:dyDescent="0.25">
      <c r="A173" s="47">
        <v>586</v>
      </c>
      <c r="B173" s="47">
        <v>4.0000000000000001E-3</v>
      </c>
      <c r="C173" s="47">
        <v>3.1E-2</v>
      </c>
      <c r="D173" s="47">
        <v>6.0999999999999999E-2</v>
      </c>
      <c r="E173" s="47">
        <v>0.13600000000000001</v>
      </c>
      <c r="F173" s="47">
        <v>0.191</v>
      </c>
      <c r="G173" s="47">
        <v>0.25900000000000001</v>
      </c>
    </row>
    <row r="174" spans="1:7" x14ac:dyDescent="0.25">
      <c r="A174" s="47">
        <v>588</v>
      </c>
      <c r="B174" s="47">
        <v>4.0000000000000001E-3</v>
      </c>
      <c r="C174" s="47">
        <v>0.03</v>
      </c>
      <c r="D174" s="47">
        <v>0.06</v>
      </c>
      <c r="E174" s="47">
        <v>0.13500000000000001</v>
      </c>
      <c r="F174" s="47">
        <v>0.19</v>
      </c>
      <c r="G174" s="47">
        <v>0.25700000000000001</v>
      </c>
    </row>
    <row r="175" spans="1:7" x14ac:dyDescent="0.25">
      <c r="A175" s="47">
        <v>590</v>
      </c>
      <c r="B175" s="47">
        <v>4.0000000000000001E-3</v>
      </c>
      <c r="C175" s="47">
        <v>0.03</v>
      </c>
      <c r="D175" s="47">
        <v>0.06</v>
      </c>
      <c r="E175" s="47">
        <v>0.13400000000000001</v>
      </c>
      <c r="F175" s="47">
        <v>0.188</v>
      </c>
      <c r="G175" s="47">
        <v>0.254</v>
      </c>
    </row>
    <row r="176" spans="1:7" x14ac:dyDescent="0.25">
      <c r="A176" s="47">
        <v>592</v>
      </c>
      <c r="B176" s="47">
        <v>4.0000000000000001E-3</v>
      </c>
      <c r="C176" s="47">
        <v>0.03</v>
      </c>
      <c r="D176" s="47">
        <v>5.8000000000000003E-2</v>
      </c>
      <c r="E176" s="47">
        <v>0.13100000000000001</v>
      </c>
      <c r="F176" s="47">
        <v>0.184</v>
      </c>
      <c r="G176" s="47">
        <v>0.249</v>
      </c>
    </row>
    <row r="177" spans="1:7" x14ac:dyDescent="0.25">
      <c r="A177" s="47">
        <v>594</v>
      </c>
      <c r="B177" s="47">
        <v>4.0000000000000001E-3</v>
      </c>
      <c r="C177" s="47">
        <v>2.9000000000000001E-2</v>
      </c>
      <c r="D177" s="47">
        <v>5.7000000000000002E-2</v>
      </c>
      <c r="E177" s="47">
        <v>0.127</v>
      </c>
      <c r="F177" s="47">
        <v>0.17799999999999999</v>
      </c>
      <c r="G177" s="47">
        <v>0.24099999999999999</v>
      </c>
    </row>
    <row r="178" spans="1:7" x14ac:dyDescent="0.25">
      <c r="A178" s="47">
        <v>596</v>
      </c>
      <c r="B178" s="47">
        <v>4.0000000000000001E-3</v>
      </c>
      <c r="C178" s="47">
        <v>2.7E-2</v>
      </c>
      <c r="D178" s="47">
        <v>5.3999999999999999E-2</v>
      </c>
      <c r="E178" s="47">
        <v>0.122</v>
      </c>
      <c r="F178" s="47">
        <v>0.16900000000000001</v>
      </c>
      <c r="G178" s="47">
        <v>0.23</v>
      </c>
    </row>
    <row r="179" spans="1:7" x14ac:dyDescent="0.25">
      <c r="A179" s="47">
        <v>598</v>
      </c>
      <c r="B179" s="47">
        <v>4.0000000000000001E-3</v>
      </c>
      <c r="C179" s="47">
        <v>2.5999999999999999E-2</v>
      </c>
      <c r="D179" s="47">
        <v>5.0999999999999997E-2</v>
      </c>
      <c r="E179" s="47">
        <v>0.115</v>
      </c>
      <c r="F179" s="47">
        <v>0.16</v>
      </c>
      <c r="G179" s="47">
        <v>0.217</v>
      </c>
    </row>
    <row r="180" spans="1:7" x14ac:dyDescent="0.25">
      <c r="A180" s="47">
        <v>600</v>
      </c>
      <c r="B180" s="47">
        <v>4.0000000000000001E-3</v>
      </c>
      <c r="C180" s="47">
        <v>2.5000000000000001E-2</v>
      </c>
      <c r="D180" s="47">
        <v>4.7E-2</v>
      </c>
      <c r="E180" s="47">
        <v>0.108</v>
      </c>
      <c r="F180" s="47">
        <v>0.14899999999999999</v>
      </c>
      <c r="G180" s="47">
        <v>0.20200000000000001</v>
      </c>
    </row>
    <row r="181" spans="1:7" x14ac:dyDescent="0.25">
      <c r="A181" s="47">
        <v>602</v>
      </c>
      <c r="B181" s="47">
        <v>3.0000000000000001E-3</v>
      </c>
      <c r="C181" s="47">
        <v>2.3E-2</v>
      </c>
      <c r="D181" s="47">
        <v>4.2999999999999997E-2</v>
      </c>
      <c r="E181" s="47">
        <v>9.9000000000000005E-2</v>
      </c>
      <c r="F181" s="47">
        <v>0.13600000000000001</v>
      </c>
      <c r="G181" s="47">
        <v>0.185</v>
      </c>
    </row>
    <row r="182" spans="1:7" x14ac:dyDescent="0.25">
      <c r="A182" s="47">
        <v>604</v>
      </c>
      <c r="B182" s="47">
        <v>3.0000000000000001E-3</v>
      </c>
      <c r="C182" s="47">
        <v>2.1000000000000001E-2</v>
      </c>
      <c r="D182" s="47">
        <v>3.9E-2</v>
      </c>
      <c r="E182" s="47">
        <v>0.09</v>
      </c>
      <c r="F182" s="47">
        <v>0.123</v>
      </c>
      <c r="G182" s="47">
        <v>0.16700000000000001</v>
      </c>
    </row>
    <row r="183" spans="1:7" x14ac:dyDescent="0.25">
      <c r="A183" s="47">
        <v>606</v>
      </c>
      <c r="B183" s="47">
        <v>3.0000000000000001E-3</v>
      </c>
      <c r="C183" s="47">
        <v>1.9E-2</v>
      </c>
      <c r="D183" s="47">
        <v>3.4000000000000002E-2</v>
      </c>
      <c r="E183" s="47">
        <v>8.1000000000000003E-2</v>
      </c>
      <c r="F183" s="47">
        <v>0.109</v>
      </c>
      <c r="G183" s="47">
        <v>0.14899999999999999</v>
      </c>
    </row>
    <row r="184" spans="1:7" x14ac:dyDescent="0.25">
      <c r="A184" s="47">
        <v>608</v>
      </c>
      <c r="B184" s="47">
        <v>3.0000000000000001E-3</v>
      </c>
      <c r="C184" s="47">
        <v>1.7000000000000001E-2</v>
      </c>
      <c r="D184" s="47">
        <v>0.03</v>
      </c>
      <c r="E184" s="47">
        <v>7.2999999999999995E-2</v>
      </c>
      <c r="F184" s="47">
        <v>9.6000000000000002E-2</v>
      </c>
      <c r="G184" s="47">
        <v>0.13100000000000001</v>
      </c>
    </row>
    <row r="185" spans="1:7" x14ac:dyDescent="0.25">
      <c r="A185" s="47">
        <v>610</v>
      </c>
      <c r="B185" s="47">
        <v>2E-3</v>
      </c>
      <c r="C185" s="47">
        <v>1.6E-2</v>
      </c>
      <c r="D185" s="47">
        <v>2.5999999999999999E-2</v>
      </c>
      <c r="E185" s="47">
        <v>6.5000000000000002E-2</v>
      </c>
      <c r="F185" s="47">
        <v>8.4000000000000005E-2</v>
      </c>
      <c r="G185" s="47">
        <v>0.115</v>
      </c>
    </row>
    <row r="186" spans="1:7" x14ac:dyDescent="0.25">
      <c r="A186" s="47">
        <v>612</v>
      </c>
      <c r="B186" s="47">
        <v>2E-3</v>
      </c>
      <c r="C186" s="47">
        <v>1.4E-2</v>
      </c>
      <c r="D186" s="47">
        <v>2.3E-2</v>
      </c>
      <c r="E186" s="47">
        <v>5.7000000000000002E-2</v>
      </c>
      <c r="F186" s="47">
        <v>7.2999999999999995E-2</v>
      </c>
      <c r="G186" s="47">
        <v>9.9000000000000005E-2</v>
      </c>
    </row>
    <row r="187" spans="1:7" x14ac:dyDescent="0.25">
      <c r="A187" s="47">
        <v>614</v>
      </c>
      <c r="B187" s="47">
        <v>2E-3</v>
      </c>
      <c r="C187" s="47">
        <v>1.2E-2</v>
      </c>
      <c r="D187" s="47">
        <v>0.02</v>
      </c>
      <c r="E187" s="47">
        <v>0.05</v>
      </c>
      <c r="F187" s="47">
        <v>6.2E-2</v>
      </c>
      <c r="G187" s="47">
        <v>8.5999999999999993E-2</v>
      </c>
    </row>
    <row r="188" spans="1:7" x14ac:dyDescent="0.25">
      <c r="A188" s="47">
        <v>616</v>
      </c>
      <c r="B188" s="47">
        <v>2E-3</v>
      </c>
      <c r="C188" s="47">
        <v>1.0999999999999999E-2</v>
      </c>
      <c r="D188" s="47">
        <v>1.7000000000000001E-2</v>
      </c>
      <c r="E188" s="47">
        <v>4.3999999999999997E-2</v>
      </c>
      <c r="F188" s="47">
        <v>5.3999999999999999E-2</v>
      </c>
      <c r="G188" s="47">
        <v>7.2999999999999995E-2</v>
      </c>
    </row>
    <row r="189" spans="1:7" x14ac:dyDescent="0.25">
      <c r="A189" s="47">
        <v>618</v>
      </c>
      <c r="B189" s="47">
        <v>2E-3</v>
      </c>
      <c r="C189" s="47">
        <v>0.01</v>
      </c>
      <c r="D189" s="47">
        <v>1.4E-2</v>
      </c>
      <c r="E189" s="47">
        <v>3.9E-2</v>
      </c>
      <c r="F189" s="47">
        <v>4.4999999999999998E-2</v>
      </c>
      <c r="G189" s="47">
        <v>6.2E-2</v>
      </c>
    </row>
    <row r="190" spans="1:7" x14ac:dyDescent="0.25">
      <c r="A190" s="47">
        <v>620</v>
      </c>
      <c r="B190" s="47">
        <v>1E-3</v>
      </c>
      <c r="C190" s="47">
        <v>8.9999999999999993E-3</v>
      </c>
      <c r="D190" s="47">
        <v>1.2E-2</v>
      </c>
      <c r="E190" s="47">
        <v>3.4000000000000002E-2</v>
      </c>
      <c r="F190" s="47">
        <v>3.6999999999999998E-2</v>
      </c>
      <c r="G190" s="47">
        <v>5.1999999999999998E-2</v>
      </c>
    </row>
    <row r="191" spans="1:7" x14ac:dyDescent="0.25">
      <c r="A191" s="47">
        <v>622</v>
      </c>
      <c r="B191" s="47">
        <v>1E-3</v>
      </c>
      <c r="C191" s="47">
        <v>8.0000000000000002E-3</v>
      </c>
      <c r="D191" s="47">
        <v>0.01</v>
      </c>
      <c r="E191" s="47">
        <v>0.03</v>
      </c>
      <c r="F191" s="47">
        <v>3.1E-2</v>
      </c>
      <c r="G191" s="47">
        <v>4.3999999999999997E-2</v>
      </c>
    </row>
    <row r="192" spans="1:7" x14ac:dyDescent="0.25">
      <c r="A192" s="47">
        <v>624</v>
      </c>
      <c r="B192" s="47">
        <v>1E-3</v>
      </c>
      <c r="C192" s="47">
        <v>7.0000000000000001E-3</v>
      </c>
      <c r="D192" s="47">
        <v>8.0000000000000002E-3</v>
      </c>
      <c r="E192" s="47">
        <v>2.5999999999999999E-2</v>
      </c>
      <c r="F192" s="47">
        <v>2.5000000000000001E-2</v>
      </c>
      <c r="G192" s="47">
        <v>3.5999999999999997E-2</v>
      </c>
    </row>
    <row r="193" spans="1:7" x14ac:dyDescent="0.25">
      <c r="A193" s="47">
        <v>626</v>
      </c>
      <c r="B193" s="47">
        <v>1E-3</v>
      </c>
      <c r="C193" s="47">
        <v>6.0000000000000001E-3</v>
      </c>
      <c r="D193" s="47">
        <v>6.0000000000000001E-3</v>
      </c>
      <c r="E193" s="47">
        <v>2.3E-2</v>
      </c>
      <c r="F193" s="47">
        <v>0.02</v>
      </c>
      <c r="G193" s="47">
        <v>2.9000000000000001E-2</v>
      </c>
    </row>
    <row r="194" spans="1:7" x14ac:dyDescent="0.25">
      <c r="A194" s="47">
        <v>628</v>
      </c>
      <c r="B194" s="47">
        <v>1E-3</v>
      </c>
      <c r="C194" s="47">
        <v>6.0000000000000001E-3</v>
      </c>
      <c r="D194" s="47">
        <v>5.0000000000000001E-3</v>
      </c>
      <c r="E194" s="47">
        <v>0.02</v>
      </c>
      <c r="F194" s="47">
        <v>1.6E-2</v>
      </c>
      <c r="G194" s="47">
        <v>2.4E-2</v>
      </c>
    </row>
    <row r="195" spans="1:7" x14ac:dyDescent="0.25">
      <c r="A195" s="47">
        <v>630</v>
      </c>
      <c r="B195" s="47">
        <v>1E-3</v>
      </c>
      <c r="C195" s="47">
        <v>5.0000000000000001E-3</v>
      </c>
      <c r="D195" s="47">
        <v>4.0000000000000001E-3</v>
      </c>
      <c r="E195" s="47">
        <v>1.7999999999999999E-2</v>
      </c>
      <c r="F195" s="47">
        <v>1.2999999999999999E-2</v>
      </c>
      <c r="G195" s="47">
        <v>1.9E-2</v>
      </c>
    </row>
    <row r="196" spans="1:7" x14ac:dyDescent="0.25">
      <c r="A196" s="47">
        <v>632</v>
      </c>
      <c r="B196" s="47">
        <v>1E-3</v>
      </c>
      <c r="C196" s="47">
        <v>5.0000000000000001E-3</v>
      </c>
      <c r="D196" s="47">
        <v>3.0000000000000001E-3</v>
      </c>
      <c r="E196" s="47">
        <v>1.6E-2</v>
      </c>
      <c r="F196" s="47">
        <v>0.01</v>
      </c>
      <c r="G196" s="47">
        <v>1.6E-2</v>
      </c>
    </row>
    <row r="197" spans="1:7" x14ac:dyDescent="0.25">
      <c r="A197" s="47">
        <v>634</v>
      </c>
      <c r="B197" s="47">
        <v>1E-3</v>
      </c>
      <c r="C197" s="47">
        <v>6.0000000000000001E-3</v>
      </c>
      <c r="D197" s="47">
        <v>3.0000000000000001E-3</v>
      </c>
      <c r="E197" s="47">
        <v>1.4999999999999999E-2</v>
      </c>
      <c r="F197" s="47">
        <v>8.9999999999999993E-3</v>
      </c>
      <c r="G197" s="47">
        <v>1.4E-2</v>
      </c>
    </row>
    <row r="198" spans="1:7" x14ac:dyDescent="0.25">
      <c r="A198" s="47">
        <v>636</v>
      </c>
      <c r="B198" s="47">
        <v>1E-3</v>
      </c>
      <c r="C198" s="47">
        <v>4.0000000000000001E-3</v>
      </c>
      <c r="D198" s="47">
        <v>2E-3</v>
      </c>
      <c r="E198" s="47">
        <v>1.2999999999999999E-2</v>
      </c>
      <c r="F198" s="47">
        <v>7.0000000000000001E-3</v>
      </c>
      <c r="G198" s="47">
        <v>1.0999999999999999E-2</v>
      </c>
    </row>
    <row r="199" spans="1:7" x14ac:dyDescent="0.25">
      <c r="A199" s="47">
        <v>638</v>
      </c>
      <c r="B199" s="47">
        <v>1E-3</v>
      </c>
      <c r="C199" s="47">
        <v>4.0000000000000001E-3</v>
      </c>
      <c r="D199" s="47">
        <v>2E-3</v>
      </c>
      <c r="E199" s="47">
        <v>1.2E-2</v>
      </c>
      <c r="F199" s="47">
        <v>5.0000000000000001E-3</v>
      </c>
      <c r="G199" s="47">
        <v>8.9999999999999993E-3</v>
      </c>
    </row>
    <row r="200" spans="1:7" x14ac:dyDescent="0.25">
      <c r="A200" s="47">
        <v>640</v>
      </c>
      <c r="B200" s="47">
        <v>1E-3</v>
      </c>
      <c r="C200" s="47">
        <v>4.0000000000000001E-3</v>
      </c>
      <c r="D200" s="47">
        <v>1E-3</v>
      </c>
      <c r="E200" s="47">
        <v>1.0999999999999999E-2</v>
      </c>
      <c r="F200" s="47">
        <v>4.0000000000000001E-3</v>
      </c>
      <c r="G200" s="47">
        <v>7.0000000000000001E-3</v>
      </c>
    </row>
    <row r="201" spans="1:7" x14ac:dyDescent="0.25">
      <c r="A201" s="47">
        <v>642</v>
      </c>
      <c r="B201" s="47">
        <v>1E-3</v>
      </c>
      <c r="C201" s="47">
        <v>4.0000000000000001E-3</v>
      </c>
      <c r="D201" s="47">
        <v>1E-3</v>
      </c>
      <c r="E201" s="47">
        <v>0.01</v>
      </c>
      <c r="F201" s="47">
        <v>3.0000000000000001E-3</v>
      </c>
      <c r="G201" s="47">
        <v>6.0000000000000001E-3</v>
      </c>
    </row>
    <row r="202" spans="1:7" x14ac:dyDescent="0.25">
      <c r="A202" s="47">
        <v>644</v>
      </c>
      <c r="B202" s="47">
        <v>1E-3</v>
      </c>
      <c r="C202" s="47">
        <v>4.0000000000000001E-3</v>
      </c>
      <c r="D202" s="47">
        <v>0</v>
      </c>
      <c r="E202" s="47">
        <v>0.01</v>
      </c>
      <c r="F202" s="47">
        <v>1E-3</v>
      </c>
      <c r="G202" s="47">
        <v>4.0000000000000001E-3</v>
      </c>
    </row>
    <row r="203" spans="1:7" x14ac:dyDescent="0.25">
      <c r="A203" s="47">
        <v>646</v>
      </c>
      <c r="B203" s="47">
        <v>1E-3</v>
      </c>
      <c r="C203" s="47">
        <v>4.0000000000000001E-3</v>
      </c>
      <c r="D203" s="47">
        <v>0</v>
      </c>
      <c r="E203" s="47">
        <v>8.9999999999999993E-3</v>
      </c>
      <c r="F203" s="47">
        <v>1E-3</v>
      </c>
      <c r="G203" s="47">
        <v>4.0000000000000001E-3</v>
      </c>
    </row>
    <row r="204" spans="1:7" x14ac:dyDescent="0.25">
      <c r="A204" s="47">
        <v>648</v>
      </c>
      <c r="B204" s="47">
        <v>1E-3</v>
      </c>
      <c r="C204" s="47">
        <v>4.0000000000000001E-3</v>
      </c>
      <c r="D204" s="47">
        <v>0</v>
      </c>
      <c r="E204" s="47">
        <v>8.9999999999999993E-3</v>
      </c>
      <c r="F204" s="47">
        <v>0</v>
      </c>
      <c r="G204" s="47">
        <v>3.0000000000000001E-3</v>
      </c>
    </row>
    <row r="205" spans="1:7" x14ac:dyDescent="0.25">
      <c r="A205" s="47">
        <v>650</v>
      </c>
      <c r="B205" s="47">
        <v>1E-3</v>
      </c>
      <c r="C205" s="47">
        <v>4.0000000000000001E-3</v>
      </c>
      <c r="D205" s="47">
        <v>0</v>
      </c>
      <c r="E205" s="47">
        <v>8.9999999999999993E-3</v>
      </c>
      <c r="F205" s="47">
        <v>0</v>
      </c>
      <c r="G205" s="47">
        <v>3.0000000000000001E-3</v>
      </c>
    </row>
    <row r="206" spans="1:7" x14ac:dyDescent="0.25">
      <c r="A206" s="47">
        <v>652</v>
      </c>
      <c r="B206" s="47">
        <v>1E-3</v>
      </c>
      <c r="C206" s="47">
        <v>4.0000000000000001E-3</v>
      </c>
      <c r="D206" s="47">
        <v>0</v>
      </c>
      <c r="E206" s="47">
        <v>8.9999999999999993E-3</v>
      </c>
      <c r="F206" s="47">
        <v>0</v>
      </c>
      <c r="G206" s="47">
        <v>2E-3</v>
      </c>
    </row>
    <row r="207" spans="1:7" x14ac:dyDescent="0.25">
      <c r="A207" s="47">
        <v>654</v>
      </c>
      <c r="B207" s="47">
        <v>1E-3</v>
      </c>
      <c r="C207" s="47">
        <v>4.0000000000000001E-3</v>
      </c>
      <c r="D207" s="47">
        <v>0</v>
      </c>
      <c r="E207" s="47">
        <v>8.0000000000000002E-3</v>
      </c>
      <c r="F207" s="47">
        <v>0</v>
      </c>
      <c r="G207" s="47">
        <v>1E-3</v>
      </c>
    </row>
    <row r="208" spans="1:7" x14ac:dyDescent="0.25">
      <c r="A208" s="47">
        <v>656</v>
      </c>
      <c r="B208" s="47">
        <v>1E-3</v>
      </c>
      <c r="C208" s="47">
        <v>4.0000000000000001E-3</v>
      </c>
      <c r="D208" s="47">
        <v>0</v>
      </c>
      <c r="E208" s="47">
        <v>7.0000000000000001E-3</v>
      </c>
      <c r="F208" s="47">
        <v>0</v>
      </c>
      <c r="G208" s="47">
        <v>1E-3</v>
      </c>
    </row>
    <row r="209" spans="1:7" x14ac:dyDescent="0.25">
      <c r="A209" s="47">
        <v>658</v>
      </c>
      <c r="B209" s="47">
        <v>1E-3</v>
      </c>
      <c r="C209" s="47">
        <v>4.0000000000000001E-3</v>
      </c>
      <c r="D209" s="47">
        <v>0</v>
      </c>
      <c r="E209" s="47">
        <v>8.0000000000000002E-3</v>
      </c>
      <c r="F209" s="47">
        <v>0</v>
      </c>
      <c r="G209" s="47">
        <v>2E-3</v>
      </c>
    </row>
    <row r="210" spans="1:7" x14ac:dyDescent="0.25">
      <c r="A210" s="47">
        <v>660</v>
      </c>
      <c r="B210" s="47">
        <v>1E-3</v>
      </c>
      <c r="C210" s="47">
        <v>3.0000000000000001E-3</v>
      </c>
      <c r="D210" s="47">
        <v>0</v>
      </c>
      <c r="E210" s="47">
        <v>8.0000000000000002E-3</v>
      </c>
      <c r="F210" s="47">
        <v>0</v>
      </c>
      <c r="G210" s="47">
        <v>2E-3</v>
      </c>
    </row>
    <row r="211" spans="1:7" x14ac:dyDescent="0.25">
      <c r="A211" s="47">
        <v>662</v>
      </c>
      <c r="B211" s="47">
        <v>1E-3</v>
      </c>
      <c r="C211" s="47">
        <v>3.0000000000000001E-3</v>
      </c>
      <c r="D211" s="47">
        <v>1E-3</v>
      </c>
      <c r="E211" s="47">
        <v>8.0000000000000002E-3</v>
      </c>
      <c r="F211" s="47">
        <v>0</v>
      </c>
      <c r="G211" s="47">
        <v>2E-3</v>
      </c>
    </row>
    <row r="212" spans="1:7" x14ac:dyDescent="0.25">
      <c r="A212" s="47">
        <v>664</v>
      </c>
      <c r="B212" s="47">
        <v>1E-3</v>
      </c>
      <c r="C212" s="47">
        <v>4.0000000000000001E-3</v>
      </c>
      <c r="D212" s="47">
        <v>1E-3</v>
      </c>
      <c r="E212" s="47">
        <v>8.0000000000000002E-3</v>
      </c>
      <c r="F212" s="47">
        <v>0</v>
      </c>
      <c r="G212" s="47">
        <v>2E-3</v>
      </c>
    </row>
    <row r="213" spans="1:7" x14ac:dyDescent="0.25">
      <c r="A213" s="47">
        <v>666</v>
      </c>
      <c r="B213" s="47">
        <v>1E-3</v>
      </c>
      <c r="C213" s="47">
        <v>4.0000000000000001E-3</v>
      </c>
      <c r="D213" s="47">
        <v>2E-3</v>
      </c>
      <c r="E213" s="47">
        <v>8.0000000000000002E-3</v>
      </c>
      <c r="F213" s="47">
        <v>0</v>
      </c>
      <c r="G213" s="47">
        <v>2E-3</v>
      </c>
    </row>
    <row r="214" spans="1:7" x14ac:dyDescent="0.25">
      <c r="A214" s="47">
        <v>668</v>
      </c>
      <c r="B214" s="47">
        <v>1E-3</v>
      </c>
      <c r="C214" s="47">
        <v>4.0000000000000001E-3</v>
      </c>
      <c r="D214" s="47">
        <v>0</v>
      </c>
      <c r="E214" s="47">
        <v>7.0000000000000001E-3</v>
      </c>
      <c r="F214" s="47">
        <v>-1E-3</v>
      </c>
      <c r="G214" s="47">
        <v>1E-3</v>
      </c>
    </row>
    <row r="215" spans="1:7" x14ac:dyDescent="0.25">
      <c r="A215" s="47">
        <v>670</v>
      </c>
      <c r="B215" s="47">
        <v>1E-3</v>
      </c>
      <c r="C215" s="47">
        <v>4.0000000000000001E-3</v>
      </c>
      <c r="D215" s="47">
        <v>0</v>
      </c>
      <c r="E215" s="47">
        <v>7.0000000000000001E-3</v>
      </c>
      <c r="F215" s="47">
        <v>-1E-3</v>
      </c>
      <c r="G215" s="47">
        <v>1E-3</v>
      </c>
    </row>
    <row r="216" spans="1:7" x14ac:dyDescent="0.25">
      <c r="A216" s="47">
        <v>672</v>
      </c>
      <c r="B216" s="47">
        <v>1E-3</v>
      </c>
      <c r="C216" s="47">
        <v>4.0000000000000001E-3</v>
      </c>
      <c r="D216" s="47">
        <v>0</v>
      </c>
      <c r="E216" s="47">
        <v>7.0000000000000001E-3</v>
      </c>
      <c r="F216" s="47">
        <v>-1E-3</v>
      </c>
      <c r="G216" s="47">
        <v>1E-3</v>
      </c>
    </row>
    <row r="217" spans="1:7" x14ac:dyDescent="0.25">
      <c r="A217" s="47">
        <v>674</v>
      </c>
      <c r="B217" s="47">
        <v>1E-3</v>
      </c>
      <c r="C217" s="47">
        <v>4.0000000000000001E-3</v>
      </c>
      <c r="D217" s="47">
        <v>0</v>
      </c>
      <c r="E217" s="47">
        <v>6.0000000000000001E-3</v>
      </c>
      <c r="F217" s="47">
        <v>-1E-3</v>
      </c>
      <c r="G217" s="47">
        <v>0</v>
      </c>
    </row>
    <row r="218" spans="1:7" x14ac:dyDescent="0.25">
      <c r="A218" s="47">
        <v>676</v>
      </c>
      <c r="B218" s="47">
        <v>1E-3</v>
      </c>
      <c r="C218" s="47">
        <v>4.0000000000000001E-3</v>
      </c>
      <c r="D218" s="47">
        <v>-1E-3</v>
      </c>
      <c r="E218" s="47">
        <v>6.0000000000000001E-3</v>
      </c>
      <c r="F218" s="47">
        <v>-1E-3</v>
      </c>
      <c r="G218" s="47">
        <v>0</v>
      </c>
    </row>
    <row r="219" spans="1:7" x14ac:dyDescent="0.25">
      <c r="A219" s="47">
        <v>678</v>
      </c>
      <c r="B219" s="47">
        <v>1E-3</v>
      </c>
      <c r="C219" s="47">
        <v>4.0000000000000001E-3</v>
      </c>
      <c r="D219" s="47">
        <v>-1E-3</v>
      </c>
      <c r="E219" s="47">
        <v>6.0000000000000001E-3</v>
      </c>
      <c r="F219" s="47">
        <v>-2E-3</v>
      </c>
      <c r="G219" s="47">
        <v>0</v>
      </c>
    </row>
    <row r="220" spans="1:7" x14ac:dyDescent="0.25">
      <c r="A220" s="47">
        <v>680</v>
      </c>
      <c r="B220" s="47">
        <v>1E-3</v>
      </c>
      <c r="C220" s="47">
        <v>4.0000000000000001E-3</v>
      </c>
      <c r="D220" s="47">
        <v>-1E-3</v>
      </c>
      <c r="E220" s="47">
        <v>6.0000000000000001E-3</v>
      </c>
      <c r="F220" s="47">
        <v>-2E-3</v>
      </c>
      <c r="G220" s="47">
        <v>-1E-3</v>
      </c>
    </row>
    <row r="221" spans="1:7" x14ac:dyDescent="0.25">
      <c r="A221" s="47">
        <v>682</v>
      </c>
      <c r="B221" s="47">
        <v>1E-3</v>
      </c>
      <c r="C221" s="47">
        <v>4.0000000000000001E-3</v>
      </c>
      <c r="D221" s="47">
        <v>-1E-3</v>
      </c>
      <c r="E221" s="47">
        <v>5.0000000000000001E-3</v>
      </c>
      <c r="F221" s="47">
        <v>-2E-3</v>
      </c>
      <c r="G221" s="47">
        <v>0</v>
      </c>
    </row>
    <row r="222" spans="1:7" x14ac:dyDescent="0.25">
      <c r="A222" s="47">
        <v>684</v>
      </c>
      <c r="B222" s="47">
        <v>1E-3</v>
      </c>
      <c r="C222" s="47">
        <v>5.0000000000000001E-3</v>
      </c>
      <c r="D222" s="47">
        <v>-1E-3</v>
      </c>
      <c r="E222" s="47">
        <v>6.0000000000000001E-3</v>
      </c>
      <c r="F222" s="47">
        <v>-1E-3</v>
      </c>
      <c r="G222" s="47">
        <v>0</v>
      </c>
    </row>
    <row r="223" spans="1:7" x14ac:dyDescent="0.25">
      <c r="A223" s="47">
        <v>686</v>
      </c>
      <c r="B223" s="47">
        <v>1E-3</v>
      </c>
      <c r="C223" s="47">
        <v>5.0000000000000001E-3</v>
      </c>
      <c r="D223" s="47">
        <v>-1E-3</v>
      </c>
      <c r="E223" s="47">
        <v>6.0000000000000001E-3</v>
      </c>
      <c r="F223" s="47">
        <v>-1E-3</v>
      </c>
      <c r="G223" s="47">
        <v>-1E-3</v>
      </c>
    </row>
    <row r="224" spans="1:7" x14ac:dyDescent="0.25">
      <c r="A224" s="47">
        <v>688</v>
      </c>
      <c r="B224" s="47">
        <v>1E-3</v>
      </c>
      <c r="C224" s="47">
        <v>5.0000000000000001E-3</v>
      </c>
      <c r="D224" s="47">
        <v>-1E-3</v>
      </c>
      <c r="E224" s="47">
        <v>5.0000000000000001E-3</v>
      </c>
      <c r="F224" s="47">
        <v>-2E-3</v>
      </c>
      <c r="G224" s="47">
        <v>-1E-3</v>
      </c>
    </row>
    <row r="225" spans="1:7" x14ac:dyDescent="0.25">
      <c r="A225" s="47">
        <v>690</v>
      </c>
      <c r="B225" s="47">
        <v>0</v>
      </c>
      <c r="C225" s="47">
        <v>4.0000000000000001E-3</v>
      </c>
      <c r="D225" s="47">
        <v>-1E-3</v>
      </c>
      <c r="E225" s="47">
        <v>5.0000000000000001E-3</v>
      </c>
      <c r="F225" s="47">
        <v>-2E-3</v>
      </c>
      <c r="G225" s="47">
        <v>-1E-3</v>
      </c>
    </row>
    <row r="226" spans="1:7" x14ac:dyDescent="0.25">
      <c r="A226" s="47">
        <v>692</v>
      </c>
      <c r="B226" s="47">
        <v>1E-3</v>
      </c>
      <c r="C226" s="47">
        <v>5.0000000000000001E-3</v>
      </c>
      <c r="D226" s="47">
        <v>-1E-3</v>
      </c>
      <c r="E226" s="47">
        <v>5.0000000000000001E-3</v>
      </c>
      <c r="F226" s="47">
        <v>-2E-3</v>
      </c>
      <c r="G226" s="47">
        <v>-1E-3</v>
      </c>
    </row>
    <row r="227" spans="1:7" x14ac:dyDescent="0.25">
      <c r="A227" s="47">
        <v>694</v>
      </c>
      <c r="B227" s="47">
        <v>1E-3</v>
      </c>
      <c r="C227" s="47">
        <v>4.0000000000000001E-3</v>
      </c>
      <c r="D227" s="47">
        <v>-1E-3</v>
      </c>
      <c r="E227" s="47">
        <v>5.0000000000000001E-3</v>
      </c>
      <c r="F227" s="47">
        <v>-2E-3</v>
      </c>
      <c r="G227" s="47">
        <v>0</v>
      </c>
    </row>
    <row r="228" spans="1:7" x14ac:dyDescent="0.25">
      <c r="A228" s="47">
        <v>696</v>
      </c>
      <c r="B228" s="47">
        <v>1E-3</v>
      </c>
      <c r="C228" s="47">
        <v>5.0000000000000001E-3</v>
      </c>
      <c r="D228" s="47">
        <v>0</v>
      </c>
      <c r="E228" s="47">
        <v>5.0000000000000001E-3</v>
      </c>
      <c r="F228" s="47">
        <v>-1E-3</v>
      </c>
      <c r="G228" s="47">
        <v>-1E-3</v>
      </c>
    </row>
    <row r="229" spans="1:7" x14ac:dyDescent="0.25">
      <c r="A229" s="47">
        <v>698</v>
      </c>
      <c r="B229" s="47">
        <v>1E-3</v>
      </c>
      <c r="C229" s="47">
        <v>6.0000000000000001E-3</v>
      </c>
      <c r="D229" s="47">
        <v>0</v>
      </c>
      <c r="E229" s="47">
        <v>5.0000000000000001E-3</v>
      </c>
      <c r="F229" s="47">
        <v>-1E-3</v>
      </c>
      <c r="G229" s="47">
        <v>-1E-3</v>
      </c>
    </row>
    <row r="230" spans="1:7" x14ac:dyDescent="0.25">
      <c r="A230" s="47">
        <v>700</v>
      </c>
      <c r="B230" s="47">
        <v>1E-3</v>
      </c>
      <c r="C230" s="47">
        <v>5.0000000000000001E-3</v>
      </c>
      <c r="D230" s="47">
        <v>-1E-3</v>
      </c>
      <c r="E230" s="47">
        <v>5.0000000000000001E-3</v>
      </c>
      <c r="F230" s="47">
        <v>-1E-3</v>
      </c>
      <c r="G230" s="47">
        <v>-1E-3</v>
      </c>
    </row>
    <row r="231" spans="1:7" x14ac:dyDescent="0.25">
      <c r="A231" s="47">
        <v>702</v>
      </c>
      <c r="B231" s="47">
        <v>1E-3</v>
      </c>
      <c r="C231" s="47">
        <v>5.0000000000000001E-3</v>
      </c>
      <c r="D231" s="47">
        <v>0</v>
      </c>
      <c r="E231" s="47">
        <v>5.0000000000000001E-3</v>
      </c>
      <c r="F231" s="47">
        <v>-1E-3</v>
      </c>
      <c r="G231" s="47">
        <v>-1E-3</v>
      </c>
    </row>
    <row r="232" spans="1:7" x14ac:dyDescent="0.25">
      <c r="A232" s="47">
        <v>704</v>
      </c>
      <c r="B232" s="47">
        <v>1E-3</v>
      </c>
      <c r="C232" s="47">
        <v>5.0000000000000001E-3</v>
      </c>
      <c r="D232" s="47">
        <v>0</v>
      </c>
      <c r="E232" s="47">
        <v>4.0000000000000001E-3</v>
      </c>
      <c r="F232" s="47">
        <v>-1E-3</v>
      </c>
      <c r="G232" s="47">
        <v>0</v>
      </c>
    </row>
    <row r="233" spans="1:7" x14ac:dyDescent="0.25">
      <c r="A233" s="47">
        <v>706</v>
      </c>
      <c r="B233" s="47">
        <v>1E-3</v>
      </c>
      <c r="C233" s="47">
        <v>5.0000000000000001E-3</v>
      </c>
      <c r="D233" s="47">
        <v>-1E-3</v>
      </c>
      <c r="E233" s="47">
        <v>5.0000000000000001E-3</v>
      </c>
      <c r="F233" s="47">
        <v>-1E-3</v>
      </c>
      <c r="G233" s="47">
        <v>0</v>
      </c>
    </row>
    <row r="234" spans="1:7" x14ac:dyDescent="0.25">
      <c r="A234" s="47">
        <v>708</v>
      </c>
      <c r="B234" s="47">
        <v>1E-3</v>
      </c>
      <c r="C234" s="47">
        <v>5.0000000000000001E-3</v>
      </c>
      <c r="D234" s="47">
        <v>-1E-3</v>
      </c>
      <c r="E234" s="47">
        <v>4.0000000000000001E-3</v>
      </c>
      <c r="F234" s="47">
        <v>-2E-3</v>
      </c>
      <c r="G234" s="47">
        <v>-1E-3</v>
      </c>
    </row>
    <row r="235" spans="1:7" x14ac:dyDescent="0.25">
      <c r="A235" s="47">
        <v>710</v>
      </c>
      <c r="B235" s="47">
        <v>1E-3</v>
      </c>
      <c r="C235" s="47">
        <v>4.0000000000000001E-3</v>
      </c>
      <c r="D235" s="47">
        <v>-1E-3</v>
      </c>
      <c r="E235" s="47">
        <v>4.0000000000000001E-3</v>
      </c>
      <c r="F235" s="47">
        <v>-2E-3</v>
      </c>
      <c r="G235" s="47">
        <v>-1E-3</v>
      </c>
    </row>
    <row r="236" spans="1:7" x14ac:dyDescent="0.25">
      <c r="A236" s="47">
        <v>712</v>
      </c>
      <c r="B236" s="47">
        <v>1E-3</v>
      </c>
      <c r="C236" s="47">
        <v>5.0000000000000001E-3</v>
      </c>
      <c r="D236" s="47">
        <v>-1E-3</v>
      </c>
      <c r="E236" s="47">
        <v>4.0000000000000001E-3</v>
      </c>
      <c r="F236" s="47">
        <v>-1E-3</v>
      </c>
      <c r="G236" s="47">
        <v>-1E-3</v>
      </c>
    </row>
    <row r="237" spans="1:7" x14ac:dyDescent="0.25">
      <c r="A237" s="47">
        <v>714</v>
      </c>
      <c r="B237" s="47">
        <v>1E-3</v>
      </c>
      <c r="C237" s="47">
        <v>5.0000000000000001E-3</v>
      </c>
      <c r="D237" s="47">
        <v>0</v>
      </c>
      <c r="E237" s="47">
        <v>4.0000000000000001E-3</v>
      </c>
      <c r="F237" s="47">
        <v>-1E-3</v>
      </c>
      <c r="G237" s="47">
        <v>-1E-3</v>
      </c>
    </row>
    <row r="238" spans="1:7" x14ac:dyDescent="0.25">
      <c r="A238" s="47">
        <v>716</v>
      </c>
      <c r="B238" s="47">
        <v>1E-3</v>
      </c>
      <c r="C238" s="47">
        <v>5.0000000000000001E-3</v>
      </c>
      <c r="D238" s="47">
        <v>0</v>
      </c>
      <c r="E238" s="47">
        <v>4.0000000000000001E-3</v>
      </c>
      <c r="F238" s="47">
        <v>-1E-3</v>
      </c>
      <c r="G238" s="47">
        <v>-1E-3</v>
      </c>
    </row>
    <row r="239" spans="1:7" x14ac:dyDescent="0.25">
      <c r="A239" s="47">
        <v>718</v>
      </c>
      <c r="B239" s="47">
        <v>1E-3</v>
      </c>
      <c r="C239" s="47">
        <v>4.0000000000000001E-3</v>
      </c>
      <c r="D239" s="47">
        <v>0</v>
      </c>
      <c r="E239" s="47">
        <v>3.0000000000000001E-3</v>
      </c>
      <c r="F239" s="47">
        <v>-1E-3</v>
      </c>
      <c r="G239" s="47">
        <v>-2E-3</v>
      </c>
    </row>
    <row r="240" spans="1:7" x14ac:dyDescent="0.25">
      <c r="A240" s="47">
        <v>720</v>
      </c>
      <c r="B240" s="47">
        <v>1E-3</v>
      </c>
      <c r="C240" s="47">
        <v>4.0000000000000001E-3</v>
      </c>
      <c r="D240" s="47">
        <v>0</v>
      </c>
      <c r="E240" s="47">
        <v>3.0000000000000001E-3</v>
      </c>
      <c r="F240" s="47">
        <v>-1E-3</v>
      </c>
      <c r="G240" s="47">
        <v>-1E-3</v>
      </c>
    </row>
    <row r="241" spans="1:7" x14ac:dyDescent="0.25">
      <c r="A241" s="47">
        <v>722</v>
      </c>
      <c r="B241" s="47">
        <v>0</v>
      </c>
      <c r="C241" s="47">
        <v>4.0000000000000001E-3</v>
      </c>
      <c r="D241" s="47">
        <v>-1E-3</v>
      </c>
      <c r="E241" s="47">
        <v>3.0000000000000001E-3</v>
      </c>
      <c r="F241" s="47">
        <v>-2E-3</v>
      </c>
      <c r="G241" s="47">
        <v>-1E-3</v>
      </c>
    </row>
    <row r="242" spans="1:7" x14ac:dyDescent="0.25">
      <c r="A242" s="47">
        <v>724</v>
      </c>
      <c r="B242" s="47">
        <v>1E-3</v>
      </c>
      <c r="C242" s="47">
        <v>4.0000000000000001E-3</v>
      </c>
      <c r="D242" s="47">
        <v>-1E-3</v>
      </c>
      <c r="E242" s="47">
        <v>3.0000000000000001E-3</v>
      </c>
      <c r="F242" s="47">
        <v>-2E-3</v>
      </c>
      <c r="G242" s="47">
        <v>-1E-3</v>
      </c>
    </row>
    <row r="243" spans="1:7" x14ac:dyDescent="0.25">
      <c r="A243" s="47">
        <v>726</v>
      </c>
      <c r="B243" s="47">
        <v>1E-3</v>
      </c>
      <c r="C243" s="47">
        <v>4.0000000000000001E-3</v>
      </c>
      <c r="D243" s="47">
        <v>-1E-3</v>
      </c>
      <c r="E243" s="47">
        <v>3.0000000000000001E-3</v>
      </c>
      <c r="F243" s="47">
        <v>-2E-3</v>
      </c>
      <c r="G243" s="47">
        <v>-1E-3</v>
      </c>
    </row>
    <row r="244" spans="1:7" x14ac:dyDescent="0.25">
      <c r="A244" s="47">
        <v>728</v>
      </c>
      <c r="B244" s="47">
        <v>1E-3</v>
      </c>
      <c r="C244" s="47">
        <v>4.0000000000000001E-3</v>
      </c>
      <c r="D244" s="47">
        <v>-1E-3</v>
      </c>
      <c r="E244" s="47">
        <v>4.0000000000000001E-3</v>
      </c>
      <c r="F244" s="47">
        <v>-2E-3</v>
      </c>
      <c r="G244" s="47">
        <v>-1E-3</v>
      </c>
    </row>
    <row r="245" spans="1:7" x14ac:dyDescent="0.25">
      <c r="A245" s="47">
        <v>730</v>
      </c>
      <c r="B245" s="47">
        <v>1E-3</v>
      </c>
      <c r="C245" s="47">
        <v>3.0000000000000001E-3</v>
      </c>
      <c r="D245" s="47">
        <v>0</v>
      </c>
      <c r="E245" s="47">
        <v>4.0000000000000001E-3</v>
      </c>
      <c r="F245" s="47">
        <v>-1E-3</v>
      </c>
      <c r="G245" s="47">
        <v>-1E-3</v>
      </c>
    </row>
    <row r="246" spans="1:7" x14ac:dyDescent="0.25">
      <c r="A246" s="47">
        <v>732</v>
      </c>
      <c r="B246" s="47">
        <v>1E-3</v>
      </c>
      <c r="C246" s="47">
        <v>3.0000000000000001E-3</v>
      </c>
      <c r="D246" s="47">
        <v>0</v>
      </c>
      <c r="E246" s="47">
        <v>3.0000000000000001E-3</v>
      </c>
      <c r="F246" s="47">
        <v>-1E-3</v>
      </c>
      <c r="G246" s="47">
        <v>-1E-3</v>
      </c>
    </row>
    <row r="247" spans="1:7" x14ac:dyDescent="0.25">
      <c r="A247" s="47">
        <v>734</v>
      </c>
      <c r="B247" s="47">
        <v>1E-3</v>
      </c>
      <c r="C247" s="47">
        <v>3.0000000000000001E-3</v>
      </c>
      <c r="D247" s="47">
        <v>0</v>
      </c>
      <c r="E247" s="47">
        <v>3.0000000000000001E-3</v>
      </c>
      <c r="F247" s="47">
        <v>0</v>
      </c>
      <c r="G247" s="47">
        <v>0</v>
      </c>
    </row>
    <row r="248" spans="1:7" x14ac:dyDescent="0.25">
      <c r="A248" s="47">
        <v>736</v>
      </c>
      <c r="B248" s="47">
        <v>1E-3</v>
      </c>
      <c r="C248" s="47">
        <v>3.0000000000000001E-3</v>
      </c>
      <c r="D248" s="47">
        <v>0</v>
      </c>
      <c r="E248" s="47">
        <v>2E-3</v>
      </c>
      <c r="F248" s="47">
        <v>0</v>
      </c>
      <c r="G248" s="47">
        <v>-1E-3</v>
      </c>
    </row>
    <row r="249" spans="1:7" x14ac:dyDescent="0.25">
      <c r="A249" s="47">
        <v>738</v>
      </c>
      <c r="B249" s="47">
        <v>1E-3</v>
      </c>
      <c r="C249" s="47">
        <v>3.0000000000000001E-3</v>
      </c>
      <c r="D249" s="47">
        <v>0</v>
      </c>
      <c r="E249" s="47">
        <v>2E-3</v>
      </c>
      <c r="F249" s="47">
        <v>-1E-3</v>
      </c>
      <c r="G249" s="47">
        <v>-1E-3</v>
      </c>
    </row>
    <row r="250" spans="1:7" x14ac:dyDescent="0.25">
      <c r="A250" s="47">
        <v>740</v>
      </c>
      <c r="B250" s="47">
        <v>1E-3</v>
      </c>
      <c r="C250" s="47">
        <v>3.0000000000000001E-3</v>
      </c>
      <c r="D250" s="47">
        <v>0</v>
      </c>
      <c r="E250" s="47">
        <v>2E-3</v>
      </c>
      <c r="F250" s="47">
        <v>-1E-3</v>
      </c>
      <c r="G250" s="47">
        <v>-1E-3</v>
      </c>
    </row>
    <row r="251" spans="1:7" x14ac:dyDescent="0.25">
      <c r="A251" s="47">
        <v>742</v>
      </c>
      <c r="B251" s="47">
        <v>1E-3</v>
      </c>
      <c r="C251" s="47">
        <v>3.0000000000000001E-3</v>
      </c>
      <c r="D251" s="47">
        <v>0</v>
      </c>
      <c r="E251" s="47">
        <v>2E-3</v>
      </c>
      <c r="F251" s="47">
        <v>0</v>
      </c>
      <c r="G251" s="47">
        <v>0</v>
      </c>
    </row>
    <row r="252" spans="1:7" x14ac:dyDescent="0.25">
      <c r="A252" s="47">
        <v>744</v>
      </c>
      <c r="B252" s="47">
        <v>1E-3</v>
      </c>
      <c r="C252" s="47">
        <v>4.0000000000000001E-3</v>
      </c>
      <c r="D252" s="47">
        <v>0</v>
      </c>
      <c r="E252" s="47">
        <v>2E-3</v>
      </c>
      <c r="F252" s="47">
        <v>0</v>
      </c>
      <c r="G252" s="47">
        <v>0</v>
      </c>
    </row>
    <row r="253" spans="1:7" x14ac:dyDescent="0.25">
      <c r="A253" s="47">
        <v>746</v>
      </c>
      <c r="B253" s="47">
        <v>1E-3</v>
      </c>
      <c r="C253" s="47">
        <v>3.0000000000000001E-3</v>
      </c>
      <c r="D253" s="47">
        <v>0</v>
      </c>
      <c r="E253" s="47">
        <v>2E-3</v>
      </c>
      <c r="F253" s="47">
        <v>0</v>
      </c>
      <c r="G253" s="47">
        <v>-1E-3</v>
      </c>
    </row>
    <row r="254" spans="1:7" x14ac:dyDescent="0.25">
      <c r="A254" s="47">
        <v>748</v>
      </c>
      <c r="B254" s="47">
        <v>1E-3</v>
      </c>
      <c r="C254" s="47">
        <v>3.0000000000000001E-3</v>
      </c>
      <c r="D254" s="47">
        <v>0</v>
      </c>
      <c r="E254" s="47">
        <v>2E-3</v>
      </c>
      <c r="F254" s="47">
        <v>-1E-3</v>
      </c>
      <c r="G254" s="47">
        <v>-1E-3</v>
      </c>
    </row>
    <row r="255" spans="1:7" x14ac:dyDescent="0.25">
      <c r="A255" s="47">
        <v>750</v>
      </c>
      <c r="B255" s="47">
        <v>0</v>
      </c>
      <c r="C255" s="47">
        <v>3.0000000000000001E-3</v>
      </c>
      <c r="D255" s="47">
        <v>0</v>
      </c>
      <c r="E255" s="47">
        <v>1E-3</v>
      </c>
      <c r="F255" s="47">
        <v>-1E-3</v>
      </c>
      <c r="G255" s="47">
        <v>-1E-3</v>
      </c>
    </row>
    <row r="256" spans="1:7" x14ac:dyDescent="0.25">
      <c r="A256" s="47">
        <v>752</v>
      </c>
      <c r="B256" s="47">
        <v>-1E-3</v>
      </c>
      <c r="C256" s="47">
        <v>2E-3</v>
      </c>
      <c r="D256" s="47">
        <v>-1E-3</v>
      </c>
      <c r="E256" s="47">
        <v>0</v>
      </c>
      <c r="F256" s="47">
        <v>-2E-3</v>
      </c>
      <c r="G256" s="47">
        <v>-1E-3</v>
      </c>
    </row>
    <row r="257" spans="1:7" x14ac:dyDescent="0.25">
      <c r="A257" s="47">
        <v>754</v>
      </c>
      <c r="B257" s="47">
        <v>0</v>
      </c>
      <c r="C257" s="47">
        <v>3.0000000000000001E-3</v>
      </c>
      <c r="D257" s="47">
        <v>-1E-3</v>
      </c>
      <c r="E257" s="47">
        <v>2E-3</v>
      </c>
      <c r="F257" s="47">
        <v>-1E-3</v>
      </c>
      <c r="G257" s="47">
        <v>-1E-3</v>
      </c>
    </row>
    <row r="258" spans="1:7" x14ac:dyDescent="0.25">
      <c r="A258" s="47">
        <v>756</v>
      </c>
      <c r="B258" s="47">
        <v>0</v>
      </c>
      <c r="C258" s="47">
        <v>3.0000000000000001E-3</v>
      </c>
      <c r="D258" s="47">
        <v>0</v>
      </c>
      <c r="E258" s="47">
        <v>1E-3</v>
      </c>
      <c r="F258" s="47">
        <v>-1E-3</v>
      </c>
      <c r="G258" s="47">
        <v>-1E-3</v>
      </c>
    </row>
    <row r="259" spans="1:7" x14ac:dyDescent="0.25">
      <c r="A259" s="47">
        <v>758</v>
      </c>
      <c r="B259" s="47">
        <v>0</v>
      </c>
      <c r="C259" s="47">
        <v>2E-3</v>
      </c>
      <c r="D259" s="47">
        <v>0</v>
      </c>
      <c r="E259" s="47">
        <v>1E-3</v>
      </c>
      <c r="F259" s="47">
        <v>-1E-3</v>
      </c>
      <c r="G259" s="47">
        <v>-1E-3</v>
      </c>
    </row>
    <row r="260" spans="1:7" x14ac:dyDescent="0.25">
      <c r="A260" s="47">
        <v>760</v>
      </c>
      <c r="B260" s="47">
        <v>0</v>
      </c>
      <c r="C260" s="47">
        <v>3.0000000000000001E-3</v>
      </c>
      <c r="D260" s="47">
        <v>0</v>
      </c>
      <c r="E260" s="47">
        <v>1E-3</v>
      </c>
      <c r="F260" s="47">
        <v>-1E-3</v>
      </c>
      <c r="G260" s="47">
        <v>-1E-3</v>
      </c>
    </row>
    <row r="261" spans="1:7" x14ac:dyDescent="0.25">
      <c r="A261" s="47">
        <v>762</v>
      </c>
      <c r="B261" s="47">
        <v>0</v>
      </c>
      <c r="C261" s="47">
        <v>2E-3</v>
      </c>
      <c r="D261" s="47">
        <v>0</v>
      </c>
      <c r="E261" s="47">
        <v>1E-3</v>
      </c>
      <c r="F261" s="47">
        <v>0</v>
      </c>
      <c r="G261" s="47">
        <v>0</v>
      </c>
    </row>
    <row r="262" spans="1:7" x14ac:dyDescent="0.25">
      <c r="A262" s="47">
        <v>764</v>
      </c>
      <c r="B262" s="47">
        <v>0</v>
      </c>
      <c r="C262" s="47">
        <v>3.0000000000000001E-3</v>
      </c>
      <c r="D262" s="47">
        <v>0</v>
      </c>
      <c r="E262" s="47">
        <v>1E-3</v>
      </c>
      <c r="F262" s="47">
        <v>0</v>
      </c>
      <c r="G262" s="47">
        <v>0</v>
      </c>
    </row>
    <row r="263" spans="1:7" x14ac:dyDescent="0.25">
      <c r="A263" s="47">
        <v>766</v>
      </c>
      <c r="B263" s="47">
        <v>0</v>
      </c>
      <c r="C263" s="47">
        <v>3.0000000000000001E-3</v>
      </c>
      <c r="D263" s="47">
        <v>0</v>
      </c>
      <c r="E263" s="47">
        <v>1E-3</v>
      </c>
      <c r="F263" s="47">
        <v>0</v>
      </c>
      <c r="G263" s="47">
        <v>0</v>
      </c>
    </row>
    <row r="264" spans="1:7" x14ac:dyDescent="0.25">
      <c r="A264" s="47">
        <v>768</v>
      </c>
      <c r="B264" s="47">
        <v>0</v>
      </c>
      <c r="C264" s="47">
        <v>3.0000000000000001E-3</v>
      </c>
      <c r="D264" s="47">
        <v>0</v>
      </c>
      <c r="E264" s="47">
        <v>1E-3</v>
      </c>
      <c r="F264" s="47">
        <v>0</v>
      </c>
      <c r="G264" s="47">
        <v>0</v>
      </c>
    </row>
    <row r="265" spans="1:7" x14ac:dyDescent="0.25">
      <c r="A265" s="47">
        <v>770</v>
      </c>
      <c r="B265" s="47">
        <v>0</v>
      </c>
      <c r="C265" s="47">
        <v>3.0000000000000001E-3</v>
      </c>
      <c r="D265" s="47">
        <v>0</v>
      </c>
      <c r="E265" s="47">
        <v>1E-3</v>
      </c>
      <c r="F265" s="47">
        <v>0</v>
      </c>
      <c r="G265" s="47">
        <v>1E-3</v>
      </c>
    </row>
    <row r="266" spans="1:7" x14ac:dyDescent="0.25">
      <c r="A266" s="47">
        <v>772</v>
      </c>
      <c r="B266" s="47">
        <v>1E-3</v>
      </c>
      <c r="C266" s="47">
        <v>3.0000000000000001E-3</v>
      </c>
      <c r="D266" s="47">
        <v>0</v>
      </c>
      <c r="E266" s="47">
        <v>1E-3</v>
      </c>
      <c r="F266" s="47">
        <v>1E-3</v>
      </c>
      <c r="G266" s="47">
        <v>0</v>
      </c>
    </row>
    <row r="267" spans="1:7" x14ac:dyDescent="0.25">
      <c r="A267" s="47">
        <v>774</v>
      </c>
      <c r="B267" s="47">
        <v>1E-3</v>
      </c>
      <c r="C267" s="47">
        <v>2E-3</v>
      </c>
      <c r="D267" s="47">
        <v>0</v>
      </c>
      <c r="E267" s="47">
        <v>1E-3</v>
      </c>
      <c r="F267" s="47">
        <v>0</v>
      </c>
      <c r="G267" s="47">
        <v>0</v>
      </c>
    </row>
    <row r="268" spans="1:7" x14ac:dyDescent="0.25">
      <c r="A268" s="47">
        <v>776</v>
      </c>
      <c r="B268" s="47">
        <v>1E-3</v>
      </c>
      <c r="C268" s="47">
        <v>2E-3</v>
      </c>
      <c r="D268" s="47">
        <v>1E-3</v>
      </c>
      <c r="E268" s="47">
        <v>1E-3</v>
      </c>
      <c r="F268" s="47">
        <v>0</v>
      </c>
      <c r="G268" s="47">
        <v>0</v>
      </c>
    </row>
    <row r="269" spans="1:7" x14ac:dyDescent="0.25">
      <c r="A269" s="47">
        <v>778</v>
      </c>
      <c r="B269" s="47">
        <v>1E-3</v>
      </c>
      <c r="C269" s="47">
        <v>2E-3</v>
      </c>
      <c r="D269" s="47">
        <v>1E-3</v>
      </c>
      <c r="E269" s="47">
        <v>1E-3</v>
      </c>
      <c r="F269" s="47">
        <v>0</v>
      </c>
      <c r="G269" s="47">
        <v>0</v>
      </c>
    </row>
    <row r="270" spans="1:7" x14ac:dyDescent="0.25">
      <c r="A270" s="47">
        <v>780</v>
      </c>
      <c r="B270" s="47">
        <v>1E-3</v>
      </c>
      <c r="C270" s="47">
        <v>2E-3</v>
      </c>
      <c r="D270" s="47">
        <v>1E-3</v>
      </c>
      <c r="E270" s="47">
        <v>1E-3</v>
      </c>
      <c r="F270" s="47">
        <v>0</v>
      </c>
      <c r="G270" s="47">
        <v>1E-3</v>
      </c>
    </row>
    <row r="271" spans="1:7" x14ac:dyDescent="0.25">
      <c r="A271" s="47">
        <v>782</v>
      </c>
      <c r="B271" s="47">
        <v>1E-3</v>
      </c>
      <c r="C271" s="47">
        <v>2E-3</v>
      </c>
      <c r="D271" s="47">
        <v>1E-3</v>
      </c>
      <c r="E271" s="47">
        <v>0</v>
      </c>
      <c r="F271" s="47">
        <v>0</v>
      </c>
      <c r="G271" s="47">
        <v>0</v>
      </c>
    </row>
    <row r="272" spans="1:7" x14ac:dyDescent="0.25">
      <c r="A272" s="47">
        <v>784</v>
      </c>
      <c r="B272" s="47">
        <v>0</v>
      </c>
      <c r="C272" s="47">
        <v>2E-3</v>
      </c>
      <c r="D272" s="47">
        <v>1E-3</v>
      </c>
      <c r="E272" s="47">
        <v>0</v>
      </c>
      <c r="F272" s="47">
        <v>0</v>
      </c>
      <c r="G272" s="47">
        <v>0</v>
      </c>
    </row>
    <row r="273" spans="1:7" x14ac:dyDescent="0.25">
      <c r="A273" s="47">
        <v>786</v>
      </c>
      <c r="B273" s="47">
        <v>0</v>
      </c>
      <c r="C273" s="47">
        <v>1E-3</v>
      </c>
      <c r="D273" s="47">
        <v>0</v>
      </c>
      <c r="E273" s="47">
        <v>0</v>
      </c>
      <c r="F273" s="47">
        <v>0</v>
      </c>
      <c r="G273" s="47">
        <v>0</v>
      </c>
    </row>
    <row r="274" spans="1:7" x14ac:dyDescent="0.25">
      <c r="A274" s="47">
        <v>788</v>
      </c>
      <c r="B274" s="47">
        <v>0</v>
      </c>
      <c r="C274" s="47">
        <v>1E-3</v>
      </c>
      <c r="D274" s="47">
        <v>0</v>
      </c>
      <c r="E274" s="47">
        <v>0</v>
      </c>
      <c r="F274" s="47">
        <v>0</v>
      </c>
      <c r="G274" s="47">
        <v>0</v>
      </c>
    </row>
    <row r="275" spans="1:7" x14ac:dyDescent="0.25">
      <c r="A275" s="47">
        <v>790</v>
      </c>
      <c r="B275" s="47">
        <v>0</v>
      </c>
      <c r="C275" s="47">
        <v>1E-3</v>
      </c>
      <c r="D275" s="47">
        <v>0</v>
      </c>
      <c r="E275" s="47">
        <v>0</v>
      </c>
      <c r="F275" s="47">
        <v>0</v>
      </c>
      <c r="G275" s="47">
        <v>0</v>
      </c>
    </row>
    <row r="276" spans="1:7" x14ac:dyDescent="0.25">
      <c r="A276" s="47">
        <v>792</v>
      </c>
      <c r="B276" s="47">
        <v>0</v>
      </c>
      <c r="C276" s="47">
        <v>2E-3</v>
      </c>
      <c r="D276" s="47">
        <v>1E-3</v>
      </c>
      <c r="E276" s="47">
        <v>1E-3</v>
      </c>
      <c r="F276" s="47">
        <v>1E-3</v>
      </c>
      <c r="G276" s="47">
        <v>0</v>
      </c>
    </row>
    <row r="277" spans="1:7" x14ac:dyDescent="0.25">
      <c r="A277" s="47">
        <v>794</v>
      </c>
      <c r="B277" s="47">
        <v>0</v>
      </c>
      <c r="C277" s="47">
        <v>1E-3</v>
      </c>
      <c r="D277" s="47">
        <v>0</v>
      </c>
      <c r="E277" s="47">
        <v>1E-3</v>
      </c>
      <c r="F277" s="47">
        <v>0</v>
      </c>
      <c r="G277" s="47">
        <v>0</v>
      </c>
    </row>
    <row r="278" spans="1:7" x14ac:dyDescent="0.25">
      <c r="A278" s="47">
        <v>796</v>
      </c>
      <c r="B278" s="47">
        <v>0</v>
      </c>
      <c r="C278" s="47">
        <v>1E-3</v>
      </c>
      <c r="D278" s="47">
        <v>1E-3</v>
      </c>
      <c r="E278" s="47">
        <v>1E-3</v>
      </c>
      <c r="F278" s="47">
        <v>-1E-3</v>
      </c>
      <c r="G278" s="47">
        <v>0</v>
      </c>
    </row>
    <row r="279" spans="1:7" x14ac:dyDescent="0.25">
      <c r="A279" s="47">
        <v>798</v>
      </c>
      <c r="B279" s="47">
        <v>0</v>
      </c>
      <c r="C279" s="47">
        <v>1E-3</v>
      </c>
      <c r="D279" s="47">
        <v>1E-3</v>
      </c>
      <c r="E279" s="47">
        <v>1E-3</v>
      </c>
      <c r="F279" s="47">
        <v>0</v>
      </c>
      <c r="G279" s="47">
        <v>0</v>
      </c>
    </row>
    <row r="280" spans="1:7" x14ac:dyDescent="0.25">
      <c r="A280" s="47">
        <v>800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</row>
  </sheetData>
  <mergeCells count="2">
    <mergeCell ref="A2:G2"/>
    <mergeCell ref="I2:N2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E73A-4405-4FD7-8757-451893BF0263}">
  <dimension ref="C2:L9"/>
  <sheetViews>
    <sheetView zoomScale="70" zoomScaleNormal="70" workbookViewId="0">
      <selection activeCell="J12" sqref="J12"/>
    </sheetView>
  </sheetViews>
  <sheetFormatPr defaultRowHeight="13.8" x14ac:dyDescent="0.25"/>
  <cols>
    <col min="3" max="3" width="14.109375" customWidth="1"/>
    <col min="4" max="4" width="17.33203125" customWidth="1"/>
    <col min="5" max="5" width="12.5546875" customWidth="1"/>
    <col min="6" max="6" width="12.33203125" customWidth="1"/>
    <col min="7" max="7" width="13.77734375" customWidth="1"/>
    <col min="8" max="11" width="10.33203125" bestFit="1" customWidth="1"/>
  </cols>
  <sheetData>
    <row r="2" spans="3:12" x14ac:dyDescent="0.25">
      <c r="C2" s="8"/>
      <c r="D2" s="119" t="s">
        <v>383</v>
      </c>
      <c r="E2" s="119"/>
      <c r="F2" s="119"/>
      <c r="G2" s="119"/>
      <c r="H2" s="123" t="s">
        <v>271</v>
      </c>
      <c r="I2" s="123" t="s">
        <v>257</v>
      </c>
    </row>
    <row r="3" spans="3:12" x14ac:dyDescent="0.25">
      <c r="D3" s="17" t="s">
        <v>94</v>
      </c>
      <c r="E3" s="17" t="s">
        <v>68</v>
      </c>
      <c r="F3" s="17" t="s">
        <v>69</v>
      </c>
      <c r="G3" s="17" t="s">
        <v>70</v>
      </c>
      <c r="H3" s="124"/>
      <c r="I3" s="124"/>
    </row>
    <row r="4" spans="3:12" x14ac:dyDescent="0.25">
      <c r="D4" s="47">
        <v>0</v>
      </c>
      <c r="E4" s="64">
        <v>118300</v>
      </c>
      <c r="F4" s="64">
        <v>164000</v>
      </c>
      <c r="G4" s="64">
        <v>520700</v>
      </c>
      <c r="H4" s="64">
        <f>AVERAGE(E4:G4)</f>
        <v>267666.66666666669</v>
      </c>
      <c r="I4" s="64">
        <f>STDEV(E4:G4)</f>
        <v>220321.40915792395</v>
      </c>
      <c r="J4" s="37"/>
      <c r="K4" s="37"/>
      <c r="L4" s="37"/>
    </row>
    <row r="5" spans="3:12" x14ac:dyDescent="0.25">
      <c r="D5" s="47">
        <v>5</v>
      </c>
      <c r="E5" s="64">
        <v>29500000</v>
      </c>
      <c r="F5" s="64">
        <v>31400000</v>
      </c>
      <c r="G5" s="64">
        <v>28450000</v>
      </c>
      <c r="H5" s="64">
        <f t="shared" ref="H5:H7" si="0">AVERAGE(E5:G5)</f>
        <v>29783333.333333332</v>
      </c>
      <c r="I5" s="64">
        <f t="shared" ref="I5:I7" si="1">STDEV(E5:G5)</f>
        <v>1495270.3211571255</v>
      </c>
      <c r="J5" s="37"/>
      <c r="K5" s="37"/>
      <c r="L5" s="37"/>
    </row>
    <row r="6" spans="3:12" x14ac:dyDescent="0.25">
      <c r="D6" s="47">
        <v>10</v>
      </c>
      <c r="E6" s="64">
        <v>33330000</v>
      </c>
      <c r="F6" s="64">
        <v>34270000</v>
      </c>
      <c r="G6" s="64">
        <v>31589999.999999996</v>
      </c>
      <c r="H6" s="64">
        <f t="shared" si="0"/>
        <v>33063333.333333332</v>
      </c>
      <c r="I6" s="64">
        <f t="shared" si="1"/>
        <v>1359754.8798711256</v>
      </c>
      <c r="J6" s="37"/>
      <c r="K6" s="37"/>
      <c r="L6" s="37"/>
    </row>
    <row r="7" spans="3:12" x14ac:dyDescent="0.25">
      <c r="D7" s="47">
        <v>20</v>
      </c>
      <c r="E7" s="64">
        <v>24990000</v>
      </c>
      <c r="F7" s="64">
        <v>27220000</v>
      </c>
      <c r="G7" s="64">
        <v>28060000.000000004</v>
      </c>
      <c r="H7" s="64">
        <f t="shared" si="0"/>
        <v>26756666.666666668</v>
      </c>
      <c r="I7" s="64">
        <f t="shared" si="1"/>
        <v>1586579.1292379142</v>
      </c>
      <c r="J7" s="37"/>
      <c r="K7" s="37"/>
      <c r="L7" s="37"/>
    </row>
    <row r="8" spans="3:12" x14ac:dyDescent="0.25">
      <c r="E8" s="1"/>
      <c r="F8" s="1"/>
      <c r="G8" s="1"/>
    </row>
    <row r="9" spans="3:12" x14ac:dyDescent="0.25">
      <c r="E9" s="1"/>
      <c r="F9" s="1"/>
      <c r="G9" s="1"/>
    </row>
  </sheetData>
  <mergeCells count="3">
    <mergeCell ref="D2:G2"/>
    <mergeCell ref="H2:H3"/>
    <mergeCell ref="I2:I3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6630-9A07-4646-974A-23A3B305BBC0}">
  <dimension ref="F3:N12"/>
  <sheetViews>
    <sheetView topLeftCell="D1" zoomScale="70" zoomScaleNormal="70" workbookViewId="0">
      <selection activeCell="J29" sqref="J29"/>
    </sheetView>
  </sheetViews>
  <sheetFormatPr defaultRowHeight="13.8" x14ac:dyDescent="0.25"/>
  <cols>
    <col min="6" max="6" width="11.5546875" customWidth="1"/>
    <col min="7" max="7" width="22.21875" customWidth="1"/>
    <col min="8" max="8" width="13.88671875" customWidth="1"/>
    <col min="9" max="9" width="13.6640625" customWidth="1"/>
    <col min="10" max="10" width="15.21875" customWidth="1"/>
    <col min="11" max="13" width="10.77734375" bestFit="1" customWidth="1"/>
  </cols>
  <sheetData>
    <row r="3" spans="6:14" x14ac:dyDescent="0.25">
      <c r="F3" s="8"/>
      <c r="G3" s="138" t="s">
        <v>382</v>
      </c>
      <c r="H3" s="138"/>
      <c r="I3" s="138"/>
      <c r="J3" s="138"/>
      <c r="K3" s="138"/>
      <c r="L3" s="138"/>
    </row>
    <row r="4" spans="6:14" x14ac:dyDescent="0.25">
      <c r="G4" s="47" t="s">
        <v>95</v>
      </c>
      <c r="H4" s="47" t="s">
        <v>68</v>
      </c>
      <c r="I4" s="47" t="s">
        <v>69</v>
      </c>
      <c r="J4" s="47" t="s">
        <v>70</v>
      </c>
      <c r="K4" s="23" t="s">
        <v>271</v>
      </c>
      <c r="L4" s="23" t="s">
        <v>257</v>
      </c>
      <c r="M4" s="14"/>
    </row>
    <row r="5" spans="6:14" x14ac:dyDescent="0.25">
      <c r="G5" s="47">
        <v>1</v>
      </c>
      <c r="H5" s="64">
        <v>29280000</v>
      </c>
      <c r="I5" s="64">
        <v>29970000</v>
      </c>
      <c r="J5" s="64">
        <v>32270000</v>
      </c>
      <c r="K5" s="64">
        <f>AVERAGE(H5:J5)</f>
        <v>30506666.666666668</v>
      </c>
      <c r="L5" s="64">
        <f>STDEV(H5:J5)</f>
        <v>1565577.6356774303</v>
      </c>
      <c r="M5" s="67"/>
      <c r="N5" s="67"/>
    </row>
    <row r="6" spans="6:14" x14ac:dyDescent="0.25">
      <c r="G6" s="47">
        <v>10</v>
      </c>
      <c r="H6" s="64">
        <v>28280000</v>
      </c>
      <c r="I6" s="64">
        <v>25280000</v>
      </c>
      <c r="J6" s="64">
        <v>24880000</v>
      </c>
      <c r="K6" s="64">
        <f t="shared" ref="K6:K11" si="0">AVERAGE(H6:J6)</f>
        <v>26146666.666666668</v>
      </c>
      <c r="L6" s="64">
        <f t="shared" ref="L6:L11" si="1">STDEV(H6:J6)</f>
        <v>1858314.6486355138</v>
      </c>
      <c r="M6" s="67"/>
      <c r="N6" s="67"/>
    </row>
    <row r="7" spans="6:14" x14ac:dyDescent="0.25">
      <c r="G7" s="47">
        <v>20</v>
      </c>
      <c r="H7" s="64">
        <v>29220000</v>
      </c>
      <c r="I7" s="64">
        <v>24960000</v>
      </c>
      <c r="J7" s="64">
        <v>26560000.000000004</v>
      </c>
      <c r="K7" s="64">
        <f t="shared" si="0"/>
        <v>26913333.333333332</v>
      </c>
      <c r="L7" s="64">
        <f t="shared" si="1"/>
        <v>2151867.4060762506</v>
      </c>
      <c r="M7" s="67"/>
      <c r="N7" s="67"/>
    </row>
    <row r="8" spans="6:14" x14ac:dyDescent="0.25">
      <c r="G8" s="47">
        <v>40</v>
      </c>
      <c r="H8" s="64">
        <v>28989999.999999996</v>
      </c>
      <c r="I8" s="64">
        <v>29730000</v>
      </c>
      <c r="J8" s="64">
        <v>31360000.000000004</v>
      </c>
      <c r="K8" s="64">
        <f t="shared" si="0"/>
        <v>30026666.666666668</v>
      </c>
      <c r="L8" s="64">
        <f t="shared" si="1"/>
        <v>1212531.7865249317</v>
      </c>
      <c r="M8" s="67"/>
      <c r="N8" s="67"/>
    </row>
    <row r="9" spans="6:14" x14ac:dyDescent="0.25">
      <c r="G9" s="47">
        <v>60</v>
      </c>
      <c r="H9" s="64">
        <v>34576000</v>
      </c>
      <c r="I9" s="64">
        <v>32370000</v>
      </c>
      <c r="J9" s="64">
        <v>36570000</v>
      </c>
      <c r="K9" s="64">
        <f t="shared" si="0"/>
        <v>34505333.333333336</v>
      </c>
      <c r="L9" s="64">
        <f t="shared" si="1"/>
        <v>2100891.5567761543</v>
      </c>
      <c r="M9" s="67"/>
      <c r="N9" s="67"/>
    </row>
    <row r="10" spans="6:14" x14ac:dyDescent="0.25">
      <c r="G10" s="47">
        <v>80</v>
      </c>
      <c r="H10" s="64">
        <v>36170000</v>
      </c>
      <c r="I10" s="64">
        <v>36710000</v>
      </c>
      <c r="J10" s="64">
        <v>32380000</v>
      </c>
      <c r="K10" s="64">
        <f t="shared" ref="K10" si="2">AVERAGE(H10:J10)</f>
        <v>35086666.666666664</v>
      </c>
      <c r="L10" s="64">
        <f t="shared" ref="L10" si="3">STDEV(H10:J10)</f>
        <v>2359540.9157997947</v>
      </c>
      <c r="M10" s="67"/>
      <c r="N10" s="67"/>
    </row>
    <row r="11" spans="6:14" x14ac:dyDescent="0.25">
      <c r="G11" s="47">
        <v>100</v>
      </c>
      <c r="H11" s="64">
        <v>35620000</v>
      </c>
      <c r="I11" s="64">
        <v>31660000.000000004</v>
      </c>
      <c r="J11" s="64">
        <v>33760000</v>
      </c>
      <c r="K11" s="64">
        <f t="shared" si="0"/>
        <v>33680000</v>
      </c>
      <c r="L11" s="64">
        <f t="shared" si="1"/>
        <v>1981211.7504194225</v>
      </c>
      <c r="M11" s="67"/>
      <c r="N11" s="67"/>
    </row>
    <row r="12" spans="6:14" x14ac:dyDescent="0.25">
      <c r="G12" s="14"/>
      <c r="H12" s="14"/>
      <c r="I12" s="14"/>
      <c r="J12" s="14"/>
      <c r="K12" s="14"/>
      <c r="L12" s="14"/>
      <c r="M12" s="14"/>
    </row>
  </sheetData>
  <mergeCells count="1">
    <mergeCell ref="G3:L3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D5B4-DB63-495C-AA60-2472383CF73F}">
  <dimension ref="D2:S22"/>
  <sheetViews>
    <sheetView zoomScale="70" zoomScaleNormal="70" workbookViewId="0">
      <selection activeCell="E3" sqref="E2:M12"/>
    </sheetView>
  </sheetViews>
  <sheetFormatPr defaultRowHeight="13.8" x14ac:dyDescent="0.25"/>
  <cols>
    <col min="5" max="5" width="26.109375" customWidth="1"/>
    <col min="6" max="6" width="13.109375" customWidth="1"/>
    <col min="7" max="7" width="13" customWidth="1"/>
    <col min="8" max="8" width="11.88671875" customWidth="1"/>
    <col min="9" max="9" width="13" customWidth="1"/>
    <col min="10" max="10" width="12.33203125" customWidth="1"/>
    <col min="11" max="11" width="12.109375" customWidth="1"/>
    <col min="12" max="13" width="10.77734375" bestFit="1" customWidth="1"/>
    <col min="14" max="14" width="9.77734375" bestFit="1" customWidth="1"/>
  </cols>
  <sheetData>
    <row r="2" spans="4:19" x14ac:dyDescent="0.25">
      <c r="D2" s="8"/>
      <c r="E2" s="119" t="s">
        <v>381</v>
      </c>
      <c r="F2" s="119"/>
      <c r="G2" s="119"/>
      <c r="H2" s="119"/>
      <c r="I2" s="119"/>
      <c r="J2" s="119"/>
      <c r="K2" s="119"/>
      <c r="L2" s="119" t="s">
        <v>271</v>
      </c>
      <c r="M2" s="119" t="s">
        <v>257</v>
      </c>
    </row>
    <row r="3" spans="4:19" x14ac:dyDescent="0.25">
      <c r="E3" s="47" t="s">
        <v>96</v>
      </c>
      <c r="F3" s="47" t="s">
        <v>68</v>
      </c>
      <c r="G3" s="47" t="s">
        <v>69</v>
      </c>
      <c r="H3" s="47" t="s">
        <v>70</v>
      </c>
      <c r="I3" s="47" t="s">
        <v>5</v>
      </c>
      <c r="J3" s="47" t="s">
        <v>7</v>
      </c>
      <c r="K3" s="47" t="s">
        <v>9</v>
      </c>
      <c r="L3" s="119"/>
      <c r="M3" s="119"/>
    </row>
    <row r="4" spans="4:19" x14ac:dyDescent="0.25">
      <c r="E4" s="47">
        <v>0.06</v>
      </c>
      <c r="F4" s="64">
        <v>2830000</v>
      </c>
      <c r="G4" s="64">
        <v>2800000</v>
      </c>
      <c r="H4" s="64">
        <v>2790000</v>
      </c>
      <c r="I4" s="64">
        <v>2880000</v>
      </c>
      <c r="J4" s="64">
        <v>2930000</v>
      </c>
      <c r="K4" s="64">
        <v>2800000</v>
      </c>
      <c r="L4" s="68">
        <f>AVERAGE(F4:K4)</f>
        <v>2838333.3333333335</v>
      </c>
      <c r="M4" s="64">
        <f>STDEV(F4:K4)</f>
        <v>55647.701360134066</v>
      </c>
      <c r="N4" s="1"/>
      <c r="O4" s="1"/>
      <c r="P4" s="1"/>
      <c r="Q4" s="1"/>
      <c r="R4" s="1"/>
      <c r="S4" s="1"/>
    </row>
    <row r="5" spans="4:19" x14ac:dyDescent="0.25">
      <c r="E5" s="47">
        <v>5</v>
      </c>
      <c r="F5" s="64">
        <v>9300000</v>
      </c>
      <c r="G5" s="64">
        <v>9600000</v>
      </c>
      <c r="H5" s="64">
        <v>9750000</v>
      </c>
      <c r="I5" s="64">
        <v>10300000</v>
      </c>
      <c r="J5" s="64">
        <v>10100000</v>
      </c>
      <c r="K5" s="64">
        <v>10000000</v>
      </c>
      <c r="L5" s="68">
        <f t="shared" ref="L5:L11" si="0">AVERAGE(F5:K5)</f>
        <v>9841666.666666666</v>
      </c>
      <c r="M5" s="64">
        <f t="shared" ref="M5:M11" si="1">STDEV(F5:K5)</f>
        <v>363891.00932376256</v>
      </c>
      <c r="N5" s="1"/>
      <c r="O5" s="1"/>
      <c r="P5" s="1"/>
      <c r="Q5" s="1"/>
      <c r="R5" s="1"/>
    </row>
    <row r="6" spans="4:19" x14ac:dyDescent="0.25">
      <c r="E6" s="47">
        <v>6</v>
      </c>
      <c r="F6" s="64">
        <v>11800000</v>
      </c>
      <c r="G6" s="64">
        <v>13000000</v>
      </c>
      <c r="H6" s="64">
        <v>12250000</v>
      </c>
      <c r="I6" s="64">
        <v>14500000</v>
      </c>
      <c r="J6" s="64">
        <v>14000000</v>
      </c>
      <c r="K6" s="64">
        <v>14000000</v>
      </c>
      <c r="L6" s="68">
        <f t="shared" si="0"/>
        <v>13258333.333333334</v>
      </c>
      <c r="M6" s="64">
        <f t="shared" si="1"/>
        <v>1081857.969729237</v>
      </c>
      <c r="N6" s="1"/>
      <c r="O6" s="1"/>
      <c r="P6" s="1"/>
      <c r="Q6" s="1"/>
      <c r="R6" s="1"/>
    </row>
    <row r="7" spans="4:19" x14ac:dyDescent="0.25">
      <c r="E7" s="47">
        <v>8</v>
      </c>
      <c r="F7" s="64">
        <v>18750000</v>
      </c>
      <c r="G7" s="64">
        <v>17350000</v>
      </c>
      <c r="H7" s="64">
        <v>18650000</v>
      </c>
      <c r="I7" s="64">
        <v>19400000</v>
      </c>
      <c r="J7" s="64">
        <v>19400000</v>
      </c>
      <c r="K7" s="64">
        <v>15750000</v>
      </c>
      <c r="L7" s="68">
        <f t="shared" si="0"/>
        <v>18216666.666666668</v>
      </c>
      <c r="M7" s="64">
        <f t="shared" si="1"/>
        <v>1421853.2507494106</v>
      </c>
      <c r="N7" s="1"/>
      <c r="O7" s="1"/>
      <c r="P7" s="1"/>
      <c r="Q7" s="1"/>
      <c r="R7" s="1"/>
    </row>
    <row r="8" spans="4:19" x14ac:dyDescent="0.25">
      <c r="E8" s="47">
        <v>10</v>
      </c>
      <c r="F8" s="64">
        <v>24300000</v>
      </c>
      <c r="G8" s="64">
        <v>26250000</v>
      </c>
      <c r="H8" s="64">
        <v>26050000</v>
      </c>
      <c r="I8" s="64">
        <v>26550000</v>
      </c>
      <c r="J8" s="64">
        <v>29500000</v>
      </c>
      <c r="K8" s="64">
        <v>26850000</v>
      </c>
      <c r="L8" s="68">
        <f t="shared" si="0"/>
        <v>26583333.333333332</v>
      </c>
      <c r="M8" s="64">
        <f t="shared" si="1"/>
        <v>1684537.5230806428</v>
      </c>
      <c r="N8" s="1"/>
      <c r="O8" s="1"/>
      <c r="P8" s="1"/>
      <c r="Q8" s="1"/>
      <c r="R8" s="1"/>
    </row>
    <row r="9" spans="4:19" x14ac:dyDescent="0.25">
      <c r="E9" s="47">
        <v>15</v>
      </c>
      <c r="F9" s="64">
        <v>27700000</v>
      </c>
      <c r="G9" s="64">
        <v>30700000</v>
      </c>
      <c r="H9" s="64">
        <v>31600000</v>
      </c>
      <c r="I9" s="64">
        <v>33900000</v>
      </c>
      <c r="J9" s="64">
        <v>35450000</v>
      </c>
      <c r="K9" s="64">
        <v>33000000</v>
      </c>
      <c r="L9" s="68">
        <f t="shared" si="0"/>
        <v>32058333.333333332</v>
      </c>
      <c r="M9" s="64">
        <f t="shared" si="1"/>
        <v>2714114.3429610087</v>
      </c>
      <c r="N9" s="1"/>
      <c r="O9" s="1"/>
      <c r="P9" s="1"/>
      <c r="Q9" s="1"/>
      <c r="R9" s="1"/>
    </row>
    <row r="10" spans="4:19" x14ac:dyDescent="0.25">
      <c r="E10" s="47">
        <v>20</v>
      </c>
      <c r="F10" s="64">
        <v>30050000</v>
      </c>
      <c r="G10" s="64">
        <v>33850000</v>
      </c>
      <c r="H10" s="64">
        <v>34050000</v>
      </c>
      <c r="I10" s="64">
        <v>35400000</v>
      </c>
      <c r="J10" s="64">
        <v>37450000</v>
      </c>
      <c r="K10" s="64">
        <v>37500000</v>
      </c>
      <c r="L10" s="68">
        <f t="shared" si="0"/>
        <v>34716666.666666664</v>
      </c>
      <c r="M10" s="64">
        <f t="shared" si="1"/>
        <v>2780587.4679043395</v>
      </c>
      <c r="N10" s="1"/>
      <c r="O10" s="1"/>
      <c r="P10" s="1"/>
      <c r="Q10" s="1"/>
      <c r="R10" s="1"/>
    </row>
    <row r="11" spans="4:19" x14ac:dyDescent="0.25">
      <c r="E11" s="47">
        <v>27</v>
      </c>
      <c r="F11" s="64">
        <v>32100000</v>
      </c>
      <c r="G11" s="64">
        <v>36250000</v>
      </c>
      <c r="H11" s="64">
        <v>35450000</v>
      </c>
      <c r="I11" s="64">
        <v>41350000</v>
      </c>
      <c r="J11" s="64">
        <v>44800000</v>
      </c>
      <c r="K11" s="64">
        <v>46000000</v>
      </c>
      <c r="L11" s="68">
        <f t="shared" si="0"/>
        <v>39325000</v>
      </c>
      <c r="M11" s="64">
        <f t="shared" si="1"/>
        <v>5573217.2037343029</v>
      </c>
      <c r="N11" s="1"/>
      <c r="O11" s="1"/>
      <c r="P11" s="1"/>
      <c r="Q11" s="1"/>
      <c r="R11" s="1"/>
    </row>
    <row r="14" spans="4:19" x14ac:dyDescent="0.25">
      <c r="L14" s="1"/>
      <c r="M14" s="1"/>
    </row>
    <row r="15" spans="4:19" x14ac:dyDescent="0.25">
      <c r="L15" s="1"/>
      <c r="M15" s="1"/>
    </row>
    <row r="16" spans="4:19" x14ac:dyDescent="0.25">
      <c r="L16" s="1"/>
      <c r="M16" s="1"/>
    </row>
    <row r="17" spans="12:13" x14ac:dyDescent="0.25">
      <c r="L17" s="1"/>
      <c r="M17" s="1"/>
    </row>
    <row r="18" spans="12:13" x14ac:dyDescent="0.25">
      <c r="L18" s="1"/>
      <c r="M18" s="1"/>
    </row>
    <row r="19" spans="12:13" x14ac:dyDescent="0.25">
      <c r="L19" s="1"/>
      <c r="M19" s="1"/>
    </row>
    <row r="20" spans="12:13" x14ac:dyDescent="0.25">
      <c r="L20" s="1"/>
      <c r="M20" s="1"/>
    </row>
    <row r="21" spans="12:13" x14ac:dyDescent="0.25">
      <c r="L21" s="1"/>
      <c r="M21" s="1"/>
    </row>
    <row r="22" spans="12:13" x14ac:dyDescent="0.25">
      <c r="L22" s="1"/>
      <c r="M22" s="1"/>
    </row>
  </sheetData>
  <mergeCells count="3">
    <mergeCell ref="E2:K2"/>
    <mergeCell ref="L2:L3"/>
    <mergeCell ref="M2:M3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0BD6-4F85-4674-880E-FA915B5E0DF5}">
  <dimension ref="B2:L23"/>
  <sheetViews>
    <sheetView zoomScale="70" zoomScaleNormal="70" workbookViewId="0">
      <selection activeCell="B2" sqref="B2:J23"/>
    </sheetView>
  </sheetViews>
  <sheetFormatPr defaultRowHeight="13.8" x14ac:dyDescent="0.25"/>
  <cols>
    <col min="3" max="3" width="14.109375" customWidth="1"/>
    <col min="4" max="4" width="14.88671875" customWidth="1"/>
    <col min="5" max="5" width="12.44140625" customWidth="1"/>
    <col min="6" max="6" width="13" customWidth="1"/>
    <col min="7" max="7" width="15.5546875" customWidth="1"/>
    <col min="8" max="8" width="13.88671875" customWidth="1"/>
    <col min="9" max="9" width="13.6640625" customWidth="1"/>
    <col min="10" max="10" width="13.33203125" customWidth="1"/>
    <col min="11" max="11" width="10.33203125" bestFit="1" customWidth="1"/>
    <col min="12" max="12" width="9.5546875" bestFit="1" customWidth="1"/>
  </cols>
  <sheetData>
    <row r="2" spans="2:12" x14ac:dyDescent="0.25">
      <c r="B2" s="110" t="s">
        <v>327</v>
      </c>
      <c r="C2" s="110"/>
      <c r="D2" s="110"/>
      <c r="E2" s="110"/>
      <c r="F2" s="110"/>
      <c r="G2" s="110"/>
      <c r="H2" s="110"/>
      <c r="I2" s="110" t="s">
        <v>271</v>
      </c>
      <c r="J2" s="110" t="s">
        <v>257</v>
      </c>
    </row>
    <row r="3" spans="2:12" x14ac:dyDescent="0.25">
      <c r="B3" s="3"/>
      <c r="C3" s="4" t="s">
        <v>253</v>
      </c>
      <c r="D3" s="4" t="s">
        <v>254</v>
      </c>
      <c r="E3" s="4" t="s">
        <v>70</v>
      </c>
      <c r="F3" s="4" t="s">
        <v>6</v>
      </c>
      <c r="G3" s="4" t="s">
        <v>8</v>
      </c>
      <c r="H3" s="4" t="s">
        <v>10</v>
      </c>
      <c r="I3" s="110"/>
      <c r="J3" s="110"/>
    </row>
    <row r="4" spans="2:12" x14ac:dyDescent="0.25">
      <c r="B4" s="3" t="s">
        <v>3</v>
      </c>
      <c r="C4" s="27">
        <v>35820000</v>
      </c>
      <c r="D4" s="27">
        <v>33650000</v>
      </c>
      <c r="E4" s="27">
        <v>36080000</v>
      </c>
      <c r="F4" s="27">
        <v>38710000</v>
      </c>
      <c r="G4" s="27">
        <v>38440000</v>
      </c>
      <c r="H4" s="27">
        <v>32729999.999999996</v>
      </c>
      <c r="I4" s="27">
        <f>AVERAGE(C4:H4)</f>
        <v>35905000</v>
      </c>
      <c r="J4" s="27">
        <f>STDEV(C4:H4)</f>
        <v>2428898.9274978088</v>
      </c>
      <c r="K4" s="37"/>
      <c r="L4" s="37"/>
    </row>
    <row r="5" spans="2:12" x14ac:dyDescent="0.25">
      <c r="B5" s="3" t="s">
        <v>4</v>
      </c>
      <c r="C5" s="27">
        <v>6655355.9999999991</v>
      </c>
      <c r="D5" s="27">
        <v>4798490</v>
      </c>
      <c r="E5" s="27">
        <v>5314584</v>
      </c>
      <c r="F5" s="27">
        <v>8682653</v>
      </c>
      <c r="G5" s="27">
        <v>7461204</v>
      </c>
      <c r="H5" s="27">
        <v>7079498.9999999981</v>
      </c>
      <c r="I5" s="27">
        <f t="shared" ref="I5:I23" si="0">AVERAGE(C5:H5)</f>
        <v>6665297.666666667</v>
      </c>
      <c r="J5" s="27">
        <f t="shared" ref="J5:J23" si="1">STDEV(C5:H5)</f>
        <v>1427182.4891922765</v>
      </c>
      <c r="K5" s="37"/>
      <c r="L5" s="37"/>
    </row>
    <row r="6" spans="2:12" x14ac:dyDescent="0.25">
      <c r="B6" s="3" t="s">
        <v>3</v>
      </c>
      <c r="C6" s="27">
        <v>37611000</v>
      </c>
      <c r="D6" s="27">
        <v>35399800</v>
      </c>
      <c r="E6" s="27">
        <v>39868399.999999993</v>
      </c>
      <c r="F6" s="27">
        <v>40839050</v>
      </c>
      <c r="G6" s="27">
        <v>38593760</v>
      </c>
      <c r="H6" s="27">
        <v>32491070.999999996</v>
      </c>
      <c r="I6" s="27">
        <f t="shared" si="0"/>
        <v>37467180.166666664</v>
      </c>
      <c r="J6" s="27">
        <f t="shared" si="1"/>
        <v>3080939.866936089</v>
      </c>
      <c r="K6" s="37"/>
      <c r="L6" s="37"/>
    </row>
    <row r="7" spans="2:12" x14ac:dyDescent="0.25">
      <c r="B7" s="3" t="s">
        <v>4</v>
      </c>
      <c r="C7" s="27">
        <v>6232679.9999999991</v>
      </c>
      <c r="D7" s="27">
        <v>4583130</v>
      </c>
      <c r="E7" s="27">
        <v>6231015.9999999991</v>
      </c>
      <c r="F7" s="27">
        <v>4618103</v>
      </c>
      <c r="G7" s="27">
        <v>7426608</v>
      </c>
      <c r="H7" s="27">
        <v>7734098.9999999991</v>
      </c>
      <c r="I7" s="27">
        <f t="shared" si="0"/>
        <v>6137606</v>
      </c>
      <c r="J7" s="27">
        <f t="shared" si="1"/>
        <v>1338160.3454156008</v>
      </c>
      <c r="K7" s="37"/>
      <c r="L7" s="37"/>
    </row>
    <row r="8" spans="2:12" x14ac:dyDescent="0.25">
      <c r="B8" s="3" t="s">
        <v>3</v>
      </c>
      <c r="C8" s="27">
        <v>35082108</v>
      </c>
      <c r="D8" s="27">
        <v>36375649.999999993</v>
      </c>
      <c r="E8" s="27">
        <v>33027631.999999996</v>
      </c>
      <c r="F8" s="27">
        <v>38508708</v>
      </c>
      <c r="G8" s="27">
        <v>38670639.999999993</v>
      </c>
      <c r="H8" s="27">
        <v>27993968.999999996</v>
      </c>
      <c r="I8" s="27">
        <f t="shared" si="0"/>
        <v>34943117.833333336</v>
      </c>
      <c r="J8" s="27">
        <f t="shared" si="1"/>
        <v>4015945.1415601531</v>
      </c>
      <c r="K8" s="37"/>
      <c r="L8" s="37"/>
    </row>
    <row r="9" spans="2:12" x14ac:dyDescent="0.25">
      <c r="B9" s="3" t="s">
        <v>4</v>
      </c>
      <c r="C9" s="27">
        <v>6845202</v>
      </c>
      <c r="D9" s="27">
        <v>7137165</v>
      </c>
      <c r="E9" s="27">
        <v>9250912</v>
      </c>
      <c r="F9" s="27">
        <v>6569087</v>
      </c>
      <c r="G9" s="27">
        <v>6161932</v>
      </c>
      <c r="H9" s="27">
        <v>5148429</v>
      </c>
      <c r="I9" s="27">
        <f t="shared" si="0"/>
        <v>6852121.166666667</v>
      </c>
      <c r="J9" s="27">
        <f t="shared" si="1"/>
        <v>1363417.1590469889</v>
      </c>
      <c r="K9" s="37"/>
      <c r="L9" s="37"/>
    </row>
    <row r="10" spans="2:12" x14ac:dyDescent="0.25">
      <c r="B10" s="3" t="s">
        <v>3</v>
      </c>
      <c r="C10" s="27">
        <v>37646820</v>
      </c>
      <c r="D10" s="27">
        <v>38024499.999999993</v>
      </c>
      <c r="E10" s="27">
        <v>37739679.999999993</v>
      </c>
      <c r="F10" s="27">
        <v>36592563</v>
      </c>
      <c r="G10" s="27">
        <v>36729420</v>
      </c>
      <c r="H10" s="27">
        <v>38981429.999999993</v>
      </c>
      <c r="I10" s="27">
        <f t="shared" si="0"/>
        <v>37619068.833333336</v>
      </c>
      <c r="J10" s="27">
        <f t="shared" si="1"/>
        <v>881011.78569197422</v>
      </c>
      <c r="K10" s="37"/>
      <c r="L10" s="37"/>
    </row>
    <row r="11" spans="2:12" x14ac:dyDescent="0.25">
      <c r="B11" s="3" t="s">
        <v>4</v>
      </c>
      <c r="C11" s="27">
        <v>6941916</v>
      </c>
      <c r="D11" s="27">
        <v>7332335</v>
      </c>
      <c r="E11" s="27">
        <v>9496255.9999999981</v>
      </c>
      <c r="F11" s="27">
        <v>7602644.0000000009</v>
      </c>
      <c r="G11" s="27">
        <v>5616084</v>
      </c>
      <c r="H11" s="27">
        <v>5321898</v>
      </c>
      <c r="I11" s="27">
        <f t="shared" si="0"/>
        <v>7051855.5</v>
      </c>
      <c r="J11" s="27">
        <f t="shared" si="1"/>
        <v>1511516.4552019604</v>
      </c>
      <c r="K11" s="37"/>
      <c r="L11" s="37"/>
    </row>
    <row r="12" spans="2:12" x14ac:dyDescent="0.25">
      <c r="B12" s="3" t="s">
        <v>3</v>
      </c>
      <c r="C12" s="27">
        <v>36428940.000000007</v>
      </c>
      <c r="D12" s="27">
        <v>35433450</v>
      </c>
      <c r="E12" s="27">
        <v>38858160</v>
      </c>
      <c r="F12" s="27">
        <v>36255786</v>
      </c>
      <c r="G12" s="27">
        <v>40554199.999999993</v>
      </c>
      <c r="H12" s="27">
        <v>30445445.999999996</v>
      </c>
      <c r="I12" s="27">
        <f t="shared" si="0"/>
        <v>36329330.333333336</v>
      </c>
      <c r="J12" s="27">
        <f t="shared" si="1"/>
        <v>3454924.9038927406</v>
      </c>
      <c r="K12" s="37"/>
      <c r="L12" s="37"/>
    </row>
    <row r="13" spans="2:12" x14ac:dyDescent="0.25">
      <c r="B13" s="3" t="s">
        <v>4</v>
      </c>
      <c r="C13" s="27">
        <v>7142508</v>
      </c>
      <c r="D13" s="27">
        <v>6716540</v>
      </c>
      <c r="E13" s="27">
        <v>6898496</v>
      </c>
      <c r="F13" s="27">
        <v>9801372</v>
      </c>
      <c r="G13" s="27">
        <v>5619928</v>
      </c>
      <c r="H13" s="27">
        <v>6385622.9999999991</v>
      </c>
      <c r="I13" s="27">
        <f t="shared" si="0"/>
        <v>7094077.833333333</v>
      </c>
      <c r="J13" s="27">
        <f t="shared" si="1"/>
        <v>1427417.2646447017</v>
      </c>
      <c r="K13" s="37"/>
      <c r="L13" s="37"/>
    </row>
    <row r="14" spans="2:12" x14ac:dyDescent="0.25">
      <c r="B14" s="3" t="s">
        <v>3</v>
      </c>
      <c r="C14" s="27">
        <v>35239716</v>
      </c>
      <c r="D14" s="27">
        <v>30231160</v>
      </c>
      <c r="E14" s="27">
        <v>34864104</v>
      </c>
      <c r="F14" s="27">
        <v>41497120</v>
      </c>
      <c r="G14" s="27">
        <v>42322440</v>
      </c>
      <c r="H14" s="27">
        <v>26652039</v>
      </c>
      <c r="I14" s="27">
        <f t="shared" si="0"/>
        <v>35134429.833333336</v>
      </c>
      <c r="J14" s="27">
        <f t="shared" si="1"/>
        <v>6135608.9649529168</v>
      </c>
      <c r="K14" s="37"/>
      <c r="L14" s="37"/>
    </row>
    <row r="15" spans="2:12" x14ac:dyDescent="0.25">
      <c r="B15" s="3" t="s">
        <v>4</v>
      </c>
      <c r="C15" s="27">
        <v>7325190</v>
      </c>
      <c r="D15" s="27">
        <v>4546114.9999999991</v>
      </c>
      <c r="E15" s="27">
        <v>9568416</v>
      </c>
      <c r="F15" s="27">
        <v>7169092.0000000009</v>
      </c>
      <c r="G15" s="27">
        <v>6700092</v>
      </c>
      <c r="H15" s="27">
        <v>7989392.9999999991</v>
      </c>
      <c r="I15" s="27">
        <f t="shared" si="0"/>
        <v>7216383</v>
      </c>
      <c r="J15" s="27">
        <f t="shared" si="1"/>
        <v>1645634.6303857365</v>
      </c>
      <c r="K15" s="37"/>
      <c r="L15" s="37"/>
    </row>
    <row r="16" spans="2:12" x14ac:dyDescent="0.25">
      <c r="B16" s="3" t="s">
        <v>3</v>
      </c>
      <c r="C16" s="27">
        <v>35737614</v>
      </c>
      <c r="D16" s="27">
        <v>34087450</v>
      </c>
      <c r="E16" s="27">
        <v>38349432</v>
      </c>
      <c r="F16" s="27">
        <v>41613250</v>
      </c>
      <c r="G16" s="27">
        <v>35753044</v>
      </c>
      <c r="H16" s="27">
        <v>30926577</v>
      </c>
      <c r="I16" s="27">
        <f t="shared" si="0"/>
        <v>36077894.5</v>
      </c>
      <c r="J16" s="27">
        <f t="shared" si="1"/>
        <v>3647445.7661411087</v>
      </c>
      <c r="K16" s="37"/>
      <c r="L16" s="37"/>
    </row>
    <row r="17" spans="2:12" x14ac:dyDescent="0.25">
      <c r="B17" s="3" t="s">
        <v>4</v>
      </c>
      <c r="C17" s="27">
        <v>6562224</v>
      </c>
      <c r="D17" s="27">
        <v>4549480</v>
      </c>
      <c r="E17" s="27">
        <v>7082503.9999999991</v>
      </c>
      <c r="F17" s="27">
        <v>8802654</v>
      </c>
      <c r="G17" s="27">
        <v>7203655.9999999991</v>
      </c>
      <c r="H17" s="27">
        <v>5014235.9999999991</v>
      </c>
      <c r="I17" s="27">
        <f t="shared" si="0"/>
        <v>6535792.333333333</v>
      </c>
      <c r="J17" s="27">
        <f t="shared" si="1"/>
        <v>1558516.3671638065</v>
      </c>
      <c r="K17" s="37"/>
      <c r="L17" s="37"/>
    </row>
    <row r="18" spans="2:12" x14ac:dyDescent="0.25">
      <c r="B18" s="3" t="s">
        <v>3</v>
      </c>
      <c r="C18" s="27">
        <v>37467720</v>
      </c>
      <c r="D18" s="27">
        <v>36207400</v>
      </c>
      <c r="E18" s="27">
        <v>36982000</v>
      </c>
      <c r="F18" s="27">
        <v>38171931</v>
      </c>
      <c r="G18" s="27">
        <v>44282880</v>
      </c>
      <c r="H18" s="27">
        <v>30317798.999999993</v>
      </c>
      <c r="I18" s="27">
        <f t="shared" si="0"/>
        <v>37238288.333333336</v>
      </c>
      <c r="J18" s="27">
        <f t="shared" si="1"/>
        <v>4462559.4975786265</v>
      </c>
      <c r="K18" s="37"/>
      <c r="L18" s="37"/>
    </row>
    <row r="19" spans="2:12" x14ac:dyDescent="0.25">
      <c r="B19" s="3" t="s">
        <v>4</v>
      </c>
      <c r="C19" s="27">
        <v>5953284</v>
      </c>
      <c r="D19" s="27">
        <v>5962779.9999999991</v>
      </c>
      <c r="E19" s="27">
        <v>6858808</v>
      </c>
      <c r="F19" s="27">
        <v>4846492.0000000009</v>
      </c>
      <c r="G19" s="27">
        <v>5539204</v>
      </c>
      <c r="H19" s="27">
        <v>6061596</v>
      </c>
      <c r="I19" s="27">
        <f t="shared" si="0"/>
        <v>5870360.666666667</v>
      </c>
      <c r="J19" s="27">
        <f t="shared" si="1"/>
        <v>661360.48874019436</v>
      </c>
      <c r="K19" s="37"/>
      <c r="L19" s="37"/>
    </row>
    <row r="20" spans="2:12" x14ac:dyDescent="0.25">
      <c r="B20" s="3" t="s">
        <v>3</v>
      </c>
      <c r="C20" s="27">
        <v>35340011.999999993</v>
      </c>
      <c r="D20" s="27">
        <v>33326960</v>
      </c>
      <c r="E20" s="27">
        <v>37198480</v>
      </c>
      <c r="F20" s="27">
        <v>34657063</v>
      </c>
      <c r="G20" s="27">
        <v>36737107.999999993</v>
      </c>
      <c r="H20" s="27">
        <v>35806619.999999993</v>
      </c>
      <c r="I20" s="27">
        <f t="shared" si="0"/>
        <v>35511040.5</v>
      </c>
      <c r="J20" s="27">
        <f t="shared" si="1"/>
        <v>1411863.7873630361</v>
      </c>
      <c r="K20" s="37"/>
      <c r="L20" s="37"/>
    </row>
    <row r="21" spans="2:12" x14ac:dyDescent="0.25">
      <c r="B21" s="3" t="s">
        <v>4</v>
      </c>
      <c r="C21" s="27">
        <v>5064948</v>
      </c>
      <c r="D21" s="27">
        <v>5592630.0000000009</v>
      </c>
      <c r="E21" s="27">
        <v>6869631.9999999991</v>
      </c>
      <c r="F21" s="27">
        <v>4846492.0000000009</v>
      </c>
      <c r="G21" s="27">
        <v>4259151.9999999991</v>
      </c>
      <c r="H21" s="27">
        <v>3806499</v>
      </c>
      <c r="I21" s="27">
        <f t="shared" si="0"/>
        <v>5073225.5</v>
      </c>
      <c r="J21" s="27">
        <f t="shared" si="1"/>
        <v>1078484.6437567389</v>
      </c>
      <c r="K21" s="37"/>
      <c r="L21" s="37"/>
    </row>
    <row r="22" spans="2:12" x14ac:dyDescent="0.25">
      <c r="B22" s="3" t="s">
        <v>3</v>
      </c>
      <c r="C22" s="27">
        <v>38578140.000000007</v>
      </c>
      <c r="D22" s="27">
        <v>38764800</v>
      </c>
      <c r="E22" s="27">
        <v>39074639.999999993</v>
      </c>
      <c r="F22" s="27">
        <v>38609353.999999993</v>
      </c>
      <c r="G22" s="27">
        <v>38136323.999999993</v>
      </c>
      <c r="H22" s="27">
        <v>37312200</v>
      </c>
      <c r="I22" s="27">
        <f t="shared" si="0"/>
        <v>38412576.333333336</v>
      </c>
      <c r="J22" s="27">
        <f t="shared" si="1"/>
        <v>618977.54636680114</v>
      </c>
      <c r="K22" s="37"/>
      <c r="L22" s="37"/>
    </row>
    <row r="23" spans="2:12" x14ac:dyDescent="0.25">
      <c r="B23" s="3" t="s">
        <v>4</v>
      </c>
      <c r="C23" s="27">
        <v>5251212.0000000009</v>
      </c>
      <c r="D23" s="27">
        <v>4212979.9999999991</v>
      </c>
      <c r="E23" s="27">
        <v>4470312</v>
      </c>
      <c r="F23" s="27">
        <v>4285197</v>
      </c>
      <c r="G23" s="27">
        <v>6311848</v>
      </c>
      <c r="H23" s="27">
        <v>6791474.9999999991</v>
      </c>
      <c r="I23" s="27">
        <f t="shared" si="0"/>
        <v>5220504</v>
      </c>
      <c r="J23" s="27">
        <f t="shared" si="1"/>
        <v>1105677.7489060725</v>
      </c>
      <c r="K23" s="37"/>
      <c r="L23" s="37"/>
    </row>
  </sheetData>
  <mergeCells count="3">
    <mergeCell ref="B2:H2"/>
    <mergeCell ref="I2:I3"/>
    <mergeCell ref="J2:J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825A-97C6-4F54-8E1A-F1BF1805B462}">
  <dimension ref="B3:S20"/>
  <sheetViews>
    <sheetView zoomScale="55" zoomScaleNormal="55" workbookViewId="0">
      <selection activeCell="J27" sqref="J27"/>
    </sheetView>
  </sheetViews>
  <sheetFormatPr defaultRowHeight="13.8" x14ac:dyDescent="0.25"/>
  <cols>
    <col min="2" max="2" width="8.88671875" style="14" customWidth="1"/>
    <col min="3" max="3" width="15.109375" style="14" customWidth="1"/>
    <col min="4" max="4" width="14.5546875" style="14" customWidth="1"/>
    <col min="5" max="5" width="12.21875" style="14" customWidth="1"/>
    <col min="6" max="6" width="11.5546875" style="14" customWidth="1"/>
    <col min="7" max="7" width="11.88671875" style="14" customWidth="1"/>
    <col min="8" max="8" width="13.109375" style="14" customWidth="1"/>
    <col min="9" max="9" width="12.33203125" style="14" customWidth="1"/>
    <col min="10" max="11" width="10.77734375" style="14" bestFit="1" customWidth="1"/>
    <col min="12" max="12" width="10.77734375" bestFit="1" customWidth="1"/>
    <col min="15" max="15" width="9.5546875" bestFit="1" customWidth="1"/>
    <col min="18" max="18" width="9.33203125" bestFit="1" customWidth="1"/>
  </cols>
  <sheetData>
    <row r="3" spans="3:19" x14ac:dyDescent="0.25">
      <c r="C3" s="110" t="s">
        <v>418</v>
      </c>
      <c r="D3" s="110"/>
      <c r="E3" s="110"/>
      <c r="F3" s="110"/>
      <c r="G3" s="110"/>
      <c r="H3" s="110"/>
      <c r="I3" s="110"/>
      <c r="J3" s="110"/>
      <c r="K3" s="110"/>
    </row>
    <row r="4" spans="3:19" x14ac:dyDescent="0.25">
      <c r="C4" s="47"/>
      <c r="D4" s="47" t="s">
        <v>68</v>
      </c>
      <c r="E4" s="47" t="s">
        <v>69</v>
      </c>
      <c r="F4" s="47" t="s">
        <v>70</v>
      </c>
      <c r="G4" s="47" t="s">
        <v>5</v>
      </c>
      <c r="H4" s="47" t="s">
        <v>7</v>
      </c>
      <c r="I4" s="47" t="s">
        <v>9</v>
      </c>
      <c r="J4" s="23" t="s">
        <v>271</v>
      </c>
      <c r="K4" s="23" t="s">
        <v>257</v>
      </c>
    </row>
    <row r="5" spans="3:19" x14ac:dyDescent="0.25">
      <c r="C5" s="47" t="s">
        <v>15</v>
      </c>
      <c r="D5" s="64">
        <v>15000000</v>
      </c>
      <c r="E5" s="64">
        <v>13730000</v>
      </c>
      <c r="F5" s="64">
        <v>13970000</v>
      </c>
      <c r="G5" s="64">
        <v>16970000</v>
      </c>
      <c r="H5" s="64">
        <v>14980000</v>
      </c>
      <c r="I5" s="64">
        <v>16960000</v>
      </c>
      <c r="J5" s="64">
        <f>AVERAGE(D5:I5)</f>
        <v>15268333.333333334</v>
      </c>
      <c r="K5" s="64">
        <f>STDEV(D5:I5)</f>
        <v>1411714.0881448577</v>
      </c>
      <c r="L5" s="37"/>
      <c r="M5" s="37"/>
    </row>
    <row r="6" spans="3:19" x14ac:dyDescent="0.25">
      <c r="C6" s="47" t="s">
        <v>17</v>
      </c>
      <c r="D6" s="64">
        <v>632100</v>
      </c>
      <c r="E6" s="64">
        <v>419100</v>
      </c>
      <c r="F6" s="64">
        <v>357600</v>
      </c>
      <c r="G6" s="64">
        <v>457500</v>
      </c>
      <c r="H6" s="64">
        <v>499200</v>
      </c>
      <c r="I6" s="64">
        <v>604500</v>
      </c>
      <c r="J6" s="64">
        <f>AVERAGE(D6:I6)</f>
        <v>495000</v>
      </c>
      <c r="K6" s="64">
        <f>STDEV(D6:I6)</f>
        <v>106630.31463894309</v>
      </c>
      <c r="L6" s="37"/>
      <c r="M6" s="37"/>
    </row>
    <row r="8" spans="3:19" x14ac:dyDescent="0.25">
      <c r="J8" s="66"/>
      <c r="K8" s="66"/>
    </row>
    <row r="9" spans="3:19" x14ac:dyDescent="0.25">
      <c r="D9" s="67"/>
      <c r="E9" s="67"/>
      <c r="F9" s="67"/>
      <c r="G9" s="67"/>
      <c r="H9" s="67"/>
      <c r="I9" s="67"/>
      <c r="J9" s="66"/>
      <c r="K9" s="66"/>
    </row>
    <row r="10" spans="3:19" x14ac:dyDescent="0.25">
      <c r="D10" s="67"/>
      <c r="E10" s="67"/>
      <c r="F10" s="67"/>
      <c r="G10" s="67"/>
      <c r="H10" s="67"/>
      <c r="I10" s="67"/>
      <c r="J10" s="67"/>
      <c r="K10" s="67"/>
    </row>
    <row r="11" spans="3:19" x14ac:dyDescent="0.25">
      <c r="J11" s="67"/>
      <c r="K11" s="67"/>
      <c r="O11" s="1"/>
      <c r="R11" s="1"/>
      <c r="S11" s="1"/>
    </row>
    <row r="12" spans="3:19" x14ac:dyDescent="0.25">
      <c r="O12" s="1"/>
      <c r="R12" s="1"/>
      <c r="S12" s="1"/>
    </row>
    <row r="13" spans="3:19" x14ac:dyDescent="0.25">
      <c r="C13" s="67"/>
      <c r="D13" s="67"/>
      <c r="E13" s="67"/>
      <c r="F13" s="67"/>
    </row>
    <row r="14" spans="3:19" x14ac:dyDescent="0.25">
      <c r="C14" s="67"/>
      <c r="D14" s="67"/>
      <c r="E14" s="67"/>
      <c r="F14" s="67"/>
    </row>
    <row r="15" spans="3:19" x14ac:dyDescent="0.25">
      <c r="C15" s="67"/>
      <c r="D15" s="67"/>
      <c r="E15" s="67"/>
      <c r="F15" s="67"/>
    </row>
    <row r="16" spans="3:19" x14ac:dyDescent="0.25">
      <c r="C16" s="67"/>
      <c r="D16" s="67"/>
      <c r="E16" s="67"/>
      <c r="F16" s="67"/>
    </row>
    <row r="17" spans="3:6" x14ac:dyDescent="0.25">
      <c r="C17" s="67"/>
      <c r="D17" s="67"/>
      <c r="E17" s="67"/>
      <c r="F17" s="67"/>
    </row>
    <row r="18" spans="3:6" x14ac:dyDescent="0.25">
      <c r="C18" s="67"/>
      <c r="D18" s="67"/>
      <c r="E18" s="67"/>
      <c r="F18" s="67"/>
    </row>
    <row r="19" spans="3:6" x14ac:dyDescent="0.25">
      <c r="D19" s="67"/>
      <c r="E19" s="67"/>
    </row>
    <row r="20" spans="3:6" x14ac:dyDescent="0.25">
      <c r="D20" s="67"/>
      <c r="E20" s="67"/>
    </row>
  </sheetData>
  <mergeCells count="1">
    <mergeCell ref="C3:K3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2FC4-6AA6-4A72-AC55-86B9DD077BEE}">
  <dimension ref="D1:F303"/>
  <sheetViews>
    <sheetView zoomScale="55" zoomScaleNormal="55" workbookViewId="0">
      <selection activeCell="H8" sqref="H8"/>
    </sheetView>
  </sheetViews>
  <sheetFormatPr defaultRowHeight="13.8" x14ac:dyDescent="0.25"/>
  <cols>
    <col min="4" max="4" width="12.5546875" customWidth="1"/>
    <col min="5" max="5" width="33.21875" style="14" customWidth="1"/>
    <col min="6" max="6" width="34.5546875" style="14" customWidth="1"/>
    <col min="7" max="7" width="23.21875" customWidth="1"/>
    <col min="8" max="8" width="24.5546875" customWidth="1"/>
  </cols>
  <sheetData>
    <row r="1" spans="4:6" x14ac:dyDescent="0.25">
      <c r="D1" s="119" t="s">
        <v>326</v>
      </c>
      <c r="E1" s="119"/>
      <c r="F1" s="119"/>
    </row>
    <row r="2" spans="4:6" x14ac:dyDescent="0.25">
      <c r="D2" s="47" t="s">
        <v>427</v>
      </c>
      <c r="E2" s="47" t="s">
        <v>97</v>
      </c>
      <c r="F2" s="47" t="s">
        <v>98</v>
      </c>
    </row>
    <row r="3" spans="4:6" x14ac:dyDescent="0.25">
      <c r="D3" s="47">
        <v>200</v>
      </c>
      <c r="E3" s="47">
        <v>1.605</v>
      </c>
      <c r="F3" s="47">
        <v>1.83294</v>
      </c>
    </row>
    <row r="4" spans="4:6" x14ac:dyDescent="0.25">
      <c r="D4" s="47">
        <v>202</v>
      </c>
      <c r="E4" s="47">
        <v>1.4370000000000001</v>
      </c>
      <c r="F4" s="47">
        <v>1.6784300000000001</v>
      </c>
    </row>
    <row r="5" spans="4:6" x14ac:dyDescent="0.25">
      <c r="D5" s="47">
        <v>204</v>
      </c>
      <c r="E5" s="47">
        <v>1.361</v>
      </c>
      <c r="F5" s="47">
        <v>1.5590599999999999</v>
      </c>
    </row>
    <row r="6" spans="4:6" x14ac:dyDescent="0.25">
      <c r="D6" s="47">
        <v>206</v>
      </c>
      <c r="E6" s="47">
        <v>1.3049999999999999</v>
      </c>
      <c r="F6" s="47">
        <v>1.4888300000000001</v>
      </c>
    </row>
    <row r="7" spans="4:6" x14ac:dyDescent="0.25">
      <c r="D7" s="47">
        <v>208</v>
      </c>
      <c r="E7" s="47">
        <v>1.2509999999999999</v>
      </c>
      <c r="F7" s="47">
        <v>1.41794</v>
      </c>
    </row>
    <row r="8" spans="4:6" x14ac:dyDescent="0.25">
      <c r="D8" s="47">
        <v>210</v>
      </c>
      <c r="E8" s="47">
        <v>1.1930000000000001</v>
      </c>
      <c r="F8" s="47">
        <v>1.3306</v>
      </c>
    </row>
    <row r="9" spans="4:6" x14ac:dyDescent="0.25">
      <c r="D9" s="47">
        <v>212</v>
      </c>
      <c r="E9" s="47">
        <v>1.111</v>
      </c>
      <c r="F9" s="47">
        <v>1.22803</v>
      </c>
    </row>
    <row r="10" spans="4:6" x14ac:dyDescent="0.25">
      <c r="D10" s="47">
        <v>214</v>
      </c>
      <c r="E10" s="47">
        <v>1.022</v>
      </c>
      <c r="F10" s="47">
        <v>1.1136600000000001</v>
      </c>
    </row>
    <row r="11" spans="4:6" x14ac:dyDescent="0.25">
      <c r="D11" s="47">
        <v>216</v>
      </c>
      <c r="E11" s="47">
        <v>0.92300000000000004</v>
      </c>
      <c r="F11" s="47">
        <v>0.99829000000000001</v>
      </c>
    </row>
    <row r="12" spans="4:6" x14ac:dyDescent="0.25">
      <c r="D12" s="47">
        <v>218</v>
      </c>
      <c r="E12" s="47">
        <v>0.82499999999999996</v>
      </c>
      <c r="F12" s="47">
        <v>0.88249</v>
      </c>
    </row>
    <row r="13" spans="4:6" x14ac:dyDescent="0.25">
      <c r="D13" s="47">
        <v>220</v>
      </c>
      <c r="E13" s="47">
        <v>0.71699999999999997</v>
      </c>
      <c r="F13" s="47">
        <v>0.76056999999999997</v>
      </c>
    </row>
    <row r="14" spans="4:6" x14ac:dyDescent="0.25">
      <c r="D14" s="47">
        <v>222</v>
      </c>
      <c r="E14" s="47">
        <v>0.59699999999999998</v>
      </c>
      <c r="F14" s="47">
        <v>0.64056999999999997</v>
      </c>
    </row>
    <row r="15" spans="4:6" x14ac:dyDescent="0.25">
      <c r="D15" s="47">
        <v>224</v>
      </c>
      <c r="E15" s="47">
        <v>0.50900000000000001</v>
      </c>
      <c r="F15" s="47">
        <v>0.54530999999999996</v>
      </c>
    </row>
    <row r="16" spans="4:6" x14ac:dyDescent="0.25">
      <c r="D16" s="47">
        <v>226</v>
      </c>
      <c r="E16" s="47">
        <v>0.45400000000000001</v>
      </c>
      <c r="F16" s="47">
        <v>0.48623</v>
      </c>
    </row>
    <row r="17" spans="4:6" x14ac:dyDescent="0.25">
      <c r="D17" s="47">
        <v>228</v>
      </c>
      <c r="E17" s="47">
        <v>0.41699999999999998</v>
      </c>
      <c r="F17" s="47">
        <v>0.44996999999999998</v>
      </c>
    </row>
    <row r="18" spans="4:6" x14ac:dyDescent="0.25">
      <c r="D18" s="47">
        <v>230</v>
      </c>
      <c r="E18" s="47">
        <v>0.38700000000000001</v>
      </c>
      <c r="F18" s="47">
        <v>0.42603000000000002</v>
      </c>
    </row>
    <row r="19" spans="4:6" x14ac:dyDescent="0.25">
      <c r="D19" s="47">
        <v>232</v>
      </c>
      <c r="E19" s="47">
        <v>0.36199999999999999</v>
      </c>
      <c r="F19" s="47">
        <v>0.41031000000000001</v>
      </c>
    </row>
    <row r="20" spans="4:6" x14ac:dyDescent="0.25">
      <c r="D20" s="47">
        <v>234</v>
      </c>
      <c r="E20" s="47">
        <v>0.33600000000000002</v>
      </c>
      <c r="F20" s="47">
        <v>0.39950999999999998</v>
      </c>
    </row>
    <row r="21" spans="4:6" x14ac:dyDescent="0.25">
      <c r="D21" s="47">
        <v>236</v>
      </c>
      <c r="E21" s="47">
        <v>0.313</v>
      </c>
      <c r="F21" s="47">
        <v>0.38529000000000002</v>
      </c>
    </row>
    <row r="22" spans="4:6" x14ac:dyDescent="0.25">
      <c r="D22" s="47">
        <v>238</v>
      </c>
      <c r="E22" s="47">
        <v>0.29499999999999998</v>
      </c>
      <c r="F22" s="47">
        <v>0.36786000000000002</v>
      </c>
    </row>
    <row r="23" spans="4:6" x14ac:dyDescent="0.25">
      <c r="D23" s="47">
        <v>240</v>
      </c>
      <c r="E23" s="47">
        <v>0.28199999999999997</v>
      </c>
      <c r="F23" s="47">
        <v>0.35126000000000002</v>
      </c>
    </row>
    <row r="24" spans="4:6" x14ac:dyDescent="0.25">
      <c r="D24" s="47">
        <v>242</v>
      </c>
      <c r="E24" s="47">
        <v>0.27100000000000002</v>
      </c>
      <c r="F24" s="47">
        <v>0.34109</v>
      </c>
    </row>
    <row r="25" spans="4:6" x14ac:dyDescent="0.25">
      <c r="D25" s="47">
        <v>244</v>
      </c>
      <c r="E25" s="47">
        <v>0.26300000000000001</v>
      </c>
      <c r="F25" s="47">
        <v>0.33626</v>
      </c>
    </row>
    <row r="26" spans="4:6" x14ac:dyDescent="0.25">
      <c r="D26" s="47">
        <v>246</v>
      </c>
      <c r="E26" s="47">
        <v>0.25700000000000001</v>
      </c>
      <c r="F26" s="47">
        <v>0.33313999999999999</v>
      </c>
    </row>
    <row r="27" spans="4:6" x14ac:dyDescent="0.25">
      <c r="D27" s="47">
        <v>248</v>
      </c>
      <c r="E27" s="47">
        <v>0.25</v>
      </c>
      <c r="F27" s="47">
        <v>0.33068999999999998</v>
      </c>
    </row>
    <row r="28" spans="4:6" x14ac:dyDescent="0.25">
      <c r="D28" s="47">
        <v>250</v>
      </c>
      <c r="E28" s="47">
        <v>0.23899999999999999</v>
      </c>
      <c r="F28" s="47">
        <v>0.32873999999999998</v>
      </c>
    </row>
    <row r="29" spans="4:6" x14ac:dyDescent="0.25">
      <c r="D29" s="47">
        <v>252</v>
      </c>
      <c r="E29" s="47">
        <v>0.23100000000000001</v>
      </c>
      <c r="F29" s="47">
        <v>0.32790999999999998</v>
      </c>
    </row>
    <row r="30" spans="4:6" x14ac:dyDescent="0.25">
      <c r="D30" s="47">
        <v>254</v>
      </c>
      <c r="E30" s="47">
        <v>0.218</v>
      </c>
      <c r="F30" s="47">
        <v>0.32708999999999999</v>
      </c>
    </row>
    <row r="31" spans="4:6" x14ac:dyDescent="0.25">
      <c r="D31" s="47">
        <v>256</v>
      </c>
      <c r="E31" s="47">
        <v>0.21</v>
      </c>
      <c r="F31" s="47">
        <v>0.32717000000000002</v>
      </c>
    </row>
    <row r="32" spans="4:6" x14ac:dyDescent="0.25">
      <c r="D32" s="47">
        <v>258</v>
      </c>
      <c r="E32" s="47">
        <v>0.20599999999999999</v>
      </c>
      <c r="F32" s="47">
        <v>0.32766000000000001</v>
      </c>
    </row>
    <row r="33" spans="4:6" x14ac:dyDescent="0.25">
      <c r="D33" s="47">
        <v>260</v>
      </c>
      <c r="E33" s="47">
        <v>0.20100000000000001</v>
      </c>
      <c r="F33" s="47">
        <v>0.32834000000000002</v>
      </c>
    </row>
    <row r="34" spans="4:6" x14ac:dyDescent="0.25">
      <c r="D34" s="47">
        <v>262</v>
      </c>
      <c r="E34" s="47">
        <v>0.2</v>
      </c>
      <c r="F34" s="47">
        <v>0.32873999999999998</v>
      </c>
    </row>
    <row r="35" spans="4:6" x14ac:dyDescent="0.25">
      <c r="D35" s="47">
        <v>264</v>
      </c>
      <c r="E35" s="47">
        <v>0.20200000000000001</v>
      </c>
      <c r="F35" s="47">
        <v>0.32943</v>
      </c>
    </row>
    <row r="36" spans="4:6" x14ac:dyDescent="0.25">
      <c r="D36" s="47">
        <v>266</v>
      </c>
      <c r="E36" s="47">
        <v>0.20200000000000001</v>
      </c>
      <c r="F36" s="47">
        <v>0.32806000000000002</v>
      </c>
    </row>
    <row r="37" spans="4:6" x14ac:dyDescent="0.25">
      <c r="D37" s="47">
        <v>268</v>
      </c>
      <c r="E37" s="47">
        <v>0.20499999999999999</v>
      </c>
      <c r="F37" s="47">
        <v>0.32619999999999999</v>
      </c>
    </row>
    <row r="38" spans="4:6" x14ac:dyDescent="0.25">
      <c r="D38" s="47">
        <v>270</v>
      </c>
      <c r="E38" s="47">
        <v>0.20599999999999999</v>
      </c>
      <c r="F38" s="47">
        <v>0.32313999999999998</v>
      </c>
    </row>
    <row r="39" spans="4:6" x14ac:dyDescent="0.25">
      <c r="D39" s="47">
        <v>272</v>
      </c>
      <c r="E39" s="47">
        <v>0.20699999999999999</v>
      </c>
      <c r="F39" s="47">
        <v>0.31968999999999997</v>
      </c>
    </row>
    <row r="40" spans="4:6" x14ac:dyDescent="0.25">
      <c r="D40" s="47">
        <v>274</v>
      </c>
      <c r="E40" s="47">
        <v>0.21199999999999999</v>
      </c>
      <c r="F40" s="47">
        <v>0.31136999999999998</v>
      </c>
    </row>
    <row r="41" spans="4:6" x14ac:dyDescent="0.25">
      <c r="D41" s="47">
        <v>276</v>
      </c>
      <c r="E41" s="47">
        <v>0.218</v>
      </c>
      <c r="F41" s="47">
        <v>0.30348999999999998</v>
      </c>
    </row>
    <row r="42" spans="4:6" x14ac:dyDescent="0.25">
      <c r="D42" s="47">
        <v>278</v>
      </c>
      <c r="E42" s="47">
        <v>0.22600000000000001</v>
      </c>
      <c r="F42" s="47">
        <v>0.29450999999999999</v>
      </c>
    </row>
    <row r="43" spans="4:6" x14ac:dyDescent="0.25">
      <c r="D43" s="47">
        <v>280</v>
      </c>
      <c r="E43" s="47">
        <v>0.23599999999999999</v>
      </c>
      <c r="F43" s="47">
        <v>0.28839999999999999</v>
      </c>
    </row>
    <row r="44" spans="4:6" x14ac:dyDescent="0.25">
      <c r="D44" s="47">
        <v>282</v>
      </c>
      <c r="E44" s="47">
        <v>0.24299999999999999</v>
      </c>
      <c r="F44" s="47">
        <v>0.27960000000000002</v>
      </c>
    </row>
    <row r="45" spans="4:6" x14ac:dyDescent="0.25">
      <c r="D45" s="47">
        <v>284</v>
      </c>
      <c r="E45" s="47">
        <v>0.25</v>
      </c>
      <c r="F45" s="47">
        <v>0.27262999999999998</v>
      </c>
    </row>
    <row r="46" spans="4:6" x14ac:dyDescent="0.25">
      <c r="D46" s="47">
        <v>286</v>
      </c>
      <c r="E46" s="47">
        <v>0.25700000000000001</v>
      </c>
      <c r="F46" s="47">
        <v>0.26649</v>
      </c>
    </row>
    <row r="47" spans="4:6" x14ac:dyDescent="0.25">
      <c r="D47" s="47">
        <v>288</v>
      </c>
      <c r="E47" s="47">
        <v>0.27</v>
      </c>
      <c r="F47" s="47">
        <v>0.26440000000000002</v>
      </c>
    </row>
    <row r="48" spans="4:6" x14ac:dyDescent="0.25">
      <c r="D48" s="47">
        <v>290</v>
      </c>
      <c r="E48" s="47">
        <v>0.28599999999999998</v>
      </c>
      <c r="F48" s="47">
        <v>0.26840000000000003</v>
      </c>
    </row>
    <row r="49" spans="4:6" x14ac:dyDescent="0.25">
      <c r="D49" s="47">
        <v>292</v>
      </c>
      <c r="E49" s="47">
        <v>0.29899999999999999</v>
      </c>
      <c r="F49" s="47">
        <v>0.27611000000000002</v>
      </c>
    </row>
    <row r="50" spans="4:6" x14ac:dyDescent="0.25">
      <c r="D50" s="47">
        <v>294</v>
      </c>
      <c r="E50" s="47">
        <v>0.30099999999999999</v>
      </c>
      <c r="F50" s="47">
        <v>0.28090999999999999</v>
      </c>
    </row>
    <row r="51" spans="4:6" x14ac:dyDescent="0.25">
      <c r="D51" s="47">
        <v>296</v>
      </c>
      <c r="E51" s="47">
        <v>0.29299999999999998</v>
      </c>
      <c r="F51" s="47">
        <v>0.27750999999999998</v>
      </c>
    </row>
    <row r="52" spans="4:6" x14ac:dyDescent="0.25">
      <c r="D52" s="47">
        <v>298</v>
      </c>
      <c r="E52" s="47">
        <v>0.28000000000000003</v>
      </c>
      <c r="F52" s="47">
        <v>0.26771</v>
      </c>
    </row>
    <row r="53" spans="4:6" x14ac:dyDescent="0.25">
      <c r="D53" s="47">
        <v>300</v>
      </c>
      <c r="E53" s="47">
        <v>0.26900000000000002</v>
      </c>
      <c r="F53" s="47">
        <v>0.25477</v>
      </c>
    </row>
    <row r="54" spans="4:6" x14ac:dyDescent="0.25">
      <c r="D54" s="47">
        <v>302</v>
      </c>
      <c r="E54" s="47">
        <v>0.26200000000000001</v>
      </c>
      <c r="F54" s="47">
        <v>0.24476999999999999</v>
      </c>
    </row>
    <row r="55" spans="4:6" x14ac:dyDescent="0.25">
      <c r="D55" s="47">
        <v>304</v>
      </c>
      <c r="E55" s="47">
        <v>0.26200000000000001</v>
      </c>
      <c r="F55" s="47">
        <v>0.24217</v>
      </c>
    </row>
    <row r="56" spans="4:6" x14ac:dyDescent="0.25">
      <c r="D56" s="47">
        <v>306</v>
      </c>
      <c r="E56" s="47">
        <v>0.26300000000000001</v>
      </c>
      <c r="F56" s="47">
        <v>0.24131</v>
      </c>
    </row>
    <row r="57" spans="4:6" x14ac:dyDescent="0.25">
      <c r="D57" s="47">
        <v>308</v>
      </c>
      <c r="E57" s="47">
        <v>0.25900000000000001</v>
      </c>
      <c r="F57" s="47">
        <v>0.23626</v>
      </c>
    </row>
    <row r="58" spans="4:6" x14ac:dyDescent="0.25">
      <c r="D58" s="47">
        <v>310</v>
      </c>
      <c r="E58" s="47">
        <v>0.245</v>
      </c>
      <c r="F58" s="47">
        <v>0.22314000000000001</v>
      </c>
    </row>
    <row r="59" spans="4:6" x14ac:dyDescent="0.25">
      <c r="D59" s="47">
        <v>312</v>
      </c>
      <c r="E59" s="47">
        <v>0.223</v>
      </c>
      <c r="F59" s="47">
        <v>0.20316999999999999</v>
      </c>
    </row>
    <row r="60" spans="4:6" x14ac:dyDescent="0.25">
      <c r="D60" s="47">
        <v>314</v>
      </c>
      <c r="E60" s="47">
        <v>0.2</v>
      </c>
      <c r="F60" s="47">
        <v>0.18034</v>
      </c>
    </row>
    <row r="61" spans="4:6" x14ac:dyDescent="0.25">
      <c r="D61" s="47">
        <v>316</v>
      </c>
      <c r="E61" s="47">
        <v>0.18</v>
      </c>
      <c r="F61" s="47">
        <v>0.16026000000000001</v>
      </c>
    </row>
    <row r="62" spans="4:6" x14ac:dyDescent="0.25">
      <c r="D62" s="47">
        <v>318</v>
      </c>
      <c r="E62" s="47">
        <v>0.16300000000000001</v>
      </c>
      <c r="F62" s="47">
        <v>0.14366000000000001</v>
      </c>
    </row>
    <row r="63" spans="4:6" x14ac:dyDescent="0.25">
      <c r="D63" s="47">
        <v>320</v>
      </c>
      <c r="E63" s="47">
        <v>0.14899999999999999</v>
      </c>
      <c r="F63" s="47">
        <v>0.13034000000000001</v>
      </c>
    </row>
    <row r="64" spans="4:6" x14ac:dyDescent="0.25">
      <c r="D64" s="47">
        <v>322</v>
      </c>
      <c r="E64" s="47">
        <v>0.14000000000000001</v>
      </c>
      <c r="F64" s="47">
        <v>0.11957</v>
      </c>
    </row>
    <row r="65" spans="4:6" x14ac:dyDescent="0.25">
      <c r="D65" s="47">
        <v>324</v>
      </c>
      <c r="E65" s="47">
        <v>0.129</v>
      </c>
      <c r="F65" s="47">
        <v>0.11260000000000001</v>
      </c>
    </row>
    <row r="66" spans="4:6" x14ac:dyDescent="0.25">
      <c r="D66" s="47">
        <v>326</v>
      </c>
      <c r="E66" s="47">
        <v>0.124</v>
      </c>
      <c r="F66" s="47">
        <v>0.10866000000000001</v>
      </c>
    </row>
    <row r="67" spans="4:6" x14ac:dyDescent="0.25">
      <c r="D67" s="47">
        <v>328</v>
      </c>
      <c r="E67" s="47">
        <v>0.122</v>
      </c>
      <c r="F67" s="47">
        <v>0.10682999999999999</v>
      </c>
    </row>
    <row r="68" spans="4:6" x14ac:dyDescent="0.25">
      <c r="D68" s="47">
        <v>330</v>
      </c>
      <c r="E68" s="47">
        <v>0.122</v>
      </c>
      <c r="F68" s="47">
        <v>0.10650999999999999</v>
      </c>
    </row>
    <row r="69" spans="4:6" x14ac:dyDescent="0.25">
      <c r="D69" s="47">
        <v>332</v>
      </c>
      <c r="E69" s="47">
        <v>0.124</v>
      </c>
      <c r="F69" s="47">
        <v>0.1074</v>
      </c>
    </row>
    <row r="70" spans="4:6" x14ac:dyDescent="0.25">
      <c r="D70" s="47">
        <v>334</v>
      </c>
      <c r="E70" s="47">
        <v>0.126</v>
      </c>
      <c r="F70" s="47">
        <v>0.10943</v>
      </c>
    </row>
    <row r="71" spans="4:6" x14ac:dyDescent="0.25">
      <c r="D71" s="47">
        <v>336</v>
      </c>
      <c r="E71" s="47">
        <v>0.128</v>
      </c>
      <c r="F71" s="47">
        <v>0.11183</v>
      </c>
    </row>
    <row r="72" spans="4:6" x14ac:dyDescent="0.25">
      <c r="D72" s="47">
        <v>338</v>
      </c>
      <c r="E72" s="47">
        <v>0.13100000000000001</v>
      </c>
      <c r="F72" s="47">
        <v>0.11483</v>
      </c>
    </row>
    <row r="73" spans="4:6" x14ac:dyDescent="0.25">
      <c r="D73" s="47">
        <v>340</v>
      </c>
      <c r="E73" s="47">
        <v>0.13400000000000001</v>
      </c>
      <c r="F73" s="47">
        <v>0.11851</v>
      </c>
    </row>
    <row r="74" spans="4:6" x14ac:dyDescent="0.25">
      <c r="D74" s="47">
        <v>342</v>
      </c>
      <c r="E74" s="47">
        <v>0.13900000000000001</v>
      </c>
      <c r="F74" s="47">
        <v>0.12214</v>
      </c>
    </row>
    <row r="75" spans="4:6" x14ac:dyDescent="0.25">
      <c r="D75" s="47">
        <v>344</v>
      </c>
      <c r="E75" s="47">
        <v>0.14399999999999999</v>
      </c>
      <c r="F75" s="47">
        <v>0.12686</v>
      </c>
    </row>
    <row r="76" spans="4:6" x14ac:dyDescent="0.25">
      <c r="D76" s="47">
        <v>346</v>
      </c>
      <c r="E76" s="47">
        <v>0.151</v>
      </c>
      <c r="F76" s="47">
        <v>0.13256999999999999</v>
      </c>
    </row>
    <row r="77" spans="4:6" x14ac:dyDescent="0.25">
      <c r="D77" s="47">
        <v>348</v>
      </c>
      <c r="E77" s="47">
        <v>0.157</v>
      </c>
      <c r="F77" s="47">
        <v>0.14033999999999999</v>
      </c>
    </row>
    <row r="78" spans="4:6" x14ac:dyDescent="0.25">
      <c r="D78" s="47">
        <v>350</v>
      </c>
      <c r="E78" s="47">
        <v>0.16500000000000001</v>
      </c>
      <c r="F78" s="47">
        <v>0.1474</v>
      </c>
    </row>
    <row r="79" spans="4:6" x14ac:dyDescent="0.25">
      <c r="D79" s="47">
        <v>352</v>
      </c>
      <c r="E79" s="47">
        <v>0.17199999999999999</v>
      </c>
      <c r="F79" s="47">
        <v>0.15443000000000001</v>
      </c>
    </row>
    <row r="80" spans="4:6" x14ac:dyDescent="0.25">
      <c r="D80" s="47">
        <v>354</v>
      </c>
      <c r="E80" s="47">
        <v>0.18</v>
      </c>
      <c r="F80" s="47">
        <v>0.16183</v>
      </c>
    </row>
    <row r="81" spans="4:6" x14ac:dyDescent="0.25">
      <c r="D81" s="47">
        <v>356</v>
      </c>
      <c r="E81" s="47">
        <v>0.191</v>
      </c>
      <c r="F81" s="47">
        <v>0.17116999999999999</v>
      </c>
    </row>
    <row r="82" spans="4:6" x14ac:dyDescent="0.25">
      <c r="D82" s="47">
        <v>358</v>
      </c>
      <c r="E82" s="47">
        <v>0.20100000000000001</v>
      </c>
      <c r="F82" s="47">
        <v>0.18182999999999999</v>
      </c>
    </row>
    <row r="83" spans="4:6" x14ac:dyDescent="0.25">
      <c r="D83" s="47">
        <v>360</v>
      </c>
      <c r="E83" s="47">
        <v>0.21299999999999999</v>
      </c>
      <c r="F83" s="47">
        <v>0.19434000000000001</v>
      </c>
    </row>
    <row r="84" spans="4:6" x14ac:dyDescent="0.25">
      <c r="D84" s="47">
        <v>362</v>
      </c>
      <c r="E84" s="47">
        <v>0.22800000000000001</v>
      </c>
      <c r="F84" s="47">
        <v>0.20782999999999999</v>
      </c>
    </row>
    <row r="85" spans="4:6" x14ac:dyDescent="0.25">
      <c r="D85" s="47">
        <v>364</v>
      </c>
      <c r="E85" s="47">
        <v>0.24099999999999999</v>
      </c>
      <c r="F85" s="47">
        <v>0.221</v>
      </c>
    </row>
    <row r="86" spans="4:6" x14ac:dyDescent="0.25">
      <c r="D86" s="47">
        <v>366</v>
      </c>
      <c r="E86" s="47">
        <v>0.252</v>
      </c>
      <c r="F86" s="47">
        <v>0.23191000000000001</v>
      </c>
    </row>
    <row r="87" spans="4:6" x14ac:dyDescent="0.25">
      <c r="D87" s="47">
        <v>368</v>
      </c>
      <c r="E87" s="47">
        <v>0.25900000000000001</v>
      </c>
      <c r="F87" s="47">
        <v>0.24009</v>
      </c>
    </row>
    <row r="88" spans="4:6" x14ac:dyDescent="0.25">
      <c r="D88" s="47">
        <v>370</v>
      </c>
      <c r="E88" s="47">
        <v>0.26500000000000001</v>
      </c>
      <c r="F88" s="47">
        <v>0.24457000000000001</v>
      </c>
    </row>
    <row r="89" spans="4:6" x14ac:dyDescent="0.25">
      <c r="D89" s="47">
        <v>372</v>
      </c>
      <c r="E89" s="47">
        <v>0.26700000000000002</v>
      </c>
      <c r="F89" s="47">
        <v>0.24626000000000001</v>
      </c>
    </row>
    <row r="90" spans="4:6" x14ac:dyDescent="0.25">
      <c r="D90" s="47">
        <v>374</v>
      </c>
      <c r="E90" s="47">
        <v>0.26900000000000002</v>
      </c>
      <c r="F90" s="47">
        <v>0.247</v>
      </c>
    </row>
    <row r="91" spans="4:6" x14ac:dyDescent="0.25">
      <c r="D91" s="47">
        <v>376</v>
      </c>
      <c r="E91" s="47">
        <v>0.27100000000000002</v>
      </c>
      <c r="F91" s="47">
        <v>0.24890999999999999</v>
      </c>
    </row>
    <row r="92" spans="4:6" x14ac:dyDescent="0.25">
      <c r="D92" s="47">
        <v>378</v>
      </c>
      <c r="E92" s="47">
        <v>0.27700000000000002</v>
      </c>
      <c r="F92" s="47">
        <v>0.25351000000000001</v>
      </c>
    </row>
    <row r="93" spans="4:6" x14ac:dyDescent="0.25">
      <c r="D93" s="47">
        <v>380</v>
      </c>
      <c r="E93" s="47">
        <v>0.28399999999999997</v>
      </c>
      <c r="F93" s="47">
        <v>0.26074000000000003</v>
      </c>
    </row>
    <row r="94" spans="4:6" x14ac:dyDescent="0.25">
      <c r="D94" s="47">
        <v>382</v>
      </c>
      <c r="E94" s="47">
        <v>0.29299999999999998</v>
      </c>
      <c r="F94" s="47">
        <v>0.26917000000000002</v>
      </c>
    </row>
    <row r="95" spans="4:6" x14ac:dyDescent="0.25">
      <c r="D95" s="47">
        <v>384</v>
      </c>
      <c r="E95" s="47">
        <v>0.29899999999999999</v>
      </c>
      <c r="F95" s="47">
        <v>0.27590999999999999</v>
      </c>
    </row>
    <row r="96" spans="4:6" x14ac:dyDescent="0.25">
      <c r="D96" s="47">
        <v>386</v>
      </c>
      <c r="E96" s="47">
        <v>0.30199999999999999</v>
      </c>
      <c r="F96" s="47">
        <v>0.27883000000000002</v>
      </c>
    </row>
    <row r="97" spans="4:6" x14ac:dyDescent="0.25">
      <c r="D97" s="47">
        <v>388</v>
      </c>
      <c r="E97" s="47">
        <v>0.3</v>
      </c>
      <c r="F97" s="47">
        <v>0.27583000000000002</v>
      </c>
    </row>
    <row r="98" spans="4:6" x14ac:dyDescent="0.25">
      <c r="D98" s="47">
        <v>390</v>
      </c>
      <c r="E98" s="47">
        <v>0.28999999999999998</v>
      </c>
      <c r="F98" s="47">
        <v>0.26708999999999999</v>
      </c>
    </row>
    <row r="99" spans="4:6" x14ac:dyDescent="0.25">
      <c r="D99" s="47">
        <v>392</v>
      </c>
      <c r="E99" s="47">
        <v>0.27700000000000002</v>
      </c>
      <c r="F99" s="47">
        <v>0.25383</v>
      </c>
    </row>
    <row r="100" spans="4:6" x14ac:dyDescent="0.25">
      <c r="D100" s="47">
        <v>394</v>
      </c>
      <c r="E100" s="47">
        <v>0.26</v>
      </c>
      <c r="F100" s="47">
        <v>0.23816999999999999</v>
      </c>
    </row>
    <row r="101" spans="4:6" x14ac:dyDescent="0.25">
      <c r="D101" s="47">
        <v>396</v>
      </c>
      <c r="E101" s="47">
        <v>0.24299999999999999</v>
      </c>
      <c r="F101" s="47">
        <v>0.222</v>
      </c>
    </row>
    <row r="102" spans="4:6" x14ac:dyDescent="0.25">
      <c r="D102" s="47">
        <v>398</v>
      </c>
      <c r="E102" s="47">
        <v>0.22800000000000001</v>
      </c>
      <c r="F102" s="47">
        <v>0.20726</v>
      </c>
    </row>
    <row r="103" spans="4:6" x14ac:dyDescent="0.25">
      <c r="D103" s="47">
        <v>400</v>
      </c>
      <c r="E103" s="47">
        <v>0.214</v>
      </c>
      <c r="F103" s="47">
        <v>0.19349</v>
      </c>
    </row>
    <row r="104" spans="4:6" x14ac:dyDescent="0.25">
      <c r="D104" s="47">
        <v>402</v>
      </c>
      <c r="E104" s="47">
        <v>0.20200000000000001</v>
      </c>
      <c r="F104" s="47">
        <v>0.18176999999999999</v>
      </c>
    </row>
    <row r="105" spans="4:6" x14ac:dyDescent="0.25">
      <c r="D105" s="47">
        <v>404</v>
      </c>
      <c r="E105" s="47">
        <v>0.192</v>
      </c>
      <c r="F105" s="47">
        <v>0.17130999999999999</v>
      </c>
    </row>
    <row r="106" spans="4:6" x14ac:dyDescent="0.25">
      <c r="D106" s="47">
        <v>406</v>
      </c>
      <c r="E106" s="47">
        <v>0.182</v>
      </c>
      <c r="F106" s="47">
        <v>0.16242999999999999</v>
      </c>
    </row>
    <row r="107" spans="4:6" x14ac:dyDescent="0.25">
      <c r="D107" s="47">
        <v>408</v>
      </c>
      <c r="E107" s="47">
        <v>0.17299999999999999</v>
      </c>
      <c r="F107" s="47">
        <v>0.15373999999999999</v>
      </c>
    </row>
    <row r="108" spans="4:6" x14ac:dyDescent="0.25">
      <c r="D108" s="47">
        <v>410</v>
      </c>
      <c r="E108" s="47">
        <v>0.16500000000000001</v>
      </c>
      <c r="F108" s="47">
        <v>0.14626</v>
      </c>
    </row>
    <row r="109" spans="4:6" x14ac:dyDescent="0.25">
      <c r="D109" s="47">
        <v>412</v>
      </c>
      <c r="E109" s="47">
        <v>0.158</v>
      </c>
      <c r="F109" s="47">
        <v>0.13874</v>
      </c>
    </row>
    <row r="110" spans="4:6" x14ac:dyDescent="0.25">
      <c r="D110" s="47">
        <v>414</v>
      </c>
      <c r="E110" s="47">
        <v>0.15</v>
      </c>
      <c r="F110" s="47">
        <v>0.13109000000000001</v>
      </c>
    </row>
    <row r="111" spans="4:6" x14ac:dyDescent="0.25">
      <c r="D111" s="47">
        <v>416</v>
      </c>
      <c r="E111" s="47">
        <v>0.14199999999999999</v>
      </c>
      <c r="F111" s="47">
        <v>0.123</v>
      </c>
    </row>
    <row r="112" spans="4:6" x14ac:dyDescent="0.25">
      <c r="D112" s="47">
        <v>418</v>
      </c>
      <c r="E112" s="47">
        <v>0.13400000000000001</v>
      </c>
      <c r="F112" s="47">
        <v>0.115</v>
      </c>
    </row>
    <row r="113" spans="4:6" x14ac:dyDescent="0.25">
      <c r="D113" s="47">
        <v>420</v>
      </c>
      <c r="E113" s="47">
        <v>0.125</v>
      </c>
      <c r="F113" s="47">
        <v>0.10691000000000001</v>
      </c>
    </row>
    <row r="114" spans="4:6" x14ac:dyDescent="0.25">
      <c r="D114" s="47">
        <v>422</v>
      </c>
      <c r="E114" s="47">
        <v>0.11700000000000001</v>
      </c>
      <c r="F114" s="47">
        <v>9.9169999999999994E-2</v>
      </c>
    </row>
    <row r="115" spans="4:6" x14ac:dyDescent="0.25">
      <c r="D115" s="47">
        <v>424</v>
      </c>
      <c r="E115" s="47">
        <v>0.109</v>
      </c>
      <c r="F115" s="47">
        <v>9.1829999999999995E-2</v>
      </c>
    </row>
    <row r="116" spans="4:6" x14ac:dyDescent="0.25">
      <c r="D116" s="47">
        <v>426</v>
      </c>
      <c r="E116" s="47">
        <v>0.10199999999999999</v>
      </c>
      <c r="F116" s="47">
        <v>8.5169999999999996E-2</v>
      </c>
    </row>
    <row r="117" spans="4:6" x14ac:dyDescent="0.25">
      <c r="D117" s="47">
        <v>428</v>
      </c>
      <c r="E117" s="47">
        <v>9.6000000000000002E-2</v>
      </c>
      <c r="F117" s="47">
        <v>7.8740000000000004E-2</v>
      </c>
    </row>
    <row r="118" spans="4:6" x14ac:dyDescent="0.25">
      <c r="D118" s="47">
        <v>430</v>
      </c>
      <c r="E118" s="47">
        <v>0.09</v>
      </c>
      <c r="F118" s="47">
        <v>7.3340000000000002E-2</v>
      </c>
    </row>
    <row r="119" spans="4:6" x14ac:dyDescent="0.25">
      <c r="D119" s="47">
        <v>432</v>
      </c>
      <c r="E119" s="47">
        <v>8.5999999999999993E-2</v>
      </c>
      <c r="F119" s="47">
        <v>6.8739999999999996E-2</v>
      </c>
    </row>
    <row r="120" spans="4:6" x14ac:dyDescent="0.25">
      <c r="D120" s="47">
        <v>434</v>
      </c>
      <c r="E120" s="47">
        <v>8.2000000000000003E-2</v>
      </c>
      <c r="F120" s="47">
        <v>6.5000000000000002E-2</v>
      </c>
    </row>
    <row r="121" spans="4:6" x14ac:dyDescent="0.25">
      <c r="D121" s="47">
        <v>436</v>
      </c>
      <c r="E121" s="47">
        <v>7.9000000000000001E-2</v>
      </c>
      <c r="F121" s="47">
        <v>6.2260000000000003E-2</v>
      </c>
    </row>
    <row r="122" spans="4:6" x14ac:dyDescent="0.25">
      <c r="D122" s="47">
        <v>438</v>
      </c>
      <c r="E122" s="47">
        <v>7.6999999999999999E-2</v>
      </c>
      <c r="F122" s="47">
        <v>6.0740000000000002E-2</v>
      </c>
    </row>
    <row r="123" spans="4:6" x14ac:dyDescent="0.25">
      <c r="D123" s="47">
        <v>440</v>
      </c>
      <c r="E123" s="47">
        <v>7.5999999999999998E-2</v>
      </c>
      <c r="F123" s="47">
        <v>6.0170000000000001E-2</v>
      </c>
    </row>
    <row r="124" spans="4:6" x14ac:dyDescent="0.25">
      <c r="D124" s="47">
        <v>442</v>
      </c>
      <c r="E124" s="47">
        <v>7.5999999999999998E-2</v>
      </c>
      <c r="F124" s="47">
        <v>5.9830000000000001E-2</v>
      </c>
    </row>
    <row r="125" spans="4:6" x14ac:dyDescent="0.25">
      <c r="D125" s="47">
        <v>444</v>
      </c>
      <c r="E125" s="47">
        <v>7.5999999999999998E-2</v>
      </c>
      <c r="F125" s="47">
        <v>6.0170000000000001E-2</v>
      </c>
    </row>
    <row r="126" spans="4:6" x14ac:dyDescent="0.25">
      <c r="D126" s="47">
        <v>446</v>
      </c>
      <c r="E126" s="47">
        <v>7.8E-2</v>
      </c>
      <c r="F126" s="47">
        <v>6.0909999999999999E-2</v>
      </c>
    </row>
    <row r="127" spans="4:6" x14ac:dyDescent="0.25">
      <c r="D127" s="47">
        <v>448</v>
      </c>
      <c r="E127" s="47">
        <v>7.8E-2</v>
      </c>
      <c r="F127" s="47">
        <v>6.191E-2</v>
      </c>
    </row>
    <row r="128" spans="4:6" x14ac:dyDescent="0.25">
      <c r="D128" s="47">
        <v>450</v>
      </c>
      <c r="E128" s="47">
        <v>0.08</v>
      </c>
      <c r="F128" s="47">
        <v>6.3170000000000004E-2</v>
      </c>
    </row>
    <row r="129" spans="4:6" x14ac:dyDescent="0.25">
      <c r="D129" s="47">
        <v>452</v>
      </c>
      <c r="E129" s="47">
        <v>8.1000000000000003E-2</v>
      </c>
      <c r="F129" s="47">
        <v>6.4909999999999995E-2</v>
      </c>
    </row>
    <row r="130" spans="4:6" x14ac:dyDescent="0.25">
      <c r="D130" s="47">
        <v>454</v>
      </c>
      <c r="E130" s="47">
        <v>8.3000000000000004E-2</v>
      </c>
      <c r="F130" s="47">
        <v>6.7000000000000004E-2</v>
      </c>
    </row>
    <row r="131" spans="4:6" x14ac:dyDescent="0.25">
      <c r="D131" s="47">
        <v>456</v>
      </c>
      <c r="E131" s="47">
        <v>8.5000000000000006E-2</v>
      </c>
      <c r="F131" s="47">
        <v>6.8909999999999999E-2</v>
      </c>
    </row>
    <row r="132" spans="4:6" x14ac:dyDescent="0.25">
      <c r="D132" s="47">
        <v>458</v>
      </c>
      <c r="E132" s="47">
        <v>8.7999999999999995E-2</v>
      </c>
      <c r="F132" s="47">
        <v>7.1169999999999997E-2</v>
      </c>
    </row>
    <row r="133" spans="4:6" x14ac:dyDescent="0.25">
      <c r="D133" s="47">
        <v>460</v>
      </c>
      <c r="E133" s="47">
        <v>9.0999999999999998E-2</v>
      </c>
      <c r="F133" s="47">
        <v>7.374E-2</v>
      </c>
    </row>
    <row r="134" spans="4:6" x14ac:dyDescent="0.25">
      <c r="D134" s="47">
        <v>462</v>
      </c>
      <c r="E134" s="47">
        <v>9.4E-2</v>
      </c>
      <c r="F134" s="47">
        <v>7.7429999999999999E-2</v>
      </c>
    </row>
    <row r="135" spans="4:6" x14ac:dyDescent="0.25">
      <c r="D135" s="47">
        <v>464</v>
      </c>
      <c r="E135" s="47">
        <v>9.8000000000000004E-2</v>
      </c>
      <c r="F135" s="47">
        <v>8.1659999999999996E-2</v>
      </c>
    </row>
    <row r="136" spans="4:6" x14ac:dyDescent="0.25">
      <c r="D136" s="47">
        <v>466</v>
      </c>
      <c r="E136" s="47">
        <v>0.10199999999999999</v>
      </c>
      <c r="F136" s="47">
        <v>8.5999999999999993E-2</v>
      </c>
    </row>
    <row r="137" spans="4:6" x14ac:dyDescent="0.25">
      <c r="D137" s="47">
        <v>468</v>
      </c>
      <c r="E137" s="47">
        <v>0.107</v>
      </c>
      <c r="F137" s="47">
        <v>9.0260000000000007E-2</v>
      </c>
    </row>
    <row r="138" spans="4:6" x14ac:dyDescent="0.25">
      <c r="D138" s="47">
        <v>470</v>
      </c>
      <c r="E138" s="47">
        <v>0.111</v>
      </c>
      <c r="F138" s="47">
        <v>9.4659999999999994E-2</v>
      </c>
    </row>
    <row r="139" spans="4:6" x14ac:dyDescent="0.25">
      <c r="D139" s="47">
        <v>472</v>
      </c>
      <c r="E139" s="47">
        <v>0.11700000000000001</v>
      </c>
      <c r="F139" s="47">
        <v>9.9260000000000001E-2</v>
      </c>
    </row>
    <row r="140" spans="4:6" x14ac:dyDescent="0.25">
      <c r="D140" s="47">
        <v>474</v>
      </c>
      <c r="E140" s="47">
        <v>0.122</v>
      </c>
      <c r="F140" s="47">
        <v>0.104</v>
      </c>
    </row>
    <row r="141" spans="4:6" x14ac:dyDescent="0.25">
      <c r="D141" s="47">
        <v>476</v>
      </c>
      <c r="E141" s="47">
        <v>0.126</v>
      </c>
      <c r="F141" s="47">
        <v>0.10883</v>
      </c>
    </row>
    <row r="142" spans="4:6" x14ac:dyDescent="0.25">
      <c r="D142" s="47">
        <v>478</v>
      </c>
      <c r="E142" s="47">
        <v>0.13100000000000001</v>
      </c>
      <c r="F142" s="47">
        <v>0.11309</v>
      </c>
    </row>
    <row r="143" spans="4:6" x14ac:dyDescent="0.25">
      <c r="D143" s="47">
        <v>480</v>
      </c>
      <c r="E143" s="47">
        <v>0.13500000000000001</v>
      </c>
      <c r="F143" s="47">
        <v>0.11700000000000001</v>
      </c>
    </row>
    <row r="144" spans="4:6" x14ac:dyDescent="0.25">
      <c r="D144" s="47">
        <v>482</v>
      </c>
      <c r="E144" s="47">
        <v>0.13900000000000001</v>
      </c>
      <c r="F144" s="47">
        <v>0.121</v>
      </c>
    </row>
    <row r="145" spans="4:6" x14ac:dyDescent="0.25">
      <c r="D145" s="47">
        <v>484</v>
      </c>
      <c r="E145" s="47">
        <v>0.14299999999999999</v>
      </c>
      <c r="F145" s="47">
        <v>0.125</v>
      </c>
    </row>
    <row r="146" spans="4:6" x14ac:dyDescent="0.25">
      <c r="D146" s="47">
        <v>486</v>
      </c>
      <c r="E146" s="47">
        <v>0.14699999999999999</v>
      </c>
      <c r="F146" s="47">
        <v>0.12891</v>
      </c>
    </row>
    <row r="147" spans="4:6" x14ac:dyDescent="0.25">
      <c r="D147" s="47">
        <v>488</v>
      </c>
      <c r="E147" s="47">
        <v>0.151</v>
      </c>
      <c r="F147" s="47">
        <v>0.13309000000000001</v>
      </c>
    </row>
    <row r="148" spans="4:6" x14ac:dyDescent="0.25">
      <c r="D148" s="47">
        <v>490</v>
      </c>
      <c r="E148" s="47">
        <v>0.157</v>
      </c>
      <c r="F148" s="47">
        <v>0.13800000000000001</v>
      </c>
    </row>
    <row r="149" spans="4:6" x14ac:dyDescent="0.25">
      <c r="D149" s="47">
        <v>492</v>
      </c>
      <c r="E149" s="47">
        <v>0.16300000000000001</v>
      </c>
      <c r="F149" s="47">
        <v>0.14409</v>
      </c>
    </row>
    <row r="150" spans="4:6" x14ac:dyDescent="0.25">
      <c r="D150" s="47">
        <v>494</v>
      </c>
      <c r="E150" s="47">
        <v>0.16900000000000001</v>
      </c>
      <c r="F150" s="47">
        <v>0.15090999999999999</v>
      </c>
    </row>
    <row r="151" spans="4:6" x14ac:dyDescent="0.25">
      <c r="D151" s="47">
        <v>496</v>
      </c>
      <c r="E151" s="47">
        <v>0.17699999999999999</v>
      </c>
      <c r="F151" s="47">
        <v>0.158</v>
      </c>
    </row>
    <row r="152" spans="4:6" x14ac:dyDescent="0.25">
      <c r="D152" s="47">
        <v>498</v>
      </c>
      <c r="E152" s="47">
        <v>0.184</v>
      </c>
      <c r="F152" s="47">
        <v>0.16491</v>
      </c>
    </row>
    <row r="153" spans="4:6" x14ac:dyDescent="0.25">
      <c r="D153" s="47">
        <v>500</v>
      </c>
      <c r="E153" s="47">
        <v>0.191</v>
      </c>
      <c r="F153" s="47">
        <v>0.17226</v>
      </c>
    </row>
    <row r="154" spans="4:6" x14ac:dyDescent="0.25">
      <c r="D154" s="47">
        <v>502</v>
      </c>
      <c r="E154" s="47">
        <v>0.19900000000000001</v>
      </c>
      <c r="F154" s="47">
        <v>0.17982999999999999</v>
      </c>
    </row>
    <row r="155" spans="4:6" x14ac:dyDescent="0.25">
      <c r="D155" s="47">
        <v>504</v>
      </c>
      <c r="E155" s="47">
        <v>0.20699999999999999</v>
      </c>
      <c r="F155" s="47">
        <v>0.18690999999999999</v>
      </c>
    </row>
    <row r="156" spans="4:6" x14ac:dyDescent="0.25">
      <c r="D156" s="47">
        <v>506</v>
      </c>
      <c r="E156" s="47">
        <v>0.21299999999999999</v>
      </c>
      <c r="F156" s="47">
        <v>0.19309000000000001</v>
      </c>
    </row>
    <row r="157" spans="4:6" x14ac:dyDescent="0.25">
      <c r="D157" s="47">
        <v>508</v>
      </c>
      <c r="E157" s="47">
        <v>0.22</v>
      </c>
      <c r="F157" s="47">
        <v>0.19925999999999999</v>
      </c>
    </row>
    <row r="158" spans="4:6" x14ac:dyDescent="0.25">
      <c r="D158" s="47">
        <v>510</v>
      </c>
      <c r="E158" s="47">
        <v>0.22500000000000001</v>
      </c>
      <c r="F158" s="47">
        <v>0.20449000000000001</v>
      </c>
    </row>
    <row r="159" spans="4:6" x14ac:dyDescent="0.25">
      <c r="D159" s="47">
        <v>512</v>
      </c>
      <c r="E159" s="47">
        <v>0.22900000000000001</v>
      </c>
      <c r="F159" s="47">
        <v>0.20843</v>
      </c>
    </row>
    <row r="160" spans="4:6" x14ac:dyDescent="0.25">
      <c r="D160" s="47">
        <v>514</v>
      </c>
      <c r="E160" s="47">
        <v>0.23100000000000001</v>
      </c>
      <c r="F160" s="47">
        <v>0.21065999999999999</v>
      </c>
    </row>
    <row r="161" spans="4:6" x14ac:dyDescent="0.25">
      <c r="D161" s="47">
        <v>516</v>
      </c>
      <c r="E161" s="47">
        <v>0.23300000000000001</v>
      </c>
      <c r="F161" s="47">
        <v>0.21217</v>
      </c>
    </row>
    <row r="162" spans="4:6" x14ac:dyDescent="0.25">
      <c r="D162" s="47">
        <v>518</v>
      </c>
      <c r="E162" s="47">
        <v>0.23400000000000001</v>
      </c>
      <c r="F162" s="47">
        <v>0.21299999999999999</v>
      </c>
    </row>
    <row r="163" spans="4:6" x14ac:dyDescent="0.25">
      <c r="D163" s="47">
        <v>520</v>
      </c>
      <c r="E163" s="47">
        <v>0.23499999999999999</v>
      </c>
      <c r="F163" s="47">
        <v>0.214</v>
      </c>
    </row>
    <row r="164" spans="4:6" x14ac:dyDescent="0.25">
      <c r="D164" s="47">
        <v>522</v>
      </c>
      <c r="E164" s="47">
        <v>0.23499999999999999</v>
      </c>
      <c r="F164" s="47">
        <v>0.21490999999999999</v>
      </c>
    </row>
    <row r="165" spans="4:6" x14ac:dyDescent="0.25">
      <c r="D165" s="47">
        <v>524</v>
      </c>
      <c r="E165" s="47">
        <v>0.23799999999999999</v>
      </c>
      <c r="F165" s="47">
        <v>0.21609</v>
      </c>
    </row>
    <row r="166" spans="4:6" x14ac:dyDescent="0.25">
      <c r="D166" s="47">
        <v>526</v>
      </c>
      <c r="E166" s="47">
        <v>0.24</v>
      </c>
      <c r="F166" s="47">
        <v>0.21809000000000001</v>
      </c>
    </row>
    <row r="167" spans="4:6" x14ac:dyDescent="0.25">
      <c r="D167" s="47">
        <v>528</v>
      </c>
      <c r="E167" s="47">
        <v>0.24199999999999999</v>
      </c>
      <c r="F167" s="47">
        <v>0.22073999999999999</v>
      </c>
    </row>
    <row r="168" spans="4:6" x14ac:dyDescent="0.25">
      <c r="D168" s="47">
        <v>530</v>
      </c>
      <c r="E168" s="47">
        <v>0.246</v>
      </c>
      <c r="F168" s="47">
        <v>0.22425999999999999</v>
      </c>
    </row>
    <row r="169" spans="4:6" x14ac:dyDescent="0.25">
      <c r="D169" s="47">
        <v>532</v>
      </c>
      <c r="E169" s="47">
        <v>0.251</v>
      </c>
      <c r="F169" s="47">
        <v>0.22908999999999999</v>
      </c>
    </row>
    <row r="170" spans="4:6" x14ac:dyDescent="0.25">
      <c r="D170" s="47">
        <v>534</v>
      </c>
      <c r="E170" s="47">
        <v>0.25600000000000001</v>
      </c>
      <c r="F170" s="47">
        <v>0.23466000000000001</v>
      </c>
    </row>
    <row r="171" spans="4:6" x14ac:dyDescent="0.25">
      <c r="D171" s="47">
        <v>536</v>
      </c>
      <c r="E171" s="47">
        <v>0.26200000000000001</v>
      </c>
      <c r="F171" s="47">
        <v>0.24016999999999999</v>
      </c>
    </row>
    <row r="172" spans="4:6" x14ac:dyDescent="0.25">
      <c r="D172" s="47">
        <v>538</v>
      </c>
      <c r="E172" s="47">
        <v>0.26800000000000002</v>
      </c>
      <c r="F172" s="47">
        <v>0.24626000000000001</v>
      </c>
    </row>
    <row r="173" spans="4:6" x14ac:dyDescent="0.25">
      <c r="D173" s="47">
        <v>540</v>
      </c>
      <c r="E173" s="47">
        <v>0.27400000000000002</v>
      </c>
      <c r="F173" s="47">
        <v>0.25266</v>
      </c>
    </row>
    <row r="174" spans="4:6" x14ac:dyDescent="0.25">
      <c r="D174" s="47">
        <v>542</v>
      </c>
      <c r="E174" s="47">
        <v>0.28000000000000003</v>
      </c>
      <c r="F174" s="47">
        <v>0.25800000000000001</v>
      </c>
    </row>
    <row r="175" spans="4:6" x14ac:dyDescent="0.25">
      <c r="D175" s="47">
        <v>544</v>
      </c>
      <c r="E175" s="47">
        <v>0.28499999999999998</v>
      </c>
      <c r="F175" s="47">
        <v>0.26225999999999999</v>
      </c>
    </row>
    <row r="176" spans="4:6" x14ac:dyDescent="0.25">
      <c r="D176" s="47">
        <v>546</v>
      </c>
      <c r="E176" s="47">
        <v>0.28799999999999998</v>
      </c>
      <c r="F176" s="47">
        <v>0.26573999999999998</v>
      </c>
    </row>
    <row r="177" spans="4:6" x14ac:dyDescent="0.25">
      <c r="D177" s="47">
        <v>548</v>
      </c>
      <c r="E177" s="47">
        <v>0.29099999999999998</v>
      </c>
      <c r="F177" s="47">
        <v>0.26808999999999999</v>
      </c>
    </row>
    <row r="178" spans="4:6" x14ac:dyDescent="0.25">
      <c r="D178" s="47">
        <v>550</v>
      </c>
      <c r="E178" s="47">
        <v>0.29199999999999998</v>
      </c>
      <c r="F178" s="47">
        <v>0.26900000000000002</v>
      </c>
    </row>
    <row r="179" spans="4:6" x14ac:dyDescent="0.25">
      <c r="D179" s="47">
        <v>552</v>
      </c>
      <c r="E179" s="47">
        <v>0.29199999999999998</v>
      </c>
      <c r="F179" s="47">
        <v>0.26900000000000002</v>
      </c>
    </row>
    <row r="180" spans="4:6" x14ac:dyDescent="0.25">
      <c r="D180" s="47">
        <v>554</v>
      </c>
      <c r="E180" s="47">
        <v>0.29099999999999998</v>
      </c>
      <c r="F180" s="47">
        <v>0.26808999999999999</v>
      </c>
    </row>
    <row r="181" spans="4:6" x14ac:dyDescent="0.25">
      <c r="D181" s="47">
        <v>556</v>
      </c>
      <c r="E181" s="47">
        <v>0.28799999999999998</v>
      </c>
      <c r="F181" s="47">
        <v>0.26566000000000001</v>
      </c>
    </row>
    <row r="182" spans="4:6" x14ac:dyDescent="0.25">
      <c r="D182" s="47">
        <v>558</v>
      </c>
      <c r="E182" s="47">
        <v>0.28399999999999997</v>
      </c>
      <c r="F182" s="47">
        <v>0.26243</v>
      </c>
    </row>
    <row r="183" spans="4:6" x14ac:dyDescent="0.25">
      <c r="D183" s="47">
        <v>560</v>
      </c>
      <c r="E183" s="47">
        <v>0.28100000000000003</v>
      </c>
      <c r="F183" s="47">
        <v>0.25883</v>
      </c>
    </row>
    <row r="184" spans="4:6" x14ac:dyDescent="0.25">
      <c r="D184" s="47">
        <v>562</v>
      </c>
      <c r="E184" s="47">
        <v>0.27700000000000002</v>
      </c>
      <c r="F184" s="47">
        <v>0.25474000000000002</v>
      </c>
    </row>
    <row r="185" spans="4:6" x14ac:dyDescent="0.25">
      <c r="D185" s="47">
        <v>564</v>
      </c>
      <c r="E185" s="47">
        <v>0.27200000000000002</v>
      </c>
      <c r="F185" s="47">
        <v>0.25042999999999999</v>
      </c>
    </row>
    <row r="186" spans="4:6" x14ac:dyDescent="0.25">
      <c r="D186" s="47">
        <v>566</v>
      </c>
      <c r="E186" s="47">
        <v>0.26900000000000002</v>
      </c>
      <c r="F186" s="47">
        <v>0.24673999999999999</v>
      </c>
    </row>
    <row r="187" spans="4:6" x14ac:dyDescent="0.25">
      <c r="D187" s="47">
        <v>568</v>
      </c>
      <c r="E187" s="47">
        <v>0.26600000000000001</v>
      </c>
      <c r="F187" s="47">
        <v>0.24409</v>
      </c>
    </row>
    <row r="188" spans="4:6" x14ac:dyDescent="0.25">
      <c r="D188" s="47">
        <v>570</v>
      </c>
      <c r="E188" s="47">
        <v>0.26400000000000001</v>
      </c>
      <c r="F188" s="47">
        <v>0.24199999999999999</v>
      </c>
    </row>
    <row r="189" spans="4:6" x14ac:dyDescent="0.25">
      <c r="D189" s="47">
        <v>572</v>
      </c>
      <c r="E189" s="47">
        <v>0.26300000000000001</v>
      </c>
      <c r="F189" s="47">
        <v>0.24091000000000001</v>
      </c>
    </row>
    <row r="190" spans="4:6" x14ac:dyDescent="0.25">
      <c r="D190" s="47">
        <v>574</v>
      </c>
      <c r="E190" s="47">
        <v>0.26300000000000001</v>
      </c>
      <c r="F190" s="47">
        <v>0.24117</v>
      </c>
    </row>
    <row r="191" spans="4:6" x14ac:dyDescent="0.25">
      <c r="D191" s="47">
        <v>576</v>
      </c>
      <c r="E191" s="47">
        <v>0.26400000000000001</v>
      </c>
      <c r="F191" s="47">
        <v>0.24309</v>
      </c>
    </row>
    <row r="192" spans="4:6" x14ac:dyDescent="0.25">
      <c r="D192" s="47">
        <v>578</v>
      </c>
      <c r="E192" s="47">
        <v>0.26700000000000002</v>
      </c>
      <c r="F192" s="47">
        <v>0.24565999999999999</v>
      </c>
    </row>
    <row r="193" spans="4:6" x14ac:dyDescent="0.25">
      <c r="D193" s="47">
        <v>580</v>
      </c>
      <c r="E193" s="47">
        <v>0.27</v>
      </c>
      <c r="F193" s="47">
        <v>0.24817</v>
      </c>
    </row>
    <row r="194" spans="4:6" x14ac:dyDescent="0.25">
      <c r="D194" s="47">
        <v>582</v>
      </c>
      <c r="E194" s="47">
        <v>0.27400000000000002</v>
      </c>
      <c r="F194" s="47">
        <v>0.25125999999999998</v>
      </c>
    </row>
    <row r="195" spans="4:6" x14ac:dyDescent="0.25">
      <c r="D195" s="47">
        <v>584</v>
      </c>
      <c r="E195" s="47">
        <v>0.27700000000000002</v>
      </c>
      <c r="F195" s="47">
        <v>0.25457000000000002</v>
      </c>
    </row>
    <row r="196" spans="4:6" x14ac:dyDescent="0.25">
      <c r="D196" s="47">
        <v>586</v>
      </c>
      <c r="E196" s="47">
        <v>0.28000000000000003</v>
      </c>
      <c r="F196" s="47">
        <v>0.25734000000000001</v>
      </c>
    </row>
    <row r="197" spans="4:6" x14ac:dyDescent="0.25">
      <c r="D197" s="47">
        <v>588</v>
      </c>
      <c r="E197" s="47">
        <v>0.28100000000000003</v>
      </c>
      <c r="F197" s="47">
        <v>0.25883</v>
      </c>
    </row>
    <row r="198" spans="4:6" x14ac:dyDescent="0.25">
      <c r="D198" s="47">
        <v>590</v>
      </c>
      <c r="E198" s="47">
        <v>0.28100000000000003</v>
      </c>
      <c r="F198" s="47">
        <v>0.25900000000000001</v>
      </c>
    </row>
    <row r="199" spans="4:6" x14ac:dyDescent="0.25">
      <c r="D199" s="47">
        <v>592</v>
      </c>
      <c r="E199" s="47">
        <v>0.27900000000000003</v>
      </c>
      <c r="F199" s="47">
        <v>0.25700000000000001</v>
      </c>
    </row>
    <row r="200" spans="4:6" x14ac:dyDescent="0.25">
      <c r="D200" s="47">
        <v>594</v>
      </c>
      <c r="E200" s="47">
        <v>0.27500000000000002</v>
      </c>
      <c r="F200" s="47">
        <v>0.253</v>
      </c>
    </row>
    <row r="201" spans="4:6" x14ac:dyDescent="0.25">
      <c r="D201" s="47">
        <v>596</v>
      </c>
      <c r="E201" s="47">
        <v>0.26900000000000002</v>
      </c>
      <c r="F201" s="47">
        <v>0.247</v>
      </c>
    </row>
    <row r="202" spans="4:6" x14ac:dyDescent="0.25">
      <c r="D202" s="47">
        <v>598</v>
      </c>
      <c r="E202" s="47">
        <v>0.26200000000000001</v>
      </c>
      <c r="F202" s="47">
        <v>0.23899999999999999</v>
      </c>
    </row>
    <row r="203" spans="4:6" x14ac:dyDescent="0.25">
      <c r="D203" s="47">
        <v>600</v>
      </c>
      <c r="E203" s="47">
        <v>0.251</v>
      </c>
      <c r="F203" s="47">
        <v>0.22891</v>
      </c>
    </row>
    <row r="204" spans="4:6" x14ac:dyDescent="0.25">
      <c r="D204" s="47">
        <v>602</v>
      </c>
      <c r="E204" s="47">
        <v>0.23799999999999999</v>
      </c>
      <c r="F204" s="47">
        <v>0.21709000000000001</v>
      </c>
    </row>
    <row r="205" spans="4:6" x14ac:dyDescent="0.25">
      <c r="D205" s="47">
        <v>604</v>
      </c>
      <c r="E205" s="47">
        <v>0.22500000000000001</v>
      </c>
      <c r="F205" s="47">
        <v>0.20399999999999999</v>
      </c>
    </row>
    <row r="206" spans="4:6" x14ac:dyDescent="0.25">
      <c r="D206" s="47">
        <v>606</v>
      </c>
      <c r="E206" s="47">
        <v>0.21</v>
      </c>
      <c r="F206" s="47">
        <v>0.18983</v>
      </c>
    </row>
    <row r="207" spans="4:6" x14ac:dyDescent="0.25">
      <c r="D207" s="47">
        <v>608</v>
      </c>
      <c r="E207" s="47">
        <v>0.19500000000000001</v>
      </c>
      <c r="F207" s="47">
        <v>0.17543</v>
      </c>
    </row>
    <row r="208" spans="4:6" x14ac:dyDescent="0.25">
      <c r="D208" s="47">
        <v>610</v>
      </c>
      <c r="E208" s="47">
        <v>0.18</v>
      </c>
      <c r="F208" s="47">
        <v>0.16048999999999999</v>
      </c>
    </row>
    <row r="209" spans="4:6" x14ac:dyDescent="0.25">
      <c r="D209" s="47">
        <v>612</v>
      </c>
      <c r="E209" s="47">
        <v>0.16300000000000001</v>
      </c>
      <c r="F209" s="47">
        <v>0.14516999999999999</v>
      </c>
    </row>
    <row r="210" spans="4:6" x14ac:dyDescent="0.25">
      <c r="D210" s="47">
        <v>614</v>
      </c>
      <c r="E210" s="47">
        <v>0.14799999999999999</v>
      </c>
      <c r="F210" s="47">
        <v>0.13025999999999999</v>
      </c>
    </row>
    <row r="211" spans="4:6" x14ac:dyDescent="0.25">
      <c r="D211" s="47">
        <v>616</v>
      </c>
      <c r="E211" s="47">
        <v>0.13400000000000001</v>
      </c>
      <c r="F211" s="47">
        <v>0.11683</v>
      </c>
    </row>
    <row r="212" spans="4:6" x14ac:dyDescent="0.25">
      <c r="D212" s="47">
        <v>618</v>
      </c>
      <c r="E212" s="47">
        <v>0.121</v>
      </c>
      <c r="F212" s="47">
        <v>0.10383000000000001</v>
      </c>
    </row>
    <row r="213" spans="4:6" x14ac:dyDescent="0.25">
      <c r="D213" s="47">
        <v>620</v>
      </c>
      <c r="E213" s="47">
        <v>0.108</v>
      </c>
      <c r="F213" s="47">
        <v>9.1340000000000005E-2</v>
      </c>
    </row>
    <row r="214" spans="4:6" x14ac:dyDescent="0.25">
      <c r="D214" s="47">
        <v>622</v>
      </c>
      <c r="E214" s="47">
        <v>9.7000000000000003E-2</v>
      </c>
      <c r="F214" s="47">
        <v>7.9740000000000005E-2</v>
      </c>
    </row>
    <row r="215" spans="4:6" x14ac:dyDescent="0.25">
      <c r="D215" s="47">
        <v>624</v>
      </c>
      <c r="E215" s="47">
        <v>8.5000000000000006E-2</v>
      </c>
      <c r="F215" s="47">
        <v>6.9089999999999999E-2</v>
      </c>
    </row>
    <row r="216" spans="4:6" x14ac:dyDescent="0.25">
      <c r="D216" s="47">
        <v>626</v>
      </c>
      <c r="E216" s="47">
        <v>7.4999999999999997E-2</v>
      </c>
      <c r="F216" s="47">
        <v>5.8909999999999997E-2</v>
      </c>
    </row>
    <row r="217" spans="4:6" x14ac:dyDescent="0.25">
      <c r="D217" s="47">
        <v>628</v>
      </c>
      <c r="E217" s="47">
        <v>6.6000000000000003E-2</v>
      </c>
      <c r="F217" s="47">
        <v>5.0169999999999999E-2</v>
      </c>
    </row>
    <row r="218" spans="4:6" x14ac:dyDescent="0.25">
      <c r="D218" s="47">
        <v>630</v>
      </c>
      <c r="E218" s="47">
        <v>5.8000000000000003E-2</v>
      </c>
      <c r="F218" s="47">
        <v>4.2909999999999997E-2</v>
      </c>
    </row>
    <row r="219" spans="4:6" x14ac:dyDescent="0.25">
      <c r="D219" s="47">
        <v>632</v>
      </c>
      <c r="E219" s="47">
        <v>5.1999999999999998E-2</v>
      </c>
      <c r="F219" s="47">
        <v>3.6999999999999998E-2</v>
      </c>
    </row>
    <row r="220" spans="4:6" x14ac:dyDescent="0.25">
      <c r="D220" s="47">
        <v>634</v>
      </c>
      <c r="E220" s="47">
        <v>4.5999999999999999E-2</v>
      </c>
      <c r="F220" s="47">
        <v>3.2169999999999997E-2</v>
      </c>
    </row>
    <row r="221" spans="4:6" x14ac:dyDescent="0.25">
      <c r="D221" s="47">
        <v>636</v>
      </c>
      <c r="E221" s="47">
        <v>4.2000000000000003E-2</v>
      </c>
      <c r="F221" s="47">
        <v>2.7660000000000001E-2</v>
      </c>
    </row>
    <row r="222" spans="4:6" x14ac:dyDescent="0.25">
      <c r="D222" s="47">
        <v>638</v>
      </c>
      <c r="E222" s="47">
        <v>3.7999999999999999E-2</v>
      </c>
      <c r="F222" s="47">
        <v>2.317E-2</v>
      </c>
    </row>
    <row r="223" spans="4:6" x14ac:dyDescent="0.25">
      <c r="D223" s="47">
        <v>640</v>
      </c>
      <c r="E223" s="47">
        <v>3.4000000000000002E-2</v>
      </c>
      <c r="F223" s="47">
        <v>1.9E-2</v>
      </c>
    </row>
    <row r="224" spans="4:6" x14ac:dyDescent="0.25">
      <c r="D224" s="47">
        <v>642</v>
      </c>
      <c r="E224" s="47">
        <v>3.2000000000000001E-2</v>
      </c>
      <c r="F224" s="47">
        <v>1.609E-2</v>
      </c>
    </row>
    <row r="225" spans="4:6" x14ac:dyDescent="0.25">
      <c r="D225" s="47">
        <v>644</v>
      </c>
      <c r="E225" s="47">
        <v>2.9000000000000001E-2</v>
      </c>
      <c r="F225" s="47">
        <v>1.391E-2</v>
      </c>
    </row>
    <row r="226" spans="4:6" x14ac:dyDescent="0.25">
      <c r="D226" s="47">
        <v>646</v>
      </c>
      <c r="E226" s="47">
        <v>2.5999999999999999E-2</v>
      </c>
      <c r="F226" s="47">
        <v>1.2E-2</v>
      </c>
    </row>
    <row r="227" spans="4:6" x14ac:dyDescent="0.25">
      <c r="D227" s="47">
        <v>648</v>
      </c>
      <c r="E227" s="47">
        <v>2.4E-2</v>
      </c>
      <c r="F227" s="47">
        <v>9.9100000000000004E-3</v>
      </c>
    </row>
    <row r="228" spans="4:6" x14ac:dyDescent="0.25">
      <c r="D228" s="47">
        <v>650</v>
      </c>
      <c r="E228" s="47">
        <v>2.1999999999999999E-2</v>
      </c>
      <c r="F228" s="47">
        <v>8.1700000000000002E-3</v>
      </c>
    </row>
    <row r="229" spans="4:6" x14ac:dyDescent="0.25">
      <c r="D229" s="47">
        <v>652</v>
      </c>
      <c r="E229" s="47">
        <v>2.1000000000000001E-2</v>
      </c>
      <c r="F229" s="47">
        <v>6.9100000000000003E-3</v>
      </c>
    </row>
    <row r="230" spans="4:6" x14ac:dyDescent="0.25">
      <c r="D230" s="47">
        <v>654</v>
      </c>
      <c r="E230" s="47">
        <v>0.02</v>
      </c>
      <c r="F230" s="47">
        <v>6.0000000000000001E-3</v>
      </c>
    </row>
    <row r="231" spans="4:6" x14ac:dyDescent="0.25">
      <c r="D231" s="47">
        <v>656</v>
      </c>
      <c r="E231" s="47">
        <v>1.9E-2</v>
      </c>
      <c r="F231" s="47">
        <v>5.0000000000000001E-3</v>
      </c>
    </row>
    <row r="232" spans="4:6" x14ac:dyDescent="0.25">
      <c r="D232" s="47">
        <v>658</v>
      </c>
      <c r="E232" s="47">
        <v>1.7999999999999999E-2</v>
      </c>
      <c r="F232" s="47">
        <v>3.9100000000000003E-3</v>
      </c>
    </row>
    <row r="233" spans="4:6" x14ac:dyDescent="0.25">
      <c r="D233" s="47">
        <v>660</v>
      </c>
      <c r="E233" s="47">
        <v>1.7000000000000001E-2</v>
      </c>
      <c r="F233" s="47">
        <v>3.2599999999999999E-3</v>
      </c>
    </row>
    <row r="234" spans="4:6" x14ac:dyDescent="0.25">
      <c r="D234" s="47">
        <v>662</v>
      </c>
      <c r="E234" s="47">
        <v>1.7000000000000001E-2</v>
      </c>
      <c r="F234" s="47">
        <v>2.66E-3</v>
      </c>
    </row>
    <row r="235" spans="4:6" x14ac:dyDescent="0.25">
      <c r="D235" s="47">
        <v>664</v>
      </c>
      <c r="E235" s="47">
        <v>1.7000000000000001E-2</v>
      </c>
      <c r="F235" s="47">
        <v>2.3400000000000001E-3</v>
      </c>
    </row>
    <row r="236" spans="4:6" x14ac:dyDescent="0.25">
      <c r="D236" s="47">
        <v>666</v>
      </c>
      <c r="E236" s="47">
        <v>1.6E-2</v>
      </c>
      <c r="F236" s="47">
        <v>1.66E-3</v>
      </c>
    </row>
    <row r="237" spans="4:6" x14ac:dyDescent="0.25">
      <c r="D237" s="47">
        <v>668</v>
      </c>
      <c r="E237" s="47">
        <v>1.6E-2</v>
      </c>
      <c r="F237" s="47">
        <v>1.2600000000000001E-3</v>
      </c>
    </row>
    <row r="238" spans="4:6" x14ac:dyDescent="0.25">
      <c r="D238" s="47">
        <v>670</v>
      </c>
      <c r="E238" s="47">
        <v>1.6E-2</v>
      </c>
      <c r="F238" s="48">
        <v>9.1428600000000005E-4</v>
      </c>
    </row>
    <row r="239" spans="4:6" x14ac:dyDescent="0.25">
      <c r="D239" s="47">
        <v>672</v>
      </c>
      <c r="E239" s="47">
        <v>1.4999999999999999E-2</v>
      </c>
      <c r="F239" s="48">
        <v>1E-3</v>
      </c>
    </row>
    <row r="240" spans="4:6" x14ac:dyDescent="0.25">
      <c r="D240" s="47">
        <v>674</v>
      </c>
      <c r="E240" s="47">
        <v>1.4999999999999999E-2</v>
      </c>
      <c r="F240" s="48">
        <v>1E-3</v>
      </c>
    </row>
    <row r="241" spans="4:6" x14ac:dyDescent="0.25">
      <c r="D241" s="47">
        <v>676</v>
      </c>
      <c r="E241" s="47">
        <v>1.4999999999999999E-2</v>
      </c>
      <c r="F241" s="47">
        <v>1.09E-3</v>
      </c>
    </row>
    <row r="242" spans="4:6" x14ac:dyDescent="0.25">
      <c r="D242" s="47">
        <v>678</v>
      </c>
      <c r="E242" s="47">
        <v>1.4999999999999999E-2</v>
      </c>
      <c r="F242" s="48">
        <v>7.4285699999999998E-4</v>
      </c>
    </row>
    <row r="243" spans="4:6" x14ac:dyDescent="0.25">
      <c r="D243" s="47">
        <v>680</v>
      </c>
      <c r="E243" s="47">
        <v>1.4E-2</v>
      </c>
      <c r="F243" s="48">
        <v>2.5714299999999999E-4</v>
      </c>
    </row>
    <row r="244" spans="4:6" x14ac:dyDescent="0.25">
      <c r="D244" s="47">
        <v>682</v>
      </c>
      <c r="E244" s="47">
        <v>1.4E-2</v>
      </c>
      <c r="F244" s="48">
        <v>-8.5714299999999993E-5</v>
      </c>
    </row>
    <row r="245" spans="4:6" x14ac:dyDescent="0.25">
      <c r="D245" s="47">
        <v>684</v>
      </c>
      <c r="E245" s="47">
        <v>1.4E-2</v>
      </c>
      <c r="F245" s="47">
        <v>0</v>
      </c>
    </row>
    <row r="246" spans="4:6" x14ac:dyDescent="0.25">
      <c r="D246" s="47">
        <v>686</v>
      </c>
      <c r="E246" s="47">
        <v>1.4E-2</v>
      </c>
      <c r="F246" s="47">
        <v>0</v>
      </c>
    </row>
    <row r="247" spans="4:6" x14ac:dyDescent="0.25">
      <c r="D247" s="47">
        <v>688</v>
      </c>
      <c r="E247" s="47">
        <v>1.4E-2</v>
      </c>
      <c r="F247" s="48">
        <v>8.5714299999999993E-5</v>
      </c>
    </row>
    <row r="248" spans="4:6" x14ac:dyDescent="0.25">
      <c r="D248" s="47">
        <v>690</v>
      </c>
      <c r="E248" s="47">
        <v>1.4999999999999999E-2</v>
      </c>
      <c r="F248" s="48">
        <v>-3.4285700000000001E-4</v>
      </c>
    </row>
    <row r="249" spans="4:6" x14ac:dyDescent="0.25">
      <c r="D249" s="47">
        <v>692</v>
      </c>
      <c r="E249" s="47">
        <v>1.4E-2</v>
      </c>
      <c r="F249" s="48">
        <v>-4.0000000000000002E-4</v>
      </c>
    </row>
    <row r="250" spans="4:6" x14ac:dyDescent="0.25">
      <c r="D250" s="47">
        <v>694</v>
      </c>
      <c r="E250" s="47">
        <v>1.4E-2</v>
      </c>
      <c r="F250" s="48">
        <v>-6.8571400000000003E-4</v>
      </c>
    </row>
    <row r="251" spans="4:6" x14ac:dyDescent="0.25">
      <c r="D251" s="47">
        <v>696</v>
      </c>
      <c r="E251" s="47">
        <v>1.4999999999999999E-2</v>
      </c>
      <c r="F251" s="48">
        <v>-4.0000000000000002E-4</v>
      </c>
    </row>
    <row r="252" spans="4:6" x14ac:dyDescent="0.25">
      <c r="D252" s="47">
        <v>698</v>
      </c>
      <c r="E252" s="47">
        <v>1.4E-2</v>
      </c>
      <c r="F252" s="48">
        <v>-2.5714299999999999E-4</v>
      </c>
    </row>
    <row r="253" spans="4:6" x14ac:dyDescent="0.25">
      <c r="D253" s="47">
        <v>700</v>
      </c>
      <c r="E253" s="47">
        <v>1.4E-2</v>
      </c>
      <c r="F253" s="48">
        <v>-2.5714299999999999E-4</v>
      </c>
    </row>
    <row r="254" spans="4:6" x14ac:dyDescent="0.25">
      <c r="D254" s="47">
        <v>702</v>
      </c>
      <c r="E254" s="47">
        <v>1.4E-2</v>
      </c>
      <c r="F254" s="48">
        <v>-4.8571399999999999E-4</v>
      </c>
    </row>
    <row r="255" spans="4:6" x14ac:dyDescent="0.25">
      <c r="D255" s="47">
        <v>704</v>
      </c>
      <c r="E255" s="47">
        <v>1.4E-2</v>
      </c>
      <c r="F255" s="48">
        <v>-2.5714299999999999E-4</v>
      </c>
    </row>
    <row r="256" spans="4:6" x14ac:dyDescent="0.25">
      <c r="D256" s="47">
        <v>706</v>
      </c>
      <c r="E256" s="47">
        <v>1.4E-2</v>
      </c>
      <c r="F256" s="48">
        <v>-1.7142899999999999E-4</v>
      </c>
    </row>
    <row r="257" spans="4:6" x14ac:dyDescent="0.25">
      <c r="D257" s="47">
        <v>708</v>
      </c>
      <c r="E257" s="47">
        <v>1.4E-2</v>
      </c>
      <c r="F257" s="48">
        <v>-7.4285699999999998E-4</v>
      </c>
    </row>
    <row r="258" spans="4:6" x14ac:dyDescent="0.25">
      <c r="D258" s="47">
        <v>710</v>
      </c>
      <c r="E258" s="47">
        <v>1.2999999999999999E-2</v>
      </c>
      <c r="F258" s="47">
        <v>-1.09E-3</v>
      </c>
    </row>
    <row r="259" spans="4:6" x14ac:dyDescent="0.25">
      <c r="D259" s="47">
        <v>712</v>
      </c>
      <c r="E259" s="47">
        <v>1.2999999999999999E-2</v>
      </c>
      <c r="F259" s="48">
        <v>-1E-3</v>
      </c>
    </row>
    <row r="260" spans="4:6" x14ac:dyDescent="0.25">
      <c r="D260" s="47">
        <v>714</v>
      </c>
      <c r="E260" s="47">
        <v>1.4E-2</v>
      </c>
      <c r="F260" s="48">
        <v>-1E-3</v>
      </c>
    </row>
    <row r="261" spans="4:6" x14ac:dyDescent="0.25">
      <c r="D261" s="47">
        <v>716</v>
      </c>
      <c r="E261" s="47">
        <v>1.2999999999999999E-2</v>
      </c>
      <c r="F261" s="48">
        <v>-1E-3</v>
      </c>
    </row>
    <row r="262" spans="4:6" x14ac:dyDescent="0.25">
      <c r="D262" s="47">
        <v>718</v>
      </c>
      <c r="E262" s="47">
        <v>1.4E-2</v>
      </c>
      <c r="F262" s="47">
        <v>-1.09E-3</v>
      </c>
    </row>
    <row r="263" spans="4:6" x14ac:dyDescent="0.25">
      <c r="D263" s="47">
        <v>720</v>
      </c>
      <c r="E263" s="47">
        <v>1.4E-2</v>
      </c>
      <c r="F263" s="48">
        <v>-6.5714300000000001E-4</v>
      </c>
    </row>
    <row r="264" spans="4:6" x14ac:dyDescent="0.25">
      <c r="D264" s="47">
        <v>722</v>
      </c>
      <c r="E264" s="47">
        <v>1.4E-2</v>
      </c>
      <c r="F264" s="48">
        <v>-5.1428599999999997E-4</v>
      </c>
    </row>
    <row r="265" spans="4:6" x14ac:dyDescent="0.25">
      <c r="D265" s="47">
        <v>724</v>
      </c>
      <c r="E265" s="47">
        <v>1.4E-2</v>
      </c>
      <c r="F265" s="48">
        <v>-6.5714300000000001E-4</v>
      </c>
    </row>
    <row r="266" spans="4:6" x14ac:dyDescent="0.25">
      <c r="D266" s="47">
        <v>726</v>
      </c>
      <c r="E266" s="47">
        <v>1.4E-2</v>
      </c>
      <c r="F266" s="47">
        <v>-1.09E-3</v>
      </c>
    </row>
    <row r="267" spans="4:6" x14ac:dyDescent="0.25">
      <c r="D267" s="47">
        <v>728</v>
      </c>
      <c r="E267" s="47">
        <v>1.2999999999999999E-2</v>
      </c>
      <c r="F267" s="48">
        <v>-1E-3</v>
      </c>
    </row>
    <row r="268" spans="4:6" x14ac:dyDescent="0.25">
      <c r="D268" s="47">
        <v>730</v>
      </c>
      <c r="E268" s="47">
        <v>1.4E-2</v>
      </c>
      <c r="F268" s="48">
        <v>-1E-3</v>
      </c>
    </row>
    <row r="269" spans="4:6" x14ac:dyDescent="0.25">
      <c r="D269" s="47">
        <v>732</v>
      </c>
      <c r="E269" s="47">
        <v>1.4E-2</v>
      </c>
      <c r="F269" s="47">
        <v>-1.09E-3</v>
      </c>
    </row>
    <row r="270" spans="4:6" x14ac:dyDescent="0.25">
      <c r="D270" s="47">
        <v>734</v>
      </c>
      <c r="E270" s="47">
        <v>1.4E-2</v>
      </c>
      <c r="F270" s="48">
        <v>-6.5714300000000001E-4</v>
      </c>
    </row>
    <row r="271" spans="4:6" x14ac:dyDescent="0.25">
      <c r="D271" s="47">
        <v>736</v>
      </c>
      <c r="E271" s="47">
        <v>1.4E-2</v>
      </c>
      <c r="F271" s="48">
        <v>-5.1428599999999997E-4</v>
      </c>
    </row>
    <row r="272" spans="4:6" x14ac:dyDescent="0.25">
      <c r="D272" s="47">
        <v>738</v>
      </c>
      <c r="E272" s="47">
        <v>1.4E-2</v>
      </c>
      <c r="F272" s="48">
        <v>-6.5714300000000001E-4</v>
      </c>
    </row>
    <row r="273" spans="4:6" x14ac:dyDescent="0.25">
      <c r="D273" s="47">
        <v>740</v>
      </c>
      <c r="E273" s="47">
        <v>1.2999999999999999E-2</v>
      </c>
      <c r="F273" s="47">
        <v>-1.09E-3</v>
      </c>
    </row>
    <row r="274" spans="4:6" x14ac:dyDescent="0.25">
      <c r="D274" s="47">
        <v>742</v>
      </c>
      <c r="E274" s="47">
        <v>1.4E-2</v>
      </c>
      <c r="F274" s="48">
        <v>-1E-3</v>
      </c>
    </row>
    <row r="275" spans="4:6" x14ac:dyDescent="0.25">
      <c r="D275" s="47">
        <v>744</v>
      </c>
      <c r="E275" s="47">
        <v>1.2999999999999999E-2</v>
      </c>
      <c r="F275" s="48">
        <v>-1E-3</v>
      </c>
    </row>
    <row r="276" spans="4:6" x14ac:dyDescent="0.25">
      <c r="D276" s="47">
        <v>746</v>
      </c>
      <c r="E276" s="47">
        <v>1.2999999999999999E-2</v>
      </c>
      <c r="F276" s="48">
        <v>-1E-3</v>
      </c>
    </row>
    <row r="277" spans="4:6" x14ac:dyDescent="0.25">
      <c r="D277" s="47">
        <v>748</v>
      </c>
      <c r="E277" s="47">
        <v>1.4E-2</v>
      </c>
      <c r="F277" s="48">
        <v>-1E-3</v>
      </c>
    </row>
    <row r="278" spans="4:6" x14ac:dyDescent="0.25">
      <c r="D278" s="47">
        <v>750</v>
      </c>
      <c r="E278" s="47">
        <v>1.4E-2</v>
      </c>
      <c r="F278" s="48">
        <v>-1E-3</v>
      </c>
    </row>
    <row r="279" spans="4:6" x14ac:dyDescent="0.25">
      <c r="D279" s="47">
        <v>752</v>
      </c>
      <c r="E279" s="47">
        <v>1.2999999999999999E-2</v>
      </c>
      <c r="F279" s="48">
        <v>-1E-3</v>
      </c>
    </row>
    <row r="280" spans="4:6" x14ac:dyDescent="0.25">
      <c r="D280" s="47">
        <v>754</v>
      </c>
      <c r="E280" s="47">
        <v>1.4E-2</v>
      </c>
      <c r="F280" s="48">
        <v>-1E-3</v>
      </c>
    </row>
    <row r="281" spans="4:6" x14ac:dyDescent="0.25">
      <c r="D281" s="47">
        <v>756</v>
      </c>
      <c r="E281" s="47">
        <v>1.4E-2</v>
      </c>
      <c r="F281" s="48">
        <v>-1E-3</v>
      </c>
    </row>
    <row r="282" spans="4:6" x14ac:dyDescent="0.25">
      <c r="D282" s="47">
        <v>758</v>
      </c>
      <c r="E282" s="47">
        <v>1.4E-2</v>
      </c>
      <c r="F282" s="48">
        <v>-1E-3</v>
      </c>
    </row>
    <row r="283" spans="4:6" x14ac:dyDescent="0.25">
      <c r="D283" s="47">
        <v>760</v>
      </c>
      <c r="E283" s="47">
        <v>1.4E-2</v>
      </c>
      <c r="F283" s="48">
        <v>-1E-3</v>
      </c>
    </row>
    <row r="284" spans="4:6" x14ac:dyDescent="0.25">
      <c r="D284" s="47">
        <v>762</v>
      </c>
      <c r="E284" s="47">
        <v>1.2999999999999999E-2</v>
      </c>
      <c r="F284" s="48">
        <v>-1E-3</v>
      </c>
    </row>
    <row r="285" spans="4:6" x14ac:dyDescent="0.25">
      <c r="D285" s="47">
        <v>764</v>
      </c>
      <c r="E285" s="47">
        <v>1.2999999999999999E-2</v>
      </c>
      <c r="F285" s="48">
        <v>-1E-3</v>
      </c>
    </row>
    <row r="286" spans="4:6" x14ac:dyDescent="0.25">
      <c r="D286" s="47">
        <v>766</v>
      </c>
      <c r="E286" s="47">
        <v>1.2999999999999999E-2</v>
      </c>
      <c r="F286" s="48">
        <v>-1E-3</v>
      </c>
    </row>
    <row r="287" spans="4:6" x14ac:dyDescent="0.25">
      <c r="D287" s="47">
        <v>768</v>
      </c>
      <c r="E287" s="47">
        <v>1.4E-2</v>
      </c>
      <c r="F287" s="48">
        <v>-1E-3</v>
      </c>
    </row>
    <row r="288" spans="4:6" x14ac:dyDescent="0.25">
      <c r="D288" s="47">
        <v>770</v>
      </c>
      <c r="E288" s="47">
        <v>1.2999999999999999E-2</v>
      </c>
      <c r="F288" s="48">
        <v>-1E-3</v>
      </c>
    </row>
    <row r="289" spans="4:6" x14ac:dyDescent="0.25">
      <c r="D289" s="47">
        <v>772</v>
      </c>
      <c r="E289" s="47">
        <v>1.2999999999999999E-2</v>
      </c>
      <c r="F289" s="48">
        <v>-1E-3</v>
      </c>
    </row>
    <row r="290" spans="4:6" x14ac:dyDescent="0.25">
      <c r="D290" s="47">
        <v>774</v>
      </c>
      <c r="E290" s="47">
        <v>1.2999999999999999E-2</v>
      </c>
      <c r="F290" s="48">
        <v>-1E-3</v>
      </c>
    </row>
    <row r="291" spans="4:6" x14ac:dyDescent="0.25">
      <c r="D291" s="47">
        <v>776</v>
      </c>
      <c r="E291" s="47">
        <v>1.2999999999999999E-2</v>
      </c>
      <c r="F291" s="47">
        <v>-1.09E-3</v>
      </c>
    </row>
    <row r="292" spans="4:6" x14ac:dyDescent="0.25">
      <c r="D292" s="47">
        <v>778</v>
      </c>
      <c r="E292" s="47">
        <v>1.2999999999999999E-2</v>
      </c>
      <c r="F292" s="48">
        <v>-6.5714300000000001E-4</v>
      </c>
    </row>
    <row r="293" spans="4:6" x14ac:dyDescent="0.25">
      <c r="D293" s="47">
        <v>780</v>
      </c>
      <c r="E293" s="47">
        <v>1.2999999999999999E-2</v>
      </c>
      <c r="F293" s="48">
        <v>-5.1428599999999997E-4</v>
      </c>
    </row>
    <row r="294" spans="4:6" x14ac:dyDescent="0.25">
      <c r="D294" s="47">
        <v>782</v>
      </c>
      <c r="E294" s="47">
        <v>1.4E-2</v>
      </c>
      <c r="F294" s="48">
        <v>-6.5714300000000001E-4</v>
      </c>
    </row>
    <row r="295" spans="4:6" x14ac:dyDescent="0.25">
      <c r="D295" s="47">
        <v>784</v>
      </c>
      <c r="E295" s="47">
        <v>1.4E-2</v>
      </c>
      <c r="F295" s="47">
        <v>-1.09E-3</v>
      </c>
    </row>
    <row r="296" spans="4:6" x14ac:dyDescent="0.25">
      <c r="D296" s="47">
        <v>786</v>
      </c>
      <c r="E296" s="47">
        <v>1.2999999999999999E-2</v>
      </c>
      <c r="F296" s="48">
        <v>-1E-3</v>
      </c>
    </row>
    <row r="297" spans="4:6" x14ac:dyDescent="0.25">
      <c r="D297" s="47">
        <v>788</v>
      </c>
      <c r="E297" s="47">
        <v>1.2999999999999999E-2</v>
      </c>
      <c r="F297" s="48">
        <v>-1E-3</v>
      </c>
    </row>
    <row r="298" spans="4:6" x14ac:dyDescent="0.25">
      <c r="D298" s="47">
        <v>790</v>
      </c>
      <c r="E298" s="47">
        <v>1.2999999999999999E-2</v>
      </c>
      <c r="F298" s="48">
        <v>-1E-3</v>
      </c>
    </row>
    <row r="299" spans="4:6" x14ac:dyDescent="0.25">
      <c r="D299" s="47">
        <v>792</v>
      </c>
      <c r="E299" s="47">
        <v>1.2999999999999999E-2</v>
      </c>
      <c r="F299" s="48">
        <v>-1E-3</v>
      </c>
    </row>
    <row r="300" spans="4:6" x14ac:dyDescent="0.25">
      <c r="D300" s="47">
        <v>794</v>
      </c>
      <c r="E300" s="47">
        <v>1.2999999999999999E-2</v>
      </c>
      <c r="F300" s="48">
        <v>-1E-3</v>
      </c>
    </row>
    <row r="301" spans="4:6" x14ac:dyDescent="0.25">
      <c r="D301" s="47">
        <v>796</v>
      </c>
      <c r="E301" s="47">
        <v>1.4E-2</v>
      </c>
      <c r="F301" s="47">
        <v>-1.09E-3</v>
      </c>
    </row>
    <row r="302" spans="4:6" x14ac:dyDescent="0.25">
      <c r="D302" s="47">
        <v>798</v>
      </c>
      <c r="E302" s="47">
        <v>1.4E-2</v>
      </c>
      <c r="F302" s="48">
        <v>-7.4285699999999998E-4</v>
      </c>
    </row>
    <row r="303" spans="4:6" x14ac:dyDescent="0.25">
      <c r="D303" s="47">
        <v>800</v>
      </c>
      <c r="E303" s="47">
        <v>1.4E-2</v>
      </c>
      <c r="F303" s="48">
        <v>-1.14286E-4</v>
      </c>
    </row>
  </sheetData>
  <mergeCells count="1">
    <mergeCell ref="D1:F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9B7E-F9B0-46DA-BF04-B197619B506B}">
  <dimension ref="B2:Q73"/>
  <sheetViews>
    <sheetView zoomScale="40" zoomScaleNormal="40" workbookViewId="0">
      <selection activeCell="I20" sqref="I20"/>
    </sheetView>
  </sheetViews>
  <sheetFormatPr defaultRowHeight="13.8" x14ac:dyDescent="0.25"/>
  <cols>
    <col min="2" max="2" width="17.21875" style="14" customWidth="1"/>
    <col min="3" max="3" width="26.6640625" style="14" customWidth="1"/>
    <col min="4" max="4" width="14.21875" style="14" customWidth="1"/>
    <col min="5" max="5" width="13.33203125" style="14" customWidth="1"/>
    <col min="6" max="8" width="8.88671875" style="14"/>
    <col min="9" max="9" width="22.5546875" style="14" customWidth="1"/>
    <col min="10" max="11" width="8.88671875" style="14"/>
    <col min="12" max="12" width="14.21875" style="14" customWidth="1"/>
    <col min="13" max="13" width="13.77734375" style="14" customWidth="1"/>
    <col min="14" max="14" width="12.77734375" style="14" customWidth="1"/>
    <col min="15" max="15" width="15.109375" style="14" customWidth="1"/>
    <col min="16" max="17" width="8.88671875" style="14"/>
  </cols>
  <sheetData>
    <row r="2" spans="2:17" x14ac:dyDescent="0.25">
      <c r="B2" s="125" t="s">
        <v>324</v>
      </c>
      <c r="C2" s="125"/>
      <c r="D2" s="125"/>
      <c r="E2" s="125"/>
      <c r="F2" s="21"/>
      <c r="I2" s="125" t="s">
        <v>325</v>
      </c>
      <c r="J2" s="125"/>
      <c r="L2" s="138" t="s">
        <v>386</v>
      </c>
      <c r="M2" s="138"/>
      <c r="N2" s="138"/>
      <c r="O2" s="138"/>
    </row>
    <row r="3" spans="2:17" x14ac:dyDescent="0.25">
      <c r="B3" s="14" t="s">
        <v>99</v>
      </c>
      <c r="L3" s="23" t="s">
        <v>125</v>
      </c>
      <c r="M3" s="47" t="s">
        <v>68</v>
      </c>
      <c r="N3" s="47" t="s">
        <v>69</v>
      </c>
      <c r="O3" s="47" t="s">
        <v>70</v>
      </c>
      <c r="P3" s="23" t="s">
        <v>280</v>
      </c>
      <c r="Q3" s="23" t="s">
        <v>257</v>
      </c>
    </row>
    <row r="4" spans="2:17" x14ac:dyDescent="0.25">
      <c r="B4" s="47" t="s">
        <v>26</v>
      </c>
      <c r="C4" s="47" t="s">
        <v>27</v>
      </c>
      <c r="I4" s="47" t="s">
        <v>68</v>
      </c>
      <c r="J4" s="47">
        <v>-26.3</v>
      </c>
      <c r="L4" s="47" t="s">
        <v>100</v>
      </c>
      <c r="M4" s="47">
        <v>50.74</v>
      </c>
      <c r="N4" s="47">
        <v>50.74</v>
      </c>
      <c r="O4" s="47">
        <v>50.74</v>
      </c>
      <c r="P4" s="47">
        <f>AVERAGE(M4:O4)</f>
        <v>50.74</v>
      </c>
      <c r="Q4" s="47">
        <f>STDEV(M4:O4)</f>
        <v>0</v>
      </c>
    </row>
    <row r="5" spans="2:17" ht="14.4" x14ac:dyDescent="0.3">
      <c r="B5" s="47">
        <v>0.4</v>
      </c>
      <c r="C5" s="47">
        <v>0</v>
      </c>
      <c r="D5" s="47" t="s">
        <v>68</v>
      </c>
      <c r="E5" s="47">
        <v>50.748429999999999</v>
      </c>
      <c r="I5" s="47" t="s">
        <v>69</v>
      </c>
      <c r="J5" s="47">
        <v>-22.6</v>
      </c>
      <c r="L5" s="47" t="s">
        <v>101</v>
      </c>
      <c r="M5" s="47">
        <v>50.74</v>
      </c>
      <c r="N5" s="47">
        <v>50.74</v>
      </c>
      <c r="O5" s="47">
        <v>43.82</v>
      </c>
      <c r="P5" s="47">
        <f t="shared" ref="P5:P31" si="0">AVERAGE(M5:O5)</f>
        <v>48.433333333333337</v>
      </c>
      <c r="Q5" s="47">
        <f t="shared" ref="Q5:Q31" si="1">STDEV(M5:O5)</f>
        <v>3.9952638627922115</v>
      </c>
    </row>
    <row r="6" spans="2:17" x14ac:dyDescent="0.25">
      <c r="B6" s="47">
        <v>0.46322999999999998</v>
      </c>
      <c r="C6" s="47">
        <v>0</v>
      </c>
      <c r="D6" s="47" t="s">
        <v>69</v>
      </c>
      <c r="E6" s="47">
        <v>43.821210000000001</v>
      </c>
      <c r="I6" s="47" t="s">
        <v>70</v>
      </c>
      <c r="J6" s="47">
        <v>-26.7</v>
      </c>
      <c r="L6" s="47" t="s">
        <v>102</v>
      </c>
      <c r="M6" s="47">
        <v>43.82</v>
      </c>
      <c r="N6" s="47">
        <v>43.82</v>
      </c>
      <c r="O6" s="47">
        <v>50.74</v>
      </c>
      <c r="P6" s="47">
        <f t="shared" si="0"/>
        <v>46.126666666666665</v>
      </c>
      <c r="Q6" s="47">
        <f t="shared" si="1"/>
        <v>3.9952638627922115</v>
      </c>
    </row>
    <row r="7" spans="2:17" x14ac:dyDescent="0.25">
      <c r="B7" s="47">
        <v>0.53646000000000005</v>
      </c>
      <c r="C7" s="47">
        <v>0</v>
      </c>
      <c r="D7" s="47" t="s">
        <v>70</v>
      </c>
      <c r="E7" s="47">
        <v>50.748429999999999</v>
      </c>
      <c r="I7" s="23" t="s">
        <v>271</v>
      </c>
      <c r="J7" s="47">
        <f>AVERAGE(J4:J6)</f>
        <v>-25.200000000000003</v>
      </c>
      <c r="L7" s="47" t="s">
        <v>103</v>
      </c>
      <c r="M7" s="47">
        <v>50.74</v>
      </c>
      <c r="N7" s="47">
        <v>43.82</v>
      </c>
      <c r="O7" s="47">
        <v>43.82</v>
      </c>
      <c r="P7" s="47">
        <f>AVERAGE(M7:O7)</f>
        <v>46.126666666666665</v>
      </c>
      <c r="Q7" s="47">
        <f t="shared" si="1"/>
        <v>3.9952638627922115</v>
      </c>
    </row>
    <row r="8" spans="2:17" x14ac:dyDescent="0.25">
      <c r="B8" s="47">
        <v>0.62126000000000003</v>
      </c>
      <c r="C8" s="47">
        <v>0</v>
      </c>
      <c r="D8" s="23" t="s">
        <v>271</v>
      </c>
      <c r="E8" s="47">
        <f>AVERAGE(E5:E7)</f>
        <v>48.439356666666662</v>
      </c>
      <c r="I8" s="23" t="s">
        <v>257</v>
      </c>
      <c r="J8" s="47">
        <f>STDEV(J4:J6)</f>
        <v>2.260530911091462</v>
      </c>
      <c r="P8" s="47"/>
      <c r="Q8" s="47"/>
    </row>
    <row r="9" spans="2:17" x14ac:dyDescent="0.25">
      <c r="B9" s="47">
        <v>0.71947000000000005</v>
      </c>
      <c r="C9" s="47">
        <v>0</v>
      </c>
      <c r="D9" s="23" t="s">
        <v>257</v>
      </c>
      <c r="E9" s="47">
        <f>STDEV(E5:E7)</f>
        <v>3.9994323317357581</v>
      </c>
      <c r="L9" s="23" t="s">
        <v>55</v>
      </c>
      <c r="M9" s="47" t="s">
        <v>68</v>
      </c>
      <c r="N9" s="47" t="s">
        <v>69</v>
      </c>
      <c r="O9" s="47" t="s">
        <v>70</v>
      </c>
      <c r="P9" s="23" t="s">
        <v>280</v>
      </c>
      <c r="Q9" s="23" t="s">
        <v>257</v>
      </c>
    </row>
    <row r="10" spans="2:17" x14ac:dyDescent="0.25">
      <c r="B10" s="47">
        <v>0.83320000000000005</v>
      </c>
      <c r="C10" s="47">
        <v>0</v>
      </c>
      <c r="L10" s="47" t="s">
        <v>100</v>
      </c>
      <c r="M10" s="47">
        <v>58.77</v>
      </c>
      <c r="N10" s="47">
        <v>43.82</v>
      </c>
      <c r="O10" s="47">
        <v>50.74</v>
      </c>
      <c r="P10" s="47">
        <f t="shared" si="0"/>
        <v>51.110000000000007</v>
      </c>
      <c r="Q10" s="47">
        <f t="shared" si="1"/>
        <v>7.4818647408249914</v>
      </c>
    </row>
    <row r="11" spans="2:17" ht="14.4" x14ac:dyDescent="0.3">
      <c r="B11" s="47">
        <v>0.96492</v>
      </c>
      <c r="C11" s="47">
        <v>0</v>
      </c>
      <c r="L11" s="47" t="s">
        <v>101</v>
      </c>
      <c r="M11" s="47">
        <v>58.77</v>
      </c>
      <c r="N11" s="65">
        <v>50.74</v>
      </c>
      <c r="O11" s="47">
        <v>50.74</v>
      </c>
      <c r="P11" s="47">
        <f t="shared" si="0"/>
        <v>53.416666666666664</v>
      </c>
      <c r="Q11" s="47">
        <f t="shared" si="1"/>
        <v>4.6361226615926956</v>
      </c>
    </row>
    <row r="12" spans="2:17" x14ac:dyDescent="0.25">
      <c r="B12" s="47">
        <v>1.1174500000000001</v>
      </c>
      <c r="C12" s="47">
        <v>0</v>
      </c>
      <c r="L12" s="47" t="s">
        <v>102</v>
      </c>
      <c r="M12" s="47">
        <v>50.74</v>
      </c>
      <c r="N12" s="47">
        <v>50.74</v>
      </c>
      <c r="O12" s="47">
        <v>50.74</v>
      </c>
      <c r="P12" s="47">
        <f t="shared" si="0"/>
        <v>50.74</v>
      </c>
      <c r="Q12" s="47">
        <f t="shared" si="1"/>
        <v>0</v>
      </c>
    </row>
    <row r="13" spans="2:17" x14ac:dyDescent="0.25">
      <c r="B13" s="47">
        <v>1.29409</v>
      </c>
      <c r="C13" s="47">
        <v>0</v>
      </c>
      <c r="L13" s="47" t="s">
        <v>103</v>
      </c>
      <c r="M13" s="47">
        <v>43.82</v>
      </c>
      <c r="N13" s="47">
        <v>50.74</v>
      </c>
      <c r="O13" s="47">
        <v>43.82</v>
      </c>
      <c r="P13" s="47">
        <f t="shared" si="0"/>
        <v>46.126666666666665</v>
      </c>
      <c r="Q13" s="47">
        <f t="shared" si="1"/>
        <v>3.9952638627922115</v>
      </c>
    </row>
    <row r="14" spans="2:17" x14ac:dyDescent="0.25">
      <c r="B14" s="47">
        <v>1.4986600000000001</v>
      </c>
      <c r="C14" s="47">
        <v>0</v>
      </c>
      <c r="P14" s="47"/>
      <c r="Q14" s="47"/>
    </row>
    <row r="15" spans="2:17" x14ac:dyDescent="0.25">
      <c r="B15" s="47">
        <v>1.7355700000000001</v>
      </c>
      <c r="C15" s="47">
        <v>0</v>
      </c>
      <c r="L15" s="23" t="s">
        <v>57</v>
      </c>
      <c r="M15" s="47" t="s">
        <v>68</v>
      </c>
      <c r="N15" s="47" t="s">
        <v>69</v>
      </c>
      <c r="O15" s="47" t="s">
        <v>70</v>
      </c>
      <c r="P15" s="23" t="s">
        <v>280</v>
      </c>
      <c r="Q15" s="23" t="s">
        <v>257</v>
      </c>
    </row>
    <row r="16" spans="2:17" x14ac:dyDescent="0.25">
      <c r="B16" s="47">
        <v>2.0099300000000002</v>
      </c>
      <c r="C16" s="47">
        <v>0</v>
      </c>
      <c r="L16" s="47" t="s">
        <v>100</v>
      </c>
      <c r="M16" s="47">
        <v>50.74</v>
      </c>
      <c r="N16" s="47">
        <v>43.82</v>
      </c>
      <c r="O16" s="47">
        <v>50.74</v>
      </c>
      <c r="P16" s="47">
        <f t="shared" si="0"/>
        <v>48.433333333333337</v>
      </c>
      <c r="Q16" s="47">
        <f t="shared" si="1"/>
        <v>3.9952638627922115</v>
      </c>
    </row>
    <row r="17" spans="2:17" ht="14.4" x14ac:dyDescent="0.3">
      <c r="B17" s="47">
        <v>2.3276599999999998</v>
      </c>
      <c r="C17" s="47">
        <v>0</v>
      </c>
      <c r="L17" s="47" t="s">
        <v>101</v>
      </c>
      <c r="M17" s="47">
        <v>50.74</v>
      </c>
      <c r="N17" s="47">
        <v>43.82</v>
      </c>
      <c r="O17" s="47">
        <v>43.82</v>
      </c>
      <c r="P17" s="47">
        <f t="shared" si="0"/>
        <v>46.126666666666665</v>
      </c>
      <c r="Q17" s="47">
        <f t="shared" si="1"/>
        <v>3.9952638627922115</v>
      </c>
    </row>
    <row r="18" spans="2:17" x14ac:dyDescent="0.25">
      <c r="B18" s="47">
        <v>2.6956099999999998</v>
      </c>
      <c r="C18" s="47">
        <v>0</v>
      </c>
      <c r="L18" s="47" t="s">
        <v>102</v>
      </c>
      <c r="M18" s="65">
        <v>50.74</v>
      </c>
      <c r="N18" s="47">
        <v>50.74</v>
      </c>
      <c r="O18" s="47">
        <v>43.82</v>
      </c>
      <c r="P18" s="47">
        <f t="shared" si="0"/>
        <v>48.433333333333337</v>
      </c>
      <c r="Q18" s="47">
        <f t="shared" si="1"/>
        <v>3.9952638627922115</v>
      </c>
    </row>
    <row r="19" spans="2:17" x14ac:dyDescent="0.25">
      <c r="B19" s="47">
        <v>3.1217299999999999</v>
      </c>
      <c r="C19" s="47">
        <v>0</v>
      </c>
      <c r="L19" s="47" t="s">
        <v>103</v>
      </c>
      <c r="M19" s="65">
        <v>50.74</v>
      </c>
      <c r="N19" s="47">
        <v>43.82</v>
      </c>
      <c r="O19" s="47">
        <v>50.74</v>
      </c>
      <c r="P19" s="47">
        <f t="shared" si="0"/>
        <v>48.433333333333337</v>
      </c>
      <c r="Q19" s="47">
        <f t="shared" si="1"/>
        <v>3.9952638627922115</v>
      </c>
    </row>
    <row r="20" spans="2:17" x14ac:dyDescent="0.25">
      <c r="B20" s="47">
        <v>3.6152099999999998</v>
      </c>
      <c r="C20" s="47">
        <v>0</v>
      </c>
      <c r="P20" s="47"/>
      <c r="Q20" s="47"/>
    </row>
    <row r="21" spans="2:17" x14ac:dyDescent="0.25">
      <c r="B21" s="47">
        <v>4.1867000000000001</v>
      </c>
      <c r="C21" s="47">
        <v>0</v>
      </c>
      <c r="L21" s="23" t="s">
        <v>59</v>
      </c>
      <c r="M21" s="47" t="s">
        <v>68</v>
      </c>
      <c r="N21" s="47" t="s">
        <v>69</v>
      </c>
      <c r="O21" s="47" t="s">
        <v>70</v>
      </c>
      <c r="P21" s="23" t="s">
        <v>280</v>
      </c>
      <c r="Q21" s="23" t="s">
        <v>257</v>
      </c>
    </row>
    <row r="22" spans="2:17" x14ac:dyDescent="0.25">
      <c r="B22" s="47">
        <v>4.8485300000000002</v>
      </c>
      <c r="C22" s="47">
        <v>0</v>
      </c>
      <c r="L22" s="47" t="s">
        <v>100</v>
      </c>
      <c r="M22" s="47">
        <v>43.82</v>
      </c>
      <c r="N22" s="47">
        <v>50.74</v>
      </c>
      <c r="O22" s="47">
        <v>50.74</v>
      </c>
      <c r="P22" s="47">
        <f t="shared" si="0"/>
        <v>48.433333333333337</v>
      </c>
      <c r="Q22" s="47">
        <f t="shared" si="1"/>
        <v>3.9952638627922115</v>
      </c>
    </row>
    <row r="23" spans="2:17" ht="14.4" x14ac:dyDescent="0.3">
      <c r="B23" s="47">
        <v>5.6149899999999997</v>
      </c>
      <c r="C23" s="47">
        <v>0</v>
      </c>
      <c r="L23" s="47" t="s">
        <v>101</v>
      </c>
      <c r="M23" s="47">
        <v>50.74</v>
      </c>
      <c r="N23" s="47">
        <v>43.82</v>
      </c>
      <c r="O23" s="47">
        <v>50.74</v>
      </c>
      <c r="P23" s="47">
        <f t="shared" si="0"/>
        <v>48.433333333333337</v>
      </c>
      <c r="Q23" s="47">
        <f t="shared" si="1"/>
        <v>3.9952638627922115</v>
      </c>
    </row>
    <row r="24" spans="2:17" x14ac:dyDescent="0.25">
      <c r="B24" s="47">
        <v>6.5026000000000002</v>
      </c>
      <c r="C24" s="47">
        <v>0</v>
      </c>
      <c r="L24" s="47" t="s">
        <v>102</v>
      </c>
      <c r="M24" s="47">
        <v>50.74</v>
      </c>
      <c r="N24" s="47">
        <v>50.74</v>
      </c>
      <c r="O24" s="47">
        <v>43.82</v>
      </c>
      <c r="P24" s="47">
        <f t="shared" si="0"/>
        <v>48.433333333333337</v>
      </c>
      <c r="Q24" s="47">
        <f t="shared" si="1"/>
        <v>3.9952638627922115</v>
      </c>
    </row>
    <row r="25" spans="2:17" x14ac:dyDescent="0.25">
      <c r="B25" s="47">
        <v>7.5305200000000001</v>
      </c>
      <c r="C25" s="47">
        <v>0</v>
      </c>
      <c r="L25" s="47" t="s">
        <v>103</v>
      </c>
      <c r="M25" s="47">
        <v>50.74</v>
      </c>
      <c r="N25" s="47">
        <v>50.74</v>
      </c>
      <c r="O25" s="47">
        <v>50.74</v>
      </c>
      <c r="P25" s="47">
        <f t="shared" si="0"/>
        <v>50.74</v>
      </c>
      <c r="Q25" s="47">
        <f t="shared" si="1"/>
        <v>0</v>
      </c>
    </row>
    <row r="26" spans="2:17" x14ac:dyDescent="0.25">
      <c r="B26" s="47">
        <v>8.7209400000000006</v>
      </c>
      <c r="C26" s="47">
        <v>0</v>
      </c>
      <c r="P26" s="47"/>
      <c r="Q26" s="47"/>
    </row>
    <row r="27" spans="2:17" x14ac:dyDescent="0.25">
      <c r="B27" s="47">
        <v>10.099539999999999</v>
      </c>
      <c r="C27" s="47">
        <v>0</v>
      </c>
      <c r="L27" s="23" t="s">
        <v>126</v>
      </c>
      <c r="M27" s="47" t="s">
        <v>68</v>
      </c>
      <c r="N27" s="47" t="s">
        <v>69</v>
      </c>
      <c r="O27" s="47" t="s">
        <v>70</v>
      </c>
      <c r="P27" s="23" t="s">
        <v>280</v>
      </c>
      <c r="Q27" s="23" t="s">
        <v>257</v>
      </c>
    </row>
    <row r="28" spans="2:17" x14ac:dyDescent="0.25">
      <c r="B28" s="47">
        <v>11.696070000000001</v>
      </c>
      <c r="C28" s="47">
        <v>0</v>
      </c>
      <c r="L28" s="47" t="s">
        <v>100</v>
      </c>
      <c r="M28" s="47">
        <v>43.83</v>
      </c>
      <c r="N28" s="47">
        <v>50.74</v>
      </c>
      <c r="O28" s="47">
        <v>43.83</v>
      </c>
      <c r="P28" s="47">
        <f t="shared" si="0"/>
        <v>46.133333333333326</v>
      </c>
      <c r="Q28" s="47">
        <f t="shared" si="1"/>
        <v>3.9894903601003162</v>
      </c>
    </row>
    <row r="29" spans="2:17" ht="14.4" x14ac:dyDescent="0.3">
      <c r="B29" s="47">
        <v>13.544980000000001</v>
      </c>
      <c r="C29" s="47">
        <v>0</v>
      </c>
      <c r="L29" s="47" t="s">
        <v>101</v>
      </c>
      <c r="M29" s="47">
        <v>43.83</v>
      </c>
      <c r="N29" s="47">
        <v>50.74</v>
      </c>
      <c r="O29" s="47">
        <v>43.83</v>
      </c>
      <c r="P29" s="47">
        <f t="shared" si="0"/>
        <v>46.133333333333326</v>
      </c>
      <c r="Q29" s="47">
        <f t="shared" si="1"/>
        <v>3.9894903601003162</v>
      </c>
    </row>
    <row r="30" spans="2:17" x14ac:dyDescent="0.25">
      <c r="B30" s="47">
        <v>15.686159999999999</v>
      </c>
      <c r="C30" s="47">
        <v>0</v>
      </c>
      <c r="L30" s="47" t="s">
        <v>102</v>
      </c>
      <c r="M30" s="47">
        <v>50.74</v>
      </c>
      <c r="N30" s="47">
        <v>43.83</v>
      </c>
      <c r="O30" s="47">
        <v>50.74</v>
      </c>
      <c r="P30" s="47">
        <f t="shared" si="0"/>
        <v>48.436666666666667</v>
      </c>
      <c r="Q30" s="47">
        <f t="shared" si="1"/>
        <v>3.9894903601003162</v>
      </c>
    </row>
    <row r="31" spans="2:17" x14ac:dyDescent="0.25">
      <c r="B31" s="47">
        <v>18.16581</v>
      </c>
      <c r="C31" s="47">
        <v>0</v>
      </c>
      <c r="L31" s="47" t="s">
        <v>103</v>
      </c>
      <c r="M31" s="47">
        <v>43.83</v>
      </c>
      <c r="N31" s="47">
        <v>50.74</v>
      </c>
      <c r="O31" s="47">
        <v>50.74</v>
      </c>
      <c r="P31" s="47">
        <f t="shared" si="0"/>
        <v>48.436666666666667</v>
      </c>
      <c r="Q31" s="47">
        <f t="shared" si="1"/>
        <v>3.9894903601003162</v>
      </c>
    </row>
    <row r="32" spans="2:17" x14ac:dyDescent="0.25">
      <c r="B32" s="47">
        <v>21.03745</v>
      </c>
      <c r="C32" s="47">
        <v>0</v>
      </c>
    </row>
    <row r="33" spans="2:3" x14ac:dyDescent="0.25">
      <c r="B33" s="47">
        <v>24.363029999999998</v>
      </c>
      <c r="C33" s="47">
        <v>0</v>
      </c>
    </row>
    <row r="34" spans="2:3" x14ac:dyDescent="0.25">
      <c r="B34" s="47">
        <v>28.214320000000001</v>
      </c>
      <c r="C34" s="47">
        <v>0</v>
      </c>
    </row>
    <row r="35" spans="2:3" x14ac:dyDescent="0.25">
      <c r="B35" s="47">
        <v>32.674419999999998</v>
      </c>
      <c r="C35" s="47">
        <v>0</v>
      </c>
    </row>
    <row r="36" spans="2:3" x14ac:dyDescent="0.25">
      <c r="B36" s="47">
        <v>37.839559999999999</v>
      </c>
      <c r="C36" s="47">
        <v>8.8344100000000001</v>
      </c>
    </row>
    <row r="37" spans="2:3" x14ac:dyDescent="0.25">
      <c r="B37" s="47">
        <v>43.821210000000001</v>
      </c>
      <c r="C37" s="47">
        <v>26.567879999999999</v>
      </c>
    </row>
    <row r="38" spans="2:3" x14ac:dyDescent="0.25">
      <c r="B38" s="47">
        <v>50.748429999999999</v>
      </c>
      <c r="C38" s="47">
        <v>31.501010106180001</v>
      </c>
    </row>
    <row r="39" spans="2:3" x14ac:dyDescent="0.25">
      <c r="B39" s="47">
        <v>58.770699999999998</v>
      </c>
      <c r="C39" s="47">
        <v>20.456620000000001</v>
      </c>
    </row>
    <row r="40" spans="2:3" x14ac:dyDescent="0.25">
      <c r="B40" s="47">
        <v>68.061130000000006</v>
      </c>
      <c r="C40" s="47">
        <v>8.98081</v>
      </c>
    </row>
    <row r="41" spans="2:3" x14ac:dyDescent="0.25">
      <c r="B41" s="47">
        <v>78.820179999999993</v>
      </c>
      <c r="C41" s="47">
        <v>2.83229</v>
      </c>
    </row>
    <row r="42" spans="2:3" x14ac:dyDescent="0.25">
      <c r="B42" s="47">
        <v>91.280010000000004</v>
      </c>
      <c r="C42" s="47">
        <v>0.61002999999999996</v>
      </c>
    </row>
    <row r="43" spans="2:3" x14ac:dyDescent="0.25">
      <c r="B43" s="47">
        <v>105.70947</v>
      </c>
      <c r="C43" s="47">
        <v>6.9459999999999994E-2</v>
      </c>
    </row>
    <row r="44" spans="2:3" x14ac:dyDescent="0.25">
      <c r="B44" s="47">
        <v>122.41994</v>
      </c>
      <c r="C44" s="47">
        <v>3.0200000000000001E-3</v>
      </c>
    </row>
    <row r="45" spans="2:3" x14ac:dyDescent="0.25">
      <c r="B45" s="47">
        <v>141.77198999999999</v>
      </c>
      <c r="C45" s="47">
        <v>1.1990000000000001E-2</v>
      </c>
    </row>
    <row r="46" spans="2:3" x14ac:dyDescent="0.25">
      <c r="B46" s="47">
        <v>164.1832</v>
      </c>
      <c r="C46" s="47">
        <v>2.1420000000000002E-2</v>
      </c>
    </row>
    <row r="47" spans="2:3" x14ac:dyDescent="0.25">
      <c r="B47" s="47">
        <v>190.13713000000001</v>
      </c>
      <c r="C47" s="47">
        <v>2.462E-2</v>
      </c>
    </row>
    <row r="48" spans="2:3" x14ac:dyDescent="0.25">
      <c r="B48" s="47">
        <v>220.19386</v>
      </c>
      <c r="C48" s="47">
        <v>2.2409999999999999E-2</v>
      </c>
    </row>
    <row r="49" spans="2:5" x14ac:dyDescent="0.25">
      <c r="B49" s="47">
        <v>255.00193999999999</v>
      </c>
      <c r="C49" s="47">
        <v>1.857E-2</v>
      </c>
    </row>
    <row r="50" spans="2:5" x14ac:dyDescent="0.25">
      <c r="B50" s="47">
        <v>295.31243999999998</v>
      </c>
      <c r="C50" s="47">
        <v>1.494E-2</v>
      </c>
    </row>
    <row r="51" spans="2:5" x14ac:dyDescent="0.25">
      <c r="B51" s="47">
        <v>341.99518</v>
      </c>
      <c r="C51" s="47">
        <v>1.145E-2</v>
      </c>
    </row>
    <row r="52" spans="2:5" x14ac:dyDescent="0.25">
      <c r="B52" s="47">
        <v>396.05752999999999</v>
      </c>
      <c r="C52" s="47">
        <v>8.1300000000000001E-3</v>
      </c>
    </row>
    <row r="53" spans="2:5" x14ac:dyDescent="0.25">
      <c r="B53" s="47">
        <v>458.66595000000001</v>
      </c>
      <c r="C53" s="47">
        <v>5.3200000000000001E-3</v>
      </c>
    </row>
    <row r="54" spans="2:5" x14ac:dyDescent="0.25">
      <c r="B54" s="47">
        <v>531.17151000000001</v>
      </c>
      <c r="C54" s="47">
        <v>3.15E-3</v>
      </c>
    </row>
    <row r="55" spans="2:5" x14ac:dyDescent="0.25">
      <c r="B55" s="47">
        <v>615.13867000000005</v>
      </c>
      <c r="C55" s="47">
        <v>1.6199999999999999E-3</v>
      </c>
    </row>
    <row r="56" spans="2:5" x14ac:dyDescent="0.25">
      <c r="B56" s="47">
        <v>712.37932999999998</v>
      </c>
      <c r="C56" s="48">
        <v>6.40114E-4</v>
      </c>
      <c r="D56" s="66"/>
      <c r="E56" s="66"/>
    </row>
    <row r="57" spans="2:5" x14ac:dyDescent="0.25">
      <c r="B57" s="47">
        <v>824.99170000000004</v>
      </c>
      <c r="C57" s="48">
        <v>1.64902E-4</v>
      </c>
      <c r="D57" s="66"/>
      <c r="E57" s="66"/>
    </row>
    <row r="58" spans="2:5" x14ac:dyDescent="0.25">
      <c r="B58" s="47">
        <v>955.40570000000002</v>
      </c>
      <c r="C58" s="48">
        <v>2.0746200000000001E-5</v>
      </c>
      <c r="D58" s="66"/>
      <c r="E58" s="66"/>
    </row>
    <row r="59" spans="2:5" x14ac:dyDescent="0.25">
      <c r="B59" s="47">
        <v>1106.43542</v>
      </c>
      <c r="C59" s="47">
        <v>0</v>
      </c>
    </row>
    <row r="60" spans="2:5" x14ac:dyDescent="0.25">
      <c r="B60" s="47">
        <v>1281.3398400000001</v>
      </c>
      <c r="C60" s="47">
        <v>0</v>
      </c>
    </row>
    <row r="61" spans="2:5" x14ac:dyDescent="0.25">
      <c r="B61" s="47">
        <v>1483.8930700000001</v>
      </c>
      <c r="C61" s="47">
        <v>0</v>
      </c>
    </row>
    <row r="62" spans="2:5" x14ac:dyDescent="0.25">
      <c r="B62" s="47">
        <v>1718.4657</v>
      </c>
      <c r="C62" s="47">
        <v>0</v>
      </c>
    </row>
    <row r="63" spans="2:5" x14ac:dyDescent="0.25">
      <c r="B63" s="47">
        <v>1990.1193800000001</v>
      </c>
      <c r="C63" s="47">
        <v>0</v>
      </c>
    </row>
    <row r="64" spans="2:5" x14ac:dyDescent="0.25">
      <c r="B64" s="47">
        <v>2304.7158199999999</v>
      </c>
      <c r="C64" s="47">
        <v>0</v>
      </c>
    </row>
    <row r="65" spans="2:5" x14ac:dyDescent="0.25">
      <c r="B65" s="47">
        <v>2669.0434599999999</v>
      </c>
      <c r="C65" s="47">
        <v>0</v>
      </c>
    </row>
    <row r="66" spans="2:5" x14ac:dyDescent="0.25">
      <c r="B66" s="47">
        <v>3090.96387</v>
      </c>
      <c r="C66" s="47">
        <v>0</v>
      </c>
    </row>
    <row r="67" spans="2:5" x14ac:dyDescent="0.25">
      <c r="B67" s="47">
        <v>3579.5808099999999</v>
      </c>
      <c r="C67" s="47">
        <v>0</v>
      </c>
    </row>
    <row r="68" spans="2:5" x14ac:dyDescent="0.25">
      <c r="B68" s="47">
        <v>4145.4379900000004</v>
      </c>
      <c r="C68" s="47">
        <v>0</v>
      </c>
    </row>
    <row r="69" spans="2:5" x14ac:dyDescent="0.25">
      <c r="B69" s="47">
        <v>4800.7456099999999</v>
      </c>
      <c r="C69" s="47">
        <v>0</v>
      </c>
    </row>
    <row r="70" spans="2:5" x14ac:dyDescent="0.25">
      <c r="B70" s="47">
        <v>5559.6435499999998</v>
      </c>
      <c r="C70" s="48">
        <v>6.0329100000000001E-6</v>
      </c>
      <c r="D70" s="66"/>
      <c r="E70" s="66"/>
    </row>
    <row r="71" spans="2:5" x14ac:dyDescent="0.25">
      <c r="B71" s="47">
        <v>6438.5078100000001</v>
      </c>
      <c r="C71" s="48">
        <v>1.2065800000000001E-5</v>
      </c>
      <c r="D71" s="66"/>
      <c r="E71" s="66"/>
    </row>
    <row r="72" spans="2:5" x14ac:dyDescent="0.25">
      <c r="B72" s="47">
        <v>7456.3017600000003</v>
      </c>
      <c r="C72" s="48">
        <v>6.0329100000000001E-6</v>
      </c>
      <c r="D72" s="66"/>
      <c r="E72" s="66"/>
    </row>
    <row r="73" spans="2:5" x14ac:dyDescent="0.25">
      <c r="B73" s="47">
        <v>8634.9882799999996</v>
      </c>
      <c r="C73" s="47">
        <v>0</v>
      </c>
    </row>
  </sheetData>
  <mergeCells count="3">
    <mergeCell ref="I2:J2"/>
    <mergeCell ref="L2:O2"/>
    <mergeCell ref="B2:E2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C7AB-4893-45D6-B8E6-F155A5952F46}">
  <dimension ref="E3:L10"/>
  <sheetViews>
    <sheetView zoomScale="70" zoomScaleNormal="70" workbookViewId="0">
      <selection activeCell="N15" sqref="N15"/>
    </sheetView>
  </sheetViews>
  <sheetFormatPr defaultRowHeight="13.8" x14ac:dyDescent="0.25"/>
  <cols>
    <col min="5" max="5" width="28.77734375" style="14" customWidth="1"/>
    <col min="6" max="6" width="12.109375" style="14" customWidth="1"/>
    <col min="7" max="7" width="12.44140625" style="14" customWidth="1"/>
    <col min="8" max="8" width="12.6640625" style="14" customWidth="1"/>
    <col min="9" max="10" width="8.88671875" style="14"/>
  </cols>
  <sheetData>
    <row r="3" spans="5:12" x14ac:dyDescent="0.25">
      <c r="E3" s="119" t="s">
        <v>380</v>
      </c>
      <c r="F3" s="119"/>
      <c r="G3" s="119"/>
      <c r="H3" s="119"/>
      <c r="I3" s="119"/>
      <c r="J3" s="119"/>
    </row>
    <row r="4" spans="5:12" x14ac:dyDescent="0.25">
      <c r="E4" s="47" t="s">
        <v>104</v>
      </c>
      <c r="F4" s="47" t="s">
        <v>68</v>
      </c>
      <c r="G4" s="47" t="s">
        <v>69</v>
      </c>
      <c r="H4" s="47" t="s">
        <v>70</v>
      </c>
      <c r="I4" s="23" t="s">
        <v>271</v>
      </c>
      <c r="J4" s="23" t="s">
        <v>257</v>
      </c>
    </row>
    <row r="5" spans="5:12" x14ac:dyDescent="0.25">
      <c r="E5" s="47">
        <v>2</v>
      </c>
      <c r="F5" s="47">
        <v>0.16400000000000001</v>
      </c>
      <c r="G5" s="47">
        <v>0.17</v>
      </c>
      <c r="H5" s="47">
        <v>0.17199999999999999</v>
      </c>
      <c r="I5" s="47">
        <f>AVERAGE(F5:H5)</f>
        <v>0.16866666666666666</v>
      </c>
      <c r="J5" s="47">
        <f>STDEV(F5:H5)</f>
        <v>4.1633319989322582E-3</v>
      </c>
    </row>
    <row r="6" spans="5:12" x14ac:dyDescent="0.25">
      <c r="E6" s="47">
        <v>16</v>
      </c>
      <c r="F6" s="47">
        <v>0.184</v>
      </c>
      <c r="G6" s="47">
        <v>0.18</v>
      </c>
      <c r="H6" s="47">
        <v>0.182</v>
      </c>
      <c r="I6" s="47">
        <f t="shared" ref="I6:I10" si="0">AVERAGE(F6:H6)</f>
        <v>0.18200000000000002</v>
      </c>
      <c r="J6" s="47">
        <f t="shared" ref="J6:J10" si="1">STDEV(F6:H6)</f>
        <v>2.0000000000000018E-3</v>
      </c>
    </row>
    <row r="7" spans="5:12" x14ac:dyDescent="0.25">
      <c r="E7" s="47">
        <v>31</v>
      </c>
      <c r="F7" s="47">
        <v>0.19</v>
      </c>
      <c r="G7" s="47">
        <v>0.189</v>
      </c>
      <c r="H7" s="47">
        <v>0.188</v>
      </c>
      <c r="I7" s="47">
        <f t="shared" si="0"/>
        <v>0.18899999999999997</v>
      </c>
      <c r="J7" s="47">
        <f t="shared" si="1"/>
        <v>1.0000000000000009E-3</v>
      </c>
      <c r="L7" s="1"/>
    </row>
    <row r="8" spans="5:12" x14ac:dyDescent="0.25">
      <c r="E8" s="47">
        <v>63</v>
      </c>
      <c r="F8" s="47">
        <v>0.19700000000000001</v>
      </c>
      <c r="G8" s="47">
        <v>0.20499999999999999</v>
      </c>
      <c r="H8" s="47">
        <v>0.19400000000000001</v>
      </c>
      <c r="I8" s="47">
        <f t="shared" si="0"/>
        <v>0.19866666666666669</v>
      </c>
      <c r="J8" s="47">
        <f t="shared" si="1"/>
        <v>5.6862407030773164E-3</v>
      </c>
    </row>
    <row r="9" spans="5:12" x14ac:dyDescent="0.25">
      <c r="E9" s="47">
        <v>125</v>
      </c>
      <c r="F9" s="47">
        <v>0.224</v>
      </c>
      <c r="G9" s="47">
        <v>0.23799999999999999</v>
      </c>
      <c r="H9" s="47">
        <v>0.254</v>
      </c>
      <c r="I9" s="47">
        <f t="shared" si="0"/>
        <v>0.23866666666666667</v>
      </c>
      <c r="J9" s="47">
        <f t="shared" si="1"/>
        <v>1.501110699893027E-2</v>
      </c>
    </row>
    <row r="10" spans="5:12" x14ac:dyDescent="0.25">
      <c r="E10" s="47">
        <v>188</v>
      </c>
      <c r="F10" s="47">
        <v>0.58299999999999996</v>
      </c>
      <c r="G10" s="47">
        <v>0.53200000000000003</v>
      </c>
      <c r="H10" s="47">
        <v>0.56499999999999995</v>
      </c>
      <c r="I10" s="47">
        <f t="shared" si="0"/>
        <v>0.55999999999999994</v>
      </c>
      <c r="J10" s="47">
        <f t="shared" si="1"/>
        <v>2.5865034312755088E-2</v>
      </c>
    </row>
  </sheetData>
  <mergeCells count="1">
    <mergeCell ref="E3:J3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C7D7-C622-4DF5-9E3D-ECEC17ABC283}">
  <dimension ref="A2:AA3430"/>
  <sheetViews>
    <sheetView zoomScale="55" zoomScaleNormal="55" workbookViewId="0">
      <selection activeCell="S313" sqref="S313"/>
    </sheetView>
  </sheetViews>
  <sheetFormatPr defaultRowHeight="13.8" x14ac:dyDescent="0.25"/>
  <cols>
    <col min="2" max="3" width="8.88671875" style="14"/>
    <col min="5" max="5" width="14.109375" style="14" customWidth="1"/>
    <col min="6" max="6" width="8.88671875" style="14"/>
    <col min="8" max="8" width="17" style="14" customWidth="1"/>
    <col min="9" max="9" width="14" style="14" customWidth="1"/>
    <col min="10" max="13" width="8.88671875" style="14"/>
    <col min="14" max="14" width="12.109375" style="14" customWidth="1"/>
    <col min="15" max="15" width="10.5546875" style="14" bestFit="1" customWidth="1"/>
    <col min="16" max="17" width="8.88671875" style="14"/>
    <col min="18" max="18" width="18.21875" style="14" customWidth="1"/>
    <col min="19" max="19" width="12.88671875" style="14" customWidth="1"/>
    <col min="20" max="21" width="15.109375" style="14" customWidth="1"/>
    <col min="22" max="22" width="22.109375" customWidth="1"/>
    <col min="23" max="23" width="13.5546875" customWidth="1"/>
    <col min="24" max="24" width="13.21875" customWidth="1"/>
    <col min="26" max="26" width="15.5546875" customWidth="1"/>
    <col min="27" max="27" width="15.109375" customWidth="1"/>
  </cols>
  <sheetData>
    <row r="2" spans="1:27" x14ac:dyDescent="0.25">
      <c r="A2" s="8"/>
      <c r="B2" s="125" t="s">
        <v>301</v>
      </c>
      <c r="C2" s="125"/>
      <c r="D2" s="125"/>
      <c r="E2" s="125"/>
      <c r="F2" s="8"/>
      <c r="G2" s="8"/>
      <c r="H2" s="125" t="s">
        <v>410</v>
      </c>
      <c r="I2" s="125"/>
      <c r="J2" s="21"/>
      <c r="K2" s="21"/>
      <c r="L2" s="125" t="s">
        <v>411</v>
      </c>
      <c r="M2" s="125"/>
      <c r="N2" s="125"/>
      <c r="O2" s="125"/>
      <c r="P2" s="125"/>
      <c r="Q2" s="125"/>
      <c r="R2" s="125"/>
      <c r="S2" s="21"/>
      <c r="T2" s="138" t="s">
        <v>412</v>
      </c>
      <c r="U2" s="138"/>
      <c r="V2" s="125"/>
      <c r="W2" s="125"/>
      <c r="X2" s="125"/>
      <c r="Z2" s="125"/>
      <c r="AA2" s="125"/>
    </row>
    <row r="3" spans="1:27" x14ac:dyDescent="0.25">
      <c r="B3" s="47" t="s">
        <v>105</v>
      </c>
      <c r="C3" s="47"/>
      <c r="L3" s="129" t="s">
        <v>111</v>
      </c>
      <c r="M3" s="129"/>
      <c r="N3" s="129"/>
      <c r="P3" s="129" t="s">
        <v>112</v>
      </c>
      <c r="Q3" s="129"/>
      <c r="R3" s="129"/>
      <c r="T3" s="55"/>
      <c r="U3" s="55"/>
    </row>
    <row r="4" spans="1:27" x14ac:dyDescent="0.25">
      <c r="B4" s="47" t="s">
        <v>26</v>
      </c>
      <c r="C4" s="47" t="s">
        <v>27</v>
      </c>
      <c r="H4" s="47" t="s">
        <v>106</v>
      </c>
      <c r="I4" s="47" t="s">
        <v>107</v>
      </c>
      <c r="L4" s="47" t="s">
        <v>108</v>
      </c>
      <c r="M4" s="47" t="s">
        <v>109</v>
      </c>
      <c r="N4" s="47" t="s">
        <v>110</v>
      </c>
      <c r="P4" s="47" t="s">
        <v>108</v>
      </c>
      <c r="Q4" s="47" t="s">
        <v>109</v>
      </c>
      <c r="R4" s="47" t="s">
        <v>110</v>
      </c>
      <c r="T4" s="47" t="s">
        <v>193</v>
      </c>
      <c r="U4" s="47" t="s">
        <v>196</v>
      </c>
    </row>
    <row r="5" spans="1:27" x14ac:dyDescent="0.25">
      <c r="B5" s="47">
        <v>0.4</v>
      </c>
      <c r="C5" s="47">
        <v>0</v>
      </c>
      <c r="D5" s="47" t="s">
        <v>68</v>
      </c>
      <c r="E5" s="47">
        <v>3.1217299999999999</v>
      </c>
      <c r="H5" s="47">
        <v>10</v>
      </c>
      <c r="I5" s="47">
        <v>150.25713999999999</v>
      </c>
      <c r="L5" s="47">
        <v>740.4</v>
      </c>
      <c r="M5" s="47">
        <v>9511.7000000000007</v>
      </c>
      <c r="N5" s="47">
        <v>0</v>
      </c>
      <c r="P5" s="47">
        <v>662.4</v>
      </c>
      <c r="Q5" s="47">
        <v>6353.02</v>
      </c>
      <c r="R5" s="47">
        <v>0</v>
      </c>
      <c r="T5" s="35">
        <v>-0.4</v>
      </c>
      <c r="U5" s="35">
        <v>0</v>
      </c>
    </row>
    <row r="6" spans="1:27" x14ac:dyDescent="0.25">
      <c r="B6" s="47">
        <v>0.46322999999999998</v>
      </c>
      <c r="C6" s="47">
        <v>0</v>
      </c>
      <c r="D6" s="47" t="s">
        <v>69</v>
      </c>
      <c r="E6" s="47">
        <v>3.1217299999999999</v>
      </c>
      <c r="H6" s="47">
        <v>10.0204</v>
      </c>
      <c r="I6" s="47">
        <v>153.97143</v>
      </c>
      <c r="L6" s="47">
        <v>740.3</v>
      </c>
      <c r="M6" s="47">
        <v>9475.82</v>
      </c>
      <c r="N6" s="47">
        <v>9496.2199999999993</v>
      </c>
      <c r="P6" s="47">
        <v>662.3</v>
      </c>
      <c r="Q6" s="47">
        <v>6191.52</v>
      </c>
      <c r="R6" s="47">
        <v>6225.22</v>
      </c>
      <c r="T6" s="35">
        <v>-0.36</v>
      </c>
      <c r="U6" s="35">
        <v>0</v>
      </c>
    </row>
    <row r="7" spans="1:27" x14ac:dyDescent="0.25">
      <c r="B7" s="47">
        <v>0.53646000000000005</v>
      </c>
      <c r="C7" s="47">
        <v>0</v>
      </c>
      <c r="D7" s="47" t="s">
        <v>70</v>
      </c>
      <c r="E7" s="47">
        <v>3.1217299999999999</v>
      </c>
      <c r="H7" s="47">
        <v>10.040900000000001</v>
      </c>
      <c r="I7" s="47">
        <v>154.54285999999999</v>
      </c>
      <c r="L7" s="47">
        <v>740.2</v>
      </c>
      <c r="M7" s="47">
        <v>9459.9</v>
      </c>
      <c r="N7" s="47">
        <v>9493.94</v>
      </c>
      <c r="P7" s="47">
        <v>662.2</v>
      </c>
      <c r="Q7" s="47">
        <v>6113.44</v>
      </c>
      <c r="R7" s="47">
        <v>6220.83</v>
      </c>
      <c r="T7" s="35">
        <v>-0.32</v>
      </c>
      <c r="U7" s="35">
        <v>0</v>
      </c>
    </row>
    <row r="8" spans="1:27" x14ac:dyDescent="0.25">
      <c r="B8" s="47">
        <v>0.62126000000000003</v>
      </c>
      <c r="C8" s="47">
        <v>0</v>
      </c>
      <c r="D8" s="47" t="s">
        <v>6</v>
      </c>
      <c r="E8" s="47">
        <v>3.6152099999999998</v>
      </c>
      <c r="H8" s="47">
        <v>10.061299999999999</v>
      </c>
      <c r="I8" s="47">
        <v>151</v>
      </c>
      <c r="L8" s="47">
        <v>740.1</v>
      </c>
      <c r="M8" s="47">
        <v>9537.4599999999991</v>
      </c>
      <c r="N8" s="47">
        <v>9481.07</v>
      </c>
      <c r="P8" s="47">
        <v>662.1</v>
      </c>
      <c r="Q8" s="47">
        <v>6242.89</v>
      </c>
      <c r="R8" s="47">
        <v>6215.62</v>
      </c>
      <c r="T8" s="35">
        <v>-0.28000000000000003</v>
      </c>
      <c r="U8" s="35">
        <v>0</v>
      </c>
    </row>
    <row r="9" spans="1:27" x14ac:dyDescent="0.25">
      <c r="B9" s="47">
        <v>0.71947000000000005</v>
      </c>
      <c r="C9" s="47">
        <v>0</v>
      </c>
      <c r="D9" s="47" t="s">
        <v>271</v>
      </c>
      <c r="E9" s="47">
        <f>AVERAGE(E5:E8)</f>
        <v>3.2450999999999999</v>
      </c>
      <c r="H9" s="47">
        <v>10.081799999999999</v>
      </c>
      <c r="I9" s="47">
        <v>137.34286</v>
      </c>
      <c r="L9" s="47">
        <v>740</v>
      </c>
      <c r="M9" s="47">
        <v>9499.82</v>
      </c>
      <c r="N9" s="47">
        <v>9480.64</v>
      </c>
      <c r="P9" s="47">
        <v>662</v>
      </c>
      <c r="Q9" s="47">
        <v>6248.04</v>
      </c>
      <c r="R9" s="47">
        <v>6201.22</v>
      </c>
      <c r="T9" s="35">
        <v>-0.24</v>
      </c>
      <c r="U9" s="35">
        <v>0</v>
      </c>
    </row>
    <row r="10" spans="1:27" x14ac:dyDescent="0.25">
      <c r="B10" s="47">
        <v>0.83320000000000005</v>
      </c>
      <c r="C10" s="47">
        <v>0</v>
      </c>
      <c r="D10" s="47" t="s">
        <v>257</v>
      </c>
      <c r="E10" s="47">
        <f>STDEV(E5:E8)</f>
        <v>0.24673999999999996</v>
      </c>
      <c r="H10" s="47">
        <v>10.1022</v>
      </c>
      <c r="I10" s="47">
        <v>149.34286</v>
      </c>
      <c r="L10" s="47">
        <v>739.9</v>
      </c>
      <c r="M10" s="47">
        <v>9432.36</v>
      </c>
      <c r="N10" s="47">
        <v>9479.23</v>
      </c>
      <c r="P10" s="47">
        <v>661.9</v>
      </c>
      <c r="Q10" s="47">
        <v>6184.44</v>
      </c>
      <c r="R10" s="47">
        <v>6183.42</v>
      </c>
      <c r="T10" s="35">
        <v>-0.2</v>
      </c>
      <c r="U10" s="35">
        <v>0</v>
      </c>
    </row>
    <row r="11" spans="1:27" x14ac:dyDescent="0.25">
      <c r="B11" s="47">
        <v>0.96492</v>
      </c>
      <c r="C11" s="47">
        <v>0</v>
      </c>
      <c r="H11" s="47">
        <v>10.1227</v>
      </c>
      <c r="I11" s="47">
        <v>149</v>
      </c>
      <c r="L11" s="47">
        <v>739.8</v>
      </c>
      <c r="M11" s="47">
        <v>9508.2800000000007</v>
      </c>
      <c r="N11" s="47">
        <v>9474.39</v>
      </c>
      <c r="P11" s="47">
        <v>661.8</v>
      </c>
      <c r="Q11" s="47">
        <v>6106.7</v>
      </c>
      <c r="R11" s="47">
        <v>6139.68</v>
      </c>
      <c r="T11" s="35">
        <v>-0.16</v>
      </c>
      <c r="U11" s="35">
        <v>0</v>
      </c>
    </row>
    <row r="12" spans="1:27" x14ac:dyDescent="0.25">
      <c r="B12" s="47">
        <v>1.1174500000000001</v>
      </c>
      <c r="C12" s="47">
        <v>0</v>
      </c>
      <c r="H12" s="47">
        <v>10.1431</v>
      </c>
      <c r="I12" s="47">
        <v>141.6</v>
      </c>
      <c r="L12" s="47">
        <v>739.7</v>
      </c>
      <c r="M12" s="47">
        <v>9589.5400000000009</v>
      </c>
      <c r="N12" s="47">
        <v>9468.2800000000007</v>
      </c>
      <c r="P12" s="47">
        <v>661.7</v>
      </c>
      <c r="Q12" s="47">
        <v>6013.32</v>
      </c>
      <c r="R12" s="47">
        <v>6104.03</v>
      </c>
      <c r="T12" s="35">
        <v>-0.12</v>
      </c>
      <c r="U12" s="35">
        <v>0</v>
      </c>
    </row>
    <row r="13" spans="1:27" x14ac:dyDescent="0.25">
      <c r="B13" s="47">
        <v>1.29409</v>
      </c>
      <c r="C13" s="47">
        <v>0</v>
      </c>
      <c r="H13" s="47">
        <v>10.163600000000001</v>
      </c>
      <c r="I13" s="47">
        <v>132.91428999999999</v>
      </c>
      <c r="L13" s="47">
        <v>739.6</v>
      </c>
      <c r="M13" s="47">
        <v>9562.16</v>
      </c>
      <c r="N13" s="47">
        <v>9460.0300000000007</v>
      </c>
      <c r="P13" s="47">
        <v>661.6</v>
      </c>
      <c r="Q13" s="47">
        <v>6082.17</v>
      </c>
      <c r="R13" s="47">
        <v>6096.97</v>
      </c>
      <c r="T13" s="35">
        <v>-0.08</v>
      </c>
      <c r="U13" s="35">
        <v>10</v>
      </c>
    </row>
    <row r="14" spans="1:27" x14ac:dyDescent="0.25">
      <c r="B14" s="47">
        <v>1.4986600000000001</v>
      </c>
      <c r="C14" s="47">
        <v>0</v>
      </c>
      <c r="H14" s="47">
        <v>10.183999999999999</v>
      </c>
      <c r="I14" s="47">
        <v>144.91428999999999</v>
      </c>
      <c r="L14" s="47">
        <v>739.5</v>
      </c>
      <c r="M14" s="47">
        <v>9555.8799999999992</v>
      </c>
      <c r="N14" s="47">
        <v>9446.06</v>
      </c>
      <c r="P14" s="47">
        <v>661.5</v>
      </c>
      <c r="Q14" s="47">
        <v>6123.19</v>
      </c>
      <c r="R14" s="47">
        <v>6096.46</v>
      </c>
      <c r="T14" s="35">
        <v>-0.04</v>
      </c>
      <c r="U14" s="35">
        <v>642</v>
      </c>
    </row>
    <row r="15" spans="1:27" x14ac:dyDescent="0.25">
      <c r="B15" s="47">
        <v>1.7355700000000001</v>
      </c>
      <c r="C15" s="47">
        <v>0</v>
      </c>
      <c r="H15" s="47">
        <v>10.204499999999999</v>
      </c>
      <c r="I15" s="47">
        <v>148.85713999999999</v>
      </c>
      <c r="L15" s="47">
        <v>739.4</v>
      </c>
      <c r="M15" s="47">
        <v>9628.0300000000007</v>
      </c>
      <c r="N15" s="47">
        <v>9428.83</v>
      </c>
      <c r="P15" s="47">
        <v>661.4</v>
      </c>
      <c r="Q15" s="47">
        <v>6159.5</v>
      </c>
      <c r="R15" s="47">
        <v>6095.86</v>
      </c>
      <c r="T15" s="35">
        <v>0</v>
      </c>
      <c r="U15" s="35">
        <v>2664</v>
      </c>
    </row>
    <row r="16" spans="1:27" x14ac:dyDescent="0.25">
      <c r="B16" s="47">
        <v>2.0099300000000002</v>
      </c>
      <c r="C16" s="47">
        <v>0</v>
      </c>
      <c r="H16" s="47">
        <v>10.2249</v>
      </c>
      <c r="I16" s="47">
        <v>139.22856999999999</v>
      </c>
      <c r="L16" s="47">
        <v>739.3</v>
      </c>
      <c r="M16" s="47">
        <v>9578.2099999999991</v>
      </c>
      <c r="N16" s="47">
        <v>9413.2199999999993</v>
      </c>
      <c r="P16" s="47">
        <v>661.3</v>
      </c>
      <c r="Q16" s="47">
        <v>6158.62</v>
      </c>
      <c r="R16" s="47">
        <v>6095.16</v>
      </c>
      <c r="T16" s="35">
        <v>0.04</v>
      </c>
      <c r="U16" s="35">
        <v>2394</v>
      </c>
    </row>
    <row r="17" spans="2:21" x14ac:dyDescent="0.25">
      <c r="B17" s="47">
        <v>2.3276599999999998</v>
      </c>
      <c r="C17" s="47">
        <v>3.5856300000000001</v>
      </c>
      <c r="H17" s="47">
        <v>10.2454</v>
      </c>
      <c r="I17" s="47">
        <v>132.25713999999999</v>
      </c>
      <c r="L17" s="47">
        <v>739.2</v>
      </c>
      <c r="M17" s="47">
        <v>9444.8799999999992</v>
      </c>
      <c r="N17" s="47">
        <v>9401.69</v>
      </c>
      <c r="P17" s="47">
        <v>661.2</v>
      </c>
      <c r="Q17" s="47">
        <v>6068.77</v>
      </c>
      <c r="R17" s="47">
        <v>6094.47</v>
      </c>
      <c r="T17" s="35">
        <v>0.08</v>
      </c>
      <c r="U17" s="35">
        <v>1480</v>
      </c>
    </row>
    <row r="18" spans="2:21" x14ac:dyDescent="0.25">
      <c r="B18" s="47">
        <v>2.6956099999999998</v>
      </c>
      <c r="C18" s="47">
        <v>21.43723</v>
      </c>
      <c r="H18" s="47">
        <v>10.2658</v>
      </c>
      <c r="I18" s="47">
        <v>147.28570999999999</v>
      </c>
      <c r="L18" s="47">
        <v>739.1</v>
      </c>
      <c r="M18" s="47">
        <v>9323.07</v>
      </c>
      <c r="N18" s="47">
        <v>9394.7099999999991</v>
      </c>
      <c r="P18" s="47">
        <v>661.1</v>
      </c>
      <c r="Q18" s="47">
        <v>6071.59</v>
      </c>
      <c r="R18" s="47">
        <v>6093.79</v>
      </c>
      <c r="T18" s="35">
        <v>0.12</v>
      </c>
      <c r="U18" s="35">
        <v>3060</v>
      </c>
    </row>
    <row r="19" spans="2:21" x14ac:dyDescent="0.25">
      <c r="B19" s="47">
        <v>3.1217299999999999</v>
      </c>
      <c r="C19" s="47">
        <v>38.538849999999996</v>
      </c>
      <c r="H19" s="47">
        <v>10.286199999999999</v>
      </c>
      <c r="I19" s="47">
        <v>145.88570999999999</v>
      </c>
      <c r="L19" s="47">
        <v>739</v>
      </c>
      <c r="M19" s="47">
        <v>9316.4</v>
      </c>
      <c r="N19" s="47">
        <v>9391.3799999999992</v>
      </c>
      <c r="P19" s="47">
        <v>661</v>
      </c>
      <c r="Q19" s="47">
        <v>6106.07</v>
      </c>
      <c r="R19" s="47">
        <v>6093.08</v>
      </c>
      <c r="T19" s="35">
        <v>0.16</v>
      </c>
      <c r="U19" s="35">
        <v>4976</v>
      </c>
    </row>
    <row r="20" spans="2:21" x14ac:dyDescent="0.25">
      <c r="B20" s="47">
        <v>3.6152099999999998</v>
      </c>
      <c r="C20" s="47">
        <v>27.835650000000001</v>
      </c>
      <c r="H20" s="47">
        <v>10.306699999999999</v>
      </c>
      <c r="I20" s="47">
        <v>150</v>
      </c>
      <c r="L20" s="47">
        <v>738.9</v>
      </c>
      <c r="M20" s="47">
        <v>9446.4599999999991</v>
      </c>
      <c r="N20" s="47">
        <v>9390.57</v>
      </c>
      <c r="P20" s="47">
        <v>660.9</v>
      </c>
      <c r="Q20" s="47">
        <v>6167.34</v>
      </c>
      <c r="R20" s="47">
        <v>6092.4</v>
      </c>
      <c r="T20" s="35">
        <v>0.2</v>
      </c>
      <c r="U20" s="35">
        <v>5693</v>
      </c>
    </row>
    <row r="21" spans="2:21" x14ac:dyDescent="0.25">
      <c r="B21" s="47">
        <v>4.1867000000000001</v>
      </c>
      <c r="C21" s="47">
        <v>7.8755199999999999</v>
      </c>
      <c r="H21" s="47">
        <v>10.3271</v>
      </c>
      <c r="I21" s="47">
        <v>141.25713999999999</v>
      </c>
      <c r="L21" s="47">
        <v>738.8</v>
      </c>
      <c r="M21" s="47">
        <v>9458.93</v>
      </c>
      <c r="N21" s="47">
        <v>9389.81</v>
      </c>
      <c r="P21" s="47">
        <v>660.8</v>
      </c>
      <c r="Q21" s="47">
        <v>6129.81</v>
      </c>
      <c r="R21" s="47">
        <v>6091.66</v>
      </c>
      <c r="T21" s="35">
        <v>0.24</v>
      </c>
      <c r="U21" s="35">
        <v>5364</v>
      </c>
    </row>
    <row r="22" spans="2:21" x14ac:dyDescent="0.25">
      <c r="B22" s="47">
        <v>4.8485300000000002</v>
      </c>
      <c r="C22" s="47">
        <v>0.72711999999999999</v>
      </c>
      <c r="H22" s="47">
        <v>10.3476</v>
      </c>
      <c r="I22" s="47">
        <v>134.08571000000001</v>
      </c>
      <c r="L22" s="47">
        <v>738.7</v>
      </c>
      <c r="M22" s="47">
        <v>9408.02</v>
      </c>
      <c r="N22" s="47">
        <v>9388.92</v>
      </c>
      <c r="P22" s="47">
        <v>660.7</v>
      </c>
      <c r="Q22" s="47">
        <v>6098.9</v>
      </c>
      <c r="R22" s="47">
        <v>6090.79</v>
      </c>
      <c r="T22" s="35">
        <v>0.28000000000000003</v>
      </c>
      <c r="U22" s="35">
        <v>3153</v>
      </c>
    </row>
    <row r="23" spans="2:21" x14ac:dyDescent="0.25">
      <c r="B23" s="47">
        <v>5.6149899999999997</v>
      </c>
      <c r="C23" s="47">
        <v>0</v>
      </c>
      <c r="H23" s="47">
        <v>10.368</v>
      </c>
      <c r="I23" s="47">
        <v>129.65714</v>
      </c>
      <c r="L23" s="47">
        <v>738.6</v>
      </c>
      <c r="M23" s="47">
        <v>9394.6299999999992</v>
      </c>
      <c r="N23" s="47">
        <v>9387.9699999999993</v>
      </c>
      <c r="P23" s="47">
        <v>660.6</v>
      </c>
      <c r="Q23" s="47">
        <v>6158.23</v>
      </c>
      <c r="R23" s="47">
        <v>6089.82</v>
      </c>
      <c r="T23" s="35">
        <v>0.32</v>
      </c>
      <c r="U23" s="35">
        <v>1048</v>
      </c>
    </row>
    <row r="24" spans="2:21" x14ac:dyDescent="0.25">
      <c r="B24" s="47">
        <v>6.5026000000000002</v>
      </c>
      <c r="C24" s="47">
        <v>0</v>
      </c>
      <c r="H24" s="47">
        <v>10.388500000000001</v>
      </c>
      <c r="I24" s="47">
        <v>138.37143</v>
      </c>
      <c r="L24" s="47">
        <v>738.5</v>
      </c>
      <c r="M24" s="47">
        <v>9335.43</v>
      </c>
      <c r="N24" s="47">
        <v>9387.0400000000009</v>
      </c>
      <c r="P24" s="47">
        <v>660.5</v>
      </c>
      <c r="Q24" s="47">
        <v>6159.51</v>
      </c>
      <c r="R24" s="47">
        <v>6088.95</v>
      </c>
      <c r="T24" s="35">
        <v>0.36</v>
      </c>
      <c r="U24" s="35">
        <v>478</v>
      </c>
    </row>
    <row r="25" spans="2:21" x14ac:dyDescent="0.25">
      <c r="B25" s="47">
        <v>7.5305200000000001</v>
      </c>
      <c r="C25" s="47">
        <v>0</v>
      </c>
      <c r="H25" s="47">
        <v>10.408899999999999</v>
      </c>
      <c r="I25" s="47">
        <v>136.62857</v>
      </c>
      <c r="L25" s="47">
        <v>738.4</v>
      </c>
      <c r="M25" s="47">
        <v>9415.43</v>
      </c>
      <c r="N25" s="47">
        <v>9385.89</v>
      </c>
      <c r="P25" s="47">
        <v>660.4</v>
      </c>
      <c r="Q25" s="47">
        <v>6088.58</v>
      </c>
      <c r="R25" s="47">
        <v>6088.03</v>
      </c>
      <c r="T25" s="35">
        <v>0.4</v>
      </c>
      <c r="U25" s="35">
        <v>532</v>
      </c>
    </row>
    <row r="26" spans="2:21" x14ac:dyDescent="0.25">
      <c r="B26" s="47">
        <v>8.7209400000000006</v>
      </c>
      <c r="C26" s="47">
        <v>0</v>
      </c>
      <c r="H26" s="47">
        <v>10.429399999999999</v>
      </c>
      <c r="I26" s="47">
        <v>134.42857000000001</v>
      </c>
      <c r="L26" s="47">
        <v>738.3</v>
      </c>
      <c r="M26" s="47">
        <v>9589.48</v>
      </c>
      <c r="N26" s="47">
        <v>9384.35</v>
      </c>
      <c r="P26" s="47">
        <v>660.3</v>
      </c>
      <c r="Q26" s="47">
        <v>6153.99</v>
      </c>
      <c r="R26" s="47">
        <v>6086.87</v>
      </c>
      <c r="T26" s="35">
        <v>0.44</v>
      </c>
      <c r="U26" s="35">
        <v>753</v>
      </c>
    </row>
    <row r="27" spans="2:21" x14ac:dyDescent="0.25">
      <c r="B27" s="47">
        <v>10.099539999999999</v>
      </c>
      <c r="C27" s="47">
        <v>0</v>
      </c>
      <c r="H27" s="47">
        <v>10.4498</v>
      </c>
      <c r="I27" s="47">
        <v>139.17142999999999</v>
      </c>
      <c r="L27" s="47">
        <v>738.2</v>
      </c>
      <c r="M27" s="47">
        <v>9638.75</v>
      </c>
      <c r="N27" s="47">
        <v>9382.5</v>
      </c>
      <c r="P27" s="47">
        <v>660.2</v>
      </c>
      <c r="Q27" s="47">
        <v>6261.88</v>
      </c>
      <c r="R27" s="47">
        <v>6085.46</v>
      </c>
      <c r="T27" s="35">
        <v>0.48</v>
      </c>
      <c r="U27" s="35">
        <v>1606</v>
      </c>
    </row>
    <row r="28" spans="2:21" x14ac:dyDescent="0.25">
      <c r="B28" s="47">
        <v>11.696070000000001</v>
      </c>
      <c r="C28" s="47">
        <v>0</v>
      </c>
      <c r="H28" s="47">
        <v>10.4703</v>
      </c>
      <c r="I28" s="47">
        <v>151.05714</v>
      </c>
      <c r="L28" s="47">
        <v>738.1</v>
      </c>
      <c r="M28" s="47">
        <v>9566.8700000000008</v>
      </c>
      <c r="N28" s="47">
        <v>9380.49</v>
      </c>
      <c r="P28" s="47">
        <v>660.1</v>
      </c>
      <c r="Q28" s="47">
        <v>6325.74</v>
      </c>
      <c r="R28" s="47">
        <v>6083.8</v>
      </c>
      <c r="T28" s="35">
        <v>0.52</v>
      </c>
      <c r="U28" s="35">
        <v>2241</v>
      </c>
    </row>
    <row r="29" spans="2:21" x14ac:dyDescent="0.25">
      <c r="B29" s="47">
        <v>13.544980000000001</v>
      </c>
      <c r="C29" s="47">
        <v>0</v>
      </c>
      <c r="H29" s="47">
        <v>10.4907</v>
      </c>
      <c r="I29" s="47">
        <v>149.05714</v>
      </c>
      <c r="L29" s="47">
        <v>738</v>
      </c>
      <c r="M29" s="47">
        <v>9425.5</v>
      </c>
      <c r="N29" s="47">
        <v>9378.33</v>
      </c>
      <c r="P29" s="47">
        <v>660</v>
      </c>
      <c r="Q29" s="47">
        <v>6327.34</v>
      </c>
      <c r="R29" s="47">
        <v>6081.87</v>
      </c>
      <c r="T29" s="35">
        <v>0.56000000000000005</v>
      </c>
      <c r="U29" s="35">
        <v>1292</v>
      </c>
    </row>
    <row r="30" spans="2:21" x14ac:dyDescent="0.25">
      <c r="B30" s="47">
        <v>15.686159999999999</v>
      </c>
      <c r="C30" s="47">
        <v>0</v>
      </c>
      <c r="H30" s="47">
        <v>10.511100000000001</v>
      </c>
      <c r="I30" s="47">
        <v>147.85713999999999</v>
      </c>
      <c r="L30" s="47">
        <v>737.9</v>
      </c>
      <c r="M30" s="47">
        <v>9489.16</v>
      </c>
      <c r="N30" s="47">
        <v>9376.1</v>
      </c>
      <c r="P30" s="47">
        <v>659.9</v>
      </c>
      <c r="Q30" s="47">
        <v>6269.83</v>
      </c>
      <c r="R30" s="47">
        <v>6079.81</v>
      </c>
      <c r="T30" s="35">
        <v>0.6</v>
      </c>
      <c r="U30" s="35">
        <v>621</v>
      </c>
    </row>
    <row r="31" spans="2:21" x14ac:dyDescent="0.25">
      <c r="B31" s="47">
        <v>18.16581</v>
      </c>
      <c r="C31" s="47">
        <v>0</v>
      </c>
      <c r="H31" s="47">
        <v>10.531599999999999</v>
      </c>
      <c r="I31" s="47">
        <v>142.6</v>
      </c>
      <c r="L31" s="47">
        <v>737.8</v>
      </c>
      <c r="M31" s="47">
        <v>9613.23</v>
      </c>
      <c r="N31" s="47">
        <v>9373.86</v>
      </c>
      <c r="P31" s="47">
        <v>659.8</v>
      </c>
      <c r="Q31" s="47">
        <v>6224.02</v>
      </c>
      <c r="R31" s="47">
        <v>6077.91</v>
      </c>
      <c r="T31" s="35">
        <v>0.64</v>
      </c>
      <c r="U31" s="35">
        <v>688</v>
      </c>
    </row>
    <row r="32" spans="2:21" x14ac:dyDescent="0.25">
      <c r="B32" s="47">
        <v>21.03745</v>
      </c>
      <c r="C32" s="47">
        <v>0</v>
      </c>
      <c r="H32" s="47">
        <v>10.552</v>
      </c>
      <c r="I32" s="47">
        <v>148.97143</v>
      </c>
      <c r="L32" s="47">
        <v>737.7</v>
      </c>
      <c r="M32" s="47">
        <v>9619.27</v>
      </c>
      <c r="N32" s="47">
        <v>9371.6</v>
      </c>
      <c r="P32" s="47">
        <v>659.7</v>
      </c>
      <c r="Q32" s="47">
        <v>6142.57</v>
      </c>
      <c r="R32" s="47">
        <v>6076.12</v>
      </c>
      <c r="T32" s="35">
        <v>0.68</v>
      </c>
      <c r="U32" s="35">
        <v>879</v>
      </c>
    </row>
    <row r="33" spans="2:21" x14ac:dyDescent="0.25">
      <c r="B33" s="47">
        <v>24.363029999999998</v>
      </c>
      <c r="C33" s="47">
        <v>0</v>
      </c>
      <c r="H33" s="47">
        <v>10.5725</v>
      </c>
      <c r="I33" s="47">
        <v>156.6</v>
      </c>
      <c r="L33" s="47">
        <v>737.6</v>
      </c>
      <c r="M33" s="47">
        <v>9565.94</v>
      </c>
      <c r="N33" s="47">
        <v>9369.23</v>
      </c>
      <c r="P33" s="47">
        <v>659.6</v>
      </c>
      <c r="Q33" s="47">
        <v>6221.5</v>
      </c>
      <c r="R33" s="47">
        <v>6074.4</v>
      </c>
      <c r="T33" s="35">
        <v>0.72</v>
      </c>
      <c r="U33" s="35">
        <v>762</v>
      </c>
    </row>
    <row r="34" spans="2:21" x14ac:dyDescent="0.25">
      <c r="B34" s="47">
        <v>28.214320000000001</v>
      </c>
      <c r="C34" s="47">
        <v>0</v>
      </c>
      <c r="H34" s="47">
        <v>10.5929</v>
      </c>
      <c r="I34" s="47">
        <v>165.42857000000001</v>
      </c>
      <c r="L34" s="47">
        <v>737.5</v>
      </c>
      <c r="M34" s="47">
        <v>9477.5499999999993</v>
      </c>
      <c r="N34" s="47">
        <v>9366.89</v>
      </c>
      <c r="P34" s="47">
        <v>659.5</v>
      </c>
      <c r="Q34" s="47">
        <v>6262.16</v>
      </c>
      <c r="R34" s="47">
        <v>6072.69</v>
      </c>
      <c r="T34" s="35">
        <v>0.76</v>
      </c>
      <c r="U34" s="35">
        <v>360</v>
      </c>
    </row>
    <row r="35" spans="2:21" x14ac:dyDescent="0.25">
      <c r="B35" s="47">
        <v>32.674419999999998</v>
      </c>
      <c r="C35" s="48">
        <v>1.36456E-6</v>
      </c>
      <c r="D35" s="1"/>
      <c r="E35" s="66"/>
      <c r="H35" s="47">
        <v>10.6134</v>
      </c>
      <c r="I35" s="47">
        <v>157.45714000000001</v>
      </c>
      <c r="L35" s="47">
        <v>737.4</v>
      </c>
      <c r="M35" s="47">
        <v>9447.44</v>
      </c>
      <c r="N35" s="47">
        <v>9364.82</v>
      </c>
      <c r="P35" s="47">
        <v>659.4</v>
      </c>
      <c r="Q35" s="47">
        <v>6246.22</v>
      </c>
      <c r="R35" s="47">
        <v>6070.94</v>
      </c>
      <c r="T35" s="35">
        <v>0.8</v>
      </c>
      <c r="U35" s="35">
        <v>173</v>
      </c>
    </row>
    <row r="36" spans="2:21" x14ac:dyDescent="0.25">
      <c r="B36" s="47">
        <v>37.839559999999999</v>
      </c>
      <c r="C36" s="48">
        <v>3.9112799999999996E-6</v>
      </c>
      <c r="D36" s="1"/>
      <c r="E36" s="66"/>
      <c r="H36" s="47">
        <v>10.633800000000001</v>
      </c>
      <c r="I36" s="47">
        <v>155.11429000000001</v>
      </c>
      <c r="L36" s="47">
        <v>737.3</v>
      </c>
      <c r="M36" s="47">
        <v>9420.99</v>
      </c>
      <c r="N36" s="47">
        <v>9362.8700000000008</v>
      </c>
      <c r="P36" s="47">
        <v>659.3</v>
      </c>
      <c r="Q36" s="47">
        <v>6240.84</v>
      </c>
      <c r="R36" s="47">
        <v>6069.01</v>
      </c>
      <c r="T36" s="35">
        <v>0.84</v>
      </c>
      <c r="U36" s="35">
        <v>150</v>
      </c>
    </row>
    <row r="37" spans="2:21" x14ac:dyDescent="0.25">
      <c r="B37" s="47">
        <v>43.821210000000001</v>
      </c>
      <c r="C37" s="48">
        <v>4.09424E-6</v>
      </c>
      <c r="D37" s="1"/>
      <c r="E37" s="66"/>
      <c r="H37" s="47">
        <v>10.654299999999999</v>
      </c>
      <c r="I37" s="47">
        <v>150.08571000000001</v>
      </c>
      <c r="L37" s="47">
        <v>737.2</v>
      </c>
      <c r="M37" s="47">
        <v>9520.5400000000009</v>
      </c>
      <c r="N37" s="47">
        <v>9360.93</v>
      </c>
      <c r="P37" s="47">
        <v>659.2</v>
      </c>
      <c r="Q37" s="47">
        <v>6263.64</v>
      </c>
      <c r="R37" s="47">
        <v>6066.88</v>
      </c>
      <c r="T37" s="35">
        <v>0.88</v>
      </c>
      <c r="U37" s="35">
        <v>239</v>
      </c>
    </row>
    <row r="38" spans="2:21" x14ac:dyDescent="0.25">
      <c r="B38" s="47">
        <v>50.748429999999999</v>
      </c>
      <c r="C38" s="48">
        <v>1.9309500000000001E-6</v>
      </c>
      <c r="D38" s="1"/>
      <c r="E38" s="66"/>
      <c r="H38" s="47">
        <v>10.6747</v>
      </c>
      <c r="I38" s="47">
        <v>153.97143</v>
      </c>
      <c r="L38" s="47">
        <v>737.1</v>
      </c>
      <c r="M38" s="47">
        <v>9547.9599999999991</v>
      </c>
      <c r="N38" s="47">
        <v>9358.94</v>
      </c>
      <c r="P38" s="47">
        <v>659.1</v>
      </c>
      <c r="Q38" s="47">
        <v>6341.74</v>
      </c>
      <c r="R38" s="47">
        <v>6064.57</v>
      </c>
      <c r="T38" s="35">
        <v>0.92</v>
      </c>
      <c r="U38" s="35">
        <v>403</v>
      </c>
    </row>
    <row r="39" spans="2:21" x14ac:dyDescent="0.25">
      <c r="B39" s="47">
        <v>58.770699999999998</v>
      </c>
      <c r="C39" s="48">
        <v>4.0147299999999998E-7</v>
      </c>
      <c r="D39" s="1"/>
      <c r="E39" s="66"/>
      <c r="H39" s="47">
        <v>10.6952</v>
      </c>
      <c r="I39" s="47">
        <v>149.80000000000001</v>
      </c>
      <c r="L39" s="47">
        <v>737</v>
      </c>
      <c r="M39" s="47">
        <v>9484.5499999999993</v>
      </c>
      <c r="N39" s="47">
        <v>9356.7900000000009</v>
      </c>
      <c r="P39" s="47">
        <v>659</v>
      </c>
      <c r="Q39" s="47">
        <v>6372.85</v>
      </c>
      <c r="R39" s="47">
        <v>6062.16</v>
      </c>
      <c r="T39" s="35">
        <v>0.96</v>
      </c>
      <c r="U39" s="35">
        <v>328</v>
      </c>
    </row>
    <row r="40" spans="2:21" x14ac:dyDescent="0.25">
      <c r="B40" s="47">
        <v>68.061130000000006</v>
      </c>
      <c r="C40" s="48">
        <v>1.8050100000000002E-8</v>
      </c>
      <c r="D40" s="1"/>
      <c r="E40" s="66"/>
      <c r="H40" s="47">
        <v>10.7156</v>
      </c>
      <c r="I40" s="47">
        <v>144.74286000000001</v>
      </c>
      <c r="L40" s="47">
        <v>736.9</v>
      </c>
      <c r="M40" s="47">
        <v>9533.56</v>
      </c>
      <c r="N40" s="47">
        <v>9354.27</v>
      </c>
      <c r="P40" s="47">
        <v>658.9</v>
      </c>
      <c r="Q40" s="47">
        <v>6306.36</v>
      </c>
      <c r="R40" s="47">
        <v>6059.73</v>
      </c>
      <c r="T40" s="35">
        <v>1</v>
      </c>
      <c r="U40" s="35">
        <v>144</v>
      </c>
    </row>
    <row r="41" spans="2:21" x14ac:dyDescent="0.25">
      <c r="B41" s="47">
        <v>78.820179999999993</v>
      </c>
      <c r="C41" s="47">
        <v>0</v>
      </c>
      <c r="H41" s="47">
        <v>10.7361</v>
      </c>
      <c r="I41" s="47">
        <v>139.37143</v>
      </c>
      <c r="L41" s="47">
        <v>736.8</v>
      </c>
      <c r="M41" s="47">
        <v>9627.41</v>
      </c>
      <c r="N41" s="47">
        <v>9351.51</v>
      </c>
      <c r="P41" s="47">
        <v>658.8</v>
      </c>
      <c r="Q41" s="47">
        <v>6241.97</v>
      </c>
      <c r="R41" s="47">
        <v>6057.3</v>
      </c>
      <c r="T41" s="35">
        <v>1.04</v>
      </c>
      <c r="U41" s="35">
        <v>88</v>
      </c>
    </row>
    <row r="42" spans="2:21" x14ac:dyDescent="0.25">
      <c r="B42" s="47">
        <v>91.280010000000004</v>
      </c>
      <c r="C42" s="47">
        <v>0</v>
      </c>
      <c r="H42" s="47">
        <v>10.756500000000001</v>
      </c>
      <c r="I42" s="47">
        <v>135.80000000000001</v>
      </c>
      <c r="L42" s="47">
        <v>736.7</v>
      </c>
      <c r="M42" s="47">
        <v>9658</v>
      </c>
      <c r="N42" s="47">
        <v>9348.56</v>
      </c>
      <c r="P42" s="47">
        <v>658.7</v>
      </c>
      <c r="Q42" s="47">
        <v>6233.81</v>
      </c>
      <c r="R42" s="47">
        <v>6055.03</v>
      </c>
      <c r="T42" s="35">
        <v>1.08</v>
      </c>
      <c r="U42" s="35">
        <v>90</v>
      </c>
    </row>
    <row r="43" spans="2:21" x14ac:dyDescent="0.25">
      <c r="B43" s="47">
        <v>105.70947</v>
      </c>
      <c r="C43" s="47">
        <v>0</v>
      </c>
      <c r="H43" s="47">
        <v>10.776899999999999</v>
      </c>
      <c r="I43" s="47">
        <v>137.74286000000001</v>
      </c>
      <c r="L43" s="47">
        <v>736.6</v>
      </c>
      <c r="M43" s="47">
        <v>9644.27</v>
      </c>
      <c r="N43" s="47">
        <v>9345.19</v>
      </c>
      <c r="P43" s="47">
        <v>658.6</v>
      </c>
      <c r="Q43" s="47">
        <v>6214.81</v>
      </c>
      <c r="R43" s="47">
        <v>6052.95</v>
      </c>
      <c r="T43" s="35">
        <v>1.1200000000000001</v>
      </c>
      <c r="U43" s="35">
        <v>81</v>
      </c>
    </row>
    <row r="44" spans="2:21" x14ac:dyDescent="0.25">
      <c r="B44" s="47">
        <v>122.41994</v>
      </c>
      <c r="C44" s="47">
        <v>0</v>
      </c>
      <c r="H44" s="47">
        <v>10.7974</v>
      </c>
      <c r="I44" s="47">
        <v>137.19999999999999</v>
      </c>
      <c r="L44" s="47">
        <v>736.5</v>
      </c>
      <c r="M44" s="47">
        <v>9725.1299999999992</v>
      </c>
      <c r="N44" s="47">
        <v>9341.41</v>
      </c>
      <c r="P44" s="47">
        <v>658.5</v>
      </c>
      <c r="Q44" s="47">
        <v>6218.1</v>
      </c>
      <c r="R44" s="47">
        <v>6050.82</v>
      </c>
      <c r="T44" s="35">
        <v>1.1599999999999999</v>
      </c>
      <c r="U44" s="35">
        <v>80</v>
      </c>
    </row>
    <row r="45" spans="2:21" x14ac:dyDescent="0.25">
      <c r="B45" s="47">
        <v>141.77198999999999</v>
      </c>
      <c r="C45" s="47">
        <v>0</v>
      </c>
      <c r="H45" s="47">
        <v>10.8178</v>
      </c>
      <c r="I45" s="47">
        <v>145.11429000000001</v>
      </c>
      <c r="L45" s="47">
        <v>736.4</v>
      </c>
      <c r="M45" s="47">
        <v>9762.27</v>
      </c>
      <c r="N45" s="47">
        <v>9337.44</v>
      </c>
      <c r="P45" s="47">
        <v>658.4</v>
      </c>
      <c r="Q45" s="47">
        <v>6324.86</v>
      </c>
      <c r="R45" s="47">
        <v>6048.44</v>
      </c>
      <c r="T45" s="35">
        <v>1.2</v>
      </c>
      <c r="U45" s="35">
        <v>89</v>
      </c>
    </row>
    <row r="46" spans="2:21" x14ac:dyDescent="0.25">
      <c r="B46" s="47">
        <v>164.1832</v>
      </c>
      <c r="C46" s="48">
        <v>1.40517E-10</v>
      </c>
      <c r="D46" s="1"/>
      <c r="E46" s="66"/>
      <c r="H46" s="47">
        <v>10.8383</v>
      </c>
      <c r="I46" s="47">
        <v>153.77143000000001</v>
      </c>
      <c r="L46" s="47">
        <v>736.3</v>
      </c>
      <c r="M46" s="47">
        <v>9725.33</v>
      </c>
      <c r="N46" s="47">
        <v>9333.39</v>
      </c>
      <c r="P46" s="47">
        <v>658.3</v>
      </c>
      <c r="Q46" s="47">
        <v>6402.96</v>
      </c>
      <c r="R46" s="47">
        <v>6045.81</v>
      </c>
      <c r="T46" s="35">
        <v>1.24</v>
      </c>
      <c r="U46" s="35">
        <v>83</v>
      </c>
    </row>
    <row r="47" spans="2:21" x14ac:dyDescent="0.25">
      <c r="B47" s="47">
        <v>190.13713000000001</v>
      </c>
      <c r="C47" s="48">
        <v>7.0887399999999999E-10</v>
      </c>
      <c r="D47" s="1"/>
      <c r="E47" s="66"/>
      <c r="H47" s="47">
        <v>10.858700000000001</v>
      </c>
      <c r="I47" s="47">
        <v>152.82857000000001</v>
      </c>
      <c r="L47" s="47">
        <v>736.2</v>
      </c>
      <c r="M47" s="47">
        <v>9683.19</v>
      </c>
      <c r="N47" s="47">
        <v>9329.27</v>
      </c>
      <c r="P47" s="47">
        <v>658.2</v>
      </c>
      <c r="Q47" s="47">
        <v>6402.19</v>
      </c>
      <c r="R47" s="47">
        <v>6042.96</v>
      </c>
      <c r="T47" s="35">
        <v>1.28</v>
      </c>
      <c r="U47" s="35">
        <v>71</v>
      </c>
    </row>
    <row r="48" spans="2:21" x14ac:dyDescent="0.25">
      <c r="B48" s="47">
        <v>220.19386</v>
      </c>
      <c r="C48" s="48">
        <v>1.4620200000000001E-9</v>
      </c>
      <c r="D48" s="1"/>
      <c r="E48" s="66"/>
      <c r="H48" s="47">
        <v>10.879200000000001</v>
      </c>
      <c r="I48" s="47">
        <v>146.31429</v>
      </c>
      <c r="L48" s="47">
        <v>736.1</v>
      </c>
      <c r="M48" s="47">
        <v>9656.17</v>
      </c>
      <c r="N48" s="47">
        <v>9325.18</v>
      </c>
      <c r="P48" s="47">
        <v>658.1</v>
      </c>
      <c r="Q48" s="47">
        <v>6349.88</v>
      </c>
      <c r="R48" s="47">
        <v>6039.95</v>
      </c>
      <c r="T48" s="35">
        <v>1.32</v>
      </c>
      <c r="U48" s="35">
        <v>66</v>
      </c>
    </row>
    <row r="49" spans="2:21" x14ac:dyDescent="0.25">
      <c r="B49" s="47">
        <v>255.00193999999999</v>
      </c>
      <c r="C49" s="48">
        <v>1.6310500000000001E-9</v>
      </c>
      <c r="D49" s="1"/>
      <c r="E49" s="66"/>
      <c r="H49" s="47">
        <v>10.8996</v>
      </c>
      <c r="I49" s="47">
        <v>139.31429</v>
      </c>
      <c r="L49" s="47">
        <v>736</v>
      </c>
      <c r="M49" s="47">
        <v>9682.16</v>
      </c>
      <c r="N49" s="47">
        <v>9321.1200000000008</v>
      </c>
      <c r="P49" s="47">
        <v>658</v>
      </c>
      <c r="Q49" s="47">
        <v>6315.77</v>
      </c>
      <c r="R49" s="47">
        <v>6036.98</v>
      </c>
      <c r="T49" s="35">
        <v>1.36</v>
      </c>
      <c r="U49" s="35">
        <v>75</v>
      </c>
    </row>
    <row r="50" spans="2:21" x14ac:dyDescent="0.25">
      <c r="B50" s="47">
        <v>295.31243999999998</v>
      </c>
      <c r="C50" s="48">
        <v>1.07161E-9</v>
      </c>
      <c r="D50" s="1"/>
      <c r="E50" s="66"/>
      <c r="H50" s="47">
        <v>10.9201</v>
      </c>
      <c r="I50" s="47">
        <v>147.05714</v>
      </c>
      <c r="L50" s="47">
        <v>735.9</v>
      </c>
      <c r="M50" s="47">
        <v>9713.0499999999993</v>
      </c>
      <c r="N50" s="47">
        <v>9316.77</v>
      </c>
      <c r="P50" s="47">
        <v>657.9</v>
      </c>
      <c r="Q50" s="47">
        <v>6277.76</v>
      </c>
      <c r="R50" s="47">
        <v>6034.14</v>
      </c>
      <c r="T50" s="35">
        <v>1.4</v>
      </c>
      <c r="U50" s="35">
        <v>79</v>
      </c>
    </row>
    <row r="51" spans="2:21" x14ac:dyDescent="0.25">
      <c r="B51" s="47">
        <v>341.99518</v>
      </c>
      <c r="C51" s="48">
        <v>3.96858E-10</v>
      </c>
      <c r="D51" s="1"/>
      <c r="E51" s="66"/>
      <c r="H51" s="47">
        <v>10.9405</v>
      </c>
      <c r="I51" s="47">
        <v>155.94286</v>
      </c>
      <c r="L51" s="47">
        <v>735.8</v>
      </c>
      <c r="M51" s="47">
        <v>9881.7800000000007</v>
      </c>
      <c r="N51" s="47">
        <v>9312.14</v>
      </c>
      <c r="P51" s="47">
        <v>657.8</v>
      </c>
      <c r="Q51" s="47">
        <v>6280.18</v>
      </c>
      <c r="R51" s="47">
        <v>6031.39</v>
      </c>
      <c r="T51" s="35">
        <v>1.44</v>
      </c>
      <c r="U51" s="35">
        <v>72</v>
      </c>
    </row>
    <row r="52" spans="2:21" x14ac:dyDescent="0.25">
      <c r="B52" s="47">
        <v>396.05752999999999</v>
      </c>
      <c r="C52" s="48">
        <v>6.2643000000000003E-11</v>
      </c>
      <c r="D52" s="1"/>
      <c r="E52" s="66"/>
      <c r="H52" s="47">
        <v>10.961</v>
      </c>
      <c r="I52" s="47">
        <v>152.37143</v>
      </c>
      <c r="L52" s="47">
        <v>735.7</v>
      </c>
      <c r="M52" s="47">
        <v>9832.39</v>
      </c>
      <c r="N52" s="47">
        <v>9307.4599999999991</v>
      </c>
      <c r="P52" s="47">
        <v>657.7</v>
      </c>
      <c r="Q52" s="47">
        <v>6320.93</v>
      </c>
      <c r="R52" s="47">
        <v>6028.62</v>
      </c>
      <c r="T52" s="35">
        <v>1.48</v>
      </c>
      <c r="U52" s="35">
        <v>73</v>
      </c>
    </row>
    <row r="53" spans="2:21" x14ac:dyDescent="0.25">
      <c r="B53" s="47">
        <v>458.66595000000001</v>
      </c>
      <c r="C53" s="47">
        <v>0</v>
      </c>
      <c r="H53" s="47">
        <v>10.981400000000001</v>
      </c>
      <c r="I53" s="47">
        <v>146.88570999999999</v>
      </c>
      <c r="L53" s="47">
        <v>735.6</v>
      </c>
      <c r="M53" s="47">
        <v>9653.0400000000009</v>
      </c>
      <c r="N53" s="47">
        <v>9302.86</v>
      </c>
      <c r="P53" s="47">
        <v>657.6</v>
      </c>
      <c r="Q53" s="47">
        <v>6349.01</v>
      </c>
      <c r="R53" s="47">
        <v>6025.67</v>
      </c>
      <c r="T53" s="35">
        <v>1.52</v>
      </c>
      <c r="U53" s="35">
        <v>78</v>
      </c>
    </row>
    <row r="54" spans="2:21" x14ac:dyDescent="0.25">
      <c r="B54" s="47">
        <v>531.17151000000001</v>
      </c>
      <c r="C54" s="47">
        <v>0</v>
      </c>
      <c r="H54" s="47">
        <v>11.001799999999999</v>
      </c>
      <c r="I54" s="47">
        <v>138.48571000000001</v>
      </c>
      <c r="L54" s="47">
        <v>735.5</v>
      </c>
      <c r="M54" s="47">
        <v>9602.52</v>
      </c>
      <c r="N54" s="47">
        <v>9298.4</v>
      </c>
      <c r="P54" s="47">
        <v>657.5</v>
      </c>
      <c r="Q54" s="47">
        <v>6421.87</v>
      </c>
      <c r="R54" s="47">
        <v>6022.54</v>
      </c>
      <c r="T54" s="35">
        <v>1.56</v>
      </c>
      <c r="U54" s="35">
        <v>78</v>
      </c>
    </row>
    <row r="55" spans="2:21" x14ac:dyDescent="0.25">
      <c r="B55" s="47">
        <v>615.13867000000005</v>
      </c>
      <c r="C55" s="47">
        <v>0</v>
      </c>
      <c r="H55" s="47">
        <v>11.0223</v>
      </c>
      <c r="I55" s="47">
        <v>140.17142999999999</v>
      </c>
      <c r="L55" s="47">
        <v>735.4</v>
      </c>
      <c r="M55" s="47">
        <v>9593.64</v>
      </c>
      <c r="N55" s="47">
        <v>9294.2900000000009</v>
      </c>
      <c r="P55" s="47">
        <v>657.4</v>
      </c>
      <c r="Q55" s="47">
        <v>6392.49</v>
      </c>
      <c r="R55" s="47">
        <v>6019.36</v>
      </c>
      <c r="T55" s="35">
        <v>1.6</v>
      </c>
      <c r="U55" s="35">
        <v>68</v>
      </c>
    </row>
    <row r="56" spans="2:21" x14ac:dyDescent="0.25">
      <c r="B56" s="47">
        <v>712.37932999999998</v>
      </c>
      <c r="C56" s="47">
        <v>0</v>
      </c>
      <c r="H56" s="47">
        <v>11.0427</v>
      </c>
      <c r="I56" s="47">
        <v>141.88570999999999</v>
      </c>
      <c r="L56" s="47">
        <v>735.3</v>
      </c>
      <c r="M56" s="47">
        <v>9639.5499999999993</v>
      </c>
      <c r="N56" s="47">
        <v>9290.3799999999992</v>
      </c>
      <c r="P56" s="47">
        <v>657.3</v>
      </c>
      <c r="Q56" s="47">
        <v>6284.56</v>
      </c>
      <c r="R56" s="47">
        <v>6016.33</v>
      </c>
      <c r="T56" s="35">
        <v>1.64</v>
      </c>
      <c r="U56" s="35">
        <v>72</v>
      </c>
    </row>
    <row r="57" spans="2:21" x14ac:dyDescent="0.25">
      <c r="B57" s="47">
        <v>824.99170000000004</v>
      </c>
      <c r="C57" s="47">
        <v>0</v>
      </c>
      <c r="H57" s="47">
        <v>11.0632</v>
      </c>
      <c r="I57" s="47">
        <v>149.42857000000001</v>
      </c>
      <c r="L57" s="47">
        <v>735.2</v>
      </c>
      <c r="M57" s="47">
        <v>9670.2900000000009</v>
      </c>
      <c r="N57" s="47">
        <v>9286.35</v>
      </c>
      <c r="P57" s="47">
        <v>657.2</v>
      </c>
      <c r="Q57" s="47">
        <v>6201.82</v>
      </c>
      <c r="R57" s="47">
        <v>6013.37</v>
      </c>
      <c r="T57" s="35">
        <v>1.68</v>
      </c>
      <c r="U57" s="35">
        <v>134</v>
      </c>
    </row>
    <row r="58" spans="2:21" x14ac:dyDescent="0.25">
      <c r="B58" s="47">
        <v>955.40570000000002</v>
      </c>
      <c r="C58" s="47">
        <v>0</v>
      </c>
      <c r="H58" s="47">
        <v>11.083600000000001</v>
      </c>
      <c r="I58" s="47">
        <v>155.28570999999999</v>
      </c>
      <c r="L58" s="47">
        <v>735.1</v>
      </c>
      <c r="M58" s="47">
        <v>9698.4699999999993</v>
      </c>
      <c r="N58" s="47">
        <v>9282.27</v>
      </c>
      <c r="P58" s="47">
        <v>657.1</v>
      </c>
      <c r="Q58" s="47">
        <v>6268</v>
      </c>
      <c r="R58" s="47">
        <v>6010.43</v>
      </c>
      <c r="T58" s="35">
        <v>1.72</v>
      </c>
      <c r="U58" s="35">
        <v>256</v>
      </c>
    </row>
    <row r="59" spans="2:21" x14ac:dyDescent="0.25">
      <c r="B59" s="47">
        <v>1106.43542</v>
      </c>
      <c r="C59" s="47">
        <v>0</v>
      </c>
      <c r="H59" s="47">
        <v>11.104100000000001</v>
      </c>
      <c r="I59" s="47">
        <v>155.45714000000001</v>
      </c>
      <c r="L59" s="47">
        <v>735</v>
      </c>
      <c r="M59" s="47">
        <v>9613.44</v>
      </c>
      <c r="N59" s="47">
        <v>9278.11</v>
      </c>
      <c r="P59" s="47">
        <v>657</v>
      </c>
      <c r="Q59" s="47">
        <v>6394.64</v>
      </c>
      <c r="R59" s="47">
        <v>6007.35</v>
      </c>
      <c r="T59" s="35">
        <v>1.76</v>
      </c>
      <c r="U59" s="35">
        <v>254</v>
      </c>
    </row>
    <row r="60" spans="2:21" x14ac:dyDescent="0.25">
      <c r="B60" s="47">
        <v>1281.3398400000001</v>
      </c>
      <c r="C60" s="47">
        <v>0</v>
      </c>
      <c r="H60" s="47">
        <v>11.124499999999999</v>
      </c>
      <c r="I60" s="47">
        <v>149.85713999999999</v>
      </c>
      <c r="L60" s="47">
        <v>734.9</v>
      </c>
      <c r="M60" s="47">
        <v>9610.2999999999993</v>
      </c>
      <c r="N60" s="47">
        <v>9273.74</v>
      </c>
      <c r="P60" s="47">
        <v>656.9</v>
      </c>
      <c r="Q60" s="47">
        <v>6472.05</v>
      </c>
      <c r="R60" s="47">
        <v>6003.95</v>
      </c>
      <c r="T60" s="35">
        <v>1.8</v>
      </c>
      <c r="U60" s="35">
        <v>140</v>
      </c>
    </row>
    <row r="61" spans="2:21" x14ac:dyDescent="0.25">
      <c r="B61" s="47">
        <v>1483.8930700000001</v>
      </c>
      <c r="C61" s="47">
        <v>0</v>
      </c>
      <c r="H61" s="47">
        <v>11.145</v>
      </c>
      <c r="I61" s="47">
        <v>145.11429000000001</v>
      </c>
      <c r="L61" s="47">
        <v>734.8</v>
      </c>
      <c r="M61" s="47">
        <v>9751.27</v>
      </c>
      <c r="N61" s="47">
        <v>9269.32</v>
      </c>
      <c r="P61" s="47">
        <v>656.8</v>
      </c>
      <c r="Q61" s="47">
        <v>6492.61</v>
      </c>
      <c r="R61" s="47">
        <v>6000.19</v>
      </c>
      <c r="T61" s="35">
        <v>1.84</v>
      </c>
      <c r="U61" s="35">
        <v>66</v>
      </c>
    </row>
    <row r="62" spans="2:21" x14ac:dyDescent="0.25">
      <c r="B62" s="47">
        <v>1718.4657</v>
      </c>
      <c r="C62" s="47">
        <v>0</v>
      </c>
      <c r="H62" s="47">
        <v>11.1654</v>
      </c>
      <c r="I62" s="47">
        <v>143.25713999999999</v>
      </c>
      <c r="L62" s="47">
        <v>734.7</v>
      </c>
      <c r="M62" s="47">
        <v>9668.2099999999991</v>
      </c>
      <c r="N62" s="47">
        <v>9265.1200000000008</v>
      </c>
      <c r="P62" s="47">
        <v>656.7</v>
      </c>
      <c r="Q62" s="47">
        <v>6440.09</v>
      </c>
      <c r="R62" s="47">
        <v>5996.26</v>
      </c>
      <c r="T62" s="35">
        <v>1.88</v>
      </c>
      <c r="U62" s="35">
        <v>57</v>
      </c>
    </row>
    <row r="63" spans="2:21" x14ac:dyDescent="0.25">
      <c r="B63" s="47">
        <v>1990.1193800000001</v>
      </c>
      <c r="C63" s="47">
        <v>0</v>
      </c>
      <c r="H63" s="47">
        <v>11.1859</v>
      </c>
      <c r="I63" s="47">
        <v>141.42857000000001</v>
      </c>
      <c r="L63" s="47">
        <v>734.6</v>
      </c>
      <c r="M63" s="47">
        <v>9525.86</v>
      </c>
      <c r="N63" s="47">
        <v>9261.0400000000009</v>
      </c>
      <c r="P63" s="47">
        <v>656.6</v>
      </c>
      <c r="Q63" s="47">
        <v>6366.46</v>
      </c>
      <c r="R63" s="47">
        <v>5992.24</v>
      </c>
      <c r="T63" s="35">
        <v>1.92</v>
      </c>
      <c r="U63" s="35">
        <v>51</v>
      </c>
    </row>
    <row r="64" spans="2:21" x14ac:dyDescent="0.25">
      <c r="B64" s="47">
        <v>2304.7158199999999</v>
      </c>
      <c r="C64" s="47">
        <v>0</v>
      </c>
      <c r="H64" s="47">
        <v>11.206300000000001</v>
      </c>
      <c r="I64" s="47">
        <v>139.74286000000001</v>
      </c>
      <c r="L64" s="47">
        <v>734.5</v>
      </c>
      <c r="M64" s="47">
        <v>9509.3700000000008</v>
      </c>
      <c r="N64" s="47">
        <v>9256.89</v>
      </c>
      <c r="P64" s="47">
        <v>656.5</v>
      </c>
      <c r="Q64" s="47">
        <v>6430.56</v>
      </c>
      <c r="R64" s="47">
        <v>5988.14</v>
      </c>
      <c r="T64" s="35">
        <v>1.96</v>
      </c>
      <c r="U64" s="35">
        <v>49</v>
      </c>
    </row>
    <row r="65" spans="2:21" x14ac:dyDescent="0.25">
      <c r="B65" s="47">
        <v>2669.0434599999999</v>
      </c>
      <c r="C65" s="47">
        <v>0</v>
      </c>
      <c r="H65" s="47">
        <v>11.226800000000001</v>
      </c>
      <c r="I65" s="47">
        <v>148.19999999999999</v>
      </c>
      <c r="L65" s="47">
        <v>734.4</v>
      </c>
      <c r="M65" s="47">
        <v>9632.0499999999993</v>
      </c>
      <c r="N65" s="47">
        <v>9252.77</v>
      </c>
      <c r="P65" s="47">
        <v>656.4</v>
      </c>
      <c r="Q65" s="47">
        <v>6511.82</v>
      </c>
      <c r="R65" s="47">
        <v>5984</v>
      </c>
      <c r="T65" s="35">
        <v>2</v>
      </c>
      <c r="U65" s="35">
        <v>55</v>
      </c>
    </row>
    <row r="66" spans="2:21" x14ac:dyDescent="0.25">
      <c r="B66" s="47">
        <v>3090.96387</v>
      </c>
      <c r="C66" s="47">
        <v>0</v>
      </c>
      <c r="H66" s="47">
        <v>11.247199999999999</v>
      </c>
      <c r="I66" s="47">
        <v>148.85713999999999</v>
      </c>
      <c r="L66" s="47">
        <v>734.3</v>
      </c>
      <c r="M66" s="47">
        <v>9701.4599999999991</v>
      </c>
      <c r="N66" s="47">
        <v>9248.5499999999993</v>
      </c>
      <c r="P66" s="47">
        <v>656.3</v>
      </c>
      <c r="Q66" s="47">
        <v>6496.04</v>
      </c>
      <c r="R66" s="47">
        <v>5979.68</v>
      </c>
      <c r="T66" s="35">
        <v>2.04</v>
      </c>
      <c r="U66" s="35">
        <v>43</v>
      </c>
    </row>
    <row r="67" spans="2:21" x14ac:dyDescent="0.25">
      <c r="B67" s="47">
        <v>3579.5808099999999</v>
      </c>
      <c r="C67" s="47">
        <v>0</v>
      </c>
      <c r="H67" s="47">
        <v>11.2676</v>
      </c>
      <c r="I67" s="47">
        <v>147.65714</v>
      </c>
      <c r="L67" s="47">
        <v>734.2</v>
      </c>
      <c r="M67" s="47">
        <v>9701.2800000000007</v>
      </c>
      <c r="N67" s="47">
        <v>9243.85</v>
      </c>
      <c r="P67" s="47">
        <v>656.2</v>
      </c>
      <c r="Q67" s="47">
        <v>6538.1</v>
      </c>
      <c r="R67" s="47">
        <v>5975.02</v>
      </c>
      <c r="T67" s="35">
        <v>2.08</v>
      </c>
      <c r="U67" s="35">
        <v>39</v>
      </c>
    </row>
    <row r="68" spans="2:21" x14ac:dyDescent="0.25">
      <c r="B68" s="47">
        <v>4145.4379900000004</v>
      </c>
      <c r="C68" s="47">
        <v>0</v>
      </c>
      <c r="H68" s="47">
        <v>11.2881</v>
      </c>
      <c r="I68" s="47">
        <v>151.48571000000001</v>
      </c>
      <c r="L68" s="47">
        <v>734.1</v>
      </c>
      <c r="M68" s="47">
        <v>9799.17</v>
      </c>
      <c r="N68" s="47">
        <v>9238.76</v>
      </c>
      <c r="P68" s="47">
        <v>656.1</v>
      </c>
      <c r="Q68" s="47">
        <v>6594.75</v>
      </c>
      <c r="R68" s="47">
        <v>5970.12</v>
      </c>
      <c r="T68" s="35">
        <v>2.12</v>
      </c>
      <c r="U68" s="35">
        <v>45</v>
      </c>
    </row>
    <row r="69" spans="2:21" x14ac:dyDescent="0.25">
      <c r="B69" s="47">
        <v>4800.7456099999999</v>
      </c>
      <c r="C69" s="47">
        <v>0</v>
      </c>
      <c r="H69" s="47">
        <v>11.3085</v>
      </c>
      <c r="I69" s="47">
        <v>153.6</v>
      </c>
      <c r="L69" s="47">
        <v>734</v>
      </c>
      <c r="M69" s="47">
        <v>9724.2800000000007</v>
      </c>
      <c r="N69" s="47">
        <v>9233.56</v>
      </c>
      <c r="P69" s="47">
        <v>656</v>
      </c>
      <c r="Q69" s="47">
        <v>6566.18</v>
      </c>
      <c r="R69" s="47">
        <v>5965.02</v>
      </c>
      <c r="T69" s="35">
        <v>2.16</v>
      </c>
      <c r="U69" s="35">
        <v>44</v>
      </c>
    </row>
    <row r="70" spans="2:21" x14ac:dyDescent="0.25">
      <c r="B70" s="47">
        <v>5559.6435499999998</v>
      </c>
      <c r="C70" s="47">
        <v>0</v>
      </c>
      <c r="H70" s="47">
        <v>11.329000000000001</v>
      </c>
      <c r="I70" s="47">
        <v>149.4</v>
      </c>
      <c r="L70" s="47">
        <v>733.9</v>
      </c>
      <c r="M70" s="47">
        <v>9670.73</v>
      </c>
      <c r="N70" s="47">
        <v>9228.27</v>
      </c>
      <c r="P70" s="47">
        <v>655.9</v>
      </c>
      <c r="Q70" s="47">
        <v>6635</v>
      </c>
      <c r="R70" s="47">
        <v>5959.52</v>
      </c>
      <c r="T70" s="35">
        <v>2.2000000000000002</v>
      </c>
      <c r="U70" s="35">
        <v>45</v>
      </c>
    </row>
    <row r="71" spans="2:21" x14ac:dyDescent="0.25">
      <c r="B71" s="47">
        <v>6438.5078100000001</v>
      </c>
      <c r="C71" s="47">
        <v>0</v>
      </c>
      <c r="H71" s="47">
        <v>11.349399999999999</v>
      </c>
      <c r="I71" s="47">
        <v>151.6</v>
      </c>
      <c r="L71" s="47">
        <v>733.8</v>
      </c>
      <c r="M71" s="47">
        <v>9729.25</v>
      </c>
      <c r="N71" s="47">
        <v>9222.94</v>
      </c>
      <c r="P71" s="47">
        <v>655.8</v>
      </c>
      <c r="Q71" s="47">
        <v>6755.19</v>
      </c>
      <c r="R71" s="47">
        <v>5953.61</v>
      </c>
      <c r="T71" s="35">
        <v>2.2400000000000002</v>
      </c>
      <c r="U71" s="35">
        <v>38</v>
      </c>
    </row>
    <row r="72" spans="2:21" x14ac:dyDescent="0.25">
      <c r="B72" s="47">
        <v>7456.3017600000003</v>
      </c>
      <c r="C72" s="47">
        <v>0</v>
      </c>
      <c r="H72" s="47">
        <v>11.369899999999999</v>
      </c>
      <c r="I72" s="47">
        <v>153.88570999999999</v>
      </c>
      <c r="L72" s="47">
        <v>733.7</v>
      </c>
      <c r="M72" s="47">
        <v>9687.33</v>
      </c>
      <c r="N72" s="47">
        <v>9217.85</v>
      </c>
      <c r="P72" s="47">
        <v>655.7</v>
      </c>
      <c r="Q72" s="47">
        <v>6800.53</v>
      </c>
      <c r="R72" s="47">
        <v>5947.29</v>
      </c>
      <c r="T72" s="35">
        <v>2.2799999999999998</v>
      </c>
      <c r="U72" s="35">
        <v>39</v>
      </c>
    </row>
    <row r="73" spans="2:21" x14ac:dyDescent="0.25">
      <c r="B73" s="47">
        <v>8634.9882799999996</v>
      </c>
      <c r="C73" s="47">
        <v>0</v>
      </c>
      <c r="H73" s="47">
        <v>11.3903</v>
      </c>
      <c r="I73" s="47">
        <v>158.80000000000001</v>
      </c>
      <c r="L73" s="47">
        <v>733.6</v>
      </c>
      <c r="M73" s="47">
        <v>9616.08</v>
      </c>
      <c r="N73" s="47">
        <v>9213.0400000000009</v>
      </c>
      <c r="P73" s="47">
        <v>655.6</v>
      </c>
      <c r="Q73" s="47">
        <v>6866.41</v>
      </c>
      <c r="R73" s="47">
        <v>5940.53</v>
      </c>
      <c r="T73" s="35">
        <v>2.3199999999999998</v>
      </c>
      <c r="U73" s="35">
        <v>44</v>
      </c>
    </row>
    <row r="74" spans="2:21" x14ac:dyDescent="0.25">
      <c r="H74" s="47">
        <v>11.4108</v>
      </c>
      <c r="I74" s="47">
        <v>160.08571000000001</v>
      </c>
      <c r="L74" s="47">
        <v>733.5</v>
      </c>
      <c r="M74" s="47">
        <v>9515.4</v>
      </c>
      <c r="N74" s="14">
        <v>9210.41</v>
      </c>
      <c r="P74" s="47">
        <v>655.5</v>
      </c>
      <c r="Q74" s="47">
        <v>6843.43</v>
      </c>
      <c r="R74" s="47">
        <v>5933.49</v>
      </c>
      <c r="T74" s="35">
        <v>2.36</v>
      </c>
      <c r="U74" s="35">
        <v>43</v>
      </c>
    </row>
    <row r="75" spans="2:21" x14ac:dyDescent="0.25">
      <c r="H75" s="47">
        <v>11.4312</v>
      </c>
      <c r="I75" s="47">
        <v>155.51428999999999</v>
      </c>
      <c r="L75" s="47">
        <v>733.4</v>
      </c>
      <c r="M75" s="47">
        <v>9535.2199999999993</v>
      </c>
      <c r="N75" s="47">
        <v>9208.39</v>
      </c>
      <c r="P75" s="47">
        <v>655.4</v>
      </c>
      <c r="Q75" s="47">
        <v>6797.43</v>
      </c>
      <c r="R75" s="47">
        <v>5926.21</v>
      </c>
      <c r="T75" s="35">
        <v>2.4</v>
      </c>
      <c r="U75" s="35">
        <v>44</v>
      </c>
    </row>
    <row r="76" spans="2:21" x14ac:dyDescent="0.25">
      <c r="H76" s="47">
        <v>11.451700000000001</v>
      </c>
      <c r="I76" s="47">
        <v>148.19999999999999</v>
      </c>
      <c r="L76" s="47">
        <v>733.3</v>
      </c>
      <c r="M76" s="47">
        <v>9664.4</v>
      </c>
      <c r="N76" s="47">
        <v>9203.7999999999993</v>
      </c>
      <c r="P76" s="47">
        <v>655.29999999999995</v>
      </c>
      <c r="Q76" s="47">
        <v>6894</v>
      </c>
      <c r="R76" s="47">
        <v>5918.66</v>
      </c>
      <c r="T76" s="35">
        <v>2.44</v>
      </c>
      <c r="U76" s="35">
        <v>44</v>
      </c>
    </row>
    <row r="77" spans="2:21" x14ac:dyDescent="0.25">
      <c r="H77" s="47">
        <v>11.472099999999999</v>
      </c>
      <c r="I77" s="47">
        <v>146.82857000000001</v>
      </c>
      <c r="L77" s="47">
        <v>733.2</v>
      </c>
      <c r="M77" s="47">
        <v>9691.75</v>
      </c>
      <c r="N77" s="47">
        <v>9199.15</v>
      </c>
      <c r="P77" s="47">
        <v>655.20000000000005</v>
      </c>
      <c r="Q77" s="47">
        <v>6964.09</v>
      </c>
      <c r="R77" s="47">
        <v>5910.86</v>
      </c>
      <c r="T77" s="35">
        <v>2.48</v>
      </c>
      <c r="U77" s="35">
        <v>44</v>
      </c>
    </row>
    <row r="78" spans="2:21" x14ac:dyDescent="0.25">
      <c r="H78" s="47">
        <v>11.4925</v>
      </c>
      <c r="I78" s="47">
        <v>154.94286</v>
      </c>
      <c r="L78" s="47">
        <v>733.1</v>
      </c>
      <c r="M78" s="47">
        <v>9610.73</v>
      </c>
      <c r="N78" s="47">
        <v>9194.4599999999991</v>
      </c>
      <c r="P78" s="47">
        <v>655.1</v>
      </c>
      <c r="Q78" s="47">
        <v>7000.5</v>
      </c>
      <c r="R78" s="47">
        <v>5902.62</v>
      </c>
      <c r="T78" s="35">
        <v>2.52</v>
      </c>
      <c r="U78" s="35">
        <v>55</v>
      </c>
    </row>
    <row r="79" spans="2:21" x14ac:dyDescent="0.25">
      <c r="H79" s="47">
        <v>11.513</v>
      </c>
      <c r="I79" s="47">
        <v>147.57142999999999</v>
      </c>
      <c r="L79" s="47">
        <v>733</v>
      </c>
      <c r="M79" s="47">
        <v>9627.25</v>
      </c>
      <c r="N79" s="47">
        <v>9189.5499999999993</v>
      </c>
      <c r="P79" s="47">
        <v>655</v>
      </c>
      <c r="Q79" s="47">
        <v>7120.67</v>
      </c>
      <c r="R79" s="47">
        <v>5893.83</v>
      </c>
      <c r="T79" s="35">
        <v>2.56</v>
      </c>
      <c r="U79" s="35">
        <v>74</v>
      </c>
    </row>
    <row r="80" spans="2:21" x14ac:dyDescent="0.25">
      <c r="H80" s="47">
        <v>11.5334</v>
      </c>
      <c r="I80" s="47">
        <v>150.45714000000001</v>
      </c>
      <c r="L80" s="47">
        <v>732.9</v>
      </c>
      <c r="M80" s="47">
        <v>9679.75</v>
      </c>
      <c r="N80" s="47">
        <v>9184.35</v>
      </c>
      <c r="P80" s="47">
        <v>654.9</v>
      </c>
      <c r="Q80" s="47">
        <v>7154.74</v>
      </c>
      <c r="R80" s="47">
        <v>5884.57</v>
      </c>
      <c r="T80" s="35">
        <v>2.6</v>
      </c>
      <c r="U80" s="35">
        <v>110</v>
      </c>
    </row>
    <row r="81" spans="8:21" x14ac:dyDescent="0.25">
      <c r="H81" s="47">
        <v>11.553900000000001</v>
      </c>
      <c r="I81" s="47">
        <v>144.31429</v>
      </c>
      <c r="L81" s="47">
        <v>732.8</v>
      </c>
      <c r="M81" s="47">
        <v>9632.0499999999993</v>
      </c>
      <c r="N81" s="47">
        <v>9179.16</v>
      </c>
      <c r="P81" s="47">
        <v>654.79999999999995</v>
      </c>
      <c r="Q81" s="47">
        <v>7188.53</v>
      </c>
      <c r="R81" s="47">
        <v>5874.79</v>
      </c>
      <c r="T81" s="35">
        <v>2.64</v>
      </c>
      <c r="U81" s="35">
        <v>116</v>
      </c>
    </row>
    <row r="82" spans="8:21" x14ac:dyDescent="0.25">
      <c r="H82" s="47">
        <v>11.574299999999999</v>
      </c>
      <c r="I82" s="47">
        <v>156.68571</v>
      </c>
      <c r="L82" s="47">
        <v>732.7</v>
      </c>
      <c r="M82" s="47">
        <v>9577.86</v>
      </c>
      <c r="N82" s="47">
        <v>9174.09</v>
      </c>
      <c r="P82" s="47">
        <v>654.70000000000005</v>
      </c>
      <c r="Q82" s="47">
        <v>7298.86</v>
      </c>
      <c r="R82" s="47">
        <v>5864.53</v>
      </c>
      <c r="T82" s="35">
        <v>2.68</v>
      </c>
      <c r="U82" s="35">
        <v>87</v>
      </c>
    </row>
    <row r="83" spans="8:21" x14ac:dyDescent="0.25">
      <c r="H83" s="47">
        <v>11.594799999999999</v>
      </c>
      <c r="I83" s="47">
        <v>158.08571000000001</v>
      </c>
      <c r="L83" s="47">
        <v>732.6</v>
      </c>
      <c r="M83" s="47">
        <v>9558.6299999999992</v>
      </c>
      <c r="N83" s="47">
        <v>9169.0499999999993</v>
      </c>
      <c r="P83" s="47">
        <v>654.6</v>
      </c>
      <c r="Q83" s="47">
        <v>7297.74</v>
      </c>
      <c r="R83" s="47">
        <v>5853.88</v>
      </c>
      <c r="T83" s="35">
        <v>2.72</v>
      </c>
      <c r="U83" s="35">
        <v>48</v>
      </c>
    </row>
    <row r="84" spans="8:21" x14ac:dyDescent="0.25">
      <c r="H84" s="47">
        <v>11.6152</v>
      </c>
      <c r="I84" s="47">
        <v>170.14286000000001</v>
      </c>
      <c r="L84" s="47">
        <v>732.5</v>
      </c>
      <c r="M84" s="47">
        <v>9504.73</v>
      </c>
      <c r="N84" s="47">
        <v>9164.16</v>
      </c>
      <c r="P84" s="47">
        <v>654.5</v>
      </c>
      <c r="Q84" s="47">
        <v>7346.79</v>
      </c>
      <c r="R84" s="47">
        <v>5842.79</v>
      </c>
      <c r="T84" s="35">
        <v>2.76</v>
      </c>
      <c r="U84" s="35">
        <v>31</v>
      </c>
    </row>
    <row r="85" spans="8:21" x14ac:dyDescent="0.25">
      <c r="H85" s="47">
        <v>11.6357</v>
      </c>
      <c r="I85" s="47">
        <v>161.57142999999999</v>
      </c>
      <c r="L85" s="47">
        <v>732.4</v>
      </c>
      <c r="M85" s="47">
        <v>9504.81</v>
      </c>
      <c r="N85" s="47">
        <v>9159.49</v>
      </c>
      <c r="P85" s="47">
        <v>654.4</v>
      </c>
      <c r="Q85" s="47">
        <v>7425.36</v>
      </c>
      <c r="R85" s="47">
        <v>5831.39</v>
      </c>
      <c r="T85" s="35">
        <v>2.8</v>
      </c>
      <c r="U85" s="35">
        <v>35</v>
      </c>
    </row>
    <row r="86" spans="8:21" x14ac:dyDescent="0.25">
      <c r="H86" s="47">
        <v>11.6561</v>
      </c>
      <c r="I86" s="47">
        <v>158.71429000000001</v>
      </c>
      <c r="L86" s="47">
        <v>732.3</v>
      </c>
      <c r="M86" s="47">
        <v>9584.3799999999992</v>
      </c>
      <c r="N86" s="47">
        <v>9154.85</v>
      </c>
      <c r="P86" s="47">
        <v>654.29999999999995</v>
      </c>
      <c r="Q86" s="47">
        <v>7353.01</v>
      </c>
      <c r="R86" s="47">
        <v>5819.74</v>
      </c>
      <c r="T86" s="35">
        <v>2.84</v>
      </c>
      <c r="U86" s="35">
        <v>37</v>
      </c>
    </row>
    <row r="87" spans="8:21" x14ac:dyDescent="0.25">
      <c r="H87" s="47">
        <v>11.676600000000001</v>
      </c>
      <c r="I87" s="47">
        <v>155.05714</v>
      </c>
      <c r="L87" s="47">
        <v>732.2</v>
      </c>
      <c r="M87" s="47">
        <v>9518.73</v>
      </c>
      <c r="N87" s="47">
        <v>9150.25</v>
      </c>
      <c r="P87" s="47">
        <v>654.20000000000005</v>
      </c>
      <c r="Q87" s="47">
        <v>7433.46</v>
      </c>
      <c r="R87" s="47">
        <v>5807.68</v>
      </c>
      <c r="T87" s="35">
        <v>2.88</v>
      </c>
      <c r="U87" s="35">
        <v>38</v>
      </c>
    </row>
    <row r="88" spans="8:21" x14ac:dyDescent="0.25">
      <c r="H88" s="47">
        <v>11.696999999999999</v>
      </c>
      <c r="I88" s="47">
        <v>156.48571000000001</v>
      </c>
      <c r="L88" s="47">
        <v>732.1</v>
      </c>
      <c r="M88" s="47">
        <v>9546.7800000000007</v>
      </c>
      <c r="N88" s="47">
        <v>9145.6200000000008</v>
      </c>
      <c r="P88" s="47">
        <v>654.1</v>
      </c>
      <c r="Q88" s="47">
        <v>7531.33</v>
      </c>
      <c r="R88" s="47">
        <v>5795.33</v>
      </c>
      <c r="T88" s="35">
        <v>2.92</v>
      </c>
      <c r="U88" s="35">
        <v>31</v>
      </c>
    </row>
    <row r="89" spans="8:21" x14ac:dyDescent="0.25">
      <c r="H89" s="47">
        <v>11.717499999999999</v>
      </c>
      <c r="I89" s="47">
        <v>159.68571</v>
      </c>
      <c r="L89" s="47">
        <v>732</v>
      </c>
      <c r="M89" s="47">
        <v>9614</v>
      </c>
      <c r="N89" s="47">
        <v>9140.77</v>
      </c>
      <c r="P89" s="47">
        <v>654</v>
      </c>
      <c r="Q89" s="47">
        <v>7502.23</v>
      </c>
      <c r="R89" s="47">
        <v>5782.61</v>
      </c>
      <c r="T89" s="35">
        <v>2.96</v>
      </c>
      <c r="U89" s="35">
        <v>28</v>
      </c>
    </row>
    <row r="90" spans="8:21" x14ac:dyDescent="0.25">
      <c r="H90" s="47">
        <v>11.7379</v>
      </c>
      <c r="I90" s="47">
        <v>157.85713999999999</v>
      </c>
      <c r="L90" s="47">
        <v>731.9</v>
      </c>
      <c r="M90" s="47">
        <v>9581.1299999999992</v>
      </c>
      <c r="N90" s="47">
        <v>9135.75</v>
      </c>
      <c r="P90" s="47">
        <v>653.9</v>
      </c>
      <c r="Q90" s="47">
        <v>7629.32</v>
      </c>
      <c r="R90" s="47">
        <v>5769.39</v>
      </c>
      <c r="T90" s="35">
        <v>3</v>
      </c>
      <c r="U90" s="35">
        <v>29</v>
      </c>
    </row>
    <row r="91" spans="8:21" x14ac:dyDescent="0.25">
      <c r="H91" s="47">
        <v>11.7583</v>
      </c>
      <c r="I91" s="47">
        <v>146.48571000000001</v>
      </c>
      <c r="L91" s="47">
        <v>731.8</v>
      </c>
      <c r="M91" s="47">
        <v>9669.91</v>
      </c>
      <c r="N91" s="47">
        <v>9130.5400000000009</v>
      </c>
      <c r="P91" s="47">
        <v>653.79999999999995</v>
      </c>
      <c r="Q91" s="47">
        <v>7659.73</v>
      </c>
      <c r="R91" s="47">
        <v>5755.81</v>
      </c>
      <c r="T91" s="35">
        <v>3.04</v>
      </c>
      <c r="U91" s="35">
        <v>28</v>
      </c>
    </row>
    <row r="92" spans="8:21" x14ac:dyDescent="0.25">
      <c r="H92" s="47">
        <v>11.7788</v>
      </c>
      <c r="I92" s="47">
        <v>141.6</v>
      </c>
      <c r="L92" s="47">
        <v>731.7</v>
      </c>
      <c r="M92" s="47">
        <v>9764.76</v>
      </c>
      <c r="N92" s="47">
        <v>9124.89</v>
      </c>
      <c r="P92" s="47">
        <v>653.70000000000005</v>
      </c>
      <c r="Q92" s="47">
        <v>7624.83</v>
      </c>
      <c r="R92" s="47">
        <v>5742.07</v>
      </c>
      <c r="T92" s="35">
        <v>3.08</v>
      </c>
      <c r="U92" s="35">
        <v>26</v>
      </c>
    </row>
    <row r="93" spans="8:21" x14ac:dyDescent="0.25">
      <c r="H93" s="47">
        <v>11.799200000000001</v>
      </c>
      <c r="I93" s="47">
        <v>149.17142999999999</v>
      </c>
      <c r="L93" s="47">
        <v>731.6</v>
      </c>
      <c r="M93" s="47">
        <v>9644.61</v>
      </c>
      <c r="N93" s="47">
        <v>9119.02</v>
      </c>
      <c r="P93" s="47">
        <v>653.6</v>
      </c>
      <c r="Q93" s="47">
        <v>7591.4</v>
      </c>
      <c r="R93" s="47">
        <v>5728.22</v>
      </c>
      <c r="T93" s="35">
        <v>3.12</v>
      </c>
      <c r="U93" s="35">
        <v>22</v>
      </c>
    </row>
    <row r="94" spans="8:21" x14ac:dyDescent="0.25">
      <c r="H94" s="47">
        <v>11.819699999999999</v>
      </c>
      <c r="I94" s="47">
        <v>152.57142999999999</v>
      </c>
      <c r="L94" s="47">
        <v>731.5</v>
      </c>
      <c r="M94" s="47">
        <v>9534.5400000000009</v>
      </c>
      <c r="N94" s="47">
        <v>9113.23</v>
      </c>
      <c r="P94" s="47">
        <v>653.5</v>
      </c>
      <c r="Q94" s="47">
        <v>7514.61</v>
      </c>
      <c r="R94" s="47">
        <v>5714.45</v>
      </c>
      <c r="T94" s="35">
        <v>3.16</v>
      </c>
      <c r="U94" s="35">
        <v>21</v>
      </c>
    </row>
    <row r="95" spans="8:21" x14ac:dyDescent="0.25">
      <c r="H95" s="47">
        <v>11.8401</v>
      </c>
      <c r="I95" s="47">
        <v>141.08571000000001</v>
      </c>
      <c r="L95" s="47">
        <v>731.4</v>
      </c>
      <c r="M95" s="47">
        <v>9421.48</v>
      </c>
      <c r="N95" s="47">
        <v>9107.6299999999992</v>
      </c>
      <c r="P95" s="47">
        <v>653.4</v>
      </c>
      <c r="Q95" s="47">
        <v>7501.38</v>
      </c>
      <c r="R95" s="47">
        <v>5700.91</v>
      </c>
      <c r="T95" s="35">
        <v>3.2</v>
      </c>
      <c r="U95" s="35">
        <v>32</v>
      </c>
    </row>
    <row r="96" spans="8:21" x14ac:dyDescent="0.25">
      <c r="H96" s="47">
        <v>11.8606</v>
      </c>
      <c r="I96" s="47">
        <v>147.77143000000001</v>
      </c>
      <c r="L96" s="47">
        <v>731.3</v>
      </c>
      <c r="M96" s="47">
        <v>9422.81</v>
      </c>
      <c r="N96" s="47">
        <v>9102.3700000000008</v>
      </c>
      <c r="P96" s="47">
        <v>653.29999999999995</v>
      </c>
      <c r="Q96" s="47">
        <v>7436.01</v>
      </c>
      <c r="R96" s="47">
        <v>5687.64</v>
      </c>
      <c r="T96" s="35">
        <v>3.24</v>
      </c>
      <c r="U96" s="35">
        <v>31</v>
      </c>
    </row>
    <row r="97" spans="8:21" x14ac:dyDescent="0.25">
      <c r="H97" s="47">
        <v>11.881</v>
      </c>
      <c r="I97" s="47">
        <v>152.08571000000001</v>
      </c>
      <c r="L97" s="47">
        <v>731.2</v>
      </c>
      <c r="M97" s="47">
        <v>9494.82</v>
      </c>
      <c r="N97" s="47">
        <v>9097.48</v>
      </c>
      <c r="P97" s="47">
        <v>653.20000000000005</v>
      </c>
      <c r="Q97" s="47">
        <v>7361.1</v>
      </c>
      <c r="R97" s="47">
        <v>5674.63</v>
      </c>
      <c r="T97" s="35">
        <v>3.28</v>
      </c>
      <c r="U97" s="35">
        <v>26</v>
      </c>
    </row>
    <row r="98" spans="8:21" x14ac:dyDescent="0.25">
      <c r="H98" s="47">
        <v>11.9015</v>
      </c>
      <c r="I98" s="47">
        <v>154.51428999999999</v>
      </c>
      <c r="L98" s="47">
        <v>731.1</v>
      </c>
      <c r="M98" s="47">
        <v>9431.35</v>
      </c>
      <c r="N98" s="47">
        <v>9092.8799999999992</v>
      </c>
      <c r="P98" s="47">
        <v>653.1</v>
      </c>
      <c r="Q98" s="47">
        <v>7341.26</v>
      </c>
      <c r="R98" s="47">
        <v>5661.81</v>
      </c>
      <c r="T98" s="35">
        <v>3.32</v>
      </c>
      <c r="U98" s="35">
        <v>27</v>
      </c>
    </row>
    <row r="99" spans="8:21" x14ac:dyDescent="0.25">
      <c r="H99" s="47">
        <v>11.921900000000001</v>
      </c>
      <c r="I99" s="47">
        <v>144.17142999999999</v>
      </c>
      <c r="L99" s="47">
        <v>731</v>
      </c>
      <c r="M99" s="47">
        <v>9479.68</v>
      </c>
      <c r="N99" s="47">
        <v>9088.31</v>
      </c>
      <c r="P99" s="47">
        <v>653</v>
      </c>
      <c r="Q99" s="47">
        <v>7320.98</v>
      </c>
      <c r="R99" s="47">
        <v>5649.18</v>
      </c>
      <c r="T99" s="35">
        <v>3.36</v>
      </c>
      <c r="U99" s="35">
        <v>24</v>
      </c>
    </row>
    <row r="100" spans="8:21" x14ac:dyDescent="0.25">
      <c r="H100" s="47">
        <v>11.942399999999999</v>
      </c>
      <c r="I100" s="47">
        <v>145.77143000000001</v>
      </c>
      <c r="L100" s="47">
        <v>730.9</v>
      </c>
      <c r="M100" s="47">
        <v>9589.6</v>
      </c>
      <c r="N100" s="47">
        <v>9083.43</v>
      </c>
      <c r="P100" s="47">
        <v>652.9</v>
      </c>
      <c r="Q100" s="47">
        <v>7298.21</v>
      </c>
      <c r="R100" s="47">
        <v>5636.79</v>
      </c>
      <c r="T100" s="35">
        <v>3.4</v>
      </c>
      <c r="U100" s="35">
        <v>24</v>
      </c>
    </row>
    <row r="101" spans="8:21" x14ac:dyDescent="0.25">
      <c r="H101" s="47">
        <v>11.9628</v>
      </c>
      <c r="I101" s="47">
        <v>152.51428999999999</v>
      </c>
      <c r="L101" s="47">
        <v>730.8</v>
      </c>
      <c r="M101" s="47">
        <v>9597.14</v>
      </c>
      <c r="N101" s="47">
        <v>9078.23</v>
      </c>
      <c r="P101" s="47">
        <v>652.79999999999995</v>
      </c>
      <c r="Q101" s="47">
        <v>7207.42</v>
      </c>
      <c r="R101" s="47">
        <v>5624.7</v>
      </c>
      <c r="T101" s="35">
        <v>3.44</v>
      </c>
      <c r="U101" s="35">
        <v>24</v>
      </c>
    </row>
    <row r="102" spans="8:21" x14ac:dyDescent="0.25">
      <c r="H102" s="47">
        <v>11.9833</v>
      </c>
      <c r="I102" s="47">
        <v>152.05714</v>
      </c>
      <c r="L102" s="47">
        <v>730.7</v>
      </c>
      <c r="M102" s="47">
        <v>9568.41</v>
      </c>
      <c r="N102" s="47">
        <v>9072.85</v>
      </c>
      <c r="P102" s="47">
        <v>652.70000000000005</v>
      </c>
      <c r="Q102" s="47">
        <v>7083.15</v>
      </c>
      <c r="R102" s="47">
        <v>5612.86</v>
      </c>
      <c r="T102" s="35">
        <v>3.48</v>
      </c>
      <c r="U102" s="35">
        <v>27</v>
      </c>
    </row>
    <row r="103" spans="8:21" x14ac:dyDescent="0.25">
      <c r="H103" s="47">
        <v>12.0037</v>
      </c>
      <c r="I103" s="47">
        <v>154.28570999999999</v>
      </c>
      <c r="L103" s="47">
        <v>730.6</v>
      </c>
      <c r="M103" s="47">
        <v>9661.5400000000009</v>
      </c>
      <c r="N103" s="47">
        <v>9067.0499999999993</v>
      </c>
      <c r="P103" s="47">
        <v>652.6</v>
      </c>
      <c r="Q103" s="47">
        <v>7102.12</v>
      </c>
      <c r="R103" s="47">
        <v>5601.25</v>
      </c>
      <c r="T103" s="35">
        <v>3.52</v>
      </c>
      <c r="U103" s="35">
        <v>24</v>
      </c>
    </row>
    <row r="104" spans="8:21" x14ac:dyDescent="0.25">
      <c r="H104" s="47">
        <v>12.024100000000001</v>
      </c>
      <c r="I104" s="47">
        <v>163.17142999999999</v>
      </c>
      <c r="L104" s="47">
        <v>730.5</v>
      </c>
      <c r="M104" s="47">
        <v>9660.44</v>
      </c>
      <c r="N104" s="47">
        <v>9060.91</v>
      </c>
      <c r="P104" s="47">
        <v>652.5</v>
      </c>
      <c r="Q104" s="47">
        <v>7099.06</v>
      </c>
      <c r="R104" s="47">
        <v>5590.08</v>
      </c>
      <c r="T104" s="35">
        <v>3.56</v>
      </c>
      <c r="U104" s="35">
        <v>29</v>
      </c>
    </row>
    <row r="105" spans="8:21" x14ac:dyDescent="0.25">
      <c r="H105" s="47">
        <v>12.044600000000001</v>
      </c>
      <c r="I105" s="47">
        <v>165.77143000000001</v>
      </c>
      <c r="L105" s="47">
        <v>730.4</v>
      </c>
      <c r="M105" s="47">
        <v>9513.48</v>
      </c>
      <c r="N105" s="47">
        <v>9054.83</v>
      </c>
      <c r="P105" s="47">
        <v>652.4</v>
      </c>
      <c r="Q105" s="47">
        <v>6922.12</v>
      </c>
      <c r="R105" s="47">
        <v>5579.41</v>
      </c>
      <c r="T105" s="35">
        <v>3.6</v>
      </c>
      <c r="U105" s="35">
        <v>31</v>
      </c>
    </row>
    <row r="106" spans="8:21" x14ac:dyDescent="0.25">
      <c r="H106" s="47">
        <v>12.065</v>
      </c>
      <c r="I106" s="47">
        <v>155.80000000000001</v>
      </c>
      <c r="L106" s="47">
        <v>730.3</v>
      </c>
      <c r="M106" s="47">
        <v>9511.19</v>
      </c>
      <c r="N106" s="47">
        <v>9048.83</v>
      </c>
      <c r="P106" s="47">
        <v>652.29999999999995</v>
      </c>
      <c r="Q106" s="47">
        <v>6801.41</v>
      </c>
      <c r="R106" s="47">
        <v>5569.23</v>
      </c>
      <c r="T106" s="35">
        <v>3.64</v>
      </c>
      <c r="U106" s="35">
        <v>34</v>
      </c>
    </row>
    <row r="107" spans="8:21" x14ac:dyDescent="0.25">
      <c r="H107" s="47">
        <v>12.0855</v>
      </c>
      <c r="I107" s="47">
        <v>152.28570999999999</v>
      </c>
      <c r="L107" s="47">
        <v>730.2</v>
      </c>
      <c r="M107" s="47">
        <v>9510.9699999999993</v>
      </c>
      <c r="N107" s="47">
        <v>9042.8700000000008</v>
      </c>
      <c r="P107" s="47">
        <v>652.20000000000005</v>
      </c>
      <c r="Q107" s="47">
        <v>6667.43</v>
      </c>
      <c r="R107" s="47">
        <v>5559.73</v>
      </c>
      <c r="T107" s="35">
        <v>3.68</v>
      </c>
      <c r="U107" s="35">
        <v>34</v>
      </c>
    </row>
    <row r="108" spans="8:21" x14ac:dyDescent="0.25">
      <c r="H108" s="47">
        <v>12.1059</v>
      </c>
      <c r="I108" s="47">
        <v>144.37143</v>
      </c>
      <c r="L108" s="47">
        <v>730.1</v>
      </c>
      <c r="M108" s="47">
        <v>9481.25</v>
      </c>
      <c r="N108" s="47">
        <v>9037.1200000000008</v>
      </c>
      <c r="P108" s="47">
        <v>652.1</v>
      </c>
      <c r="Q108" s="47">
        <v>6564.44</v>
      </c>
      <c r="R108" s="47">
        <v>5550.98</v>
      </c>
      <c r="T108" s="35">
        <v>3.72</v>
      </c>
      <c r="U108" s="35">
        <v>33</v>
      </c>
    </row>
    <row r="109" spans="8:21" x14ac:dyDescent="0.25">
      <c r="H109" s="47">
        <v>12.1264</v>
      </c>
      <c r="I109" s="47">
        <v>146.11429000000001</v>
      </c>
      <c r="L109" s="47">
        <v>730</v>
      </c>
      <c r="M109" s="47">
        <v>9613.24</v>
      </c>
      <c r="N109" s="47">
        <v>9031.4</v>
      </c>
      <c r="P109" s="47">
        <v>652</v>
      </c>
      <c r="Q109" s="47">
        <v>6513.33</v>
      </c>
      <c r="R109" s="47">
        <v>5542.8</v>
      </c>
      <c r="T109" s="35">
        <v>3.76</v>
      </c>
      <c r="U109" s="35">
        <v>26</v>
      </c>
    </row>
    <row r="110" spans="8:21" x14ac:dyDescent="0.25">
      <c r="H110" s="47">
        <v>12.146800000000001</v>
      </c>
      <c r="I110" s="47">
        <v>164.54285999999999</v>
      </c>
      <c r="L110" s="47">
        <v>729.9</v>
      </c>
      <c r="M110" s="47">
        <v>9691.08</v>
      </c>
      <c r="N110" s="47">
        <v>9025.34</v>
      </c>
      <c r="P110" s="47">
        <v>651.9</v>
      </c>
      <c r="Q110" s="47">
        <v>6461.65</v>
      </c>
      <c r="R110" s="47">
        <v>5535.13</v>
      </c>
      <c r="T110" s="35">
        <v>3.8</v>
      </c>
      <c r="U110" s="35">
        <v>21</v>
      </c>
    </row>
    <row r="111" spans="8:21" x14ac:dyDescent="0.25">
      <c r="H111" s="47">
        <v>12.167299999999999</v>
      </c>
      <c r="I111" s="47">
        <v>169.14286000000001</v>
      </c>
      <c r="L111" s="47">
        <v>729.8</v>
      </c>
      <c r="M111" s="47">
        <v>9567.32</v>
      </c>
      <c r="N111" s="47">
        <v>9019.1299999999992</v>
      </c>
      <c r="P111" s="47">
        <v>651.79999999999995</v>
      </c>
      <c r="Q111" s="47">
        <v>6391.84</v>
      </c>
      <c r="R111" s="47">
        <v>5528.03</v>
      </c>
      <c r="T111" s="35">
        <v>3.84</v>
      </c>
      <c r="U111" s="35">
        <v>22</v>
      </c>
    </row>
    <row r="112" spans="8:21" x14ac:dyDescent="0.25">
      <c r="H112" s="47">
        <v>12.1877</v>
      </c>
      <c r="I112" s="47">
        <v>150.48571000000001</v>
      </c>
      <c r="L112" s="47">
        <v>729.7</v>
      </c>
      <c r="M112" s="47">
        <v>9598.16</v>
      </c>
      <c r="N112" s="47">
        <v>9012.7199999999993</v>
      </c>
      <c r="P112" s="47">
        <v>651.70000000000005</v>
      </c>
      <c r="Q112" s="47">
        <v>6220.06</v>
      </c>
      <c r="R112" s="47">
        <v>5521.5</v>
      </c>
      <c r="T112" s="35">
        <v>3.88</v>
      </c>
      <c r="U112" s="35">
        <v>23</v>
      </c>
    </row>
    <row r="113" spans="8:21" x14ac:dyDescent="0.25">
      <c r="H113" s="47">
        <v>12.2082</v>
      </c>
      <c r="I113" s="47">
        <v>150</v>
      </c>
      <c r="L113" s="47">
        <v>729.6</v>
      </c>
      <c r="M113" s="47">
        <v>9538.57</v>
      </c>
      <c r="N113" s="47">
        <v>9006.16</v>
      </c>
      <c r="P113" s="47">
        <v>651.6</v>
      </c>
      <c r="Q113" s="47">
        <v>6116.36</v>
      </c>
      <c r="R113" s="47">
        <v>5515.57</v>
      </c>
      <c r="T113" s="35">
        <v>3.92</v>
      </c>
      <c r="U113" s="35">
        <v>23</v>
      </c>
    </row>
    <row r="114" spans="8:21" x14ac:dyDescent="0.25">
      <c r="H114" s="47">
        <v>12.2286</v>
      </c>
      <c r="I114" s="47">
        <v>159.14286000000001</v>
      </c>
      <c r="L114" s="47">
        <v>729.5</v>
      </c>
      <c r="M114" s="47">
        <v>9490.9500000000007</v>
      </c>
      <c r="N114" s="47">
        <v>8999.74</v>
      </c>
      <c r="P114" s="47">
        <v>651.5</v>
      </c>
      <c r="Q114" s="47">
        <v>6039.03</v>
      </c>
      <c r="R114" s="47">
        <v>5510.27</v>
      </c>
      <c r="T114" s="35">
        <v>3.96</v>
      </c>
      <c r="U114" s="35">
        <v>24</v>
      </c>
    </row>
    <row r="115" spans="8:21" x14ac:dyDescent="0.25">
      <c r="H115" s="47">
        <v>12.249000000000001</v>
      </c>
      <c r="I115" s="47">
        <v>155.45714000000001</v>
      </c>
      <c r="L115" s="47">
        <v>729.4</v>
      </c>
      <c r="M115" s="47">
        <v>9628.24</v>
      </c>
      <c r="N115" s="47">
        <v>8993.35</v>
      </c>
      <c r="P115" s="47">
        <v>651.4</v>
      </c>
      <c r="Q115" s="47">
        <v>5978.67</v>
      </c>
      <c r="R115" s="47">
        <v>5505.44</v>
      </c>
      <c r="T115" s="35">
        <v>4</v>
      </c>
      <c r="U115" s="35">
        <v>27</v>
      </c>
    </row>
    <row r="116" spans="8:21" x14ac:dyDescent="0.25">
      <c r="H116" s="47">
        <v>12.269500000000001</v>
      </c>
      <c r="I116" s="47">
        <v>157.25713999999999</v>
      </c>
      <c r="L116" s="47">
        <v>729.3</v>
      </c>
      <c r="M116" s="47">
        <v>9578.2900000000009</v>
      </c>
      <c r="N116" s="47">
        <v>8986.8799999999992</v>
      </c>
      <c r="P116" s="47">
        <v>651.29999999999995</v>
      </c>
      <c r="Q116" s="47">
        <v>6025.66</v>
      </c>
      <c r="R116" s="47">
        <v>5500.92</v>
      </c>
      <c r="T116" s="35">
        <v>4.04</v>
      </c>
      <c r="U116" s="35">
        <v>25</v>
      </c>
    </row>
    <row r="117" spans="8:21" x14ac:dyDescent="0.25">
      <c r="H117" s="47">
        <v>12.289899999999999</v>
      </c>
      <c r="I117" s="47">
        <v>164.02857</v>
      </c>
      <c r="L117" s="47">
        <v>729.2</v>
      </c>
      <c r="M117" s="47">
        <v>9729.9500000000007</v>
      </c>
      <c r="N117" s="47">
        <v>8980.14</v>
      </c>
      <c r="P117" s="47">
        <v>651.20000000000005</v>
      </c>
      <c r="Q117" s="47">
        <v>5966.33</v>
      </c>
      <c r="R117" s="47">
        <v>5496.7</v>
      </c>
      <c r="T117" s="35">
        <v>4.08</v>
      </c>
      <c r="U117" s="35">
        <v>21</v>
      </c>
    </row>
    <row r="118" spans="8:21" x14ac:dyDescent="0.25">
      <c r="H118" s="47">
        <v>12.3104</v>
      </c>
      <c r="I118" s="47">
        <v>162.85713999999999</v>
      </c>
      <c r="L118" s="47">
        <v>729.1</v>
      </c>
      <c r="M118" s="47">
        <v>9761.17</v>
      </c>
      <c r="N118" s="47">
        <v>8972.99</v>
      </c>
      <c r="P118" s="47">
        <v>651.1</v>
      </c>
      <c r="Q118" s="47">
        <v>5871.09</v>
      </c>
      <c r="R118" s="47">
        <v>5492.74</v>
      </c>
      <c r="T118" s="35">
        <v>4.12</v>
      </c>
      <c r="U118" s="35">
        <v>29</v>
      </c>
    </row>
    <row r="119" spans="8:21" x14ac:dyDescent="0.25">
      <c r="H119" s="47">
        <v>12.3308</v>
      </c>
      <c r="I119" s="47">
        <v>153.37143</v>
      </c>
      <c r="L119" s="47">
        <v>729</v>
      </c>
      <c r="M119" s="47">
        <v>9551.9</v>
      </c>
      <c r="N119" s="47">
        <v>8965.67</v>
      </c>
      <c r="P119" s="47">
        <v>651</v>
      </c>
      <c r="Q119" s="47">
        <v>5824.18</v>
      </c>
      <c r="R119" s="47">
        <v>5489.05</v>
      </c>
      <c r="T119" s="35">
        <v>4.16</v>
      </c>
      <c r="U119" s="35">
        <v>33</v>
      </c>
    </row>
    <row r="120" spans="8:21" x14ac:dyDescent="0.25">
      <c r="H120" s="47">
        <v>12.3513</v>
      </c>
      <c r="I120" s="47">
        <v>150.77143000000001</v>
      </c>
      <c r="L120" s="47">
        <v>728.9</v>
      </c>
      <c r="M120" s="47">
        <v>9484.42</v>
      </c>
      <c r="N120" s="47">
        <v>8958.52</v>
      </c>
      <c r="P120" s="47">
        <v>650.9</v>
      </c>
      <c r="Q120" s="47">
        <v>5767.36</v>
      </c>
      <c r="R120" s="47">
        <v>5485.77</v>
      </c>
      <c r="T120" s="35">
        <v>4.2</v>
      </c>
      <c r="U120" s="35">
        <v>30</v>
      </c>
    </row>
    <row r="121" spans="8:21" x14ac:dyDescent="0.25">
      <c r="H121" s="47">
        <v>12.371700000000001</v>
      </c>
      <c r="I121" s="47">
        <v>157.28570999999999</v>
      </c>
      <c r="L121" s="47">
        <v>728.8</v>
      </c>
      <c r="M121" s="47">
        <v>9518.02</v>
      </c>
      <c r="N121" s="47">
        <v>8951.39</v>
      </c>
      <c r="P121" s="47">
        <v>650.79999999999995</v>
      </c>
      <c r="Q121" s="47">
        <v>5701.15</v>
      </c>
      <c r="R121" s="47">
        <v>5482.93</v>
      </c>
      <c r="T121" s="35">
        <v>4.24</v>
      </c>
      <c r="U121" s="35">
        <v>28</v>
      </c>
    </row>
    <row r="122" spans="8:21" x14ac:dyDescent="0.25">
      <c r="H122" s="47">
        <v>12.392200000000001</v>
      </c>
      <c r="I122" s="47">
        <v>163.42857000000001</v>
      </c>
      <c r="L122" s="47">
        <v>728.7</v>
      </c>
      <c r="M122" s="47">
        <v>9653.6299999999992</v>
      </c>
      <c r="N122" s="47">
        <v>8944.32</v>
      </c>
      <c r="P122" s="47">
        <v>650.70000000000005</v>
      </c>
      <c r="Q122" s="47">
        <v>5627.7</v>
      </c>
      <c r="R122" s="47">
        <v>5480.36</v>
      </c>
      <c r="T122" s="35">
        <v>4.28</v>
      </c>
      <c r="U122" s="35">
        <v>27</v>
      </c>
    </row>
    <row r="123" spans="8:21" x14ac:dyDescent="0.25">
      <c r="H123" s="47">
        <v>12.412599999999999</v>
      </c>
      <c r="I123" s="47">
        <v>164.45714000000001</v>
      </c>
      <c r="L123" s="47">
        <v>728.6</v>
      </c>
      <c r="M123" s="47">
        <v>9628.61</v>
      </c>
      <c r="N123" s="47">
        <v>8937.4</v>
      </c>
      <c r="P123" s="47">
        <v>650.6</v>
      </c>
      <c r="Q123" s="47">
        <v>5659.12</v>
      </c>
      <c r="R123" s="47">
        <v>5478.07</v>
      </c>
      <c r="T123" s="35">
        <v>4.32</v>
      </c>
      <c r="U123" s="35">
        <v>24</v>
      </c>
    </row>
    <row r="124" spans="8:21" x14ac:dyDescent="0.25">
      <c r="H124" s="47">
        <v>12.4331</v>
      </c>
      <c r="I124" s="47">
        <v>150.88570999999999</v>
      </c>
      <c r="L124" s="47">
        <v>728.5</v>
      </c>
      <c r="M124" s="47">
        <v>9592.7199999999993</v>
      </c>
      <c r="N124" s="47">
        <v>8930.35</v>
      </c>
      <c r="P124" s="47">
        <v>650.5</v>
      </c>
      <c r="Q124" s="47">
        <v>5602.7</v>
      </c>
      <c r="R124" s="47">
        <v>5476.1</v>
      </c>
      <c r="T124" s="35">
        <v>4.3600000000000003</v>
      </c>
      <c r="U124" s="35">
        <v>21</v>
      </c>
    </row>
    <row r="125" spans="8:21" x14ac:dyDescent="0.25">
      <c r="H125" s="47">
        <v>12.4535</v>
      </c>
      <c r="I125" s="47">
        <v>156.45714000000001</v>
      </c>
      <c r="L125" s="47">
        <v>728.4</v>
      </c>
      <c r="M125" s="47">
        <v>9786.6299999999992</v>
      </c>
      <c r="N125" s="47">
        <v>8922.75</v>
      </c>
      <c r="P125" s="47">
        <v>650.4</v>
      </c>
      <c r="Q125" s="47">
        <v>5522.82</v>
      </c>
      <c r="R125" s="47">
        <v>5474.26</v>
      </c>
      <c r="T125" s="35">
        <v>4.4000000000000004</v>
      </c>
      <c r="U125" s="35">
        <v>22</v>
      </c>
    </row>
    <row r="126" spans="8:21" x14ac:dyDescent="0.25">
      <c r="H126" s="47">
        <v>12.474</v>
      </c>
      <c r="I126" s="47">
        <v>155.94286</v>
      </c>
      <c r="L126" s="47">
        <v>728.3</v>
      </c>
      <c r="M126" s="47">
        <v>10039</v>
      </c>
      <c r="N126" s="47">
        <v>8914.25</v>
      </c>
      <c r="P126" s="47">
        <v>650.29999999999995</v>
      </c>
      <c r="Q126" s="47">
        <v>5589.07</v>
      </c>
      <c r="R126" s="47">
        <v>5472.44</v>
      </c>
      <c r="T126" s="35">
        <v>4.4400000000000004</v>
      </c>
      <c r="U126" s="35">
        <v>24</v>
      </c>
    </row>
    <row r="127" spans="8:21" x14ac:dyDescent="0.25">
      <c r="H127" s="47">
        <v>12.494400000000001</v>
      </c>
      <c r="I127" s="47">
        <v>151.08571000000001</v>
      </c>
      <c r="L127" s="47">
        <v>728.2</v>
      </c>
      <c r="M127" s="47">
        <v>10062.299999999999</v>
      </c>
      <c r="N127" s="47">
        <v>8905.0400000000009</v>
      </c>
      <c r="P127" s="47">
        <v>650.20000000000005</v>
      </c>
      <c r="Q127" s="47">
        <v>5597.12</v>
      </c>
      <c r="R127" s="47">
        <v>5470.74</v>
      </c>
      <c r="T127" s="35">
        <v>4.4800000000000004</v>
      </c>
      <c r="U127" s="35">
        <v>24</v>
      </c>
    </row>
    <row r="128" spans="8:21" x14ac:dyDescent="0.25">
      <c r="H128" s="47">
        <v>12.514799999999999</v>
      </c>
      <c r="I128" s="47">
        <v>139.11429000000001</v>
      </c>
      <c r="L128" s="47">
        <v>728.1</v>
      </c>
      <c r="M128" s="47">
        <v>9900.24</v>
      </c>
      <c r="N128" s="47">
        <v>8895.32</v>
      </c>
      <c r="P128" s="47">
        <v>650.1</v>
      </c>
      <c r="Q128" s="47">
        <v>5562.62</v>
      </c>
      <c r="R128" s="47">
        <v>5468.98</v>
      </c>
      <c r="T128" s="35">
        <v>4.5199999999999996</v>
      </c>
      <c r="U128" s="35">
        <v>24</v>
      </c>
    </row>
    <row r="129" spans="8:21" x14ac:dyDescent="0.25">
      <c r="H129" s="47">
        <v>12.535299999999999</v>
      </c>
      <c r="I129" s="47">
        <v>138.62857</v>
      </c>
      <c r="L129" s="47">
        <v>728</v>
      </c>
      <c r="M129" s="47">
        <v>9850.64</v>
      </c>
      <c r="N129" s="47">
        <v>8885.1</v>
      </c>
      <c r="P129" s="47">
        <v>650</v>
      </c>
      <c r="Q129" s="47">
        <v>5627.88</v>
      </c>
      <c r="R129" s="47">
        <v>5467.07</v>
      </c>
      <c r="T129" s="35">
        <v>4.5599999999999996</v>
      </c>
      <c r="U129" s="35">
        <v>26</v>
      </c>
    </row>
    <row r="130" spans="8:21" x14ac:dyDescent="0.25">
      <c r="H130" s="47">
        <v>12.5557</v>
      </c>
      <c r="I130" s="47">
        <v>134</v>
      </c>
      <c r="L130" s="47">
        <v>727.9</v>
      </c>
      <c r="M130" s="47">
        <v>9893.08</v>
      </c>
      <c r="N130" s="47">
        <v>8874.6299999999992</v>
      </c>
      <c r="P130" s="47">
        <v>649.9</v>
      </c>
      <c r="Q130" s="47">
        <v>5610.12</v>
      </c>
      <c r="R130" s="47">
        <v>5465.2</v>
      </c>
      <c r="T130" s="35">
        <v>4.5999999999999996</v>
      </c>
      <c r="U130" s="35">
        <v>29</v>
      </c>
    </row>
    <row r="131" spans="8:21" x14ac:dyDescent="0.25">
      <c r="H131" s="47">
        <v>12.5762</v>
      </c>
      <c r="I131" s="47">
        <v>138.28570999999999</v>
      </c>
      <c r="L131" s="47">
        <v>727.8</v>
      </c>
      <c r="M131" s="47">
        <v>9849.2199999999993</v>
      </c>
      <c r="N131" s="47">
        <v>8864.3799999999992</v>
      </c>
      <c r="P131" s="47">
        <v>649.79999999999995</v>
      </c>
      <c r="Q131" s="47">
        <v>5556.29</v>
      </c>
      <c r="R131" s="47">
        <v>5463.43</v>
      </c>
      <c r="T131" s="35">
        <v>4.6399999999999997</v>
      </c>
      <c r="U131" s="35">
        <v>27</v>
      </c>
    </row>
    <row r="132" spans="8:21" x14ac:dyDescent="0.25">
      <c r="H132" s="47">
        <v>12.5966</v>
      </c>
      <c r="I132" s="47">
        <v>144.65714</v>
      </c>
      <c r="L132" s="47">
        <v>727.7</v>
      </c>
      <c r="M132" s="47">
        <v>9879.82</v>
      </c>
      <c r="N132" s="47">
        <v>8854.33</v>
      </c>
      <c r="P132" s="47">
        <v>649.70000000000005</v>
      </c>
      <c r="Q132" s="47">
        <v>5502.81</v>
      </c>
      <c r="R132" s="47">
        <v>5461.69</v>
      </c>
      <c r="T132" s="35">
        <v>4.68</v>
      </c>
      <c r="U132" s="35">
        <v>23</v>
      </c>
    </row>
    <row r="133" spans="8:21" x14ac:dyDescent="0.25">
      <c r="H133" s="47">
        <v>12.617100000000001</v>
      </c>
      <c r="I133" s="47">
        <v>151.65714</v>
      </c>
      <c r="L133" s="47">
        <v>727.6</v>
      </c>
      <c r="M133" s="47">
        <v>9928.15</v>
      </c>
      <c r="N133" s="47">
        <v>8844.15</v>
      </c>
      <c r="P133" s="47">
        <v>649.6</v>
      </c>
      <c r="Q133" s="47">
        <v>5527.08</v>
      </c>
      <c r="R133" s="47">
        <v>5459.95</v>
      </c>
      <c r="T133" s="35">
        <v>4.72</v>
      </c>
      <c r="U133" s="35">
        <v>24</v>
      </c>
    </row>
    <row r="134" spans="8:21" x14ac:dyDescent="0.25">
      <c r="H134" s="47">
        <v>12.637499999999999</v>
      </c>
      <c r="I134" s="47">
        <v>149.45714000000001</v>
      </c>
      <c r="L134" s="47">
        <v>727.5</v>
      </c>
      <c r="M134" s="47">
        <v>9831.8700000000008</v>
      </c>
      <c r="N134" s="47">
        <v>8833.92</v>
      </c>
      <c r="P134" s="47">
        <v>649.5</v>
      </c>
      <c r="Q134" s="47">
        <v>5615.39</v>
      </c>
      <c r="R134" s="47">
        <v>5458.11</v>
      </c>
      <c r="T134" s="35">
        <v>4.76</v>
      </c>
      <c r="U134" s="35">
        <v>27</v>
      </c>
    </row>
    <row r="135" spans="8:21" x14ac:dyDescent="0.25">
      <c r="H135" s="47">
        <v>12.657999999999999</v>
      </c>
      <c r="I135" s="47">
        <v>145.28570999999999</v>
      </c>
      <c r="L135" s="47">
        <v>727.4</v>
      </c>
      <c r="M135" s="47">
        <v>9861.81</v>
      </c>
      <c r="N135" s="47">
        <v>8823.65</v>
      </c>
      <c r="P135" s="47">
        <v>649.4</v>
      </c>
      <c r="Q135" s="47">
        <v>5669.51</v>
      </c>
      <c r="R135" s="47">
        <v>5456.07</v>
      </c>
      <c r="T135" s="35">
        <v>4.8</v>
      </c>
      <c r="U135" s="35">
        <v>20</v>
      </c>
    </row>
    <row r="136" spans="8:21" x14ac:dyDescent="0.25">
      <c r="H136" s="47">
        <v>12.6784</v>
      </c>
      <c r="I136" s="47">
        <v>139.02857</v>
      </c>
      <c r="L136" s="47">
        <v>727.3</v>
      </c>
      <c r="M136" s="47">
        <v>9867.92</v>
      </c>
      <c r="N136" s="47">
        <v>8813.27</v>
      </c>
      <c r="P136" s="47">
        <v>649.29999999999995</v>
      </c>
      <c r="Q136" s="47">
        <v>5681.17</v>
      </c>
      <c r="R136" s="47">
        <v>5453.8</v>
      </c>
      <c r="T136" s="35">
        <v>4.84</v>
      </c>
      <c r="U136" s="35">
        <v>23</v>
      </c>
    </row>
    <row r="137" spans="8:21" x14ac:dyDescent="0.25">
      <c r="H137" s="47">
        <v>12.6989</v>
      </c>
      <c r="I137" s="47">
        <v>143.68571</v>
      </c>
      <c r="L137" s="47">
        <v>727.2</v>
      </c>
      <c r="M137" s="47">
        <v>9910.7099999999991</v>
      </c>
      <c r="N137" s="47">
        <v>8802.76</v>
      </c>
      <c r="P137" s="47">
        <v>649.20000000000005</v>
      </c>
      <c r="Q137" s="47">
        <v>5660.38</v>
      </c>
      <c r="R137" s="47">
        <v>5451.24</v>
      </c>
      <c r="T137" s="35">
        <v>4.88</v>
      </c>
      <c r="U137" s="35">
        <v>22</v>
      </c>
    </row>
    <row r="138" spans="8:21" x14ac:dyDescent="0.25">
      <c r="H138" s="47">
        <v>12.7193</v>
      </c>
      <c r="I138" s="47">
        <v>153.4</v>
      </c>
      <c r="L138" s="47">
        <v>727.1</v>
      </c>
      <c r="M138" s="47">
        <v>10209.700000000001</v>
      </c>
      <c r="N138" s="47">
        <v>8791.7099999999991</v>
      </c>
      <c r="P138" s="47">
        <v>649.1</v>
      </c>
      <c r="Q138" s="47">
        <v>5717.77</v>
      </c>
      <c r="R138" s="47">
        <v>5448.56</v>
      </c>
      <c r="T138" s="35">
        <v>4.92</v>
      </c>
      <c r="U138" s="35">
        <v>23</v>
      </c>
    </row>
    <row r="139" spans="8:21" x14ac:dyDescent="0.25">
      <c r="H139" s="47">
        <v>12.739699999999999</v>
      </c>
      <c r="I139" s="47">
        <v>157.05714</v>
      </c>
      <c r="L139" s="47">
        <v>727</v>
      </c>
      <c r="M139" s="47">
        <v>10263.1</v>
      </c>
      <c r="N139" s="47">
        <v>8779.8799999999992</v>
      </c>
      <c r="P139" s="47">
        <v>649</v>
      </c>
      <c r="Q139" s="47">
        <v>5682.8</v>
      </c>
      <c r="R139" s="47">
        <v>5445.93</v>
      </c>
      <c r="T139" s="35">
        <v>4.96</v>
      </c>
      <c r="U139" s="35">
        <v>21</v>
      </c>
    </row>
    <row r="140" spans="8:21" x14ac:dyDescent="0.25">
      <c r="H140" s="47">
        <v>12.760199999999999</v>
      </c>
      <c r="I140" s="47">
        <v>145.05714</v>
      </c>
      <c r="L140" s="47">
        <v>726.9</v>
      </c>
      <c r="M140" s="47">
        <v>10114.200000000001</v>
      </c>
      <c r="N140" s="47">
        <v>8767.57</v>
      </c>
      <c r="P140" s="47">
        <v>648.9</v>
      </c>
      <c r="Q140" s="47">
        <v>5613.07</v>
      </c>
      <c r="R140" s="47">
        <v>5443.38</v>
      </c>
      <c r="T140" s="35">
        <v>5</v>
      </c>
      <c r="U140" s="35">
        <v>25</v>
      </c>
    </row>
    <row r="141" spans="8:21" x14ac:dyDescent="0.25">
      <c r="H141" s="47">
        <v>12.7806</v>
      </c>
      <c r="I141" s="47">
        <v>141.34286</v>
      </c>
      <c r="L141" s="47">
        <v>726.8</v>
      </c>
      <c r="M141" s="47">
        <v>10043.799999999999</v>
      </c>
      <c r="N141" s="47">
        <v>8754.8700000000008</v>
      </c>
      <c r="P141" s="47">
        <v>648.79999999999995</v>
      </c>
      <c r="Q141" s="47">
        <v>5606.82</v>
      </c>
      <c r="R141" s="47">
        <v>5440.78</v>
      </c>
      <c r="T141" s="35">
        <v>5.04</v>
      </c>
      <c r="U141" s="35">
        <v>21</v>
      </c>
    </row>
    <row r="142" spans="8:21" x14ac:dyDescent="0.25">
      <c r="H142" s="47">
        <v>12.8011</v>
      </c>
      <c r="I142" s="47">
        <v>156.88570999999999</v>
      </c>
      <c r="L142" s="47">
        <v>726.7</v>
      </c>
      <c r="M142" s="47">
        <v>10051</v>
      </c>
      <c r="N142" s="47">
        <v>8741.86</v>
      </c>
      <c r="P142" s="47">
        <v>648.70000000000005</v>
      </c>
      <c r="Q142" s="47">
        <v>5674.4</v>
      </c>
      <c r="R142" s="47">
        <v>5438.1</v>
      </c>
      <c r="T142" s="35">
        <v>5.08</v>
      </c>
      <c r="U142" s="35">
        <v>18</v>
      </c>
    </row>
    <row r="143" spans="8:21" x14ac:dyDescent="0.25">
      <c r="H143" s="47">
        <v>12.8215</v>
      </c>
      <c r="I143" s="47">
        <v>154.6</v>
      </c>
      <c r="L143" s="47">
        <v>726.6</v>
      </c>
      <c r="M143" s="47">
        <v>10102.5</v>
      </c>
      <c r="N143" s="47">
        <v>8728.91</v>
      </c>
      <c r="P143" s="47">
        <v>648.6</v>
      </c>
      <c r="Q143" s="47">
        <v>5761.11</v>
      </c>
      <c r="R143" s="47">
        <v>5435.42</v>
      </c>
      <c r="T143" s="35">
        <v>5.12</v>
      </c>
      <c r="U143" s="35">
        <v>18</v>
      </c>
    </row>
    <row r="144" spans="8:21" x14ac:dyDescent="0.25">
      <c r="H144" s="47">
        <v>12.842000000000001</v>
      </c>
      <c r="I144" s="47">
        <v>134.65714</v>
      </c>
      <c r="L144" s="47">
        <v>726.5</v>
      </c>
      <c r="M144" s="47">
        <v>10106.6</v>
      </c>
      <c r="N144" s="47">
        <v>8716.11</v>
      </c>
      <c r="P144" s="47">
        <v>648.5</v>
      </c>
      <c r="Q144" s="47">
        <v>5667.49</v>
      </c>
      <c r="R144" s="47">
        <v>5432.61</v>
      </c>
      <c r="T144" s="35">
        <v>5.16</v>
      </c>
      <c r="U144" s="35">
        <v>16</v>
      </c>
    </row>
    <row r="145" spans="8:21" x14ac:dyDescent="0.25">
      <c r="H145" s="47">
        <v>12.862399999999999</v>
      </c>
      <c r="I145" s="47">
        <v>136.14286000000001</v>
      </c>
      <c r="L145" s="47">
        <v>726.4</v>
      </c>
      <c r="M145" s="47">
        <v>10177.4</v>
      </c>
      <c r="N145" s="47">
        <v>8703.1</v>
      </c>
      <c r="P145" s="47">
        <v>648.4</v>
      </c>
      <c r="Q145" s="47">
        <v>5684.89</v>
      </c>
      <c r="R145" s="47">
        <v>5429.54</v>
      </c>
      <c r="T145" s="35">
        <v>5.2</v>
      </c>
      <c r="U145" s="35">
        <v>28</v>
      </c>
    </row>
    <row r="146" spans="8:21" x14ac:dyDescent="0.25">
      <c r="H146" s="47">
        <v>12.882899999999999</v>
      </c>
      <c r="I146" s="47">
        <v>147.74286000000001</v>
      </c>
      <c r="L146" s="47">
        <v>726.3</v>
      </c>
      <c r="M146" s="47">
        <v>10329.9</v>
      </c>
      <c r="N146" s="47">
        <v>8689.5499999999993</v>
      </c>
      <c r="P146" s="47">
        <v>648.29999999999995</v>
      </c>
      <c r="Q146" s="47">
        <v>5782.65</v>
      </c>
      <c r="R146" s="47">
        <v>5426.35</v>
      </c>
      <c r="T146" s="35">
        <v>5.24</v>
      </c>
      <c r="U146" s="35">
        <v>27</v>
      </c>
    </row>
    <row r="147" spans="8:21" x14ac:dyDescent="0.25">
      <c r="H147" s="47">
        <v>12.9033</v>
      </c>
      <c r="I147" s="47">
        <v>150.19999999999999</v>
      </c>
      <c r="L147" s="47">
        <v>726.2</v>
      </c>
      <c r="M147" s="47">
        <v>10370</v>
      </c>
      <c r="N147" s="47">
        <v>8675.3799999999992</v>
      </c>
      <c r="P147" s="47">
        <v>648.20000000000005</v>
      </c>
      <c r="Q147" s="47">
        <v>5728.91</v>
      </c>
      <c r="R147" s="47">
        <v>5423.11</v>
      </c>
      <c r="T147" s="35">
        <v>5.28</v>
      </c>
      <c r="U147" s="35">
        <v>24</v>
      </c>
    </row>
    <row r="148" spans="8:21" x14ac:dyDescent="0.25">
      <c r="H148" s="47">
        <v>12.9238</v>
      </c>
      <c r="I148" s="47">
        <v>139.4</v>
      </c>
      <c r="L148" s="47">
        <v>726.1</v>
      </c>
      <c r="M148" s="47">
        <v>10219.1</v>
      </c>
      <c r="N148" s="47">
        <v>8660.92</v>
      </c>
      <c r="P148" s="47">
        <v>648.1</v>
      </c>
      <c r="Q148" s="47">
        <v>5790.12</v>
      </c>
      <c r="R148" s="47">
        <v>5419.56</v>
      </c>
      <c r="T148" s="35">
        <v>5.32</v>
      </c>
      <c r="U148" s="35">
        <v>51</v>
      </c>
    </row>
    <row r="149" spans="8:21" x14ac:dyDescent="0.25">
      <c r="H149" s="47">
        <v>12.9442</v>
      </c>
      <c r="I149" s="47">
        <v>139.68571</v>
      </c>
      <c r="L149" s="47">
        <v>726</v>
      </c>
      <c r="M149" s="47">
        <v>10124.5</v>
      </c>
      <c r="N149" s="47">
        <v>8646.32</v>
      </c>
      <c r="P149" s="47">
        <v>648</v>
      </c>
      <c r="Q149" s="47">
        <v>5864.02</v>
      </c>
      <c r="R149" s="47">
        <v>5415.69</v>
      </c>
      <c r="T149" s="35">
        <v>5.36</v>
      </c>
      <c r="U149" s="35">
        <v>65</v>
      </c>
    </row>
    <row r="150" spans="8:21" x14ac:dyDescent="0.25">
      <c r="H150" s="47">
        <v>12.964700000000001</v>
      </c>
      <c r="I150" s="47">
        <v>144.02857</v>
      </c>
      <c r="L150" s="47">
        <v>725.9</v>
      </c>
      <c r="M150" s="47">
        <v>10168.9</v>
      </c>
      <c r="N150" s="47">
        <v>8631.6200000000008</v>
      </c>
      <c r="P150" s="47">
        <v>647.9</v>
      </c>
      <c r="Q150" s="47">
        <v>5888.68</v>
      </c>
      <c r="R150" s="47">
        <v>5411.65</v>
      </c>
      <c r="T150" s="35">
        <v>5.4</v>
      </c>
      <c r="U150" s="35">
        <v>83</v>
      </c>
    </row>
    <row r="151" spans="8:21" x14ac:dyDescent="0.25">
      <c r="H151" s="47">
        <v>12.985099999999999</v>
      </c>
      <c r="I151" s="47">
        <v>142.82857000000001</v>
      </c>
      <c r="L151" s="47">
        <v>725.8</v>
      </c>
      <c r="M151" s="47">
        <v>10253.1</v>
      </c>
      <c r="N151" s="47">
        <v>8616.93</v>
      </c>
      <c r="P151" s="47">
        <v>647.79999999999995</v>
      </c>
      <c r="Q151" s="47">
        <v>5894.53</v>
      </c>
      <c r="R151" s="47">
        <v>5407.26</v>
      </c>
      <c r="T151" s="35">
        <v>5.44</v>
      </c>
      <c r="U151" s="35">
        <v>83</v>
      </c>
    </row>
    <row r="152" spans="8:21" x14ac:dyDescent="0.25">
      <c r="H152" s="47">
        <v>13.0055</v>
      </c>
      <c r="I152" s="47">
        <v>144.45714000000001</v>
      </c>
      <c r="L152" s="47">
        <v>725.7</v>
      </c>
      <c r="M152" s="47">
        <v>10393.299999999999</v>
      </c>
      <c r="N152" s="47">
        <v>8602.1</v>
      </c>
      <c r="P152" s="47">
        <v>647.70000000000005</v>
      </c>
      <c r="Q152" s="47">
        <v>5948.13</v>
      </c>
      <c r="R152" s="47">
        <v>5402.42</v>
      </c>
      <c r="T152" s="35">
        <v>5.48</v>
      </c>
      <c r="U152" s="35">
        <v>60</v>
      </c>
    </row>
    <row r="153" spans="8:21" x14ac:dyDescent="0.25">
      <c r="H153" s="47">
        <v>13.026</v>
      </c>
      <c r="I153" s="47">
        <v>143.31429</v>
      </c>
      <c r="L153" s="47">
        <v>725.6</v>
      </c>
      <c r="M153" s="47">
        <v>10411.799999999999</v>
      </c>
      <c r="N153" s="47">
        <v>8586.84</v>
      </c>
      <c r="P153" s="47">
        <v>647.6</v>
      </c>
      <c r="Q153" s="47">
        <v>6096.46</v>
      </c>
      <c r="R153" s="47">
        <v>5397.2</v>
      </c>
      <c r="T153" s="35">
        <v>5.52</v>
      </c>
      <c r="U153" s="35">
        <v>36</v>
      </c>
    </row>
    <row r="154" spans="8:21" x14ac:dyDescent="0.25">
      <c r="H154" s="47">
        <v>13.0464</v>
      </c>
      <c r="I154" s="47">
        <v>134.19999999999999</v>
      </c>
      <c r="L154" s="47">
        <v>725.5</v>
      </c>
      <c r="M154" s="47">
        <v>10340.5</v>
      </c>
      <c r="N154" s="47">
        <v>8571.1299999999992</v>
      </c>
      <c r="P154" s="47">
        <v>647.5</v>
      </c>
      <c r="Q154" s="47">
        <v>6107.74</v>
      </c>
      <c r="R154" s="47">
        <v>5391.62</v>
      </c>
      <c r="T154" s="35">
        <v>5.56</v>
      </c>
      <c r="U154" s="35">
        <v>23</v>
      </c>
    </row>
    <row r="155" spans="8:21" x14ac:dyDescent="0.25">
      <c r="H155" s="47">
        <v>13.0669</v>
      </c>
      <c r="I155" s="47">
        <v>130.57142999999999</v>
      </c>
      <c r="L155" s="47">
        <v>725.4</v>
      </c>
      <c r="M155" s="47">
        <v>10361.5</v>
      </c>
      <c r="N155" s="47">
        <v>8555</v>
      </c>
      <c r="P155" s="47">
        <v>647.4</v>
      </c>
      <c r="Q155" s="47">
        <v>6119.66</v>
      </c>
      <c r="R155" s="47">
        <v>5385.67</v>
      </c>
      <c r="T155" s="35">
        <v>5.6</v>
      </c>
      <c r="U155" s="35">
        <v>24</v>
      </c>
    </row>
    <row r="156" spans="8:21" x14ac:dyDescent="0.25">
      <c r="H156" s="47">
        <v>13.087300000000001</v>
      </c>
      <c r="I156" s="47">
        <v>141.45714000000001</v>
      </c>
      <c r="L156" s="47">
        <v>725.3</v>
      </c>
      <c r="M156" s="47">
        <v>10415.200000000001</v>
      </c>
      <c r="N156" s="47">
        <v>8538.48</v>
      </c>
      <c r="P156" s="47">
        <v>647.29999999999995</v>
      </c>
      <c r="Q156" s="47">
        <v>6132.62</v>
      </c>
      <c r="R156" s="47">
        <v>5379.54</v>
      </c>
      <c r="T156" s="35">
        <v>5.64</v>
      </c>
      <c r="U156" s="35">
        <v>25</v>
      </c>
    </row>
    <row r="157" spans="8:21" x14ac:dyDescent="0.25">
      <c r="H157" s="47">
        <v>13.107799999999999</v>
      </c>
      <c r="I157" s="47">
        <v>151.11429000000001</v>
      </c>
      <c r="L157" s="47">
        <v>725.2</v>
      </c>
      <c r="M157" s="47">
        <v>10438.4</v>
      </c>
      <c r="N157" s="47">
        <v>8521.7800000000007</v>
      </c>
      <c r="P157" s="47">
        <v>647.20000000000005</v>
      </c>
      <c r="Q157" s="47">
        <v>6052.19</v>
      </c>
      <c r="R157" s="47">
        <v>5373.26</v>
      </c>
      <c r="T157" s="35">
        <v>5.68</v>
      </c>
      <c r="U157" s="35">
        <v>27</v>
      </c>
    </row>
    <row r="158" spans="8:21" x14ac:dyDescent="0.25">
      <c r="H158" s="47">
        <v>13.1282</v>
      </c>
      <c r="I158" s="47">
        <v>140.80000000000001</v>
      </c>
      <c r="L158" s="47">
        <v>725.1</v>
      </c>
      <c r="M158" s="47">
        <v>10257.200000000001</v>
      </c>
      <c r="N158" s="47">
        <v>8505.19</v>
      </c>
      <c r="P158" s="47">
        <v>647.1</v>
      </c>
      <c r="Q158" s="47">
        <v>6166.47</v>
      </c>
      <c r="R158" s="47">
        <v>5366.66</v>
      </c>
      <c r="T158" s="35">
        <v>5.72</v>
      </c>
      <c r="U158" s="35">
        <v>35</v>
      </c>
    </row>
    <row r="159" spans="8:21" x14ac:dyDescent="0.25">
      <c r="H159" s="47">
        <v>13.1487</v>
      </c>
      <c r="I159" s="47">
        <v>138.80000000000001</v>
      </c>
      <c r="L159" s="47">
        <v>725</v>
      </c>
      <c r="M159" s="47">
        <v>10101.799999999999</v>
      </c>
      <c r="N159" s="47">
        <v>8488.86</v>
      </c>
      <c r="P159" s="47">
        <v>647</v>
      </c>
      <c r="Q159" s="47">
        <v>6304.62</v>
      </c>
      <c r="R159" s="47">
        <v>5359.95</v>
      </c>
      <c r="T159" s="35">
        <v>5.76</v>
      </c>
      <c r="U159" s="35">
        <v>80</v>
      </c>
    </row>
    <row r="160" spans="8:21" x14ac:dyDescent="0.25">
      <c r="H160" s="47">
        <v>13.1691</v>
      </c>
      <c r="I160" s="47">
        <v>132.42857000000001</v>
      </c>
      <c r="L160" s="47">
        <v>724.9</v>
      </c>
      <c r="M160" s="47">
        <v>10168.4</v>
      </c>
      <c r="N160" s="47">
        <v>8472.7199999999993</v>
      </c>
      <c r="P160" s="47">
        <v>646.9</v>
      </c>
      <c r="Q160" s="47">
        <v>6172.56</v>
      </c>
      <c r="R160" s="47">
        <v>5353.26</v>
      </c>
      <c r="T160" s="35">
        <v>5.8</v>
      </c>
      <c r="U160" s="35">
        <v>237</v>
      </c>
    </row>
    <row r="161" spans="8:21" x14ac:dyDescent="0.25">
      <c r="H161" s="47">
        <v>13.1896</v>
      </c>
      <c r="I161" s="47">
        <v>138.37143</v>
      </c>
      <c r="L161" s="47">
        <v>724.8</v>
      </c>
      <c r="M161" s="47">
        <v>10267.299999999999</v>
      </c>
      <c r="N161" s="47">
        <v>8456.69</v>
      </c>
      <c r="P161" s="47">
        <v>646.79999999999995</v>
      </c>
      <c r="Q161" s="47">
        <v>6077.72</v>
      </c>
      <c r="R161" s="47">
        <v>5346.47</v>
      </c>
      <c r="T161" s="35">
        <v>5.84</v>
      </c>
      <c r="U161" s="35">
        <v>536</v>
      </c>
    </row>
    <row r="162" spans="8:21" x14ac:dyDescent="0.25">
      <c r="H162" s="47">
        <v>13.21</v>
      </c>
      <c r="I162" s="47">
        <v>151.42857000000001</v>
      </c>
      <c r="L162" s="47">
        <v>724.7</v>
      </c>
      <c r="M162" s="47">
        <v>10275.200000000001</v>
      </c>
      <c r="N162" s="47">
        <v>8440.7999999999993</v>
      </c>
      <c r="P162" s="47">
        <v>646.70000000000005</v>
      </c>
      <c r="Q162" s="47">
        <v>6090.11</v>
      </c>
      <c r="R162" s="47">
        <v>5339.78</v>
      </c>
      <c r="T162" s="35">
        <v>5.88</v>
      </c>
      <c r="U162" s="35">
        <v>829</v>
      </c>
    </row>
    <row r="163" spans="8:21" x14ac:dyDescent="0.25">
      <c r="H163" s="47">
        <v>13.230399999999999</v>
      </c>
      <c r="I163" s="47">
        <v>155.31429</v>
      </c>
      <c r="L163" s="47">
        <v>724.6</v>
      </c>
      <c r="M163" s="47">
        <v>10172.799999999999</v>
      </c>
      <c r="N163" s="47">
        <v>8424.93</v>
      </c>
      <c r="P163" s="47">
        <v>646.6</v>
      </c>
      <c r="Q163" s="47">
        <v>6060</v>
      </c>
      <c r="R163" s="47">
        <v>5333.35</v>
      </c>
      <c r="T163" s="35">
        <v>5.92</v>
      </c>
      <c r="U163" s="35">
        <v>766</v>
      </c>
    </row>
    <row r="164" spans="8:21" x14ac:dyDescent="0.25">
      <c r="H164" s="47">
        <v>13.2509</v>
      </c>
      <c r="I164" s="47">
        <v>145.19999999999999</v>
      </c>
      <c r="L164" s="47">
        <v>724.5</v>
      </c>
      <c r="M164" s="47">
        <v>10082.1</v>
      </c>
      <c r="N164" s="47">
        <v>8408.9699999999993</v>
      </c>
      <c r="P164" s="47">
        <v>646.5</v>
      </c>
      <c r="Q164" s="47">
        <v>6080.29</v>
      </c>
      <c r="R164" s="47">
        <v>5326.92</v>
      </c>
      <c r="T164" s="35">
        <v>5.96</v>
      </c>
      <c r="U164" s="35">
        <v>455</v>
      </c>
    </row>
    <row r="165" spans="8:21" x14ac:dyDescent="0.25">
      <c r="H165" s="47">
        <v>13.2713</v>
      </c>
      <c r="I165" s="47">
        <v>136.74286000000001</v>
      </c>
      <c r="L165" s="47">
        <v>724.4</v>
      </c>
      <c r="M165" s="47">
        <v>10130.5</v>
      </c>
      <c r="N165" s="47">
        <v>8392.9500000000007</v>
      </c>
      <c r="P165" s="47">
        <v>646.4</v>
      </c>
      <c r="Q165" s="47">
        <v>6133.73</v>
      </c>
      <c r="R165" s="47">
        <v>5320.32</v>
      </c>
      <c r="T165" s="35">
        <v>6</v>
      </c>
      <c r="U165" s="35">
        <v>185</v>
      </c>
    </row>
    <row r="166" spans="8:21" x14ac:dyDescent="0.25">
      <c r="H166" s="47">
        <v>13.2918</v>
      </c>
      <c r="I166" s="47">
        <v>142.74286000000001</v>
      </c>
      <c r="L166" s="47">
        <v>724.3</v>
      </c>
      <c r="M166" s="47">
        <v>10130</v>
      </c>
      <c r="N166" s="47">
        <v>8377.0300000000007</v>
      </c>
      <c r="P166" s="47">
        <v>646.29999999999995</v>
      </c>
      <c r="Q166" s="47">
        <v>6178.72</v>
      </c>
      <c r="R166" s="47">
        <v>5313.58</v>
      </c>
      <c r="T166" s="35">
        <v>6.04</v>
      </c>
      <c r="U166" s="35">
        <v>67</v>
      </c>
    </row>
    <row r="167" spans="8:21" x14ac:dyDescent="0.25">
      <c r="H167" s="47">
        <v>13.312200000000001</v>
      </c>
      <c r="I167" s="47">
        <v>143.88570999999999</v>
      </c>
      <c r="L167" s="47">
        <v>724.2</v>
      </c>
      <c r="M167" s="47">
        <v>9955.98</v>
      </c>
      <c r="N167" s="47">
        <v>8361.49</v>
      </c>
      <c r="P167" s="47">
        <v>646.20000000000005</v>
      </c>
      <c r="Q167" s="47">
        <v>6146.07</v>
      </c>
      <c r="R167" s="47">
        <v>5306.71</v>
      </c>
      <c r="T167" s="35">
        <v>6.08</v>
      </c>
      <c r="U167" s="35">
        <v>33</v>
      </c>
    </row>
    <row r="168" spans="8:21" x14ac:dyDescent="0.25">
      <c r="H168" s="47">
        <v>13.332700000000001</v>
      </c>
      <c r="I168" s="47">
        <v>152.31429</v>
      </c>
      <c r="L168" s="47">
        <v>724.1</v>
      </c>
      <c r="M168" s="47">
        <v>9848.3700000000008</v>
      </c>
      <c r="N168" s="47">
        <v>8346.36</v>
      </c>
      <c r="P168" s="47">
        <v>646.1</v>
      </c>
      <c r="Q168" s="47">
        <v>6124.75</v>
      </c>
      <c r="R168" s="47">
        <v>5299.66</v>
      </c>
      <c r="T168" s="35">
        <v>6.12</v>
      </c>
      <c r="U168" s="35">
        <v>23</v>
      </c>
    </row>
    <row r="169" spans="8:21" x14ac:dyDescent="0.25">
      <c r="H169" s="47">
        <v>13.3531</v>
      </c>
      <c r="I169" s="47">
        <v>144.42857000000001</v>
      </c>
      <c r="L169" s="47">
        <v>724</v>
      </c>
      <c r="M169" s="47">
        <v>9874.09</v>
      </c>
      <c r="N169" s="47">
        <v>8331.44</v>
      </c>
      <c r="P169" s="47">
        <v>646</v>
      </c>
      <c r="Q169" s="47">
        <v>6176.49</v>
      </c>
      <c r="R169" s="47">
        <v>5292.43</v>
      </c>
      <c r="T169" s="35">
        <v>6.16</v>
      </c>
      <c r="U169" s="35">
        <v>28</v>
      </c>
    </row>
    <row r="170" spans="8:21" x14ac:dyDescent="0.25">
      <c r="H170" s="47">
        <v>13.3736</v>
      </c>
      <c r="I170" s="47">
        <v>145.28570999999999</v>
      </c>
      <c r="L170" s="47">
        <v>723.9</v>
      </c>
      <c r="M170" s="47">
        <v>9869.65</v>
      </c>
      <c r="N170" s="47">
        <v>8316.83</v>
      </c>
      <c r="P170" s="47">
        <v>645.9</v>
      </c>
      <c r="Q170" s="47">
        <v>6224.19</v>
      </c>
      <c r="R170" s="47">
        <v>5284.92</v>
      </c>
      <c r="T170" s="35">
        <v>6.2</v>
      </c>
      <c r="U170" s="35">
        <v>35</v>
      </c>
    </row>
    <row r="171" spans="8:21" x14ac:dyDescent="0.25">
      <c r="H171" s="47">
        <v>13.394</v>
      </c>
      <c r="I171" s="47">
        <v>153.31429</v>
      </c>
      <c r="L171" s="47">
        <v>723.8</v>
      </c>
      <c r="M171" s="47">
        <v>9834.16</v>
      </c>
      <c r="N171" s="47">
        <v>8302.58</v>
      </c>
      <c r="P171" s="47">
        <v>645.79999999999995</v>
      </c>
      <c r="Q171" s="47">
        <v>6351.16</v>
      </c>
      <c r="R171" s="47">
        <v>5277.03</v>
      </c>
      <c r="T171" s="35">
        <v>6.24</v>
      </c>
      <c r="U171" s="35">
        <v>66</v>
      </c>
    </row>
    <row r="172" spans="8:21" x14ac:dyDescent="0.25">
      <c r="H172" s="47">
        <v>13.4145</v>
      </c>
      <c r="I172" s="47">
        <v>158.54285999999999</v>
      </c>
      <c r="L172" s="47">
        <v>723.7</v>
      </c>
      <c r="M172" s="47">
        <v>9748.6299999999992</v>
      </c>
      <c r="N172" s="47">
        <v>8288.5400000000009</v>
      </c>
      <c r="P172" s="47">
        <v>645.70000000000005</v>
      </c>
      <c r="Q172" s="47">
        <v>6372.79</v>
      </c>
      <c r="R172" s="47">
        <v>5268.89</v>
      </c>
      <c r="T172" s="35">
        <v>6.28</v>
      </c>
      <c r="U172" s="35">
        <v>189</v>
      </c>
    </row>
    <row r="173" spans="8:21" x14ac:dyDescent="0.25">
      <c r="H173" s="47">
        <v>13.434900000000001</v>
      </c>
      <c r="I173" s="47">
        <v>146.28570999999999</v>
      </c>
      <c r="L173" s="47">
        <v>723.6</v>
      </c>
      <c r="M173" s="47">
        <v>9601.06</v>
      </c>
      <c r="N173" s="47">
        <v>8274.7999999999993</v>
      </c>
      <c r="P173" s="47">
        <v>645.6</v>
      </c>
      <c r="Q173" s="47">
        <v>6276.54</v>
      </c>
      <c r="R173" s="47">
        <v>5260.53</v>
      </c>
      <c r="T173" s="35">
        <v>6.32</v>
      </c>
      <c r="U173" s="35">
        <v>506</v>
      </c>
    </row>
    <row r="174" spans="8:21" x14ac:dyDescent="0.25">
      <c r="H174" s="47">
        <v>13.455399999999999</v>
      </c>
      <c r="I174" s="47">
        <v>140.14286000000001</v>
      </c>
      <c r="L174" s="47">
        <v>723.5</v>
      </c>
      <c r="M174" s="47">
        <v>9671.15</v>
      </c>
      <c r="N174" s="47">
        <v>8261.27</v>
      </c>
      <c r="P174" s="47">
        <v>645.5</v>
      </c>
      <c r="Q174" s="47">
        <v>6285.51</v>
      </c>
      <c r="R174" s="47">
        <v>5251.89</v>
      </c>
      <c r="T174" s="35">
        <v>6.36</v>
      </c>
      <c r="U174" s="35">
        <v>949</v>
      </c>
    </row>
    <row r="175" spans="8:21" x14ac:dyDescent="0.25">
      <c r="H175" s="47">
        <v>13.4758</v>
      </c>
      <c r="I175" s="47">
        <v>141.77143000000001</v>
      </c>
      <c r="L175" s="47">
        <v>723.4</v>
      </c>
      <c r="M175" s="47">
        <v>9762.6200000000008</v>
      </c>
      <c r="N175" s="47">
        <v>8247.81</v>
      </c>
      <c r="P175" s="47">
        <v>645.4</v>
      </c>
      <c r="Q175" s="47">
        <v>6393.9</v>
      </c>
      <c r="R175" s="47">
        <v>5243.05</v>
      </c>
      <c r="T175" s="35">
        <v>6.4</v>
      </c>
      <c r="U175" s="35">
        <v>1240</v>
      </c>
    </row>
    <row r="176" spans="8:21" x14ac:dyDescent="0.25">
      <c r="H176" s="47">
        <v>13.4962</v>
      </c>
      <c r="I176" s="47">
        <v>145.4</v>
      </c>
      <c r="L176" s="47">
        <v>723.3</v>
      </c>
      <c r="M176" s="47">
        <v>9647.44</v>
      </c>
      <c r="N176" s="47">
        <v>8234.5400000000009</v>
      </c>
      <c r="P176" s="47">
        <v>645.29999999999995</v>
      </c>
      <c r="Q176" s="47">
        <v>6450.13</v>
      </c>
      <c r="R176" s="47">
        <v>5234.01</v>
      </c>
      <c r="T176" s="35">
        <v>6.44</v>
      </c>
      <c r="U176" s="35">
        <v>1031</v>
      </c>
    </row>
    <row r="177" spans="8:21" x14ac:dyDescent="0.25">
      <c r="H177" s="47">
        <v>13.5167</v>
      </c>
      <c r="I177" s="47">
        <v>139.54285999999999</v>
      </c>
      <c r="L177" s="47">
        <v>723.2</v>
      </c>
      <c r="M177" s="47">
        <v>9535.31</v>
      </c>
      <c r="N177" s="47">
        <v>8221.51</v>
      </c>
      <c r="P177" s="47">
        <v>645.20000000000005</v>
      </c>
      <c r="Q177" s="47">
        <v>6470.94</v>
      </c>
      <c r="R177" s="47">
        <v>5224.59</v>
      </c>
      <c r="T177" s="35">
        <v>6.48</v>
      </c>
      <c r="U177" s="35">
        <v>586</v>
      </c>
    </row>
    <row r="178" spans="8:21" x14ac:dyDescent="0.25">
      <c r="H178" s="47">
        <v>13.537100000000001</v>
      </c>
      <c r="I178" s="47">
        <v>141.34286</v>
      </c>
      <c r="L178" s="47">
        <v>723.1</v>
      </c>
      <c r="M178" s="47">
        <v>9387.41</v>
      </c>
      <c r="N178" s="47">
        <v>8208.7199999999993</v>
      </c>
      <c r="P178" s="47">
        <v>645.1</v>
      </c>
      <c r="Q178" s="47">
        <v>6508.95</v>
      </c>
      <c r="R178" s="47">
        <v>5214.74</v>
      </c>
      <c r="T178" s="35">
        <v>6.52</v>
      </c>
      <c r="U178" s="35">
        <v>272</v>
      </c>
    </row>
    <row r="179" spans="8:21" x14ac:dyDescent="0.25">
      <c r="H179" s="47">
        <v>13.557600000000001</v>
      </c>
      <c r="I179" s="47">
        <v>132.94286</v>
      </c>
      <c r="L179" s="47">
        <v>723</v>
      </c>
      <c r="M179" s="47">
        <v>9317.98</v>
      </c>
      <c r="N179" s="47">
        <v>8196.4</v>
      </c>
      <c r="P179" s="47">
        <v>645</v>
      </c>
      <c r="Q179" s="47">
        <v>6550.55</v>
      </c>
      <c r="R179" s="47">
        <v>5204.62</v>
      </c>
      <c r="T179" s="35">
        <v>6.56</v>
      </c>
      <c r="U179" s="35">
        <v>118</v>
      </c>
    </row>
    <row r="180" spans="8:21" x14ac:dyDescent="0.25">
      <c r="H180" s="47">
        <v>13.577999999999999</v>
      </c>
      <c r="I180" s="47">
        <v>135.42857000000001</v>
      </c>
      <c r="L180" s="47">
        <v>722.9</v>
      </c>
      <c r="M180" s="47">
        <v>9306.64</v>
      </c>
      <c r="N180" s="47">
        <v>8184.7</v>
      </c>
      <c r="P180" s="47">
        <v>644.9</v>
      </c>
      <c r="Q180" s="47">
        <v>6544.87</v>
      </c>
      <c r="R180" s="47">
        <v>5194.32</v>
      </c>
      <c r="T180" s="35">
        <v>6.6</v>
      </c>
      <c r="U180" s="35">
        <v>53</v>
      </c>
    </row>
    <row r="181" spans="8:21" x14ac:dyDescent="0.25">
      <c r="H181" s="47">
        <v>13.5985</v>
      </c>
      <c r="I181" s="47">
        <v>125.6</v>
      </c>
      <c r="L181" s="47">
        <v>722.8</v>
      </c>
      <c r="M181" s="47">
        <v>9252.5400000000009</v>
      </c>
      <c r="N181" s="47">
        <v>8173.54</v>
      </c>
      <c r="P181" s="47">
        <v>644.79999999999995</v>
      </c>
      <c r="Q181" s="47">
        <v>6531.44</v>
      </c>
      <c r="R181" s="47">
        <v>5183.7700000000004</v>
      </c>
      <c r="T181" s="35">
        <v>6.64</v>
      </c>
      <c r="U181" s="35">
        <v>35</v>
      </c>
    </row>
    <row r="182" spans="8:21" x14ac:dyDescent="0.25">
      <c r="H182" s="47">
        <v>13.6189</v>
      </c>
      <c r="I182" s="47">
        <v>144.22856999999999</v>
      </c>
      <c r="L182" s="47">
        <v>722.7</v>
      </c>
      <c r="M182" s="47">
        <v>9265.07</v>
      </c>
      <c r="N182" s="47">
        <v>8162.71</v>
      </c>
      <c r="P182" s="47">
        <v>644.70000000000005</v>
      </c>
      <c r="Q182" s="47">
        <v>6603.41</v>
      </c>
      <c r="R182" s="47">
        <v>5172.8500000000004</v>
      </c>
      <c r="T182" s="35">
        <v>6.68</v>
      </c>
      <c r="U182" s="35">
        <v>21</v>
      </c>
    </row>
    <row r="183" spans="8:21" x14ac:dyDescent="0.25">
      <c r="H183" s="47">
        <v>13.6394</v>
      </c>
      <c r="I183" s="47">
        <v>154.28570999999999</v>
      </c>
      <c r="L183" s="47">
        <v>722.6</v>
      </c>
      <c r="M183" s="47">
        <v>9339.99</v>
      </c>
      <c r="N183" s="47">
        <v>8151.88</v>
      </c>
      <c r="P183" s="47">
        <v>644.6</v>
      </c>
      <c r="Q183" s="47">
        <v>6722.03</v>
      </c>
      <c r="R183" s="47">
        <v>5161.55</v>
      </c>
      <c r="T183" s="35">
        <v>6.72</v>
      </c>
      <c r="U183" s="35">
        <v>18</v>
      </c>
    </row>
    <row r="184" spans="8:21" x14ac:dyDescent="0.25">
      <c r="H184" s="47">
        <v>13.659800000000001</v>
      </c>
      <c r="I184" s="47">
        <v>162.51428999999999</v>
      </c>
      <c r="L184" s="47">
        <v>722.5</v>
      </c>
      <c r="M184" s="47">
        <v>9363.57</v>
      </c>
      <c r="N184" s="47">
        <v>8140.9</v>
      </c>
      <c r="P184" s="47">
        <v>644.5</v>
      </c>
      <c r="Q184" s="47">
        <v>6778.45</v>
      </c>
      <c r="R184" s="47">
        <v>5149.8599999999997</v>
      </c>
      <c r="T184" s="35">
        <v>6.76</v>
      </c>
      <c r="U184" s="35">
        <v>23</v>
      </c>
    </row>
    <row r="185" spans="8:21" x14ac:dyDescent="0.25">
      <c r="H185" s="47">
        <v>13.680300000000001</v>
      </c>
      <c r="I185" s="47">
        <v>148.4</v>
      </c>
      <c r="L185" s="47">
        <v>722.4</v>
      </c>
      <c r="M185" s="47">
        <v>9195.57</v>
      </c>
      <c r="N185" s="47">
        <v>8130</v>
      </c>
      <c r="P185" s="47">
        <v>644.4</v>
      </c>
      <c r="Q185" s="47">
        <v>6767.63</v>
      </c>
      <c r="R185" s="47">
        <v>5137.6499999999996</v>
      </c>
      <c r="T185" s="35">
        <v>6.8</v>
      </c>
      <c r="U185" s="35">
        <v>29</v>
      </c>
    </row>
    <row r="186" spans="8:21" x14ac:dyDescent="0.25">
      <c r="H186" s="47">
        <v>13.700699999999999</v>
      </c>
      <c r="I186" s="47">
        <v>155.02857</v>
      </c>
      <c r="L186" s="47">
        <v>722.3</v>
      </c>
      <c r="M186" s="47">
        <v>8955.4</v>
      </c>
      <c r="N186" s="47">
        <v>8119.49</v>
      </c>
      <c r="P186" s="47">
        <v>644.29999999999995</v>
      </c>
      <c r="Q186" s="47">
        <v>6857.73</v>
      </c>
      <c r="R186" s="47">
        <v>5124.78</v>
      </c>
      <c r="T186" s="35">
        <v>6.84</v>
      </c>
      <c r="U186" s="35">
        <v>23</v>
      </c>
    </row>
    <row r="187" spans="8:21" x14ac:dyDescent="0.25">
      <c r="H187" s="47">
        <v>13.7212</v>
      </c>
      <c r="I187" s="47">
        <v>142.57142999999999</v>
      </c>
      <c r="L187" s="47">
        <v>722.2</v>
      </c>
      <c r="M187" s="47">
        <v>8883.61</v>
      </c>
      <c r="N187" s="47">
        <v>8109.5</v>
      </c>
      <c r="P187" s="47">
        <v>644.20000000000005</v>
      </c>
      <c r="Q187" s="47">
        <v>7025.84</v>
      </c>
      <c r="R187" s="47">
        <v>5111.21</v>
      </c>
      <c r="T187" s="35">
        <v>6.88</v>
      </c>
      <c r="U187" s="35">
        <v>30</v>
      </c>
    </row>
    <row r="188" spans="8:21" x14ac:dyDescent="0.25">
      <c r="H188" s="47">
        <v>13.7416</v>
      </c>
      <c r="I188" s="47">
        <v>134.74286000000001</v>
      </c>
      <c r="L188" s="47">
        <v>722.1</v>
      </c>
      <c r="M188" s="47">
        <v>8845.94</v>
      </c>
      <c r="N188" s="47">
        <v>8100.21</v>
      </c>
      <c r="P188" s="47">
        <v>644.1</v>
      </c>
      <c r="Q188" s="47">
        <v>7171.78</v>
      </c>
      <c r="R188" s="47">
        <v>5097.0200000000004</v>
      </c>
      <c r="T188" s="35">
        <v>6.92</v>
      </c>
      <c r="U188" s="35">
        <v>47</v>
      </c>
    </row>
    <row r="189" spans="8:21" x14ac:dyDescent="0.25">
      <c r="H189" s="47">
        <v>13.762</v>
      </c>
      <c r="I189" s="47">
        <v>133.85713999999999</v>
      </c>
      <c r="L189" s="47">
        <v>722</v>
      </c>
      <c r="M189" s="47">
        <v>8830.2800000000007</v>
      </c>
      <c r="N189" s="47">
        <v>8091.7</v>
      </c>
      <c r="P189" s="47">
        <v>644</v>
      </c>
      <c r="Q189" s="47">
        <v>7158.2</v>
      </c>
      <c r="R189" s="47">
        <v>5082.32</v>
      </c>
      <c r="T189" s="35">
        <v>6.96</v>
      </c>
      <c r="U189" s="35">
        <v>74</v>
      </c>
    </row>
    <row r="190" spans="8:21" x14ac:dyDescent="0.25">
      <c r="H190" s="47">
        <v>13.782500000000001</v>
      </c>
      <c r="I190" s="47">
        <v>144.88570999999999</v>
      </c>
      <c r="L190" s="47">
        <v>721.9</v>
      </c>
      <c r="M190" s="47">
        <v>8803.0400000000009</v>
      </c>
      <c r="N190" s="47">
        <v>8083.73</v>
      </c>
      <c r="P190" s="47">
        <v>643.9</v>
      </c>
      <c r="Q190" s="47">
        <v>7072.37</v>
      </c>
      <c r="R190" s="47">
        <v>5067.03</v>
      </c>
      <c r="T190" s="35">
        <v>7</v>
      </c>
      <c r="U190" s="35">
        <v>137</v>
      </c>
    </row>
    <row r="191" spans="8:21" x14ac:dyDescent="0.25">
      <c r="H191" s="47">
        <v>13.802899999999999</v>
      </c>
      <c r="I191" s="47">
        <v>142.94286</v>
      </c>
      <c r="L191" s="47">
        <v>721.8</v>
      </c>
      <c r="M191" s="47">
        <v>8878.92</v>
      </c>
      <c r="N191" s="47">
        <v>8075.83</v>
      </c>
      <c r="P191" s="47">
        <v>643.79999999999995</v>
      </c>
      <c r="Q191" s="47">
        <v>7221.23</v>
      </c>
      <c r="R191" s="47">
        <v>5051.26</v>
      </c>
      <c r="T191" s="35">
        <v>7.04</v>
      </c>
      <c r="U191" s="35">
        <v>167</v>
      </c>
    </row>
    <row r="192" spans="8:21" x14ac:dyDescent="0.25">
      <c r="H192" s="47">
        <v>13.823399999999999</v>
      </c>
      <c r="I192" s="47">
        <v>140.82857000000001</v>
      </c>
      <c r="L192" s="47">
        <v>721.7</v>
      </c>
      <c r="M192" s="47">
        <v>8870.24</v>
      </c>
      <c r="N192" s="47">
        <v>8067.87</v>
      </c>
      <c r="P192" s="47">
        <v>643.70000000000005</v>
      </c>
      <c r="Q192" s="47">
        <v>7306.21</v>
      </c>
      <c r="R192" s="47">
        <v>5035.08</v>
      </c>
      <c r="T192" s="35">
        <v>7.08</v>
      </c>
      <c r="U192" s="35">
        <v>152</v>
      </c>
    </row>
    <row r="193" spans="8:21" x14ac:dyDescent="0.25">
      <c r="H193" s="47">
        <v>13.8438</v>
      </c>
      <c r="I193" s="47">
        <v>135.48571000000001</v>
      </c>
      <c r="L193" s="47">
        <v>721.6</v>
      </c>
      <c r="M193" s="47">
        <v>8716.23</v>
      </c>
      <c r="N193" s="47">
        <v>8060.06</v>
      </c>
      <c r="P193" s="47">
        <v>643.6</v>
      </c>
      <c r="Q193" s="47">
        <v>7388.7</v>
      </c>
      <c r="R193" s="47">
        <v>5018.1499999999996</v>
      </c>
      <c r="T193" s="35">
        <v>7.12</v>
      </c>
      <c r="U193" s="35">
        <v>96</v>
      </c>
    </row>
    <row r="194" spans="8:21" x14ac:dyDescent="0.25">
      <c r="H194" s="47">
        <v>13.8643</v>
      </c>
      <c r="I194" s="47">
        <v>124.6</v>
      </c>
      <c r="L194" s="47">
        <v>721.5</v>
      </c>
      <c r="M194" s="47">
        <v>8708.68</v>
      </c>
      <c r="N194" s="47">
        <v>8052.37</v>
      </c>
      <c r="P194" s="47">
        <v>643.5</v>
      </c>
      <c r="Q194" s="47">
        <v>7634.73</v>
      </c>
      <c r="R194" s="47">
        <v>5000.16</v>
      </c>
      <c r="T194" s="35">
        <v>7.16</v>
      </c>
      <c r="U194" s="35">
        <v>42</v>
      </c>
    </row>
    <row r="195" spans="8:21" x14ac:dyDescent="0.25">
      <c r="H195" s="47">
        <v>13.8847</v>
      </c>
      <c r="I195" s="47">
        <v>122.11429</v>
      </c>
      <c r="L195" s="47">
        <v>721.4</v>
      </c>
      <c r="M195" s="47">
        <v>8695.31</v>
      </c>
      <c r="N195" s="47">
        <v>8044.79</v>
      </c>
      <c r="P195" s="47">
        <v>643.4</v>
      </c>
      <c r="Q195" s="47">
        <v>7764.44</v>
      </c>
      <c r="R195" s="47">
        <v>4981.21</v>
      </c>
      <c r="T195" s="35">
        <v>7.2</v>
      </c>
      <c r="U195" s="35">
        <v>23</v>
      </c>
    </row>
    <row r="196" spans="8:21" x14ac:dyDescent="0.25">
      <c r="H196" s="47">
        <v>13.905200000000001</v>
      </c>
      <c r="I196" s="47">
        <v>137.71429000000001</v>
      </c>
      <c r="L196" s="47">
        <v>721.3</v>
      </c>
      <c r="M196" s="47">
        <v>8815.39</v>
      </c>
      <c r="N196" s="47">
        <v>8037.25</v>
      </c>
      <c r="P196" s="47">
        <v>643.29999999999995</v>
      </c>
      <c r="Q196" s="47">
        <v>7832.67</v>
      </c>
      <c r="R196" s="47">
        <v>4961.24</v>
      </c>
      <c r="T196" s="35">
        <v>7.24</v>
      </c>
      <c r="U196" s="35">
        <v>15</v>
      </c>
    </row>
    <row r="197" spans="8:21" x14ac:dyDescent="0.25">
      <c r="H197" s="47">
        <v>13.925599999999999</v>
      </c>
      <c r="I197" s="47">
        <v>145.31429</v>
      </c>
      <c r="L197" s="47">
        <v>721.2</v>
      </c>
      <c r="M197" s="47">
        <v>8940.2099999999991</v>
      </c>
      <c r="N197" s="47">
        <v>8029.53</v>
      </c>
      <c r="P197" s="47">
        <v>643.20000000000005</v>
      </c>
      <c r="Q197" s="47">
        <v>7967.55</v>
      </c>
      <c r="R197" s="47">
        <v>4939.9799999999996</v>
      </c>
      <c r="T197" s="35">
        <v>7.28</v>
      </c>
      <c r="U197" s="35">
        <v>13</v>
      </c>
    </row>
    <row r="198" spans="8:21" x14ac:dyDescent="0.25">
      <c r="H198" s="47">
        <v>13.946099999999999</v>
      </c>
      <c r="I198" s="47">
        <v>133.34286</v>
      </c>
      <c r="L198" s="47">
        <v>721.1</v>
      </c>
      <c r="M198" s="47">
        <v>8836.2199999999993</v>
      </c>
      <c r="N198" s="47">
        <v>8021.55</v>
      </c>
      <c r="P198" s="47">
        <v>643.1</v>
      </c>
      <c r="Q198" s="47">
        <v>8223.11</v>
      </c>
      <c r="R198" s="47">
        <v>4917.68</v>
      </c>
      <c r="T198" s="35">
        <v>7.32</v>
      </c>
      <c r="U198" s="35">
        <v>15</v>
      </c>
    </row>
    <row r="199" spans="8:21" x14ac:dyDescent="0.25">
      <c r="H199" s="47">
        <v>13.9665</v>
      </c>
      <c r="I199" s="47">
        <v>122.68571</v>
      </c>
      <c r="L199" s="47">
        <v>721</v>
      </c>
      <c r="M199" s="47">
        <v>8808.1200000000008</v>
      </c>
      <c r="N199" s="47">
        <v>8013.36</v>
      </c>
      <c r="P199" s="47">
        <v>643</v>
      </c>
      <c r="Q199" s="47">
        <v>8303.2800000000007</v>
      </c>
      <c r="R199" s="47">
        <v>4894.3900000000003</v>
      </c>
      <c r="T199" s="35">
        <v>7.36</v>
      </c>
      <c r="U199" s="35">
        <v>15</v>
      </c>
    </row>
    <row r="200" spans="8:21" x14ac:dyDescent="0.25">
      <c r="H200" s="47">
        <v>13.9869</v>
      </c>
      <c r="I200" s="47">
        <v>121.62857</v>
      </c>
      <c r="L200" s="47">
        <v>720.9</v>
      </c>
      <c r="M200" s="47">
        <v>8946.59</v>
      </c>
      <c r="N200" s="47">
        <v>8004.69</v>
      </c>
      <c r="P200" s="47">
        <v>642.9</v>
      </c>
      <c r="Q200" s="47">
        <v>8382.64</v>
      </c>
      <c r="R200" s="47">
        <v>4869.93</v>
      </c>
      <c r="T200" s="35">
        <v>7.4</v>
      </c>
      <c r="U200" s="35">
        <v>17</v>
      </c>
    </row>
    <row r="201" spans="8:21" x14ac:dyDescent="0.25">
      <c r="H201" s="47">
        <v>14.007400000000001</v>
      </c>
      <c r="I201" s="47">
        <v>123.25714000000001</v>
      </c>
      <c r="L201" s="47">
        <v>720.8</v>
      </c>
      <c r="M201" s="47">
        <v>8778.33</v>
      </c>
      <c r="N201" s="47">
        <v>7996.02</v>
      </c>
      <c r="P201" s="47">
        <v>642.79999999999995</v>
      </c>
      <c r="Q201" s="47">
        <v>8572.2199999999993</v>
      </c>
      <c r="R201" s="47">
        <v>4844.29</v>
      </c>
      <c r="T201" s="35">
        <v>7.44</v>
      </c>
      <c r="U201" s="35">
        <v>17</v>
      </c>
    </row>
    <row r="202" spans="8:21" x14ac:dyDescent="0.25">
      <c r="H202" s="47">
        <v>14.027799999999999</v>
      </c>
      <c r="I202" s="47">
        <v>131.51428999999999</v>
      </c>
      <c r="L202" s="47">
        <v>720.7</v>
      </c>
      <c r="M202" s="47">
        <v>8734.07</v>
      </c>
      <c r="N202" s="47">
        <v>7987.6</v>
      </c>
      <c r="P202" s="47">
        <v>642.70000000000005</v>
      </c>
      <c r="Q202" s="47">
        <v>8721.01</v>
      </c>
      <c r="R202" s="47">
        <v>4817.66</v>
      </c>
      <c r="T202" s="35">
        <v>7.48</v>
      </c>
      <c r="U202" s="35">
        <v>19</v>
      </c>
    </row>
    <row r="203" spans="8:21" x14ac:dyDescent="0.25">
      <c r="H203" s="47">
        <v>14.048299999999999</v>
      </c>
      <c r="I203" s="47">
        <v>134.22856999999999</v>
      </c>
      <c r="L203" s="47">
        <v>720.6</v>
      </c>
      <c r="M203" s="47">
        <v>8824.2800000000007</v>
      </c>
      <c r="N203" s="47">
        <v>7979.13</v>
      </c>
      <c r="P203" s="47">
        <v>642.6</v>
      </c>
      <c r="Q203" s="47">
        <v>8823.0400000000009</v>
      </c>
      <c r="R203" s="47">
        <v>4790.1899999999996</v>
      </c>
      <c r="T203" s="35">
        <v>7.52</v>
      </c>
      <c r="U203" s="35">
        <v>20</v>
      </c>
    </row>
    <row r="204" spans="8:21" x14ac:dyDescent="0.25">
      <c r="H204" s="47">
        <v>14.0687</v>
      </c>
      <c r="I204" s="47">
        <v>126.91428999999999</v>
      </c>
      <c r="L204" s="47">
        <v>720.5</v>
      </c>
      <c r="M204" s="47">
        <v>8718.0499999999993</v>
      </c>
      <c r="N204" s="47">
        <v>7970.73</v>
      </c>
      <c r="P204" s="47">
        <v>642.5</v>
      </c>
      <c r="Q204" s="47">
        <v>8807.19</v>
      </c>
      <c r="R204" s="47">
        <v>4761.76</v>
      </c>
      <c r="T204" s="35">
        <v>7.56</v>
      </c>
      <c r="U204" s="35">
        <v>17</v>
      </c>
    </row>
    <row r="205" spans="8:21" x14ac:dyDescent="0.25">
      <c r="H205" s="47">
        <v>14.0892</v>
      </c>
      <c r="I205" s="47">
        <v>122.28570999999999</v>
      </c>
      <c r="L205" s="47">
        <v>720.4</v>
      </c>
      <c r="M205" s="47">
        <v>8735.2199999999993</v>
      </c>
      <c r="N205" s="47">
        <v>7962.61</v>
      </c>
      <c r="P205" s="47">
        <v>642.4</v>
      </c>
      <c r="Q205" s="47">
        <v>8953.08</v>
      </c>
      <c r="R205" s="47">
        <v>4732.38</v>
      </c>
      <c r="T205" s="35">
        <v>7.6</v>
      </c>
      <c r="U205" s="35">
        <v>20</v>
      </c>
    </row>
    <row r="206" spans="8:21" x14ac:dyDescent="0.25">
      <c r="H206" s="47">
        <v>14.1096</v>
      </c>
      <c r="I206" s="47">
        <v>120.65714</v>
      </c>
      <c r="L206" s="47">
        <v>720.3</v>
      </c>
      <c r="M206" s="47">
        <v>8752.58</v>
      </c>
      <c r="N206" s="47">
        <v>7954.45</v>
      </c>
      <c r="P206" s="47">
        <v>642.29999999999995</v>
      </c>
      <c r="Q206" s="47">
        <v>9137.7199999999993</v>
      </c>
      <c r="R206" s="47">
        <v>4702.1899999999996</v>
      </c>
      <c r="T206" s="35">
        <v>7.64</v>
      </c>
      <c r="U206" s="35">
        <v>23</v>
      </c>
    </row>
    <row r="207" spans="8:21" x14ac:dyDescent="0.25">
      <c r="H207" s="47">
        <v>14.130100000000001</v>
      </c>
      <c r="I207" s="47">
        <v>129.6</v>
      </c>
      <c r="L207" s="47">
        <v>720.2</v>
      </c>
      <c r="M207" s="47">
        <v>8776.7999999999993</v>
      </c>
      <c r="N207" s="47">
        <v>7946.16</v>
      </c>
      <c r="P207" s="47">
        <v>642.20000000000005</v>
      </c>
      <c r="Q207" s="47">
        <v>9177.49</v>
      </c>
      <c r="R207" s="47">
        <v>4671.4399999999996</v>
      </c>
      <c r="T207" s="35">
        <v>7.68</v>
      </c>
      <c r="U207" s="35">
        <v>17</v>
      </c>
    </row>
    <row r="208" spans="8:21" x14ac:dyDescent="0.25">
      <c r="H208" s="47">
        <v>14.150499999999999</v>
      </c>
      <c r="I208" s="47">
        <v>134.80000000000001</v>
      </c>
      <c r="L208" s="47">
        <v>720.1</v>
      </c>
      <c r="M208" s="47">
        <v>8834.69</v>
      </c>
      <c r="N208" s="47">
        <v>7937.78</v>
      </c>
      <c r="P208" s="47">
        <v>642.1</v>
      </c>
      <c r="Q208" s="47">
        <v>9106.44</v>
      </c>
      <c r="R208" s="47">
        <v>4640.1499999999996</v>
      </c>
      <c r="T208" s="35">
        <v>7.72</v>
      </c>
      <c r="U208" s="35">
        <v>20</v>
      </c>
    </row>
    <row r="209" spans="8:21" x14ac:dyDescent="0.25">
      <c r="H209" s="47">
        <v>14.170999999999999</v>
      </c>
      <c r="I209" s="47">
        <v>134.28570999999999</v>
      </c>
      <c r="L209" s="47">
        <v>720</v>
      </c>
      <c r="M209" s="47">
        <v>8895.26</v>
      </c>
      <c r="N209" s="47">
        <v>7929.06</v>
      </c>
      <c r="P209" s="47">
        <v>642</v>
      </c>
      <c r="Q209" s="47">
        <v>9066.81</v>
      </c>
      <c r="R209" s="47">
        <v>4608.3599999999997</v>
      </c>
      <c r="T209" s="35">
        <v>7.76</v>
      </c>
      <c r="U209" s="35">
        <v>23</v>
      </c>
    </row>
    <row r="210" spans="8:21" x14ac:dyDescent="0.25">
      <c r="H210" s="47">
        <v>14.1914</v>
      </c>
      <c r="I210" s="47">
        <v>123.97143</v>
      </c>
      <c r="L210" s="47">
        <v>719.9</v>
      </c>
      <c r="M210" s="47">
        <v>8898.36</v>
      </c>
      <c r="N210" s="47">
        <v>7920.01</v>
      </c>
      <c r="P210" s="47">
        <v>641.9</v>
      </c>
      <c r="Q210" s="47">
        <v>9183.82</v>
      </c>
      <c r="R210" s="47">
        <v>4576.24</v>
      </c>
      <c r="T210" s="35">
        <v>7.8</v>
      </c>
      <c r="U210" s="35">
        <v>26</v>
      </c>
    </row>
    <row r="211" spans="8:21" x14ac:dyDescent="0.25">
      <c r="H211" s="47">
        <v>14.2119</v>
      </c>
      <c r="I211" s="47">
        <v>121.71429000000001</v>
      </c>
      <c r="L211" s="47">
        <v>719.8</v>
      </c>
      <c r="M211" s="47">
        <v>8776.39</v>
      </c>
      <c r="N211" s="47">
        <v>7910.84</v>
      </c>
      <c r="P211" s="47">
        <v>641.79999999999995</v>
      </c>
      <c r="Q211" s="47">
        <v>9240.68</v>
      </c>
      <c r="R211" s="47">
        <v>4544.07</v>
      </c>
      <c r="T211" s="35">
        <v>7.84</v>
      </c>
      <c r="U211" s="35">
        <v>47</v>
      </c>
    </row>
    <row r="212" spans="8:21" x14ac:dyDescent="0.25">
      <c r="H212" s="47">
        <v>14.2323</v>
      </c>
      <c r="I212" s="47">
        <v>119.25714000000001</v>
      </c>
      <c r="L212" s="47">
        <v>719.7</v>
      </c>
      <c r="M212" s="47">
        <v>8743.89</v>
      </c>
      <c r="N212" s="47">
        <v>7901.66</v>
      </c>
      <c r="P212" s="47">
        <v>641.70000000000005</v>
      </c>
      <c r="Q212" s="47">
        <v>9076.02</v>
      </c>
      <c r="R212" s="47">
        <v>4511.99</v>
      </c>
      <c r="T212" s="35">
        <v>7.88</v>
      </c>
      <c r="U212" s="35">
        <v>152</v>
      </c>
    </row>
    <row r="213" spans="8:21" x14ac:dyDescent="0.25">
      <c r="H213" s="47">
        <v>14.252700000000001</v>
      </c>
      <c r="I213" s="47">
        <v>116.08571000000001</v>
      </c>
      <c r="L213" s="47">
        <v>719.6</v>
      </c>
      <c r="M213" s="47">
        <v>8846.52</v>
      </c>
      <c r="N213" s="47">
        <v>7892.38</v>
      </c>
      <c r="P213" s="47">
        <v>641.6</v>
      </c>
      <c r="Q213" s="47">
        <v>8906.16</v>
      </c>
      <c r="R213" s="47">
        <v>4479.93</v>
      </c>
      <c r="T213" s="35">
        <v>7.92</v>
      </c>
      <c r="U213" s="35">
        <v>416</v>
      </c>
    </row>
    <row r="214" spans="8:21" x14ac:dyDescent="0.25">
      <c r="H214" s="47">
        <v>14.273199999999999</v>
      </c>
      <c r="I214" s="47">
        <v>114.94286</v>
      </c>
      <c r="L214" s="47">
        <v>719.5</v>
      </c>
      <c r="M214" s="47">
        <v>8808.58</v>
      </c>
      <c r="N214" s="47">
        <v>7883.17</v>
      </c>
      <c r="P214" s="47">
        <v>641.5</v>
      </c>
      <c r="Q214" s="47">
        <v>8924.74</v>
      </c>
      <c r="R214" s="47">
        <v>4448.09</v>
      </c>
      <c r="T214" s="35">
        <v>7.96</v>
      </c>
      <c r="U214" s="35">
        <v>956</v>
      </c>
    </row>
    <row r="215" spans="8:21" x14ac:dyDescent="0.25">
      <c r="H215" s="47">
        <v>14.2936</v>
      </c>
      <c r="I215" s="47">
        <v>124.14286</v>
      </c>
      <c r="L215" s="47">
        <v>719.4</v>
      </c>
      <c r="M215" s="47">
        <v>8746.8799999999992</v>
      </c>
      <c r="N215" s="47">
        <v>7874.12</v>
      </c>
      <c r="P215" s="47">
        <v>641.4</v>
      </c>
      <c r="Q215" s="47">
        <v>8882.91</v>
      </c>
      <c r="R215" s="47">
        <v>4416.7</v>
      </c>
      <c r="T215" s="35">
        <v>8</v>
      </c>
      <c r="U215" s="35">
        <v>1618</v>
      </c>
    </row>
    <row r="216" spans="8:21" x14ac:dyDescent="0.25">
      <c r="H216" s="47">
        <v>14.3141</v>
      </c>
      <c r="I216" s="47">
        <v>125.97143</v>
      </c>
      <c r="L216" s="47">
        <v>719.3</v>
      </c>
      <c r="M216" s="47">
        <v>8682.41</v>
      </c>
      <c r="N216" s="47">
        <v>7865.15</v>
      </c>
      <c r="P216" s="47">
        <v>641.29999999999995</v>
      </c>
      <c r="Q216" s="47">
        <v>8780.26</v>
      </c>
      <c r="R216" s="47">
        <v>4385.6899999999996</v>
      </c>
      <c r="T216" s="35">
        <v>8.0399999999999991</v>
      </c>
      <c r="U216" s="35">
        <v>1877</v>
      </c>
    </row>
    <row r="217" spans="8:21" x14ac:dyDescent="0.25">
      <c r="H217" s="47">
        <v>14.3345</v>
      </c>
      <c r="I217" s="47">
        <v>129</v>
      </c>
      <c r="L217" s="47">
        <v>719.2</v>
      </c>
      <c r="M217" s="47">
        <v>8544.2999999999993</v>
      </c>
      <c r="N217" s="47">
        <v>7856.43</v>
      </c>
      <c r="P217" s="47">
        <v>641.20000000000005</v>
      </c>
      <c r="Q217" s="47">
        <v>8675.44</v>
      </c>
      <c r="R217" s="47">
        <v>4354.9799999999996</v>
      </c>
      <c r="T217" s="35">
        <v>8.08</v>
      </c>
      <c r="U217" s="35">
        <v>1550</v>
      </c>
    </row>
    <row r="218" spans="8:21" x14ac:dyDescent="0.25">
      <c r="H218" s="47">
        <v>14.355</v>
      </c>
      <c r="I218" s="47">
        <v>114.28570999999999</v>
      </c>
      <c r="L218" s="47">
        <v>719.1</v>
      </c>
      <c r="M218" s="47">
        <v>8603</v>
      </c>
      <c r="N218" s="47">
        <v>7848.02</v>
      </c>
      <c r="P218" s="47">
        <v>641.1</v>
      </c>
      <c r="Q218" s="47">
        <v>8552.9599999999991</v>
      </c>
      <c r="R218" s="47">
        <v>4324.83</v>
      </c>
      <c r="T218" s="35">
        <v>8.1199999999999992</v>
      </c>
      <c r="U218" s="35">
        <v>910</v>
      </c>
    </row>
    <row r="219" spans="8:21" x14ac:dyDescent="0.25">
      <c r="H219" s="47">
        <v>14.375400000000001</v>
      </c>
      <c r="I219" s="47">
        <v>117.31429</v>
      </c>
      <c r="L219" s="47">
        <v>719</v>
      </c>
      <c r="M219" s="47">
        <v>8697.9699999999993</v>
      </c>
      <c r="N219" s="47">
        <v>7839.71</v>
      </c>
      <c r="P219" s="47">
        <v>641</v>
      </c>
      <c r="Q219" s="47">
        <v>8396.59</v>
      </c>
      <c r="R219" s="47">
        <v>4295.6000000000004</v>
      </c>
      <c r="T219" s="35">
        <v>8.16</v>
      </c>
      <c r="U219" s="35">
        <v>373</v>
      </c>
    </row>
    <row r="220" spans="8:21" x14ac:dyDescent="0.25">
      <c r="H220" s="47">
        <v>14.395899999999999</v>
      </c>
      <c r="I220" s="47">
        <v>119.42856999999999</v>
      </c>
      <c r="L220" s="47">
        <v>718.9</v>
      </c>
      <c r="M220" s="47">
        <v>8730.32</v>
      </c>
      <c r="N220" s="47">
        <v>7831.37</v>
      </c>
      <c r="P220" s="47">
        <v>640.9</v>
      </c>
      <c r="Q220" s="47">
        <v>8087.94</v>
      </c>
      <c r="R220" s="47">
        <v>4267.62</v>
      </c>
      <c r="T220" s="35">
        <v>8.1999999999999993</v>
      </c>
      <c r="U220" s="35">
        <v>116</v>
      </c>
    </row>
    <row r="221" spans="8:21" x14ac:dyDescent="0.25">
      <c r="H221" s="47">
        <v>14.4163</v>
      </c>
      <c r="I221" s="47">
        <v>124.05714</v>
      </c>
      <c r="L221" s="47">
        <v>718.8</v>
      </c>
      <c r="M221" s="47">
        <v>8726.7000000000007</v>
      </c>
      <c r="N221" s="47">
        <v>7822.89</v>
      </c>
      <c r="P221" s="47">
        <v>640.79999999999995</v>
      </c>
      <c r="Q221" s="47">
        <v>7757.77</v>
      </c>
      <c r="R221" s="47">
        <v>4241.1499999999996</v>
      </c>
      <c r="T221" s="35">
        <v>8.24</v>
      </c>
      <c r="U221" s="35">
        <v>43</v>
      </c>
    </row>
    <row r="222" spans="8:21" x14ac:dyDescent="0.25">
      <c r="H222" s="47">
        <v>14.4368</v>
      </c>
      <c r="I222" s="47">
        <v>107.62857</v>
      </c>
      <c r="L222" s="47">
        <v>718.7</v>
      </c>
      <c r="M222" s="47">
        <v>8660.43</v>
      </c>
      <c r="N222" s="47">
        <v>7814.15</v>
      </c>
      <c r="P222" s="47">
        <v>640.70000000000005</v>
      </c>
      <c r="Q222" s="47">
        <v>7464.26</v>
      </c>
      <c r="R222" s="47">
        <v>4216.3100000000004</v>
      </c>
      <c r="T222" s="35">
        <v>8.2799999999999994</v>
      </c>
      <c r="U222" s="35">
        <v>29</v>
      </c>
    </row>
    <row r="223" spans="8:21" x14ac:dyDescent="0.25">
      <c r="H223" s="47">
        <v>14.4572</v>
      </c>
      <c r="I223" s="47">
        <v>102.34286</v>
      </c>
      <c r="L223" s="47">
        <v>718.6</v>
      </c>
      <c r="M223" s="47">
        <v>8624.86</v>
      </c>
      <c r="N223" s="47">
        <v>7805.32</v>
      </c>
      <c r="P223" s="47">
        <v>640.6</v>
      </c>
      <c r="Q223" s="47">
        <v>7265.26</v>
      </c>
      <c r="R223" s="47">
        <v>4193.1099999999997</v>
      </c>
      <c r="T223" s="35">
        <v>8.32</v>
      </c>
      <c r="U223" s="35">
        <v>20</v>
      </c>
    </row>
    <row r="224" spans="8:21" x14ac:dyDescent="0.25">
      <c r="H224" s="47">
        <v>14.477600000000001</v>
      </c>
      <c r="I224" s="47">
        <v>105</v>
      </c>
      <c r="L224" s="47">
        <v>718.5</v>
      </c>
      <c r="M224" s="47">
        <v>8533.35</v>
      </c>
      <c r="N224" s="47">
        <v>7796.67</v>
      </c>
      <c r="P224" s="47">
        <v>640.5</v>
      </c>
      <c r="Q224" s="47">
        <v>7106.72</v>
      </c>
      <c r="R224" s="47">
        <v>4171.6099999999997</v>
      </c>
      <c r="T224" s="35">
        <v>8.36</v>
      </c>
      <c r="U224" s="35">
        <v>16</v>
      </c>
    </row>
    <row r="225" spans="8:21" x14ac:dyDescent="0.25">
      <c r="H225" s="47">
        <v>14.498100000000001</v>
      </c>
      <c r="I225" s="47">
        <v>109.2</v>
      </c>
      <c r="L225" s="47">
        <v>718.4</v>
      </c>
      <c r="M225" s="47">
        <v>8473.0300000000007</v>
      </c>
      <c r="N225" s="47">
        <v>7788.36</v>
      </c>
      <c r="P225" s="47">
        <v>640.4</v>
      </c>
      <c r="Q225" s="47">
        <v>6757.54</v>
      </c>
      <c r="R225" s="47">
        <v>4151.76</v>
      </c>
      <c r="T225" s="35">
        <v>8.4</v>
      </c>
      <c r="U225" s="35">
        <v>17</v>
      </c>
    </row>
    <row r="226" spans="8:21" x14ac:dyDescent="0.25">
      <c r="H226" s="47">
        <v>14.5185</v>
      </c>
      <c r="I226" s="47">
        <v>104.45714</v>
      </c>
      <c r="L226" s="47">
        <v>718.3</v>
      </c>
      <c r="M226" s="47">
        <v>8484.77</v>
      </c>
      <c r="N226" s="47">
        <v>7780.36</v>
      </c>
      <c r="P226" s="47">
        <v>640.29999999999995</v>
      </c>
      <c r="Q226" s="47">
        <v>6484.95</v>
      </c>
      <c r="R226" s="47">
        <v>4133.34</v>
      </c>
      <c r="T226" s="35">
        <v>8.44</v>
      </c>
      <c r="U226" s="35">
        <v>19</v>
      </c>
    </row>
    <row r="227" spans="8:21" x14ac:dyDescent="0.25">
      <c r="H227" s="47">
        <v>14.539</v>
      </c>
      <c r="I227" s="47">
        <v>103.94286</v>
      </c>
      <c r="L227" s="47">
        <v>718.2</v>
      </c>
      <c r="M227" s="47">
        <v>8460.5</v>
      </c>
      <c r="N227" s="47">
        <v>7772.62</v>
      </c>
      <c r="P227" s="47">
        <v>640.20000000000005</v>
      </c>
      <c r="Q227" s="47">
        <v>6333.78</v>
      </c>
      <c r="R227" s="47">
        <v>4116.55</v>
      </c>
      <c r="T227" s="35">
        <v>8.48</v>
      </c>
      <c r="U227" s="35">
        <v>23</v>
      </c>
    </row>
    <row r="228" spans="8:21" x14ac:dyDescent="0.25">
      <c r="H228" s="47">
        <v>14.5594</v>
      </c>
      <c r="I228" s="47">
        <v>112.57143000000001</v>
      </c>
      <c r="L228" s="47">
        <v>718.1</v>
      </c>
      <c r="M228" s="47">
        <v>8593.27</v>
      </c>
      <c r="N228" s="47">
        <v>7764.86</v>
      </c>
      <c r="P228" s="47">
        <v>640.1</v>
      </c>
      <c r="Q228" s="47">
        <v>6019.82</v>
      </c>
      <c r="R228" s="47">
        <v>4101.59</v>
      </c>
      <c r="T228" s="35">
        <v>8.52</v>
      </c>
      <c r="U228" s="35">
        <v>20</v>
      </c>
    </row>
    <row r="229" spans="8:21" x14ac:dyDescent="0.25">
      <c r="H229" s="47">
        <v>14.5799</v>
      </c>
      <c r="I229" s="47">
        <v>123.4</v>
      </c>
      <c r="L229" s="47">
        <v>718</v>
      </c>
      <c r="M229" s="47">
        <v>8678.33</v>
      </c>
      <c r="N229" s="47">
        <v>7756.81</v>
      </c>
      <c r="P229" s="47">
        <v>640</v>
      </c>
      <c r="Q229" s="47">
        <v>5710.2</v>
      </c>
      <c r="R229" s="47">
        <v>4088.23</v>
      </c>
      <c r="T229" s="35">
        <v>8.56</v>
      </c>
      <c r="U229" s="35">
        <v>20</v>
      </c>
    </row>
    <row r="230" spans="8:21" x14ac:dyDescent="0.25">
      <c r="H230" s="47">
        <v>14.600300000000001</v>
      </c>
      <c r="I230" s="47">
        <v>135.08571000000001</v>
      </c>
      <c r="L230" s="47">
        <v>717.9</v>
      </c>
      <c r="M230" s="47">
        <v>8605.92</v>
      </c>
      <c r="N230" s="47">
        <v>7748.49</v>
      </c>
      <c r="P230" s="47">
        <v>639.9</v>
      </c>
      <c r="Q230" s="47">
        <v>5540.47</v>
      </c>
      <c r="R230" s="47">
        <v>4076.43</v>
      </c>
      <c r="T230" s="35">
        <v>8.6</v>
      </c>
      <c r="U230" s="35">
        <v>21</v>
      </c>
    </row>
    <row r="231" spans="8:21" x14ac:dyDescent="0.25">
      <c r="H231" s="47">
        <v>14.620799999999999</v>
      </c>
      <c r="I231" s="47">
        <v>129.80000000000001</v>
      </c>
      <c r="L231" s="47">
        <v>717.8</v>
      </c>
      <c r="M231" s="47">
        <v>8548.5499999999993</v>
      </c>
      <c r="N231" s="47">
        <v>7739.99</v>
      </c>
      <c r="P231" s="47">
        <v>639.79999999999995</v>
      </c>
      <c r="Q231" s="47">
        <v>5291.61</v>
      </c>
      <c r="R231" s="47">
        <v>4066.44</v>
      </c>
      <c r="T231" s="35">
        <v>8.64</v>
      </c>
      <c r="U231" s="35">
        <v>22</v>
      </c>
    </row>
    <row r="232" spans="8:21" x14ac:dyDescent="0.25">
      <c r="H232" s="47">
        <v>14.6412</v>
      </c>
      <c r="I232" s="47">
        <v>133.34286</v>
      </c>
      <c r="L232" s="47">
        <v>717.7</v>
      </c>
      <c r="M232" s="47">
        <v>8421.1</v>
      </c>
      <c r="N232" s="47">
        <v>7731.49</v>
      </c>
      <c r="P232" s="47">
        <v>639.70000000000005</v>
      </c>
      <c r="Q232" s="47">
        <v>4981.3599999999997</v>
      </c>
      <c r="R232" s="47">
        <v>4058.1</v>
      </c>
      <c r="T232" s="35">
        <v>8.68</v>
      </c>
      <c r="U232" s="35">
        <v>22</v>
      </c>
    </row>
    <row r="233" spans="8:21" x14ac:dyDescent="0.25">
      <c r="H233" s="47">
        <v>14.6617</v>
      </c>
      <c r="I233" s="47">
        <v>120.28570999999999</v>
      </c>
      <c r="L233" s="47">
        <v>717.6</v>
      </c>
      <c r="M233" s="47">
        <v>8469.24</v>
      </c>
      <c r="N233" s="47">
        <v>7723.12</v>
      </c>
      <c r="P233" s="47">
        <v>639.6</v>
      </c>
      <c r="Q233" s="47">
        <v>4786.95</v>
      </c>
      <c r="R233" s="47">
        <v>4051.12</v>
      </c>
      <c r="T233" s="35">
        <v>8.7200000000000006</v>
      </c>
      <c r="U233" s="35">
        <v>31</v>
      </c>
    </row>
    <row r="234" spans="8:21" x14ac:dyDescent="0.25">
      <c r="H234" s="47">
        <v>14.6821</v>
      </c>
      <c r="I234" s="47">
        <v>114.25714000000001</v>
      </c>
      <c r="L234" s="47">
        <v>717.5</v>
      </c>
      <c r="M234" s="47">
        <v>8487.98</v>
      </c>
      <c r="N234" s="47">
        <v>7714.98</v>
      </c>
      <c r="P234" s="47">
        <v>639.5</v>
      </c>
      <c r="Q234" s="47">
        <v>4693.03</v>
      </c>
      <c r="R234" s="47">
        <v>4045.33</v>
      </c>
      <c r="T234" s="35">
        <v>8.76</v>
      </c>
      <c r="U234" s="35">
        <v>57</v>
      </c>
    </row>
    <row r="235" spans="8:21" x14ac:dyDescent="0.25">
      <c r="H235" s="47">
        <v>14.7026</v>
      </c>
      <c r="I235" s="47">
        <v>102.08571000000001</v>
      </c>
      <c r="L235" s="47">
        <v>717.4</v>
      </c>
      <c r="M235" s="47">
        <v>8275.56</v>
      </c>
      <c r="N235" s="47">
        <v>7707.3</v>
      </c>
      <c r="P235" s="47">
        <v>639.4</v>
      </c>
      <c r="Q235" s="47">
        <v>4648.67</v>
      </c>
      <c r="R235" s="47">
        <v>4040.41</v>
      </c>
      <c r="T235" s="35">
        <v>8.8000000000000007</v>
      </c>
      <c r="U235" s="35">
        <v>123</v>
      </c>
    </row>
    <row r="236" spans="8:21" x14ac:dyDescent="0.25">
      <c r="H236" s="47">
        <v>14.723000000000001</v>
      </c>
      <c r="I236" s="47">
        <v>117.4</v>
      </c>
      <c r="L236" s="47">
        <v>717.3</v>
      </c>
      <c r="M236" s="47">
        <v>8312.5</v>
      </c>
      <c r="N236" s="47">
        <v>7699.93</v>
      </c>
      <c r="P236" s="47">
        <v>639.29999999999995</v>
      </c>
      <c r="Q236" s="47">
        <v>4636.87</v>
      </c>
      <c r="R236" s="47">
        <v>4036.14</v>
      </c>
      <c r="T236" s="35">
        <v>8.84</v>
      </c>
      <c r="U236" s="35">
        <v>210</v>
      </c>
    </row>
    <row r="237" spans="8:21" x14ac:dyDescent="0.25">
      <c r="H237" s="47">
        <v>14.743399999999999</v>
      </c>
      <c r="I237" s="47">
        <v>122.28570999999999</v>
      </c>
      <c r="L237" s="47">
        <v>717.2</v>
      </c>
      <c r="M237" s="47">
        <v>8445.75</v>
      </c>
      <c r="N237" s="47">
        <v>7692.47</v>
      </c>
      <c r="P237" s="47">
        <v>639.20000000000005</v>
      </c>
      <c r="Q237" s="47">
        <v>4489.79</v>
      </c>
      <c r="R237" s="47">
        <v>4032.54</v>
      </c>
      <c r="T237" s="35">
        <v>8.8800000000000008</v>
      </c>
      <c r="U237" s="35">
        <v>276</v>
      </c>
    </row>
    <row r="238" spans="8:21" x14ac:dyDescent="0.25">
      <c r="H238" s="47">
        <v>14.7639</v>
      </c>
      <c r="I238" s="47">
        <v>120.74285999999999</v>
      </c>
      <c r="L238" s="47">
        <v>717.1</v>
      </c>
      <c r="M238" s="47">
        <v>8453.59</v>
      </c>
      <c r="N238" s="47">
        <v>7684.96</v>
      </c>
      <c r="P238" s="47">
        <v>639.1</v>
      </c>
      <c r="Q238" s="47">
        <v>4288.29</v>
      </c>
      <c r="R238" s="47">
        <v>4029.52</v>
      </c>
      <c r="T238" s="35">
        <v>8.92</v>
      </c>
      <c r="U238" s="35">
        <v>265</v>
      </c>
    </row>
    <row r="239" spans="8:21" x14ac:dyDescent="0.25">
      <c r="H239" s="47">
        <v>14.7843</v>
      </c>
      <c r="I239" s="47">
        <v>118.2</v>
      </c>
      <c r="L239" s="47">
        <v>717</v>
      </c>
      <c r="M239" s="47">
        <v>8405.83</v>
      </c>
      <c r="N239" s="47">
        <v>7677.52</v>
      </c>
      <c r="P239" s="47">
        <v>639</v>
      </c>
      <c r="Q239" s="47">
        <v>4252.47</v>
      </c>
      <c r="R239" s="47">
        <v>4027.06</v>
      </c>
      <c r="T239" s="35">
        <v>8.9600000000000009</v>
      </c>
      <c r="U239" s="35">
        <v>193</v>
      </c>
    </row>
    <row r="240" spans="8:21" x14ac:dyDescent="0.25">
      <c r="H240" s="47">
        <v>14.8048</v>
      </c>
      <c r="I240" s="47">
        <v>128.48571000000001</v>
      </c>
      <c r="L240" s="47">
        <v>716.9</v>
      </c>
      <c r="M240" s="47">
        <v>8330.2800000000007</v>
      </c>
      <c r="N240" s="47">
        <v>7669.94</v>
      </c>
      <c r="P240" s="47">
        <v>638.9</v>
      </c>
      <c r="Q240" s="47">
        <v>4232.09</v>
      </c>
      <c r="R240" s="47">
        <v>4025.17</v>
      </c>
      <c r="T240" s="35">
        <v>9</v>
      </c>
      <c r="U240" s="35">
        <v>103</v>
      </c>
    </row>
    <row r="241" spans="8:21" x14ac:dyDescent="0.25">
      <c r="H241" s="47">
        <v>14.825200000000001</v>
      </c>
      <c r="I241" s="47">
        <v>135.88570999999999</v>
      </c>
      <c r="L241" s="47">
        <v>716.8</v>
      </c>
      <c r="M241" s="47">
        <v>8321.08</v>
      </c>
      <c r="N241" s="47">
        <v>7662.28</v>
      </c>
      <c r="P241" s="47">
        <v>638.79999999999995</v>
      </c>
      <c r="Q241" s="47">
        <v>4217.6499999999996</v>
      </c>
      <c r="R241" s="47">
        <v>4023.62</v>
      </c>
      <c r="T241" s="35">
        <v>9.0399999999999991</v>
      </c>
      <c r="U241" s="35">
        <v>51</v>
      </c>
    </row>
    <row r="242" spans="8:21" x14ac:dyDescent="0.25">
      <c r="H242" s="47">
        <v>14.845700000000001</v>
      </c>
      <c r="I242" s="47">
        <v>128.88570999999999</v>
      </c>
      <c r="L242" s="47">
        <v>716.7</v>
      </c>
      <c r="M242" s="47">
        <v>8352.7800000000007</v>
      </c>
      <c r="N242" s="47">
        <v>7654.7</v>
      </c>
      <c r="P242" s="47">
        <v>638.70000000000005</v>
      </c>
      <c r="Q242" s="47">
        <v>4237.7</v>
      </c>
      <c r="R242" s="47">
        <v>4022.07</v>
      </c>
      <c r="T242" s="35">
        <v>9.08</v>
      </c>
      <c r="U242" s="35">
        <v>24</v>
      </c>
    </row>
    <row r="243" spans="8:21" x14ac:dyDescent="0.25">
      <c r="H243" s="47">
        <v>14.866099999999999</v>
      </c>
      <c r="I243" s="47">
        <v>119.28570999999999</v>
      </c>
      <c r="L243" s="47">
        <v>716.6</v>
      </c>
      <c r="M243" s="47">
        <v>8392.0300000000007</v>
      </c>
      <c r="N243" s="47">
        <v>7647.16</v>
      </c>
      <c r="P243" s="47">
        <v>638.6</v>
      </c>
      <c r="Q243" s="47">
        <v>4273.75</v>
      </c>
      <c r="R243" s="47">
        <v>4020.61</v>
      </c>
      <c r="T243" s="35">
        <v>9.1199999999999992</v>
      </c>
      <c r="U243" s="35">
        <v>9</v>
      </c>
    </row>
    <row r="244" spans="8:21" x14ac:dyDescent="0.25">
      <c r="H244" s="47">
        <v>14.8866</v>
      </c>
      <c r="I244" s="47">
        <v>119.85714</v>
      </c>
      <c r="L244" s="47">
        <v>716.5</v>
      </c>
      <c r="M244" s="47">
        <v>8330.4</v>
      </c>
      <c r="N244" s="47">
        <v>7639.68</v>
      </c>
      <c r="P244" s="47">
        <v>638.5</v>
      </c>
      <c r="Q244" s="47">
        <v>4187.6000000000004</v>
      </c>
      <c r="R244" s="47">
        <v>4019.32</v>
      </c>
      <c r="T244" s="35">
        <v>9.16</v>
      </c>
      <c r="U244" s="35">
        <v>9</v>
      </c>
    </row>
    <row r="245" spans="8:21" x14ac:dyDescent="0.25">
      <c r="H245" s="47">
        <v>14.907</v>
      </c>
      <c r="I245" s="47">
        <v>116.71429000000001</v>
      </c>
      <c r="L245" s="47">
        <v>716.4</v>
      </c>
      <c r="M245" s="47">
        <v>8372.65</v>
      </c>
      <c r="N245" s="47">
        <v>7632.07</v>
      </c>
      <c r="P245" s="47">
        <v>638.4</v>
      </c>
      <c r="Q245" s="47">
        <v>4104.59</v>
      </c>
      <c r="R245" s="47">
        <v>4018.16</v>
      </c>
      <c r="T245" s="35">
        <v>9.1999999999999993</v>
      </c>
      <c r="U245" s="35">
        <v>8</v>
      </c>
    </row>
    <row r="246" spans="8:21" x14ac:dyDescent="0.25">
      <c r="H246" s="47">
        <v>14.9275</v>
      </c>
      <c r="I246" s="47">
        <v>108.51429</v>
      </c>
      <c r="L246" s="47">
        <v>716.3</v>
      </c>
      <c r="M246" s="47">
        <v>8538.74</v>
      </c>
      <c r="N246" s="47">
        <v>7624.05</v>
      </c>
      <c r="P246" s="47">
        <v>638.29999999999995</v>
      </c>
      <c r="Q246" s="47">
        <v>4110.58</v>
      </c>
      <c r="R246" s="47">
        <v>4017.22</v>
      </c>
      <c r="T246" s="35">
        <v>9.24</v>
      </c>
      <c r="U246" s="35">
        <v>9</v>
      </c>
    </row>
    <row r="247" spans="8:21" x14ac:dyDescent="0.25">
      <c r="H247" s="47">
        <v>14.947900000000001</v>
      </c>
      <c r="I247" s="47">
        <v>98.828569999999999</v>
      </c>
      <c r="L247" s="47">
        <v>716.2</v>
      </c>
      <c r="M247" s="47">
        <v>8608.93</v>
      </c>
      <c r="N247" s="47">
        <v>7615.56</v>
      </c>
      <c r="P247" s="47">
        <v>638.20000000000005</v>
      </c>
      <c r="Q247" s="47">
        <v>4080.13</v>
      </c>
      <c r="R247" s="47">
        <v>4016.52</v>
      </c>
      <c r="T247" s="35">
        <v>9.2799999999999994</v>
      </c>
      <c r="U247" s="35">
        <v>11</v>
      </c>
    </row>
    <row r="248" spans="8:21" x14ac:dyDescent="0.25">
      <c r="H248" s="47">
        <v>14.968299999999999</v>
      </c>
      <c r="I248" s="47">
        <v>110.74285999999999</v>
      </c>
      <c r="L248" s="47">
        <v>716.1</v>
      </c>
      <c r="M248" s="47">
        <v>8650.35</v>
      </c>
      <c r="N248" s="47">
        <v>7606.6</v>
      </c>
      <c r="P248" s="47">
        <v>638.1</v>
      </c>
      <c r="Q248" s="47">
        <v>4096.83</v>
      </c>
      <c r="R248" s="47">
        <v>4015.85</v>
      </c>
      <c r="T248" s="35">
        <v>9.32</v>
      </c>
      <c r="U248" s="35">
        <v>12</v>
      </c>
    </row>
    <row r="249" spans="8:21" x14ac:dyDescent="0.25">
      <c r="H249" s="47">
        <v>14.988799999999999</v>
      </c>
      <c r="I249" s="47">
        <v>122.65714</v>
      </c>
      <c r="L249" s="47">
        <v>716</v>
      </c>
      <c r="M249" s="47">
        <v>8662.09</v>
      </c>
      <c r="N249" s="47">
        <v>7597.04</v>
      </c>
      <c r="P249" s="47">
        <v>638</v>
      </c>
      <c r="Q249" s="47">
        <v>4160.5</v>
      </c>
      <c r="R249" s="47">
        <v>4015.1</v>
      </c>
      <c r="T249" s="35">
        <v>9.36</v>
      </c>
      <c r="U249" s="35">
        <v>11</v>
      </c>
    </row>
    <row r="250" spans="8:21" x14ac:dyDescent="0.25">
      <c r="H250" s="47">
        <v>15.0092</v>
      </c>
      <c r="I250" s="47">
        <v>114.42856999999999</v>
      </c>
      <c r="L250" s="47">
        <v>715.9</v>
      </c>
      <c r="M250" s="47">
        <v>8627.93</v>
      </c>
      <c r="N250" s="47">
        <v>7587</v>
      </c>
      <c r="P250" s="47">
        <v>637.9</v>
      </c>
      <c r="Q250" s="47">
        <v>4160.1000000000004</v>
      </c>
      <c r="R250" s="47">
        <v>4014.32</v>
      </c>
      <c r="T250" s="35">
        <v>9.4</v>
      </c>
      <c r="U250" s="35">
        <v>9</v>
      </c>
    </row>
    <row r="251" spans="8:21" x14ac:dyDescent="0.25">
      <c r="H251" s="47">
        <v>15.0297</v>
      </c>
      <c r="I251" s="47">
        <v>102.65714</v>
      </c>
      <c r="L251" s="47">
        <v>715.8</v>
      </c>
      <c r="M251" s="47">
        <v>8621.34</v>
      </c>
      <c r="N251" s="47">
        <v>7576.75</v>
      </c>
      <c r="P251" s="47">
        <v>637.79999999999995</v>
      </c>
      <c r="Q251" s="47">
        <v>4121.8100000000004</v>
      </c>
      <c r="R251" s="47">
        <v>4013.51</v>
      </c>
      <c r="T251" s="35">
        <v>9.44</v>
      </c>
      <c r="U251" s="35">
        <v>8</v>
      </c>
    </row>
    <row r="252" spans="8:21" x14ac:dyDescent="0.25">
      <c r="H252" s="47">
        <v>15.0501</v>
      </c>
      <c r="I252" s="47">
        <v>111.82857</v>
      </c>
      <c r="L252" s="47">
        <v>715.7</v>
      </c>
      <c r="M252" s="47">
        <v>8619.14</v>
      </c>
      <c r="N252" s="47">
        <v>7566.41</v>
      </c>
      <c r="P252" s="47">
        <v>637.70000000000005</v>
      </c>
      <c r="Q252" s="47">
        <v>4105.45</v>
      </c>
      <c r="R252" s="47">
        <v>4012.71</v>
      </c>
      <c r="T252" s="35">
        <v>9.48</v>
      </c>
      <c r="U252" s="35">
        <v>9</v>
      </c>
    </row>
    <row r="253" spans="8:21" x14ac:dyDescent="0.25">
      <c r="H253" s="47">
        <v>15.070600000000001</v>
      </c>
      <c r="I253" s="47">
        <v>123</v>
      </c>
      <c r="L253" s="47">
        <v>715.6</v>
      </c>
      <c r="M253" s="47">
        <v>8613.25</v>
      </c>
      <c r="N253" s="47">
        <v>7556.04</v>
      </c>
      <c r="P253" s="47">
        <v>637.6</v>
      </c>
      <c r="Q253" s="47">
        <v>4088.17</v>
      </c>
      <c r="R253" s="47">
        <v>4012.02</v>
      </c>
      <c r="T253" s="35">
        <v>9.52</v>
      </c>
      <c r="U253" s="35">
        <v>9</v>
      </c>
    </row>
    <row r="254" spans="8:21" x14ac:dyDescent="0.25">
      <c r="H254" s="47">
        <v>15.090999999999999</v>
      </c>
      <c r="I254" s="47">
        <v>121.25714000000001</v>
      </c>
      <c r="L254" s="47">
        <v>715.5</v>
      </c>
      <c r="M254" s="47">
        <v>8729.09</v>
      </c>
      <c r="N254" s="47">
        <v>7545.49</v>
      </c>
      <c r="P254" s="47">
        <v>637.5</v>
      </c>
      <c r="Q254" s="47">
        <v>4073.05</v>
      </c>
      <c r="R254" s="47">
        <v>4011.45</v>
      </c>
      <c r="T254" s="35">
        <v>9.56</v>
      </c>
      <c r="U254" s="35">
        <v>9</v>
      </c>
    </row>
    <row r="255" spans="8:21" x14ac:dyDescent="0.25">
      <c r="H255" s="47">
        <v>15.111499999999999</v>
      </c>
      <c r="I255" s="47">
        <v>113.82857</v>
      </c>
      <c r="L255" s="47">
        <v>715.4</v>
      </c>
      <c r="M255" s="47">
        <v>8849.83</v>
      </c>
      <c r="N255" s="47">
        <v>7534.52</v>
      </c>
      <c r="P255" s="47">
        <v>637.4</v>
      </c>
      <c r="Q255" s="47">
        <v>4077.73</v>
      </c>
      <c r="R255" s="47">
        <v>4010.9</v>
      </c>
      <c r="T255" s="35">
        <v>9.6</v>
      </c>
      <c r="U255" s="35">
        <v>10</v>
      </c>
    </row>
    <row r="256" spans="8:21" x14ac:dyDescent="0.25">
      <c r="H256" s="47">
        <v>15.1319</v>
      </c>
      <c r="I256" s="47">
        <v>104.54286</v>
      </c>
      <c r="L256" s="47">
        <v>715.3</v>
      </c>
      <c r="M256" s="47">
        <v>8806.82</v>
      </c>
      <c r="N256" s="47">
        <v>7523.16</v>
      </c>
      <c r="P256" s="47">
        <v>637.29999999999995</v>
      </c>
      <c r="Q256" s="47">
        <v>4094.2</v>
      </c>
      <c r="R256" s="47">
        <v>4010.4</v>
      </c>
      <c r="T256" s="35">
        <v>9.64</v>
      </c>
      <c r="U256" s="35">
        <v>9</v>
      </c>
    </row>
    <row r="257" spans="8:21" x14ac:dyDescent="0.25">
      <c r="H257" s="47">
        <v>15.1524</v>
      </c>
      <c r="I257" s="47">
        <v>105.2</v>
      </c>
      <c r="L257" s="47">
        <v>715.2</v>
      </c>
      <c r="M257" s="47">
        <v>8812.4699999999993</v>
      </c>
      <c r="N257" s="47">
        <v>7511.41</v>
      </c>
      <c r="P257" s="47">
        <v>637.20000000000005</v>
      </c>
      <c r="Q257" s="47">
        <v>4071.97</v>
      </c>
      <c r="R257" s="47">
        <v>4009.95</v>
      </c>
      <c r="T257" s="35">
        <v>9.68</v>
      </c>
      <c r="U257" s="35">
        <v>11</v>
      </c>
    </row>
    <row r="258" spans="8:21" x14ac:dyDescent="0.25">
      <c r="H258" s="47">
        <v>15.172800000000001</v>
      </c>
      <c r="I258" s="47">
        <v>108.82857</v>
      </c>
      <c r="L258" s="47">
        <v>715.1</v>
      </c>
      <c r="M258" s="47">
        <v>8819.0499999999993</v>
      </c>
      <c r="N258" s="47">
        <v>7499.25</v>
      </c>
      <c r="P258" s="47">
        <v>637.1</v>
      </c>
      <c r="Q258" s="47">
        <v>4052.92</v>
      </c>
      <c r="R258" s="47">
        <v>4009.51</v>
      </c>
      <c r="T258" s="35">
        <v>9.7200000000000006</v>
      </c>
      <c r="U258" s="35">
        <v>7</v>
      </c>
    </row>
    <row r="259" spans="8:21" x14ac:dyDescent="0.25">
      <c r="H259" s="47">
        <v>15.193300000000001</v>
      </c>
      <c r="I259" s="47">
        <v>115.4</v>
      </c>
      <c r="L259" s="47">
        <v>715</v>
      </c>
      <c r="M259" s="47">
        <v>8871.56</v>
      </c>
      <c r="N259" s="47">
        <v>7486.78</v>
      </c>
      <c r="P259" s="47">
        <v>637</v>
      </c>
      <c r="Q259" s="47">
        <v>4061.53</v>
      </c>
      <c r="R259" s="47">
        <v>4009.06</v>
      </c>
      <c r="T259" s="35">
        <v>9.76</v>
      </c>
      <c r="U259" s="35">
        <v>5</v>
      </c>
    </row>
    <row r="260" spans="8:21" x14ac:dyDescent="0.25">
      <c r="H260" s="47">
        <v>15.213699999999999</v>
      </c>
      <c r="I260" s="47">
        <v>114.14286</v>
      </c>
      <c r="L260" s="47">
        <v>714.9</v>
      </c>
      <c r="M260" s="47">
        <v>8853.6</v>
      </c>
      <c r="N260" s="47">
        <v>7474.2</v>
      </c>
      <c r="P260" s="47">
        <v>636.9</v>
      </c>
      <c r="Q260" s="47">
        <v>4084.11</v>
      </c>
      <c r="R260" s="47">
        <v>4008.62</v>
      </c>
      <c r="T260" s="35">
        <v>9.8000000000000007</v>
      </c>
      <c r="U260" s="35">
        <v>8</v>
      </c>
    </row>
    <row r="261" spans="8:21" x14ac:dyDescent="0.25">
      <c r="H261" s="47">
        <v>15.2341</v>
      </c>
      <c r="I261" s="47">
        <v>113.25714000000001</v>
      </c>
      <c r="L261" s="47">
        <v>714.8</v>
      </c>
      <c r="M261" s="47">
        <v>8801.41</v>
      </c>
      <c r="N261" s="47">
        <v>7461.55</v>
      </c>
      <c r="P261" s="47">
        <v>636.79999999999995</v>
      </c>
      <c r="Q261" s="47">
        <v>4079.14</v>
      </c>
      <c r="R261" s="47">
        <v>4008.2</v>
      </c>
      <c r="T261" s="35">
        <v>9.84</v>
      </c>
      <c r="U261" s="35">
        <v>8</v>
      </c>
    </row>
    <row r="262" spans="8:21" x14ac:dyDescent="0.25">
      <c r="H262" s="47">
        <v>15.2546</v>
      </c>
      <c r="I262" s="47">
        <v>104</v>
      </c>
      <c r="L262" s="47">
        <v>714.7</v>
      </c>
      <c r="M262" s="47">
        <v>9027</v>
      </c>
      <c r="N262" s="47">
        <v>7448.46</v>
      </c>
      <c r="P262" s="47">
        <v>636.70000000000005</v>
      </c>
      <c r="Q262" s="47">
        <v>4062.32</v>
      </c>
      <c r="R262" s="47">
        <v>4007.69</v>
      </c>
      <c r="T262" s="35">
        <v>9.8800000000000008</v>
      </c>
      <c r="U262" s="35">
        <v>8</v>
      </c>
    </row>
    <row r="263" spans="8:21" x14ac:dyDescent="0.25">
      <c r="H263" s="47">
        <v>15.275</v>
      </c>
      <c r="I263" s="47">
        <v>101.45714</v>
      </c>
      <c r="L263" s="47">
        <v>714.6</v>
      </c>
      <c r="M263" s="47">
        <v>9113.07</v>
      </c>
      <c r="N263" s="47">
        <v>7434.81</v>
      </c>
      <c r="P263" s="47">
        <v>636.6</v>
      </c>
      <c r="Q263" s="47">
        <v>4113.8100000000004</v>
      </c>
      <c r="R263" s="47">
        <v>4007.07</v>
      </c>
      <c r="T263" s="35">
        <v>9.92</v>
      </c>
      <c r="U263" s="35">
        <v>10</v>
      </c>
    </row>
    <row r="264" spans="8:21" x14ac:dyDescent="0.25">
      <c r="H264" s="47">
        <v>15.295500000000001</v>
      </c>
      <c r="I264" s="47">
        <v>101.22857</v>
      </c>
      <c r="L264" s="47">
        <v>714.5</v>
      </c>
      <c r="M264" s="47">
        <v>9011.09</v>
      </c>
      <c r="N264" s="47">
        <v>7420.84</v>
      </c>
      <c r="P264" s="47">
        <v>636.5</v>
      </c>
      <c r="Q264" s="47">
        <v>4136.97</v>
      </c>
      <c r="R264" s="47">
        <v>4006.41</v>
      </c>
      <c r="T264" s="35">
        <v>9.9600000000000009</v>
      </c>
      <c r="U264" s="35">
        <v>12</v>
      </c>
    </row>
    <row r="265" spans="8:21" x14ac:dyDescent="0.25">
      <c r="H265" s="47">
        <v>15.315899999999999</v>
      </c>
      <c r="I265" s="47">
        <v>100.28570999999999</v>
      </c>
      <c r="L265" s="47">
        <v>714.4</v>
      </c>
      <c r="M265" s="47">
        <v>9088.39</v>
      </c>
      <c r="N265" s="47">
        <v>7406.4</v>
      </c>
      <c r="P265" s="47">
        <v>636.4</v>
      </c>
      <c r="Q265" s="47">
        <v>4119.0200000000004</v>
      </c>
      <c r="R265" s="47">
        <v>4005.79</v>
      </c>
      <c r="T265" s="35">
        <v>10</v>
      </c>
      <c r="U265" s="35">
        <v>10</v>
      </c>
    </row>
    <row r="266" spans="8:21" x14ac:dyDescent="0.25">
      <c r="H266" s="47">
        <v>15.336399999999999</v>
      </c>
      <c r="I266" s="47">
        <v>104.42856999999999</v>
      </c>
      <c r="L266" s="47">
        <v>714.3</v>
      </c>
      <c r="M266" s="47">
        <v>9285.43</v>
      </c>
      <c r="N266" s="47">
        <v>7391.09</v>
      </c>
      <c r="P266" s="47">
        <v>636.29999999999995</v>
      </c>
      <c r="Q266" s="47">
        <v>4035.92</v>
      </c>
      <c r="R266" s="47">
        <v>4005.34</v>
      </c>
      <c r="T266" s="35">
        <v>10.039999999999999</v>
      </c>
      <c r="U266" s="35">
        <v>13</v>
      </c>
    </row>
    <row r="267" spans="8:21" x14ac:dyDescent="0.25">
      <c r="H267" s="47">
        <v>15.3568</v>
      </c>
      <c r="I267" s="47">
        <v>111.05714</v>
      </c>
      <c r="L267" s="47">
        <v>714.2</v>
      </c>
      <c r="M267" s="47">
        <v>9413.65</v>
      </c>
      <c r="N267" s="47">
        <v>7375.05</v>
      </c>
      <c r="P267" s="47">
        <v>636.20000000000005</v>
      </c>
      <c r="Q267" s="47">
        <v>3941.15</v>
      </c>
      <c r="R267" s="47">
        <v>4005.07</v>
      </c>
      <c r="T267" s="35">
        <v>10.08</v>
      </c>
      <c r="U267" s="35">
        <v>11</v>
      </c>
    </row>
    <row r="268" spans="8:21" x14ac:dyDescent="0.25">
      <c r="H268" s="47">
        <v>15.3773</v>
      </c>
      <c r="I268" s="47">
        <v>112.65714</v>
      </c>
      <c r="L268" s="47">
        <v>714.1</v>
      </c>
      <c r="M268" s="47">
        <v>9408.42</v>
      </c>
      <c r="N268" s="47">
        <v>7358.44</v>
      </c>
      <c r="P268" s="47">
        <v>636.1</v>
      </c>
      <c r="Q268" s="47">
        <v>3987.26</v>
      </c>
      <c r="R268" s="47">
        <v>4004.9</v>
      </c>
      <c r="T268" s="35">
        <v>10.119999999999999</v>
      </c>
      <c r="U268" s="35">
        <v>9</v>
      </c>
    </row>
    <row r="269" spans="8:21" x14ac:dyDescent="0.25">
      <c r="H269" s="47">
        <v>15.3977</v>
      </c>
      <c r="I269" s="47">
        <v>107.14286</v>
      </c>
      <c r="L269" s="47">
        <v>714</v>
      </c>
      <c r="M269" s="47">
        <v>9358.34</v>
      </c>
      <c r="N269" s="47">
        <v>7341.16</v>
      </c>
      <c r="P269" s="47">
        <v>636</v>
      </c>
      <c r="Q269" s="47">
        <v>4059.48</v>
      </c>
      <c r="R269" s="47">
        <v>4004.68</v>
      </c>
      <c r="T269" s="35">
        <v>10.16</v>
      </c>
      <c r="U269" s="35">
        <v>8</v>
      </c>
    </row>
    <row r="270" spans="8:21" x14ac:dyDescent="0.25">
      <c r="H270" s="47">
        <v>15.418200000000001</v>
      </c>
      <c r="I270" s="47">
        <v>105.34286</v>
      </c>
      <c r="L270" s="47">
        <v>713.9</v>
      </c>
      <c r="M270" s="47">
        <v>9460.5400000000009</v>
      </c>
      <c r="N270" s="47">
        <v>7323.17</v>
      </c>
      <c r="P270" s="47">
        <v>635.9</v>
      </c>
      <c r="Q270" s="47">
        <v>4149.0200000000004</v>
      </c>
      <c r="R270" s="47">
        <v>4004.42</v>
      </c>
      <c r="T270" s="35">
        <v>10.199999999999999</v>
      </c>
      <c r="U270" s="35">
        <v>7</v>
      </c>
    </row>
    <row r="271" spans="8:21" x14ac:dyDescent="0.25">
      <c r="H271" s="47">
        <v>15.438599999999999</v>
      </c>
      <c r="I271" s="47">
        <v>107.6</v>
      </c>
      <c r="L271" s="47">
        <v>713.8</v>
      </c>
      <c r="M271" s="47">
        <v>9673.4</v>
      </c>
      <c r="N271" s="47">
        <v>7304.43</v>
      </c>
      <c r="P271" s="47">
        <v>635.79999999999995</v>
      </c>
      <c r="Q271" s="47">
        <v>4073.85</v>
      </c>
      <c r="R271" s="47">
        <v>4004.06</v>
      </c>
      <c r="T271" s="35">
        <v>10.24</v>
      </c>
      <c r="U271" s="35">
        <v>9</v>
      </c>
    </row>
    <row r="272" spans="8:21" x14ac:dyDescent="0.25">
      <c r="H272" s="47">
        <v>15.459099999999999</v>
      </c>
      <c r="I272" s="47">
        <v>105.6</v>
      </c>
      <c r="L272" s="47">
        <v>713.7</v>
      </c>
      <c r="M272" s="47">
        <v>9699.51</v>
      </c>
      <c r="N272" s="47">
        <v>7285.12</v>
      </c>
      <c r="P272" s="47">
        <v>635.70000000000005</v>
      </c>
      <c r="Q272" s="47">
        <v>4003.66</v>
      </c>
      <c r="R272" s="47">
        <v>4003.57</v>
      </c>
      <c r="T272" s="35">
        <v>10.28</v>
      </c>
      <c r="U272" s="35">
        <v>8</v>
      </c>
    </row>
    <row r="273" spans="8:21" x14ac:dyDescent="0.25">
      <c r="H273" s="47">
        <v>15.4795</v>
      </c>
      <c r="I273" s="47">
        <v>105.05714</v>
      </c>
      <c r="L273" s="47">
        <v>713.6</v>
      </c>
      <c r="M273" s="47">
        <v>9588.25</v>
      </c>
      <c r="N273" s="47">
        <v>7265.39</v>
      </c>
      <c r="P273" s="47">
        <v>635.6</v>
      </c>
      <c r="Q273" s="47">
        <v>4080.36</v>
      </c>
      <c r="R273" s="47">
        <v>4003.11</v>
      </c>
      <c r="T273" s="35">
        <v>10.32</v>
      </c>
      <c r="U273" s="35">
        <v>7</v>
      </c>
    </row>
    <row r="274" spans="8:21" x14ac:dyDescent="0.25">
      <c r="H274" s="47">
        <v>15.4999</v>
      </c>
      <c r="I274" s="47">
        <v>120.48571</v>
      </c>
      <c r="L274" s="47">
        <v>713.5</v>
      </c>
      <c r="M274" s="47">
        <v>9638.4500000000007</v>
      </c>
      <c r="N274" s="47">
        <v>7245.08</v>
      </c>
      <c r="P274" s="47">
        <v>635.5</v>
      </c>
      <c r="Q274" s="47">
        <v>4041.52</v>
      </c>
      <c r="R274" s="47">
        <v>4002.73</v>
      </c>
      <c r="T274" s="35">
        <v>10.36</v>
      </c>
      <c r="U274" s="35">
        <v>7</v>
      </c>
    </row>
    <row r="275" spans="8:21" x14ac:dyDescent="0.25">
      <c r="H275" s="47">
        <v>15.5204</v>
      </c>
      <c r="I275" s="47">
        <v>122.57143000000001</v>
      </c>
      <c r="L275" s="47">
        <v>713.4</v>
      </c>
      <c r="M275" s="47">
        <v>9652.64</v>
      </c>
      <c r="N275" s="47">
        <v>7224.33</v>
      </c>
      <c r="P275" s="47">
        <v>635.4</v>
      </c>
      <c r="Q275" s="47">
        <v>4084.04</v>
      </c>
      <c r="R275" s="47">
        <v>4002.24</v>
      </c>
      <c r="T275" s="35">
        <v>10.4</v>
      </c>
      <c r="U275" s="35">
        <v>9</v>
      </c>
    </row>
    <row r="276" spans="8:21" x14ac:dyDescent="0.25">
      <c r="H276" s="47">
        <v>15.540800000000001</v>
      </c>
      <c r="I276" s="47">
        <v>103.65714</v>
      </c>
      <c r="L276" s="47">
        <v>713.3</v>
      </c>
      <c r="M276" s="47">
        <v>9565.14</v>
      </c>
      <c r="N276" s="47">
        <v>7203.61</v>
      </c>
      <c r="P276" s="47">
        <v>635.29999999999995</v>
      </c>
      <c r="Q276" s="47">
        <v>4154.18</v>
      </c>
      <c r="R276" s="47">
        <v>4001.58</v>
      </c>
      <c r="T276" s="35">
        <v>10.44</v>
      </c>
      <c r="U276" s="35">
        <v>13</v>
      </c>
    </row>
    <row r="277" spans="8:21" x14ac:dyDescent="0.25">
      <c r="H277" s="47">
        <v>15.561299999999999</v>
      </c>
      <c r="I277" s="47">
        <v>88.971429999999998</v>
      </c>
      <c r="L277" s="47">
        <v>713.2</v>
      </c>
      <c r="M277" s="47">
        <v>9729.14</v>
      </c>
      <c r="N277" s="47">
        <v>7182.7</v>
      </c>
      <c r="P277" s="47">
        <v>635.20000000000005</v>
      </c>
      <c r="Q277" s="47">
        <v>4130.04</v>
      </c>
      <c r="R277" s="47">
        <v>4000.85</v>
      </c>
      <c r="T277" s="35">
        <v>10.48</v>
      </c>
      <c r="U277" s="35">
        <v>10</v>
      </c>
    </row>
    <row r="278" spans="8:21" x14ac:dyDescent="0.25">
      <c r="H278" s="47">
        <v>15.5817</v>
      </c>
      <c r="I278" s="47">
        <v>94.457139999999995</v>
      </c>
      <c r="L278" s="47">
        <v>713.1</v>
      </c>
      <c r="M278" s="47">
        <v>9900.61</v>
      </c>
      <c r="N278" s="47">
        <v>7161.15</v>
      </c>
      <c r="P278" s="47">
        <v>635.1</v>
      </c>
      <c r="Q278" s="47">
        <v>4121.22</v>
      </c>
      <c r="R278" s="47">
        <v>4000.01</v>
      </c>
      <c r="T278" s="35">
        <v>10.52</v>
      </c>
      <c r="U278" s="35">
        <v>8</v>
      </c>
    </row>
    <row r="279" spans="8:21" x14ac:dyDescent="0.25">
      <c r="H279" s="47">
        <v>15.6022</v>
      </c>
      <c r="I279" s="47">
        <v>98.057140000000004</v>
      </c>
      <c r="L279" s="47">
        <v>713</v>
      </c>
      <c r="M279" s="47">
        <v>9952.09</v>
      </c>
      <c r="N279" s="47">
        <v>7138.97</v>
      </c>
      <c r="P279" s="47">
        <v>635</v>
      </c>
      <c r="Q279" s="47">
        <v>4121.3100000000004</v>
      </c>
      <c r="R279" s="47">
        <v>3999.16</v>
      </c>
      <c r="T279" s="35">
        <v>10.56</v>
      </c>
      <c r="U279" s="35">
        <v>9</v>
      </c>
    </row>
    <row r="280" spans="8:21" x14ac:dyDescent="0.25">
      <c r="H280" s="47">
        <v>15.6226</v>
      </c>
      <c r="I280" s="47">
        <v>93.342860000000002</v>
      </c>
      <c r="L280" s="47">
        <v>712.9</v>
      </c>
      <c r="M280" s="47">
        <v>10138.200000000001</v>
      </c>
      <c r="N280" s="47">
        <v>7115.86</v>
      </c>
      <c r="P280" s="47">
        <v>634.9</v>
      </c>
      <c r="Q280" s="47">
        <v>4079.97</v>
      </c>
      <c r="R280" s="47">
        <v>3998.53</v>
      </c>
      <c r="T280" s="35">
        <v>10.6</v>
      </c>
      <c r="U280" s="35">
        <v>10</v>
      </c>
    </row>
    <row r="281" spans="8:21" x14ac:dyDescent="0.25">
      <c r="H281" s="47">
        <v>15.6431</v>
      </c>
      <c r="I281" s="47">
        <v>99.257140000000007</v>
      </c>
      <c r="L281" s="47">
        <v>712.8</v>
      </c>
      <c r="M281" s="47">
        <v>10149.5</v>
      </c>
      <c r="N281" s="47">
        <v>7091.67</v>
      </c>
      <c r="P281" s="47">
        <v>634.79999999999995</v>
      </c>
      <c r="Q281" s="47">
        <v>4001.62</v>
      </c>
      <c r="R281" s="47">
        <v>3998.09</v>
      </c>
      <c r="T281" s="35">
        <v>10.64</v>
      </c>
      <c r="U281" s="35">
        <v>12</v>
      </c>
    </row>
    <row r="282" spans="8:21" x14ac:dyDescent="0.25">
      <c r="H282" s="47">
        <v>15.663500000000001</v>
      </c>
      <c r="I282" s="47">
        <v>105.22857</v>
      </c>
      <c r="L282" s="47">
        <v>712.7</v>
      </c>
      <c r="M282" s="47">
        <v>10101.4</v>
      </c>
      <c r="N282" s="47">
        <v>7066.73</v>
      </c>
      <c r="P282" s="47">
        <v>634.70000000000005</v>
      </c>
      <c r="Q282" s="47">
        <v>3983.04</v>
      </c>
      <c r="R282" s="47">
        <v>3997.8</v>
      </c>
      <c r="T282" s="35">
        <v>10.68</v>
      </c>
      <c r="U282" s="35">
        <v>7</v>
      </c>
    </row>
    <row r="283" spans="8:21" x14ac:dyDescent="0.25">
      <c r="H283" s="47">
        <v>15.683999999999999</v>
      </c>
      <c r="I283" s="47">
        <v>109.45714</v>
      </c>
      <c r="L283" s="47">
        <v>712.6</v>
      </c>
      <c r="M283" s="47">
        <v>10122.6</v>
      </c>
      <c r="N283" s="47">
        <v>7041.28</v>
      </c>
      <c r="P283" s="47">
        <v>634.6</v>
      </c>
      <c r="Q283" s="47">
        <v>4019.29</v>
      </c>
      <c r="R283" s="47">
        <v>3997.65</v>
      </c>
      <c r="T283" s="35">
        <v>10.72</v>
      </c>
      <c r="U283" s="35">
        <v>9</v>
      </c>
    </row>
    <row r="284" spans="8:21" x14ac:dyDescent="0.25">
      <c r="H284" s="47">
        <v>15.7044</v>
      </c>
      <c r="I284" s="47">
        <v>95.971429999999998</v>
      </c>
      <c r="L284" s="47">
        <v>712.5</v>
      </c>
      <c r="M284" s="47">
        <v>10116</v>
      </c>
      <c r="N284" s="47">
        <v>7015.39</v>
      </c>
      <c r="P284" s="47">
        <v>634.5</v>
      </c>
      <c r="Q284" s="47">
        <v>4012.64</v>
      </c>
      <c r="R284" s="47">
        <v>3998.9</v>
      </c>
      <c r="T284" s="35">
        <v>10.76</v>
      </c>
      <c r="U284" s="35">
        <v>11</v>
      </c>
    </row>
    <row r="285" spans="8:21" x14ac:dyDescent="0.25">
      <c r="H285" s="47">
        <v>15.7248</v>
      </c>
      <c r="I285" s="47">
        <v>97.771429999999995</v>
      </c>
      <c r="L285" s="47">
        <v>712.4</v>
      </c>
      <c r="M285" s="47">
        <v>10260.299999999999</v>
      </c>
      <c r="N285" s="47">
        <v>6989.14</v>
      </c>
      <c r="P285" s="47">
        <v>634.4</v>
      </c>
      <c r="Q285" s="47">
        <v>3971.64</v>
      </c>
      <c r="R285" s="47">
        <v>4000.15</v>
      </c>
      <c r="T285" s="35">
        <v>10.8</v>
      </c>
      <c r="U285" s="35">
        <v>12</v>
      </c>
    </row>
    <row r="286" spans="8:21" x14ac:dyDescent="0.25">
      <c r="H286" s="47">
        <v>15.7453</v>
      </c>
      <c r="I286" s="47">
        <v>99.657139999999998</v>
      </c>
      <c r="L286" s="47">
        <v>712.3</v>
      </c>
      <c r="M286" s="47">
        <v>10439.9</v>
      </c>
      <c r="N286" s="47">
        <v>6962.26</v>
      </c>
      <c r="P286" s="47">
        <v>634.29999999999995</v>
      </c>
      <c r="Q286" s="47">
        <v>4009.96</v>
      </c>
      <c r="R286" s="47">
        <v>4001.39</v>
      </c>
      <c r="T286" s="35">
        <v>10.84</v>
      </c>
      <c r="U286" s="35">
        <v>12</v>
      </c>
    </row>
    <row r="287" spans="8:21" x14ac:dyDescent="0.25">
      <c r="H287" s="47">
        <v>15.765700000000001</v>
      </c>
      <c r="I287" s="47">
        <v>102.51429</v>
      </c>
      <c r="L287" s="47">
        <v>712.2</v>
      </c>
      <c r="M287" s="47">
        <v>10451.700000000001</v>
      </c>
      <c r="N287" s="47">
        <v>6934.65</v>
      </c>
      <c r="P287" s="47">
        <v>634.20000000000005</v>
      </c>
      <c r="Q287" s="47">
        <v>4091.15</v>
      </c>
      <c r="R287" s="47">
        <v>4002.64</v>
      </c>
      <c r="T287" s="35">
        <v>10.88</v>
      </c>
      <c r="U287" s="35">
        <v>11</v>
      </c>
    </row>
    <row r="288" spans="8:21" x14ac:dyDescent="0.25">
      <c r="H288" s="47">
        <v>15.786199999999999</v>
      </c>
      <c r="I288" s="47">
        <v>88.885710000000003</v>
      </c>
      <c r="L288" s="47">
        <v>712.1</v>
      </c>
      <c r="M288" s="47">
        <v>10372.4</v>
      </c>
      <c r="N288" s="47">
        <v>6906.46</v>
      </c>
      <c r="P288" s="47">
        <v>634.1</v>
      </c>
      <c r="Q288" s="47">
        <v>4081.16</v>
      </c>
      <c r="R288" s="47">
        <v>4003.89</v>
      </c>
      <c r="T288" s="35">
        <v>10.92</v>
      </c>
      <c r="U288" s="35">
        <v>10</v>
      </c>
    </row>
    <row r="289" spans="8:21" x14ac:dyDescent="0.25">
      <c r="H289" s="47">
        <v>15.8066</v>
      </c>
      <c r="I289" s="47">
        <v>88.742859999999993</v>
      </c>
      <c r="L289" s="47">
        <v>712</v>
      </c>
      <c r="M289" s="47">
        <v>10345.6</v>
      </c>
      <c r="N289" s="47">
        <v>6877.72</v>
      </c>
      <c r="P289" s="47">
        <v>634</v>
      </c>
      <c r="Q289" s="47">
        <v>3972.29</v>
      </c>
      <c r="R289" s="47">
        <v>4005.14</v>
      </c>
      <c r="T289" s="35">
        <v>10.96</v>
      </c>
      <c r="U289" s="35">
        <v>9</v>
      </c>
    </row>
    <row r="290" spans="8:21" x14ac:dyDescent="0.25">
      <c r="H290" s="47">
        <v>15.8271</v>
      </c>
      <c r="I290" s="47">
        <v>89.285709999999995</v>
      </c>
      <c r="L290" s="47">
        <v>711.9</v>
      </c>
      <c r="M290" s="47">
        <v>10441.1</v>
      </c>
      <c r="N290" s="47">
        <v>6848.5</v>
      </c>
      <c r="P290" s="47">
        <v>633.9</v>
      </c>
      <c r="Q290" s="47">
        <v>3961.9</v>
      </c>
      <c r="R290" s="47">
        <v>4006.39</v>
      </c>
      <c r="T290" s="35">
        <v>11</v>
      </c>
      <c r="U290" s="35">
        <v>7</v>
      </c>
    </row>
    <row r="291" spans="8:21" x14ac:dyDescent="0.25">
      <c r="H291" s="47">
        <v>15.8475</v>
      </c>
      <c r="I291" s="47">
        <v>86.057140000000004</v>
      </c>
      <c r="L291" s="47">
        <v>711.8</v>
      </c>
      <c r="M291" s="47">
        <v>10338.4</v>
      </c>
      <c r="N291" s="47">
        <v>6819.26</v>
      </c>
      <c r="P291" s="47">
        <v>633.79999999999995</v>
      </c>
      <c r="Q291" s="47">
        <v>4026.85</v>
      </c>
      <c r="R291" s="47">
        <v>4007.64</v>
      </c>
      <c r="T291" s="35">
        <v>11.04</v>
      </c>
      <c r="U291" s="35">
        <v>7</v>
      </c>
    </row>
    <row r="292" spans="8:21" x14ac:dyDescent="0.25">
      <c r="H292" s="47">
        <v>15.868</v>
      </c>
      <c r="I292" s="47">
        <v>82.114289999999997</v>
      </c>
      <c r="L292" s="47">
        <v>711.7</v>
      </c>
      <c r="M292" s="47">
        <v>10216.299999999999</v>
      </c>
      <c r="N292" s="47">
        <v>6790.2</v>
      </c>
      <c r="P292" s="47">
        <v>633.70000000000005</v>
      </c>
      <c r="Q292" s="47">
        <v>4075.64</v>
      </c>
      <c r="R292" s="47">
        <v>4008.89</v>
      </c>
      <c r="T292" s="35">
        <v>11.08</v>
      </c>
      <c r="U292" s="35">
        <v>7</v>
      </c>
    </row>
    <row r="293" spans="8:21" x14ac:dyDescent="0.25">
      <c r="H293" s="47">
        <v>15.888400000000001</v>
      </c>
      <c r="I293" s="47">
        <v>95.714290000000005</v>
      </c>
      <c r="L293" s="47">
        <v>711.6</v>
      </c>
      <c r="M293" s="47">
        <v>10352.200000000001</v>
      </c>
      <c r="N293" s="47">
        <v>6760.98</v>
      </c>
      <c r="P293" s="47">
        <v>633.6</v>
      </c>
      <c r="Q293" s="47">
        <v>4076.63</v>
      </c>
      <c r="R293" s="47">
        <v>4010.14</v>
      </c>
      <c r="T293" s="35">
        <v>11.12</v>
      </c>
      <c r="U293" s="35">
        <v>11</v>
      </c>
    </row>
    <row r="294" spans="8:21" x14ac:dyDescent="0.25">
      <c r="H294" s="47">
        <v>15.908899999999999</v>
      </c>
      <c r="I294" s="47">
        <v>106.8</v>
      </c>
      <c r="L294" s="47">
        <v>711.5</v>
      </c>
      <c r="M294" s="47">
        <v>10403.4</v>
      </c>
      <c r="N294" s="47">
        <v>6731.48</v>
      </c>
      <c r="P294" s="47">
        <v>633.5</v>
      </c>
      <c r="Q294" s="47">
        <v>4002.53</v>
      </c>
      <c r="R294" s="47">
        <v>4011.39</v>
      </c>
      <c r="T294" s="35">
        <v>11.16</v>
      </c>
      <c r="U294" s="35">
        <v>13</v>
      </c>
    </row>
    <row r="295" spans="8:21" x14ac:dyDescent="0.25">
      <c r="H295" s="47">
        <v>15.9293</v>
      </c>
      <c r="I295" s="47">
        <v>99.4</v>
      </c>
      <c r="L295" s="47">
        <v>711.4</v>
      </c>
      <c r="M295" s="47">
        <v>10413.5</v>
      </c>
      <c r="N295" s="47">
        <v>6701.84</v>
      </c>
      <c r="P295" s="47">
        <v>633.4</v>
      </c>
      <c r="Q295" s="47">
        <v>4020.76</v>
      </c>
      <c r="R295" s="47">
        <v>4012.64</v>
      </c>
      <c r="T295" s="35">
        <v>11.2</v>
      </c>
      <c r="U295" s="35">
        <v>10</v>
      </c>
    </row>
    <row r="296" spans="8:21" x14ac:dyDescent="0.25">
      <c r="H296" s="47">
        <v>15.9498</v>
      </c>
      <c r="I296" s="47">
        <v>89.171430000000001</v>
      </c>
      <c r="L296" s="47">
        <v>711.3</v>
      </c>
      <c r="M296" s="47">
        <v>10340.700000000001</v>
      </c>
      <c r="N296" s="47">
        <v>6672</v>
      </c>
      <c r="P296" s="47">
        <v>633.29999999999995</v>
      </c>
      <c r="Q296" s="47">
        <v>4033.66</v>
      </c>
      <c r="R296" s="47">
        <v>4013.89</v>
      </c>
      <c r="T296" s="35">
        <v>11.24</v>
      </c>
      <c r="U296" s="35">
        <v>6</v>
      </c>
    </row>
    <row r="297" spans="8:21" x14ac:dyDescent="0.25">
      <c r="H297" s="47">
        <v>15.9702</v>
      </c>
      <c r="I297" s="47">
        <v>96.942859999999996</v>
      </c>
      <c r="L297" s="47">
        <v>711.2</v>
      </c>
      <c r="M297" s="47">
        <v>10209.9</v>
      </c>
      <c r="N297" s="47">
        <v>6641.98</v>
      </c>
      <c r="P297" s="47">
        <v>633.20000000000005</v>
      </c>
      <c r="Q297" s="47">
        <v>3965.06</v>
      </c>
      <c r="R297" s="47">
        <v>4020.31</v>
      </c>
      <c r="T297" s="35">
        <v>11.28</v>
      </c>
      <c r="U297" s="35">
        <v>3</v>
      </c>
    </row>
    <row r="298" spans="8:21" x14ac:dyDescent="0.25">
      <c r="H298" s="47">
        <v>15.990600000000001</v>
      </c>
      <c r="I298" s="47">
        <v>97.8</v>
      </c>
      <c r="L298" s="47">
        <v>711.1</v>
      </c>
      <c r="M298" s="47">
        <v>10157.700000000001</v>
      </c>
      <c r="N298" s="47">
        <v>6612.07</v>
      </c>
      <c r="P298" s="47">
        <v>633.1</v>
      </c>
      <c r="Q298" s="47">
        <v>4047.44</v>
      </c>
      <c r="R298" s="47">
        <v>4026.74</v>
      </c>
      <c r="T298" s="35">
        <v>11.32</v>
      </c>
      <c r="U298" s="35">
        <v>5</v>
      </c>
    </row>
    <row r="299" spans="8:21" x14ac:dyDescent="0.25">
      <c r="H299" s="47">
        <v>16.011099999999999</v>
      </c>
      <c r="I299" s="47">
        <v>84.457139999999995</v>
      </c>
      <c r="L299" s="47">
        <v>711</v>
      </c>
      <c r="M299" s="47">
        <v>10078</v>
      </c>
      <c r="N299" s="47">
        <v>6582.49</v>
      </c>
      <c r="P299" s="47">
        <v>633</v>
      </c>
      <c r="Q299" s="47">
        <v>4156.7700000000004</v>
      </c>
      <c r="R299" s="47">
        <v>4033.16</v>
      </c>
      <c r="T299" s="35">
        <v>11.36</v>
      </c>
      <c r="U299" s="35">
        <v>8</v>
      </c>
    </row>
    <row r="300" spans="8:21" x14ac:dyDescent="0.25">
      <c r="H300" s="47">
        <v>16.031500000000001</v>
      </c>
      <c r="I300" s="47">
        <v>71.571430000000007</v>
      </c>
      <c r="L300" s="47">
        <v>710.9</v>
      </c>
      <c r="M300" s="47">
        <v>10077.5</v>
      </c>
      <c r="N300" s="47">
        <v>6553.24</v>
      </c>
      <c r="P300" s="47">
        <v>632.9</v>
      </c>
      <c r="Q300" s="47">
        <v>4082.23</v>
      </c>
      <c r="R300" s="47">
        <v>4039.58</v>
      </c>
      <c r="T300" s="35">
        <v>11.4</v>
      </c>
      <c r="U300" s="35">
        <v>8</v>
      </c>
    </row>
    <row r="301" spans="8:21" x14ac:dyDescent="0.25">
      <c r="H301" s="47">
        <v>16.052</v>
      </c>
      <c r="I301" s="47">
        <v>85.228570000000005</v>
      </c>
      <c r="L301" s="47">
        <v>710.8</v>
      </c>
      <c r="M301" s="47">
        <v>10175.4</v>
      </c>
      <c r="N301" s="47">
        <v>6524.08</v>
      </c>
      <c r="P301" s="47">
        <v>632.79999999999995</v>
      </c>
      <c r="Q301" s="47">
        <v>4043.13</v>
      </c>
      <c r="R301" s="47">
        <v>4046</v>
      </c>
      <c r="T301" s="35">
        <v>11.44</v>
      </c>
      <c r="U301" s="35">
        <v>5</v>
      </c>
    </row>
    <row r="302" spans="8:21" x14ac:dyDescent="0.25">
      <c r="H302" s="47">
        <v>16.072399999999998</v>
      </c>
      <c r="I302" s="47">
        <v>99.68571</v>
      </c>
      <c r="L302" s="47">
        <v>710.7</v>
      </c>
      <c r="M302" s="47">
        <v>10066.200000000001</v>
      </c>
      <c r="N302" s="47">
        <v>6494.95</v>
      </c>
      <c r="P302" s="47">
        <v>632.70000000000005</v>
      </c>
      <c r="Q302" s="47">
        <v>4065.33</v>
      </c>
      <c r="R302" s="47">
        <v>4052.43</v>
      </c>
      <c r="T302" s="35">
        <v>11.48</v>
      </c>
      <c r="U302" s="35">
        <v>6</v>
      </c>
    </row>
    <row r="303" spans="8:21" x14ac:dyDescent="0.25">
      <c r="H303" s="47">
        <v>16.0929</v>
      </c>
      <c r="I303" s="47">
        <v>103.97143</v>
      </c>
      <c r="L303" s="47">
        <v>710.6</v>
      </c>
      <c r="M303" s="47">
        <v>9777.99</v>
      </c>
      <c r="N303" s="47">
        <v>6466.24</v>
      </c>
      <c r="P303" s="47">
        <v>632.6</v>
      </c>
      <c r="Q303" s="47">
        <v>4068.09</v>
      </c>
      <c r="R303" s="47">
        <v>4058.85</v>
      </c>
      <c r="T303" s="35">
        <v>11.52</v>
      </c>
      <c r="U303" s="35">
        <v>10</v>
      </c>
    </row>
    <row r="304" spans="8:21" x14ac:dyDescent="0.25">
      <c r="H304" s="47">
        <v>16.113299999999999</v>
      </c>
      <c r="I304" s="47">
        <v>86.914289999999994</v>
      </c>
      <c r="L304" s="47">
        <v>710.5</v>
      </c>
      <c r="M304" s="47">
        <v>9552.81</v>
      </c>
      <c r="N304" s="47">
        <v>6438.18</v>
      </c>
      <c r="P304" s="47">
        <v>632.5</v>
      </c>
      <c r="Q304" s="47">
        <v>4081.78</v>
      </c>
      <c r="R304" s="47">
        <v>4076.1</v>
      </c>
      <c r="T304" s="35">
        <v>11.56</v>
      </c>
      <c r="U304" s="35">
        <v>11</v>
      </c>
    </row>
    <row r="305" spans="8:21" x14ac:dyDescent="0.25">
      <c r="H305" s="47">
        <v>16.133800000000001</v>
      </c>
      <c r="I305" s="47">
        <v>81.085710000000006</v>
      </c>
      <c r="L305" s="47">
        <v>710.4</v>
      </c>
      <c r="M305" s="47">
        <v>9465.08</v>
      </c>
      <c r="N305" s="47">
        <v>6410.91</v>
      </c>
      <c r="P305" s="47">
        <v>632.4</v>
      </c>
      <c r="Q305" s="47">
        <v>4089.19</v>
      </c>
      <c r="R305" s="47">
        <v>4078.26</v>
      </c>
      <c r="T305" s="35">
        <v>11.6</v>
      </c>
      <c r="U305" s="35">
        <v>8</v>
      </c>
    </row>
    <row r="306" spans="8:21" x14ac:dyDescent="0.25">
      <c r="H306" s="47">
        <v>16.154199999999999</v>
      </c>
      <c r="I306" s="47">
        <v>83.342860000000002</v>
      </c>
      <c r="L306" s="47">
        <v>710.3</v>
      </c>
      <c r="M306" s="47">
        <v>9353.82</v>
      </c>
      <c r="N306" s="47">
        <v>6384.77</v>
      </c>
      <c r="T306" s="35">
        <v>11.64</v>
      </c>
      <c r="U306" s="35">
        <v>9</v>
      </c>
    </row>
    <row r="307" spans="8:21" x14ac:dyDescent="0.25">
      <c r="H307" s="47">
        <v>16.174700000000001</v>
      </c>
      <c r="I307" s="47">
        <v>92.457139999999995</v>
      </c>
      <c r="L307" s="47">
        <v>710.2</v>
      </c>
      <c r="M307" s="47">
        <v>9140.24</v>
      </c>
      <c r="N307" s="47">
        <v>6359.93</v>
      </c>
      <c r="T307" s="35">
        <v>11.68</v>
      </c>
      <c r="U307" s="35">
        <v>7</v>
      </c>
    </row>
    <row r="308" spans="8:21" x14ac:dyDescent="0.25">
      <c r="H308" s="47">
        <v>16.1951</v>
      </c>
      <c r="I308" s="47">
        <v>90.31429</v>
      </c>
      <c r="L308" s="47">
        <v>710.1</v>
      </c>
      <c r="M308" s="47">
        <v>8984.2099999999991</v>
      </c>
      <c r="N308" s="47">
        <v>6336.19</v>
      </c>
      <c r="T308" s="35">
        <v>11.72</v>
      </c>
      <c r="U308" s="35">
        <v>6</v>
      </c>
    </row>
    <row r="309" spans="8:21" x14ac:dyDescent="0.25">
      <c r="H309" s="47">
        <v>16.215499999999999</v>
      </c>
      <c r="I309" s="47">
        <v>83.028570000000002</v>
      </c>
      <c r="L309" s="47">
        <v>710</v>
      </c>
      <c r="M309" s="47">
        <v>8804.36</v>
      </c>
      <c r="N309" s="47">
        <v>6313.49</v>
      </c>
      <c r="T309" s="35">
        <v>11.76</v>
      </c>
      <c r="U309" s="35">
        <v>11</v>
      </c>
    </row>
    <row r="310" spans="8:21" x14ac:dyDescent="0.25">
      <c r="H310" s="47">
        <v>16.236000000000001</v>
      </c>
      <c r="I310" s="47">
        <v>81.971429999999998</v>
      </c>
      <c r="L310" s="47">
        <v>709.9</v>
      </c>
      <c r="M310" s="47">
        <v>8514.86</v>
      </c>
      <c r="N310" s="47">
        <v>6292.14</v>
      </c>
      <c r="T310" s="35">
        <v>11.8</v>
      </c>
      <c r="U310" s="35">
        <v>9</v>
      </c>
    </row>
    <row r="311" spans="8:21" x14ac:dyDescent="0.25">
      <c r="H311" s="47">
        <v>16.256399999999999</v>
      </c>
      <c r="I311" s="47">
        <v>93.742859999999993</v>
      </c>
      <c r="L311" s="47">
        <v>709.8</v>
      </c>
      <c r="M311" s="47">
        <v>8296.91</v>
      </c>
      <c r="N311" s="47">
        <v>6272.34</v>
      </c>
      <c r="T311" s="35">
        <v>11.84</v>
      </c>
      <c r="U311" s="35">
        <v>7</v>
      </c>
    </row>
    <row r="312" spans="8:21" x14ac:dyDescent="0.25">
      <c r="H312" s="47">
        <v>16.276900000000001</v>
      </c>
      <c r="I312" s="47">
        <v>97.714290000000005</v>
      </c>
      <c r="L312" s="47">
        <v>709.7</v>
      </c>
      <c r="M312" s="47">
        <v>8295.0400000000009</v>
      </c>
      <c r="N312" s="47">
        <v>6253.75</v>
      </c>
      <c r="T312" s="35">
        <v>11.88</v>
      </c>
      <c r="U312" s="35">
        <v>8</v>
      </c>
    </row>
    <row r="313" spans="8:21" x14ac:dyDescent="0.25">
      <c r="H313" s="47">
        <v>16.2973</v>
      </c>
      <c r="I313" s="47">
        <v>89.028570000000002</v>
      </c>
      <c r="L313" s="47">
        <v>709.6</v>
      </c>
      <c r="M313" s="47">
        <v>8116.97</v>
      </c>
      <c r="N313" s="47">
        <v>6236.42</v>
      </c>
      <c r="T313" s="35">
        <v>11.92</v>
      </c>
      <c r="U313" s="35">
        <v>11</v>
      </c>
    </row>
    <row r="314" spans="8:21" x14ac:dyDescent="0.25">
      <c r="H314" s="47">
        <v>16.317799999999998</v>
      </c>
      <c r="I314" s="47">
        <v>78.485709999999997</v>
      </c>
      <c r="L314" s="47">
        <v>709.5</v>
      </c>
      <c r="M314" s="47">
        <v>7813.76</v>
      </c>
      <c r="N314" s="47">
        <v>6220.55</v>
      </c>
      <c r="T314" s="35">
        <v>11.96</v>
      </c>
      <c r="U314" s="35">
        <v>11</v>
      </c>
    </row>
    <row r="315" spans="8:21" x14ac:dyDescent="0.25">
      <c r="H315" s="47">
        <v>16.338200000000001</v>
      </c>
      <c r="I315" s="47">
        <v>84.628569999999996</v>
      </c>
      <c r="L315" s="47">
        <v>709.4</v>
      </c>
      <c r="M315" s="47">
        <v>7747.32</v>
      </c>
      <c r="N315" s="47">
        <v>6205.79</v>
      </c>
      <c r="T315" s="35">
        <v>12</v>
      </c>
      <c r="U315" s="35">
        <v>7</v>
      </c>
    </row>
    <row r="316" spans="8:21" x14ac:dyDescent="0.25">
      <c r="H316" s="47">
        <v>16.358699999999999</v>
      </c>
      <c r="I316" s="47">
        <v>85.142859999999999</v>
      </c>
      <c r="L316" s="47">
        <v>709.3</v>
      </c>
      <c r="M316" s="47">
        <v>7631.27</v>
      </c>
      <c r="N316" s="47">
        <v>6191.99</v>
      </c>
      <c r="T316" s="35">
        <v>12.04</v>
      </c>
      <c r="U316" s="35">
        <v>5</v>
      </c>
    </row>
    <row r="317" spans="8:21" x14ac:dyDescent="0.25">
      <c r="H317" s="47">
        <v>16.379100000000001</v>
      </c>
      <c r="I317" s="47">
        <v>86</v>
      </c>
      <c r="L317" s="47">
        <v>709.2</v>
      </c>
      <c r="M317" s="47">
        <v>7534.78</v>
      </c>
      <c r="N317" s="47">
        <v>6179.32</v>
      </c>
      <c r="T317" s="35">
        <v>12.08</v>
      </c>
      <c r="U317" s="35">
        <v>8</v>
      </c>
    </row>
    <row r="318" spans="8:21" x14ac:dyDescent="0.25">
      <c r="H318" s="47">
        <v>16.3996</v>
      </c>
      <c r="I318" s="47">
        <v>81.371430000000004</v>
      </c>
      <c r="L318" s="47">
        <v>709.1</v>
      </c>
      <c r="M318" s="47">
        <v>7447.31</v>
      </c>
      <c r="N318" s="47">
        <v>6167.62</v>
      </c>
      <c r="T318" s="35">
        <v>12.12</v>
      </c>
      <c r="U318" s="35">
        <v>7</v>
      </c>
    </row>
    <row r="319" spans="8:21" x14ac:dyDescent="0.25">
      <c r="H319" s="47">
        <v>16.420000000000002</v>
      </c>
      <c r="I319" s="47">
        <v>88.085710000000006</v>
      </c>
      <c r="L319" s="47">
        <v>709</v>
      </c>
      <c r="M319" s="47">
        <v>7107.4</v>
      </c>
      <c r="N319" s="47">
        <v>6156.97</v>
      </c>
      <c r="T319" s="35">
        <v>12.16</v>
      </c>
      <c r="U319" s="35">
        <v>5</v>
      </c>
    </row>
    <row r="320" spans="8:21" x14ac:dyDescent="0.25">
      <c r="H320" s="47">
        <v>16.4405</v>
      </c>
      <c r="I320" s="47">
        <v>85.942859999999996</v>
      </c>
      <c r="L320" s="47">
        <v>708.9</v>
      </c>
      <c r="M320" s="47">
        <v>6912.39</v>
      </c>
      <c r="N320" s="47">
        <v>6147.57</v>
      </c>
      <c r="T320" s="35">
        <v>12.2</v>
      </c>
      <c r="U320" s="35">
        <v>6</v>
      </c>
    </row>
    <row r="321" spans="8:21" x14ac:dyDescent="0.25">
      <c r="H321" s="47">
        <v>16.460899999999999</v>
      </c>
      <c r="I321" s="47">
        <v>81.285709999999995</v>
      </c>
      <c r="L321" s="47">
        <v>708.8</v>
      </c>
      <c r="M321" s="47">
        <v>6916.53</v>
      </c>
      <c r="N321" s="47">
        <v>6139.25</v>
      </c>
      <c r="T321" s="35">
        <v>12.24</v>
      </c>
      <c r="U321" s="35">
        <v>7</v>
      </c>
    </row>
    <row r="322" spans="8:21" x14ac:dyDescent="0.25">
      <c r="H322" s="47">
        <v>16.481300000000001</v>
      </c>
      <c r="I322" s="47">
        <v>85.657139999999998</v>
      </c>
      <c r="L322" s="47">
        <v>708.7</v>
      </c>
      <c r="M322" s="47">
        <v>6892.99</v>
      </c>
      <c r="N322" s="47">
        <v>6131.9</v>
      </c>
      <c r="T322" s="35">
        <v>12.28</v>
      </c>
      <c r="U322" s="35">
        <v>5</v>
      </c>
    </row>
    <row r="323" spans="8:21" x14ac:dyDescent="0.25">
      <c r="H323" s="47">
        <v>16.501799999999999</v>
      </c>
      <c r="I323" s="47">
        <v>89.657139999999998</v>
      </c>
      <c r="L323" s="47">
        <v>708.6</v>
      </c>
      <c r="M323" s="47">
        <v>6761.04</v>
      </c>
      <c r="N323" s="47">
        <v>6125.58</v>
      </c>
      <c r="T323" s="35">
        <v>12.32</v>
      </c>
      <c r="U323" s="35">
        <v>5</v>
      </c>
    </row>
    <row r="324" spans="8:21" x14ac:dyDescent="0.25">
      <c r="H324" s="47">
        <v>16.522200000000002</v>
      </c>
      <c r="I324" s="47">
        <v>84.657139999999998</v>
      </c>
      <c r="L324" s="47">
        <v>708.5</v>
      </c>
      <c r="M324" s="47">
        <v>6566.26</v>
      </c>
      <c r="N324" s="47">
        <v>6120.08</v>
      </c>
      <c r="T324" s="35">
        <v>12.36</v>
      </c>
      <c r="U324" s="35">
        <v>4</v>
      </c>
    </row>
    <row r="325" spans="8:21" x14ac:dyDescent="0.25">
      <c r="H325" s="47">
        <v>16.5427</v>
      </c>
      <c r="I325" s="47">
        <v>77.971429999999998</v>
      </c>
      <c r="L325" s="47">
        <v>708.4</v>
      </c>
      <c r="M325" s="47">
        <v>6446.03</v>
      </c>
      <c r="N325" s="47">
        <v>6115.29</v>
      </c>
      <c r="T325" s="35">
        <v>12.4</v>
      </c>
      <c r="U325" s="35">
        <v>4</v>
      </c>
    </row>
    <row r="326" spans="8:21" x14ac:dyDescent="0.25">
      <c r="H326" s="47">
        <v>16.563099999999999</v>
      </c>
      <c r="I326" s="47">
        <v>86.142859999999999</v>
      </c>
      <c r="L326" s="47">
        <v>708.3</v>
      </c>
      <c r="M326" s="47">
        <v>6404.31</v>
      </c>
      <c r="N326" s="47">
        <v>6111.27</v>
      </c>
      <c r="T326" s="35">
        <v>12.44</v>
      </c>
      <c r="U326" s="35">
        <v>3</v>
      </c>
    </row>
    <row r="327" spans="8:21" x14ac:dyDescent="0.25">
      <c r="H327" s="47">
        <v>16.583600000000001</v>
      </c>
      <c r="I327" s="47">
        <v>85.6</v>
      </c>
      <c r="L327" s="47">
        <v>708.2</v>
      </c>
      <c r="M327" s="47">
        <v>6448.52</v>
      </c>
      <c r="N327" s="47">
        <v>6107.94</v>
      </c>
      <c r="T327" s="35">
        <v>12.48</v>
      </c>
      <c r="U327" s="35">
        <v>4</v>
      </c>
    </row>
    <row r="328" spans="8:21" x14ac:dyDescent="0.25">
      <c r="H328" s="47">
        <v>16.603999999999999</v>
      </c>
      <c r="I328" s="47">
        <v>84.542860000000005</v>
      </c>
      <c r="L328" s="47">
        <v>708.1</v>
      </c>
      <c r="M328" s="47">
        <v>6451.47</v>
      </c>
      <c r="N328" s="47">
        <v>6105.08</v>
      </c>
      <c r="T328" s="35">
        <v>12.52</v>
      </c>
      <c r="U328" s="35">
        <v>9</v>
      </c>
    </row>
    <row r="329" spans="8:21" x14ac:dyDescent="0.25">
      <c r="H329" s="47">
        <v>16.624500000000001</v>
      </c>
      <c r="I329" s="47">
        <v>85.571430000000007</v>
      </c>
      <c r="L329" s="47">
        <v>708</v>
      </c>
      <c r="M329" s="47">
        <v>6350.45</v>
      </c>
      <c r="N329" s="47">
        <v>6102.54</v>
      </c>
      <c r="T329" s="35">
        <v>12.56</v>
      </c>
      <c r="U329" s="35">
        <v>10</v>
      </c>
    </row>
    <row r="330" spans="8:21" x14ac:dyDescent="0.25">
      <c r="H330" s="47">
        <v>16.6449</v>
      </c>
      <c r="I330" s="47">
        <v>90.4</v>
      </c>
      <c r="L330" s="47">
        <v>707.9</v>
      </c>
      <c r="M330" s="47">
        <v>6231.15</v>
      </c>
      <c r="N330" s="47">
        <v>6100.32</v>
      </c>
      <c r="T330" s="35">
        <v>12.6</v>
      </c>
      <c r="U330" s="35">
        <v>7</v>
      </c>
    </row>
    <row r="331" spans="8:21" x14ac:dyDescent="0.25">
      <c r="H331" s="47">
        <v>16.665400000000002</v>
      </c>
      <c r="I331" s="47">
        <v>85.8</v>
      </c>
      <c r="L331" s="47">
        <v>707.8</v>
      </c>
      <c r="M331" s="47">
        <v>6308.06</v>
      </c>
      <c r="N331" s="47">
        <v>6098.24</v>
      </c>
      <c r="T331" s="35">
        <v>12.64</v>
      </c>
      <c r="U331" s="35">
        <v>5</v>
      </c>
    </row>
    <row r="332" spans="8:21" x14ac:dyDescent="0.25">
      <c r="H332" s="47">
        <v>16.6858</v>
      </c>
      <c r="I332" s="47">
        <v>86.171430000000001</v>
      </c>
      <c r="L332" s="47">
        <v>707.7</v>
      </c>
      <c r="M332" s="47">
        <v>6396.78</v>
      </c>
      <c r="N332" s="47">
        <v>6096.23</v>
      </c>
      <c r="T332" s="35">
        <v>12.68</v>
      </c>
      <c r="U332" s="35">
        <v>5</v>
      </c>
    </row>
    <row r="333" spans="8:21" x14ac:dyDescent="0.25">
      <c r="H333" s="47">
        <v>16.706199999999999</v>
      </c>
      <c r="I333" s="47">
        <v>87.114289999999997</v>
      </c>
      <c r="L333" s="47">
        <v>707.6</v>
      </c>
      <c r="M333" s="47">
        <v>6310.86</v>
      </c>
      <c r="N333" s="47">
        <v>6094.44</v>
      </c>
      <c r="T333" s="35">
        <v>12.72</v>
      </c>
      <c r="U333" s="35">
        <v>7</v>
      </c>
    </row>
    <row r="334" spans="8:21" x14ac:dyDescent="0.25">
      <c r="H334" s="47">
        <v>16.726700000000001</v>
      </c>
      <c r="I334" s="47">
        <v>90.228570000000005</v>
      </c>
      <c r="L334" s="47">
        <v>707.5</v>
      </c>
      <c r="M334" s="47">
        <v>6291.98</v>
      </c>
      <c r="N334" s="47">
        <v>6092.72</v>
      </c>
      <c r="T334" s="35">
        <v>12.76</v>
      </c>
      <c r="U334" s="35">
        <v>8</v>
      </c>
    </row>
    <row r="335" spans="8:21" x14ac:dyDescent="0.25">
      <c r="H335" s="47">
        <v>16.7471</v>
      </c>
      <c r="I335" s="47">
        <v>85.628569999999996</v>
      </c>
      <c r="L335" s="47">
        <v>707.4</v>
      </c>
      <c r="M335" s="47">
        <v>6367.61</v>
      </c>
      <c r="N335" s="47">
        <v>6090.78</v>
      </c>
      <c r="T335" s="35">
        <v>12.8</v>
      </c>
      <c r="U335" s="35">
        <v>8</v>
      </c>
    </row>
    <row r="336" spans="8:21" x14ac:dyDescent="0.25">
      <c r="H336" s="47">
        <v>16.767600000000002</v>
      </c>
      <c r="I336" s="47">
        <v>84.228570000000005</v>
      </c>
      <c r="L336" s="47">
        <v>707.3</v>
      </c>
      <c r="M336" s="47">
        <v>6316.87</v>
      </c>
      <c r="N336" s="47">
        <v>6088.8</v>
      </c>
      <c r="T336" s="35">
        <v>12.84</v>
      </c>
      <c r="U336" s="35">
        <v>7</v>
      </c>
    </row>
    <row r="337" spans="8:21" x14ac:dyDescent="0.25">
      <c r="H337" s="47">
        <v>16.788</v>
      </c>
      <c r="I337" s="47">
        <v>77.971429999999998</v>
      </c>
      <c r="L337" s="47">
        <v>707.2</v>
      </c>
      <c r="M337" s="47">
        <v>6191.44</v>
      </c>
      <c r="N337" s="47">
        <v>6087.15</v>
      </c>
      <c r="T337" s="35">
        <v>12.88</v>
      </c>
      <c r="U337" s="35">
        <v>6</v>
      </c>
    </row>
    <row r="338" spans="8:21" x14ac:dyDescent="0.25">
      <c r="H338" s="47">
        <v>16.808499999999999</v>
      </c>
      <c r="I338" s="47">
        <v>71.971429999999998</v>
      </c>
      <c r="L338" s="47">
        <v>707.1</v>
      </c>
      <c r="M338" s="47">
        <v>6180.35</v>
      </c>
      <c r="N338" s="47">
        <v>6085.69</v>
      </c>
      <c r="T338" s="35">
        <v>12.92</v>
      </c>
      <c r="U338" s="35">
        <v>8</v>
      </c>
    </row>
    <row r="339" spans="8:21" x14ac:dyDescent="0.25">
      <c r="H339" s="47">
        <v>16.828900000000001</v>
      </c>
      <c r="I339" s="47">
        <v>83.714290000000005</v>
      </c>
      <c r="L339" s="47">
        <v>707</v>
      </c>
      <c r="M339" s="47">
        <v>6194.97</v>
      </c>
      <c r="N339" s="47">
        <v>6084.37</v>
      </c>
      <c r="T339" s="35">
        <v>12.96</v>
      </c>
      <c r="U339" s="35">
        <v>9</v>
      </c>
    </row>
    <row r="340" spans="8:21" x14ac:dyDescent="0.25">
      <c r="H340" s="47">
        <v>16.849399999999999</v>
      </c>
      <c r="I340" s="47">
        <v>89.6</v>
      </c>
      <c r="L340" s="47">
        <v>706.9</v>
      </c>
      <c r="M340" s="47">
        <v>6182.5</v>
      </c>
      <c r="N340" s="47">
        <v>6083.34</v>
      </c>
      <c r="T340" s="35">
        <v>13</v>
      </c>
      <c r="U340" s="35">
        <v>9</v>
      </c>
    </row>
    <row r="341" spans="8:21" x14ac:dyDescent="0.25">
      <c r="H341" s="47">
        <v>16.869800000000001</v>
      </c>
      <c r="I341" s="47">
        <v>100.65714</v>
      </c>
      <c r="L341" s="47">
        <v>706.8</v>
      </c>
      <c r="M341" s="47">
        <v>6180.29</v>
      </c>
      <c r="N341" s="47">
        <v>6082.52</v>
      </c>
      <c r="T341" s="35">
        <v>13.04</v>
      </c>
      <c r="U341" s="35">
        <v>8</v>
      </c>
    </row>
    <row r="342" spans="8:21" x14ac:dyDescent="0.25">
      <c r="H342" s="47">
        <v>16.8903</v>
      </c>
      <c r="I342" s="47">
        <v>96.828569999999999</v>
      </c>
      <c r="L342" s="47">
        <v>706.7</v>
      </c>
      <c r="M342" s="47">
        <v>6226</v>
      </c>
      <c r="N342" s="47">
        <v>6081.64</v>
      </c>
      <c r="T342" s="35">
        <v>13.08</v>
      </c>
      <c r="U342" s="35">
        <v>6</v>
      </c>
    </row>
    <row r="343" spans="8:21" x14ac:dyDescent="0.25">
      <c r="H343" s="47">
        <v>16.910699999999999</v>
      </c>
      <c r="I343" s="47">
        <v>103.68571</v>
      </c>
      <c r="L343" s="47">
        <v>706.6</v>
      </c>
      <c r="M343" s="47">
        <v>6250.37</v>
      </c>
      <c r="N343" s="47">
        <v>6080.64</v>
      </c>
      <c r="T343" s="35">
        <v>13.12</v>
      </c>
      <c r="U343" s="35">
        <v>6</v>
      </c>
    </row>
    <row r="344" spans="8:21" x14ac:dyDescent="0.25">
      <c r="H344" s="47">
        <v>16.9312</v>
      </c>
      <c r="I344" s="47">
        <v>90.857140000000001</v>
      </c>
      <c r="L344" s="47">
        <v>706.5</v>
      </c>
      <c r="M344" s="47">
        <v>6192.4</v>
      </c>
      <c r="N344" s="47">
        <v>6079.64</v>
      </c>
      <c r="T344" s="35">
        <v>13.16</v>
      </c>
      <c r="U344" s="35">
        <v>6</v>
      </c>
    </row>
    <row r="345" spans="8:21" x14ac:dyDescent="0.25">
      <c r="H345" s="47">
        <v>16.951599999999999</v>
      </c>
      <c r="I345" s="47">
        <v>85.085710000000006</v>
      </c>
      <c r="L345" s="47">
        <v>706.4</v>
      </c>
      <c r="M345" s="47">
        <v>6099.74</v>
      </c>
      <c r="N345" s="47">
        <v>6078.76</v>
      </c>
      <c r="T345" s="35">
        <v>13.2</v>
      </c>
      <c r="U345" s="35">
        <v>4</v>
      </c>
    </row>
    <row r="346" spans="8:21" x14ac:dyDescent="0.25">
      <c r="H346" s="47">
        <v>16.972000000000001</v>
      </c>
      <c r="I346" s="47">
        <v>82.714290000000005</v>
      </c>
      <c r="L346" s="47">
        <v>706.3</v>
      </c>
      <c r="M346" s="47">
        <v>5940.38</v>
      </c>
      <c r="N346" s="47">
        <v>6078.26</v>
      </c>
      <c r="T346" s="35">
        <v>13.24</v>
      </c>
      <c r="U346" s="35">
        <v>7</v>
      </c>
    </row>
    <row r="347" spans="8:21" x14ac:dyDescent="0.25">
      <c r="H347" s="47">
        <v>16.9925</v>
      </c>
      <c r="I347" s="47">
        <v>76.828569999999999</v>
      </c>
      <c r="L347" s="47">
        <v>706.2</v>
      </c>
      <c r="M347" s="47">
        <v>5987.87</v>
      </c>
      <c r="N347" s="47">
        <v>6078.14</v>
      </c>
      <c r="T347" s="35">
        <v>13.28</v>
      </c>
      <c r="U347" s="35">
        <v>8</v>
      </c>
    </row>
    <row r="348" spans="8:21" x14ac:dyDescent="0.25">
      <c r="H348" s="47">
        <v>17.012899999999998</v>
      </c>
      <c r="I348" s="47">
        <v>77.171430000000001</v>
      </c>
      <c r="L348" s="47">
        <v>706.1</v>
      </c>
      <c r="M348" s="47">
        <v>6170.29</v>
      </c>
      <c r="N348" s="47">
        <v>6078.35</v>
      </c>
      <c r="T348" s="35">
        <v>13.32</v>
      </c>
      <c r="U348" s="35">
        <v>5</v>
      </c>
    </row>
    <row r="349" spans="8:21" x14ac:dyDescent="0.25">
      <c r="H349" s="47">
        <v>17.0334</v>
      </c>
      <c r="I349" s="47">
        <v>74.857140000000001</v>
      </c>
      <c r="L349" s="47">
        <v>706</v>
      </c>
      <c r="M349" s="47">
        <v>6278.82</v>
      </c>
      <c r="N349" s="47">
        <v>6078.56</v>
      </c>
      <c r="T349" s="35">
        <v>13.36</v>
      </c>
      <c r="U349" s="35">
        <v>4</v>
      </c>
    </row>
    <row r="350" spans="8:21" x14ac:dyDescent="0.25">
      <c r="H350" s="47">
        <v>17.053799999999999</v>
      </c>
      <c r="I350" s="47">
        <v>74.885710000000003</v>
      </c>
      <c r="L350" s="47">
        <v>705.9</v>
      </c>
      <c r="M350" s="47">
        <v>6292.13</v>
      </c>
      <c r="N350" s="47">
        <v>6078.78</v>
      </c>
      <c r="T350" s="35">
        <v>13.4</v>
      </c>
      <c r="U350" s="35">
        <v>6</v>
      </c>
    </row>
    <row r="351" spans="8:21" x14ac:dyDescent="0.25">
      <c r="H351" s="47">
        <v>17.074300000000001</v>
      </c>
      <c r="I351" s="47">
        <v>71.771429999999995</v>
      </c>
      <c r="L351" s="47">
        <v>705.8</v>
      </c>
      <c r="M351" s="47">
        <v>6211.93</v>
      </c>
      <c r="N351" s="47">
        <v>6078.99</v>
      </c>
      <c r="T351" s="35">
        <v>13.44</v>
      </c>
      <c r="U351" s="35">
        <v>6</v>
      </c>
    </row>
    <row r="352" spans="8:21" x14ac:dyDescent="0.25">
      <c r="H352" s="47">
        <v>17.0947</v>
      </c>
      <c r="I352" s="47">
        <v>71.885710000000003</v>
      </c>
      <c r="L352" s="47">
        <v>705.7</v>
      </c>
      <c r="M352" s="47">
        <v>6278.74</v>
      </c>
      <c r="N352" s="47">
        <v>6079.2</v>
      </c>
      <c r="T352" s="35">
        <v>13.48</v>
      </c>
      <c r="U352" s="35">
        <v>5</v>
      </c>
    </row>
    <row r="353" spans="8:21" x14ac:dyDescent="0.25">
      <c r="H353" s="47">
        <v>17.115200000000002</v>
      </c>
      <c r="I353" s="47">
        <v>71.599999999999994</v>
      </c>
      <c r="L353" s="47">
        <v>705.6</v>
      </c>
      <c r="M353" s="47">
        <v>6295.31</v>
      </c>
      <c r="N353" s="47">
        <v>6079.42</v>
      </c>
      <c r="T353" s="35">
        <v>13.52</v>
      </c>
      <c r="U353" s="35">
        <v>7</v>
      </c>
    </row>
    <row r="354" spans="8:21" x14ac:dyDescent="0.25">
      <c r="H354" s="47">
        <v>17.1356</v>
      </c>
      <c r="I354" s="47">
        <v>73.428569999999993</v>
      </c>
      <c r="L354" s="47">
        <v>705.5</v>
      </c>
      <c r="M354" s="47">
        <v>6211.24</v>
      </c>
      <c r="N354" s="47">
        <v>6079.63</v>
      </c>
      <c r="T354" s="35">
        <v>13.56</v>
      </c>
      <c r="U354" s="35">
        <v>6</v>
      </c>
    </row>
    <row r="355" spans="8:21" x14ac:dyDescent="0.25">
      <c r="H355" s="47">
        <v>17.156099999999999</v>
      </c>
      <c r="I355" s="47">
        <v>86.885710000000003</v>
      </c>
      <c r="L355" s="47">
        <v>705.4</v>
      </c>
      <c r="M355" s="47">
        <v>6169.27</v>
      </c>
      <c r="N355" s="47">
        <v>6079.84</v>
      </c>
      <c r="T355" s="35">
        <v>13.6</v>
      </c>
      <c r="U355" s="35">
        <v>8</v>
      </c>
    </row>
    <row r="356" spans="8:21" x14ac:dyDescent="0.25">
      <c r="H356" s="47">
        <v>17.176500000000001</v>
      </c>
      <c r="I356" s="47">
        <v>80.571430000000007</v>
      </c>
      <c r="L356" s="47">
        <v>705.3</v>
      </c>
      <c r="M356" s="47">
        <v>6183.07</v>
      </c>
      <c r="N356" s="47">
        <v>6080.06</v>
      </c>
      <c r="T356" s="35">
        <v>13.64</v>
      </c>
      <c r="U356" s="35">
        <v>7</v>
      </c>
    </row>
    <row r="357" spans="8:21" x14ac:dyDescent="0.25">
      <c r="H357" s="47">
        <v>17.196999999999999</v>
      </c>
      <c r="I357" s="47">
        <v>70.114289999999997</v>
      </c>
      <c r="L357" s="47">
        <v>705.2</v>
      </c>
      <c r="M357" s="47">
        <v>6300.55</v>
      </c>
      <c r="N357" s="47">
        <v>6080.27</v>
      </c>
      <c r="T357" s="35">
        <v>13.68</v>
      </c>
      <c r="U357" s="35">
        <v>7</v>
      </c>
    </row>
    <row r="358" spans="8:21" x14ac:dyDescent="0.25">
      <c r="H358" s="47">
        <v>17.217400000000001</v>
      </c>
      <c r="I358" s="47">
        <v>64.028570000000002</v>
      </c>
      <c r="L358" s="47">
        <v>705.1</v>
      </c>
      <c r="M358" s="47">
        <v>6335.87</v>
      </c>
      <c r="N358" s="47">
        <v>6080.48</v>
      </c>
      <c r="T358" s="35">
        <v>13.72</v>
      </c>
      <c r="U358" s="35">
        <v>6</v>
      </c>
    </row>
    <row r="359" spans="8:21" x14ac:dyDescent="0.25">
      <c r="H359" s="47">
        <v>17.2378</v>
      </c>
      <c r="I359" s="47">
        <v>79.599999999999994</v>
      </c>
      <c r="L359" s="47">
        <v>705</v>
      </c>
      <c r="M359" s="47">
        <v>6228.43</v>
      </c>
      <c r="N359" s="47">
        <v>6080.7</v>
      </c>
      <c r="T359" s="35">
        <v>13.76</v>
      </c>
      <c r="U359" s="35">
        <v>4</v>
      </c>
    </row>
    <row r="360" spans="8:21" x14ac:dyDescent="0.25">
      <c r="H360" s="47">
        <v>17.258299999999998</v>
      </c>
      <c r="I360" s="47">
        <v>82.171430000000001</v>
      </c>
      <c r="L360" s="47">
        <v>704.9</v>
      </c>
      <c r="M360" s="47">
        <v>6127.36</v>
      </c>
      <c r="N360" s="47">
        <v>6080.91</v>
      </c>
      <c r="T360" s="35">
        <v>13.8</v>
      </c>
      <c r="U360" s="35">
        <v>5</v>
      </c>
    </row>
    <row r="361" spans="8:21" x14ac:dyDescent="0.25">
      <c r="H361" s="47">
        <v>17.278700000000001</v>
      </c>
      <c r="I361" s="47">
        <v>79.2</v>
      </c>
      <c r="L361" s="47">
        <v>704.8</v>
      </c>
      <c r="M361" s="47">
        <v>6194.07</v>
      </c>
      <c r="N361" s="47">
        <v>6081.12</v>
      </c>
      <c r="T361" s="35">
        <v>13.84</v>
      </c>
      <c r="U361" s="35">
        <v>3</v>
      </c>
    </row>
    <row r="362" spans="8:21" x14ac:dyDescent="0.25">
      <c r="H362" s="47">
        <v>17.299199999999999</v>
      </c>
      <c r="I362" s="47">
        <v>68.028570000000002</v>
      </c>
      <c r="L362" s="47">
        <v>704.7</v>
      </c>
      <c r="M362" s="47">
        <v>6230.76</v>
      </c>
      <c r="N362" s="47">
        <v>6081.34</v>
      </c>
      <c r="T362" s="35">
        <v>13.88</v>
      </c>
      <c r="U362" s="35">
        <v>4</v>
      </c>
    </row>
    <row r="363" spans="8:21" x14ac:dyDescent="0.25">
      <c r="H363" s="47">
        <v>17.319600000000001</v>
      </c>
      <c r="I363" s="47">
        <v>71.8</v>
      </c>
      <c r="L363" s="47">
        <v>704.6</v>
      </c>
      <c r="M363" s="47">
        <v>6146.28</v>
      </c>
      <c r="N363" s="47">
        <v>6081.55</v>
      </c>
      <c r="T363" s="35">
        <v>13.92</v>
      </c>
      <c r="U363" s="35">
        <v>7</v>
      </c>
    </row>
    <row r="364" spans="8:21" x14ac:dyDescent="0.25">
      <c r="H364" s="47">
        <v>17.3401</v>
      </c>
      <c r="I364" s="47">
        <v>74.857140000000001</v>
      </c>
      <c r="L364" s="47">
        <v>704.5</v>
      </c>
      <c r="M364" s="47">
        <v>6129.01</v>
      </c>
      <c r="N364" s="47">
        <v>6081.76</v>
      </c>
      <c r="T364" s="35">
        <v>13.96</v>
      </c>
      <c r="U364" s="35">
        <v>8</v>
      </c>
    </row>
    <row r="365" spans="8:21" x14ac:dyDescent="0.25">
      <c r="H365" s="47">
        <v>17.360499999999998</v>
      </c>
      <c r="I365" s="47">
        <v>75.257140000000007</v>
      </c>
      <c r="L365" s="47">
        <v>704.4</v>
      </c>
      <c r="M365" s="47">
        <v>6127.12</v>
      </c>
      <c r="N365" s="47">
        <v>6081.98</v>
      </c>
      <c r="T365" s="35">
        <v>14</v>
      </c>
      <c r="U365" s="35">
        <v>6</v>
      </c>
    </row>
    <row r="366" spans="8:21" x14ac:dyDescent="0.25">
      <c r="H366" s="47">
        <v>17.381</v>
      </c>
      <c r="I366" s="47">
        <v>73.857140000000001</v>
      </c>
      <c r="L366" s="47">
        <v>704.3</v>
      </c>
      <c r="M366" s="47">
        <v>6182.33</v>
      </c>
      <c r="N366" s="47">
        <v>6082.19</v>
      </c>
      <c r="T366" s="35">
        <v>14.04</v>
      </c>
      <c r="U366" s="35">
        <v>5</v>
      </c>
    </row>
    <row r="367" spans="8:21" x14ac:dyDescent="0.25">
      <c r="H367" s="47">
        <v>17.401399999999999</v>
      </c>
      <c r="I367" s="47">
        <v>77.857140000000001</v>
      </c>
      <c r="L367" s="47">
        <v>704.2</v>
      </c>
      <c r="M367" s="47">
        <v>6307.36</v>
      </c>
      <c r="N367" s="47">
        <v>6082.4</v>
      </c>
      <c r="T367" s="35">
        <v>14.08</v>
      </c>
      <c r="U367" s="35">
        <v>6</v>
      </c>
    </row>
    <row r="368" spans="8:21" x14ac:dyDescent="0.25">
      <c r="H368" s="47">
        <v>17.421900000000001</v>
      </c>
      <c r="I368" s="47">
        <v>80.599999999999994</v>
      </c>
      <c r="L368" s="47">
        <v>704.1</v>
      </c>
      <c r="M368" s="47">
        <v>6268.44</v>
      </c>
      <c r="N368" s="47">
        <v>6082.62</v>
      </c>
      <c r="T368" s="35">
        <v>14.12</v>
      </c>
      <c r="U368" s="35">
        <v>7</v>
      </c>
    </row>
    <row r="369" spans="8:21" x14ac:dyDescent="0.25">
      <c r="H369" s="47">
        <v>17.442299999999999</v>
      </c>
      <c r="I369" s="47">
        <v>78.2</v>
      </c>
      <c r="L369" s="47">
        <v>704</v>
      </c>
      <c r="M369" s="47">
        <v>6231.01</v>
      </c>
      <c r="N369" s="47">
        <v>6082.83</v>
      </c>
      <c r="T369" s="35">
        <v>14.16</v>
      </c>
      <c r="U369" s="35">
        <v>5</v>
      </c>
    </row>
    <row r="370" spans="8:21" x14ac:dyDescent="0.25">
      <c r="H370" s="47">
        <v>17.462700000000002</v>
      </c>
      <c r="I370" s="47">
        <v>73.171430000000001</v>
      </c>
      <c r="L370" s="47">
        <v>703.9</v>
      </c>
      <c r="M370" s="47">
        <v>6229.61</v>
      </c>
      <c r="N370" s="47">
        <v>6083.04</v>
      </c>
      <c r="T370" s="35">
        <v>14.2</v>
      </c>
      <c r="U370" s="35">
        <v>4</v>
      </c>
    </row>
    <row r="371" spans="8:21" x14ac:dyDescent="0.25">
      <c r="H371" s="47">
        <v>17.4832</v>
      </c>
      <c r="I371" s="47">
        <v>69.542860000000005</v>
      </c>
      <c r="L371" s="47">
        <v>703.8</v>
      </c>
      <c r="M371" s="47">
        <v>6201.96</v>
      </c>
      <c r="N371" s="47">
        <v>6083.26</v>
      </c>
      <c r="T371" s="35">
        <v>14.24</v>
      </c>
      <c r="U371" s="35">
        <v>5</v>
      </c>
    </row>
    <row r="372" spans="8:21" x14ac:dyDescent="0.25">
      <c r="H372" s="47">
        <v>17.503599999999999</v>
      </c>
      <c r="I372" s="47">
        <v>72.085710000000006</v>
      </c>
      <c r="L372" s="47">
        <v>703.7</v>
      </c>
      <c r="M372" s="47">
        <v>6217.03</v>
      </c>
      <c r="N372" s="47">
        <v>6083.47</v>
      </c>
      <c r="T372" s="35">
        <v>14.28</v>
      </c>
      <c r="U372" s="35">
        <v>4</v>
      </c>
    </row>
    <row r="373" spans="8:21" x14ac:dyDescent="0.25">
      <c r="H373" s="47">
        <v>17.524100000000001</v>
      </c>
      <c r="I373" s="47">
        <v>80.457139999999995</v>
      </c>
      <c r="L373" s="47">
        <v>703.6</v>
      </c>
      <c r="M373" s="47">
        <v>6169.43</v>
      </c>
      <c r="N373" s="47">
        <v>6083.68</v>
      </c>
      <c r="T373" s="35">
        <v>14.32</v>
      </c>
      <c r="U373" s="35">
        <v>2</v>
      </c>
    </row>
    <row r="374" spans="8:21" x14ac:dyDescent="0.25">
      <c r="H374" s="47">
        <v>17.544499999999999</v>
      </c>
      <c r="I374" s="47">
        <v>86.942859999999996</v>
      </c>
      <c r="L374" s="47">
        <v>703.5</v>
      </c>
      <c r="M374" s="47">
        <v>6133.89</v>
      </c>
      <c r="N374" s="47">
        <v>6083.9</v>
      </c>
      <c r="T374" s="35">
        <v>14.36</v>
      </c>
      <c r="U374" s="35">
        <v>4</v>
      </c>
    </row>
    <row r="375" spans="8:21" x14ac:dyDescent="0.25">
      <c r="H375" s="47">
        <v>17.565000000000001</v>
      </c>
      <c r="I375" s="47">
        <v>92.228570000000005</v>
      </c>
      <c r="L375" s="47">
        <v>703.4</v>
      </c>
      <c r="M375" s="47">
        <v>6060.06</v>
      </c>
      <c r="N375" s="47">
        <v>6084.11</v>
      </c>
      <c r="T375" s="35">
        <v>14.4</v>
      </c>
      <c r="U375" s="35">
        <v>6</v>
      </c>
    </row>
    <row r="376" spans="8:21" x14ac:dyDescent="0.25">
      <c r="H376" s="47">
        <v>17.5854</v>
      </c>
      <c r="I376" s="47">
        <v>89.457139999999995</v>
      </c>
      <c r="L376" s="47">
        <v>703.3</v>
      </c>
      <c r="M376" s="47">
        <v>6025.61</v>
      </c>
      <c r="N376" s="47">
        <v>6084.32</v>
      </c>
      <c r="T376" s="35">
        <v>14.44</v>
      </c>
      <c r="U376" s="35">
        <v>3</v>
      </c>
    </row>
    <row r="377" spans="8:21" x14ac:dyDescent="0.25">
      <c r="H377" s="47">
        <v>17.605899999999998</v>
      </c>
      <c r="I377" s="47">
        <v>85.342860000000002</v>
      </c>
      <c r="L377" s="47">
        <v>703.2</v>
      </c>
      <c r="M377" s="47">
        <v>6099.25</v>
      </c>
      <c r="N377" s="47">
        <v>6084.54</v>
      </c>
      <c r="T377" s="35">
        <v>14.48</v>
      </c>
      <c r="U377" s="35">
        <v>3</v>
      </c>
    </row>
    <row r="378" spans="8:21" x14ac:dyDescent="0.25">
      <c r="H378" s="47">
        <v>17.626300000000001</v>
      </c>
      <c r="I378" s="47">
        <v>78.942859999999996</v>
      </c>
      <c r="L378" s="47">
        <v>703.1</v>
      </c>
      <c r="M378" s="47">
        <v>6103.88</v>
      </c>
      <c r="N378" s="47">
        <v>6085.21</v>
      </c>
      <c r="T378" s="35">
        <v>14.52</v>
      </c>
      <c r="U378" s="35">
        <v>6</v>
      </c>
    </row>
    <row r="379" spans="8:21" x14ac:dyDescent="0.25">
      <c r="H379" s="47">
        <v>17.646799999999999</v>
      </c>
      <c r="I379" s="47">
        <v>73.657139999999998</v>
      </c>
      <c r="L379" s="47">
        <v>703</v>
      </c>
      <c r="M379" s="47">
        <v>6193.14</v>
      </c>
      <c r="N379" s="47">
        <v>6085.89</v>
      </c>
      <c r="T379" s="35">
        <v>14.56</v>
      </c>
      <c r="U379" s="35">
        <v>6</v>
      </c>
    </row>
    <row r="380" spans="8:21" x14ac:dyDescent="0.25">
      <c r="H380" s="47">
        <v>17.667200000000001</v>
      </c>
      <c r="I380" s="47">
        <v>72.971429999999998</v>
      </c>
      <c r="L380" s="47">
        <v>702.9</v>
      </c>
      <c r="M380" s="47">
        <v>6234.7</v>
      </c>
      <c r="N380" s="47">
        <v>6086.56</v>
      </c>
      <c r="T380" s="35">
        <v>14.6</v>
      </c>
      <c r="U380" s="35">
        <v>6</v>
      </c>
    </row>
    <row r="381" spans="8:21" x14ac:dyDescent="0.25">
      <c r="H381" s="47">
        <v>17.6877</v>
      </c>
      <c r="I381" s="47">
        <v>73.857140000000001</v>
      </c>
      <c r="L381" s="47">
        <v>702.8</v>
      </c>
      <c r="M381" s="47">
        <v>6121.74</v>
      </c>
      <c r="N381" s="47">
        <v>6087.23</v>
      </c>
      <c r="T381" s="35">
        <v>14.64</v>
      </c>
      <c r="U381" s="35">
        <v>8</v>
      </c>
    </row>
    <row r="382" spans="8:21" x14ac:dyDescent="0.25">
      <c r="H382" s="47">
        <v>17.708100000000002</v>
      </c>
      <c r="I382" s="47">
        <v>73.457139999999995</v>
      </c>
      <c r="L382" s="47">
        <v>702.7</v>
      </c>
      <c r="M382" s="47">
        <v>6103.08</v>
      </c>
      <c r="N382" s="47">
        <v>6087.91</v>
      </c>
      <c r="T382" s="35">
        <v>14.68</v>
      </c>
      <c r="U382" s="35">
        <v>7</v>
      </c>
    </row>
    <row r="383" spans="8:21" x14ac:dyDescent="0.25">
      <c r="H383" s="47">
        <v>17.7285</v>
      </c>
      <c r="I383" s="47">
        <v>85.31429</v>
      </c>
      <c r="L383" s="47">
        <v>702.6</v>
      </c>
      <c r="M383" s="47">
        <v>6122.87</v>
      </c>
      <c r="N383" s="47">
        <v>6088.58</v>
      </c>
      <c r="T383" s="35">
        <v>14.72</v>
      </c>
      <c r="U383" s="35">
        <v>5</v>
      </c>
    </row>
    <row r="384" spans="8:21" x14ac:dyDescent="0.25">
      <c r="H384" s="47">
        <v>17.748999999999999</v>
      </c>
      <c r="I384" s="47">
        <v>90.885710000000003</v>
      </c>
      <c r="L384" s="47">
        <v>702.5</v>
      </c>
      <c r="M384" s="47">
        <v>6098.85</v>
      </c>
      <c r="N384" s="47">
        <v>6089.26</v>
      </c>
      <c r="T384" s="35">
        <v>14.76</v>
      </c>
      <c r="U384" s="35">
        <v>2</v>
      </c>
    </row>
    <row r="385" spans="8:21" x14ac:dyDescent="0.25">
      <c r="H385" s="47">
        <v>17.769400000000001</v>
      </c>
      <c r="I385" s="47">
        <v>80.971429999999998</v>
      </c>
      <c r="L385" s="47">
        <v>702.4</v>
      </c>
      <c r="M385" s="47">
        <v>6117.02</v>
      </c>
      <c r="N385" s="47">
        <v>6089.93</v>
      </c>
      <c r="T385" s="35">
        <v>14.8</v>
      </c>
      <c r="U385" s="35">
        <v>2</v>
      </c>
    </row>
    <row r="386" spans="8:21" x14ac:dyDescent="0.25">
      <c r="H386" s="47">
        <v>17.789899999999999</v>
      </c>
      <c r="I386" s="47">
        <v>70.171430000000001</v>
      </c>
      <c r="L386" s="47">
        <v>702.3</v>
      </c>
      <c r="M386" s="47">
        <v>6150.23</v>
      </c>
      <c r="N386" s="47">
        <v>6090.61</v>
      </c>
      <c r="T386" s="35">
        <v>14.84</v>
      </c>
      <c r="U386" s="35">
        <v>5</v>
      </c>
    </row>
    <row r="387" spans="8:21" x14ac:dyDescent="0.25">
      <c r="H387" s="47">
        <v>17.810300000000002</v>
      </c>
      <c r="I387" s="47">
        <v>77.857140000000001</v>
      </c>
      <c r="L387" s="47">
        <v>702.2</v>
      </c>
      <c r="M387" s="47">
        <v>6154.03</v>
      </c>
      <c r="N387" s="47">
        <v>6091.28</v>
      </c>
      <c r="T387" s="35">
        <v>14.88</v>
      </c>
      <c r="U387" s="35">
        <v>5</v>
      </c>
    </row>
    <row r="388" spans="8:21" x14ac:dyDescent="0.25">
      <c r="H388" s="47">
        <v>17.8308</v>
      </c>
      <c r="I388" s="47">
        <v>79.2</v>
      </c>
      <c r="L388" s="47">
        <v>702.1</v>
      </c>
      <c r="M388" s="47">
        <v>6144.1</v>
      </c>
      <c r="N388" s="47">
        <v>6091.96</v>
      </c>
      <c r="T388" s="35">
        <v>14.92</v>
      </c>
      <c r="U388" s="35">
        <v>4</v>
      </c>
    </row>
    <row r="389" spans="8:21" x14ac:dyDescent="0.25">
      <c r="H389" s="47">
        <v>17.851199999999999</v>
      </c>
      <c r="I389" s="47">
        <v>79.657139999999998</v>
      </c>
      <c r="L389" s="47">
        <v>702</v>
      </c>
      <c r="M389" s="47">
        <v>6113.59</v>
      </c>
      <c r="N389" s="47">
        <v>6092.63</v>
      </c>
      <c r="T389" s="35">
        <v>14.96</v>
      </c>
      <c r="U389" s="35">
        <v>5</v>
      </c>
    </row>
    <row r="390" spans="8:21" x14ac:dyDescent="0.25">
      <c r="H390" s="47">
        <v>17.871700000000001</v>
      </c>
      <c r="I390" s="47">
        <v>77.342860000000002</v>
      </c>
      <c r="L390" s="47">
        <v>701.9</v>
      </c>
      <c r="M390" s="47">
        <v>6056.61</v>
      </c>
      <c r="N390" s="47">
        <v>6093.3</v>
      </c>
      <c r="T390" s="35">
        <v>15</v>
      </c>
      <c r="U390" s="35">
        <v>7</v>
      </c>
    </row>
    <row r="391" spans="8:21" x14ac:dyDescent="0.25">
      <c r="H391" s="47">
        <v>17.892099999999999</v>
      </c>
      <c r="I391" s="47">
        <v>75.2</v>
      </c>
      <c r="L391" s="47">
        <v>701.8</v>
      </c>
      <c r="M391" s="47">
        <v>6056.51</v>
      </c>
      <c r="N391" s="47">
        <v>6093.98</v>
      </c>
      <c r="T391" s="35">
        <v>15.04</v>
      </c>
      <c r="U391" s="35">
        <v>6</v>
      </c>
    </row>
    <row r="392" spans="8:21" x14ac:dyDescent="0.25">
      <c r="H392" s="47">
        <v>17.912600000000001</v>
      </c>
      <c r="I392" s="47">
        <v>70.885710000000003</v>
      </c>
      <c r="L392" s="47">
        <v>701.7</v>
      </c>
      <c r="M392" s="47">
        <v>6099.09</v>
      </c>
      <c r="N392" s="47">
        <v>6100.89</v>
      </c>
      <c r="T392" s="35">
        <v>15.08</v>
      </c>
      <c r="U392" s="35">
        <v>5</v>
      </c>
    </row>
    <row r="393" spans="8:21" x14ac:dyDescent="0.25">
      <c r="H393" s="47">
        <v>17.933</v>
      </c>
      <c r="I393" s="47">
        <v>71.714290000000005</v>
      </c>
      <c r="L393" s="47">
        <v>701.6</v>
      </c>
      <c r="M393" s="47">
        <v>6181.9</v>
      </c>
      <c r="N393" s="47">
        <v>6107.8</v>
      </c>
      <c r="T393" s="35">
        <v>15.12</v>
      </c>
      <c r="U393" s="35">
        <v>6</v>
      </c>
    </row>
    <row r="394" spans="8:21" x14ac:dyDescent="0.25">
      <c r="H394" s="47">
        <v>17.953399999999998</v>
      </c>
      <c r="I394" s="47">
        <v>72.942859999999996</v>
      </c>
      <c r="L394" s="47">
        <v>701.5</v>
      </c>
      <c r="M394" s="47">
        <v>6360.65</v>
      </c>
      <c r="N394" s="47">
        <v>6114.71</v>
      </c>
      <c r="T394" s="35">
        <v>15.16</v>
      </c>
      <c r="U394" s="35">
        <v>6</v>
      </c>
    </row>
    <row r="395" spans="8:21" x14ac:dyDescent="0.25">
      <c r="H395" s="47">
        <v>17.9739</v>
      </c>
      <c r="I395" s="47">
        <v>77.342860000000002</v>
      </c>
      <c r="L395" s="47">
        <v>701.4</v>
      </c>
      <c r="M395" s="47">
        <v>6378.15</v>
      </c>
      <c r="N395" s="47">
        <v>6121.63</v>
      </c>
      <c r="T395" s="35">
        <v>15.2</v>
      </c>
      <c r="U395" s="35">
        <v>6</v>
      </c>
    </row>
    <row r="396" spans="8:21" x14ac:dyDescent="0.25">
      <c r="H396" s="47">
        <v>17.994299999999999</v>
      </c>
      <c r="I396" s="47">
        <v>75.2</v>
      </c>
      <c r="L396" s="47">
        <v>701.3</v>
      </c>
      <c r="M396" s="47">
        <v>6232.99</v>
      </c>
      <c r="N396" s="47">
        <v>6128.54</v>
      </c>
      <c r="T396" s="35">
        <v>15.24</v>
      </c>
      <c r="U396" s="35">
        <v>5</v>
      </c>
    </row>
    <row r="397" spans="8:21" x14ac:dyDescent="0.25">
      <c r="H397" s="47">
        <v>18.014800000000001</v>
      </c>
      <c r="I397" s="47">
        <v>74.971429999999998</v>
      </c>
      <c r="L397" s="47">
        <v>701.2</v>
      </c>
      <c r="M397" s="47">
        <v>6128.08</v>
      </c>
      <c r="N397" s="47">
        <v>6135.45</v>
      </c>
      <c r="T397" s="35">
        <v>15.28</v>
      </c>
      <c r="U397" s="35">
        <v>6</v>
      </c>
    </row>
    <row r="398" spans="8:21" x14ac:dyDescent="0.25">
      <c r="H398" s="47">
        <v>18.0352</v>
      </c>
      <c r="I398" s="47">
        <v>78.228570000000005</v>
      </c>
      <c r="L398" s="47">
        <v>701.1</v>
      </c>
      <c r="M398" s="47">
        <v>6146.27</v>
      </c>
      <c r="N398" s="47">
        <v>6142.36</v>
      </c>
      <c r="T398" s="35">
        <v>15.32</v>
      </c>
      <c r="U398" s="35">
        <v>6</v>
      </c>
    </row>
    <row r="399" spans="8:21" x14ac:dyDescent="0.25">
      <c r="H399" s="47">
        <v>18.055700000000002</v>
      </c>
      <c r="I399" s="47">
        <v>78.68571</v>
      </c>
      <c r="L399" s="47">
        <v>701</v>
      </c>
      <c r="M399" s="47">
        <v>6178.68</v>
      </c>
      <c r="N399" s="47">
        <v>6149.27</v>
      </c>
      <c r="T399" s="35">
        <v>15.36</v>
      </c>
      <c r="U399" s="35">
        <v>3</v>
      </c>
    </row>
    <row r="400" spans="8:21" x14ac:dyDescent="0.25">
      <c r="H400" s="47">
        <v>18.0761</v>
      </c>
      <c r="I400" s="47">
        <v>75.599999999999994</v>
      </c>
      <c r="L400" s="47">
        <v>700.9</v>
      </c>
      <c r="M400" s="47">
        <v>6185.21</v>
      </c>
      <c r="N400" s="47">
        <v>6156.19</v>
      </c>
      <c r="T400" s="35">
        <v>15.4</v>
      </c>
      <c r="U400" s="35">
        <v>3</v>
      </c>
    </row>
    <row r="401" spans="8:21" x14ac:dyDescent="0.25">
      <c r="H401" s="47">
        <v>18.096599999999999</v>
      </c>
      <c r="I401" s="47">
        <v>71.942859999999996</v>
      </c>
      <c r="L401" s="47">
        <v>700.8</v>
      </c>
      <c r="M401" s="47">
        <v>6152.87</v>
      </c>
      <c r="N401" s="47">
        <v>6163.1</v>
      </c>
      <c r="T401" s="35">
        <v>15.44</v>
      </c>
      <c r="U401" s="35">
        <v>4</v>
      </c>
    </row>
    <row r="402" spans="8:21" x14ac:dyDescent="0.25">
      <c r="H402" s="47">
        <v>18.117000000000001</v>
      </c>
      <c r="I402" s="47">
        <v>74.742859999999993</v>
      </c>
      <c r="L402" s="47">
        <v>700.7</v>
      </c>
      <c r="M402" s="47">
        <v>6152.46</v>
      </c>
      <c r="N402" s="47">
        <v>6170.39</v>
      </c>
      <c r="T402" s="35">
        <v>15.48</v>
      </c>
      <c r="U402" s="35">
        <v>3</v>
      </c>
    </row>
    <row r="403" spans="8:21" x14ac:dyDescent="0.25">
      <c r="H403" s="47">
        <v>18.137499999999999</v>
      </c>
      <c r="I403" s="47">
        <v>78.114289999999997</v>
      </c>
      <c r="L403" s="47">
        <v>700.6</v>
      </c>
      <c r="M403" s="47">
        <v>6249.6</v>
      </c>
      <c r="N403" s="47">
        <v>6177.69</v>
      </c>
      <c r="T403" s="35">
        <v>15.52</v>
      </c>
      <c r="U403" s="35">
        <v>5</v>
      </c>
    </row>
    <row r="404" spans="8:21" x14ac:dyDescent="0.25">
      <c r="H404" s="47">
        <v>18.157900000000001</v>
      </c>
      <c r="I404" s="47">
        <v>82.342860000000002</v>
      </c>
      <c r="L404" s="47">
        <v>700.5</v>
      </c>
      <c r="M404" s="47">
        <v>6313.48</v>
      </c>
      <c r="N404" s="47">
        <v>6184.98</v>
      </c>
      <c r="T404" s="35">
        <v>15.56</v>
      </c>
      <c r="U404" s="35">
        <v>7</v>
      </c>
    </row>
    <row r="405" spans="8:21" x14ac:dyDescent="0.25">
      <c r="H405" s="47">
        <v>18.1784</v>
      </c>
      <c r="I405" s="47">
        <v>79.257140000000007</v>
      </c>
      <c r="L405" s="47">
        <v>700.4</v>
      </c>
      <c r="M405" s="47">
        <v>6335.16</v>
      </c>
      <c r="N405" s="47">
        <v>6262.67</v>
      </c>
      <c r="T405" s="35">
        <v>15.6</v>
      </c>
      <c r="U405" s="35">
        <v>6</v>
      </c>
    </row>
    <row r="406" spans="8:21" x14ac:dyDescent="0.25">
      <c r="H406" s="47">
        <v>18.198799999999999</v>
      </c>
      <c r="I406" s="47">
        <v>78.257140000000007</v>
      </c>
      <c r="T406" s="35">
        <v>15.64</v>
      </c>
      <c r="U406" s="35">
        <v>3</v>
      </c>
    </row>
    <row r="407" spans="8:21" x14ac:dyDescent="0.25">
      <c r="H407" s="47">
        <v>18.219200000000001</v>
      </c>
      <c r="I407" s="47">
        <v>83.085710000000006</v>
      </c>
      <c r="T407" s="35">
        <v>15.68</v>
      </c>
      <c r="U407" s="35">
        <v>2</v>
      </c>
    </row>
    <row r="408" spans="8:21" x14ac:dyDescent="0.25">
      <c r="H408" s="47">
        <v>18.239699999999999</v>
      </c>
      <c r="I408" s="47">
        <v>83.8</v>
      </c>
      <c r="T408" s="35">
        <v>15.72</v>
      </c>
      <c r="U408" s="35">
        <v>2</v>
      </c>
    </row>
    <row r="409" spans="8:21" x14ac:dyDescent="0.25">
      <c r="H409" s="47">
        <v>18.260100000000001</v>
      </c>
      <c r="I409" s="47">
        <v>77.628569999999996</v>
      </c>
      <c r="T409" s="35">
        <v>15.76</v>
      </c>
      <c r="U409" s="35">
        <v>4</v>
      </c>
    </row>
    <row r="410" spans="8:21" x14ac:dyDescent="0.25">
      <c r="H410" s="47">
        <v>18.2806</v>
      </c>
      <c r="I410" s="47">
        <v>73.885710000000003</v>
      </c>
      <c r="T410" s="35">
        <v>15.8</v>
      </c>
      <c r="U410" s="35">
        <v>4</v>
      </c>
    </row>
    <row r="411" spans="8:21" x14ac:dyDescent="0.25">
      <c r="H411" s="47">
        <v>18.300999999999998</v>
      </c>
      <c r="I411" s="47">
        <v>85.514290000000003</v>
      </c>
      <c r="T411" s="35">
        <v>15.84</v>
      </c>
      <c r="U411" s="35">
        <v>5</v>
      </c>
    </row>
    <row r="412" spans="8:21" x14ac:dyDescent="0.25">
      <c r="H412" s="47">
        <v>18.3215</v>
      </c>
      <c r="I412" s="47">
        <v>89.371430000000004</v>
      </c>
      <c r="T412" s="35">
        <v>15.88</v>
      </c>
      <c r="U412" s="35">
        <v>5</v>
      </c>
    </row>
    <row r="413" spans="8:21" x14ac:dyDescent="0.25">
      <c r="H413" s="47">
        <v>18.341899999999999</v>
      </c>
      <c r="I413" s="47">
        <v>84.285709999999995</v>
      </c>
      <c r="T413" s="35">
        <v>15.92</v>
      </c>
      <c r="U413" s="35">
        <v>6</v>
      </c>
    </row>
    <row r="414" spans="8:21" x14ac:dyDescent="0.25">
      <c r="H414" s="47">
        <v>18.362400000000001</v>
      </c>
      <c r="I414" s="47">
        <v>72.857140000000001</v>
      </c>
      <c r="T414" s="35">
        <v>15.96</v>
      </c>
      <c r="U414" s="35">
        <v>6</v>
      </c>
    </row>
    <row r="415" spans="8:21" x14ac:dyDescent="0.25">
      <c r="H415" s="47">
        <v>18.3828</v>
      </c>
      <c r="I415" s="47">
        <v>74.857140000000001</v>
      </c>
      <c r="T415" s="35">
        <v>16</v>
      </c>
      <c r="U415" s="35">
        <v>6</v>
      </c>
    </row>
    <row r="416" spans="8:21" x14ac:dyDescent="0.25">
      <c r="H416" s="47">
        <v>18.403300000000002</v>
      </c>
      <c r="I416" s="47">
        <v>74.171430000000001</v>
      </c>
      <c r="T416" s="35">
        <v>16.04</v>
      </c>
      <c r="U416" s="35">
        <v>8</v>
      </c>
    </row>
    <row r="417" spans="8:21" x14ac:dyDescent="0.25">
      <c r="H417" s="47">
        <v>18.4237</v>
      </c>
      <c r="I417" s="47">
        <v>79.400000000000006</v>
      </c>
      <c r="T417" s="35">
        <v>16.079999999999998</v>
      </c>
      <c r="U417" s="35">
        <v>5</v>
      </c>
    </row>
    <row r="418" spans="8:21" x14ac:dyDescent="0.25">
      <c r="H418" s="47">
        <v>18.444099999999999</v>
      </c>
      <c r="I418" s="47">
        <v>77.599999999999994</v>
      </c>
      <c r="T418" s="35">
        <v>16.12</v>
      </c>
      <c r="U418" s="35">
        <v>2</v>
      </c>
    </row>
    <row r="419" spans="8:21" x14ac:dyDescent="0.25">
      <c r="H419" s="47">
        <v>18.464600000000001</v>
      </c>
      <c r="I419" s="47">
        <v>82.142859999999999</v>
      </c>
      <c r="T419" s="35">
        <v>16.16</v>
      </c>
      <c r="U419" s="35">
        <v>3</v>
      </c>
    </row>
    <row r="420" spans="8:21" x14ac:dyDescent="0.25">
      <c r="H420" s="47">
        <v>18.484999999999999</v>
      </c>
      <c r="I420" s="47">
        <v>76.628569999999996</v>
      </c>
      <c r="T420" s="35">
        <v>16.2</v>
      </c>
      <c r="U420" s="35">
        <v>4</v>
      </c>
    </row>
    <row r="421" spans="8:21" x14ac:dyDescent="0.25">
      <c r="H421" s="47">
        <v>18.505500000000001</v>
      </c>
      <c r="I421" s="47">
        <v>67.828569999999999</v>
      </c>
      <c r="T421" s="35">
        <v>16.239999999999998</v>
      </c>
      <c r="U421" s="35">
        <v>4</v>
      </c>
    </row>
    <row r="422" spans="8:21" x14ac:dyDescent="0.25">
      <c r="H422" s="47">
        <v>18.5259</v>
      </c>
      <c r="I422" s="47">
        <v>68</v>
      </c>
      <c r="T422" s="35">
        <v>16.28</v>
      </c>
      <c r="U422" s="35">
        <v>5</v>
      </c>
    </row>
    <row r="423" spans="8:21" x14ac:dyDescent="0.25">
      <c r="H423" s="47">
        <v>18.546399999999998</v>
      </c>
      <c r="I423" s="47">
        <v>75.171430000000001</v>
      </c>
      <c r="T423" s="35">
        <v>16.32</v>
      </c>
      <c r="U423" s="35">
        <v>5</v>
      </c>
    </row>
    <row r="424" spans="8:21" x14ac:dyDescent="0.25">
      <c r="H424" s="47">
        <v>18.566800000000001</v>
      </c>
      <c r="I424" s="47">
        <v>84.257140000000007</v>
      </c>
      <c r="T424" s="35">
        <v>16.36</v>
      </c>
      <c r="U424" s="35">
        <v>4</v>
      </c>
    </row>
    <row r="425" spans="8:21" x14ac:dyDescent="0.25">
      <c r="H425" s="47">
        <v>18.587299999999999</v>
      </c>
      <c r="I425" s="47">
        <v>80.942859999999996</v>
      </c>
      <c r="T425" s="35">
        <v>16.399999999999999</v>
      </c>
      <c r="U425" s="35">
        <v>5</v>
      </c>
    </row>
    <row r="426" spans="8:21" x14ac:dyDescent="0.25">
      <c r="H426" s="47">
        <v>18.607700000000001</v>
      </c>
      <c r="I426" s="47">
        <v>83.257140000000007</v>
      </c>
      <c r="T426" s="35">
        <v>16.440000000000001</v>
      </c>
      <c r="U426" s="35">
        <v>7</v>
      </c>
    </row>
    <row r="427" spans="8:21" x14ac:dyDescent="0.25">
      <c r="H427" s="47">
        <v>18.6282</v>
      </c>
      <c r="I427" s="47">
        <v>78.599999999999994</v>
      </c>
      <c r="T427" s="35">
        <v>16.48</v>
      </c>
      <c r="U427" s="35">
        <v>6</v>
      </c>
    </row>
    <row r="428" spans="8:21" x14ac:dyDescent="0.25">
      <c r="H428" s="47">
        <v>18.648599999999998</v>
      </c>
      <c r="I428" s="47">
        <v>80.942859999999996</v>
      </c>
      <c r="T428" s="35">
        <v>16.52</v>
      </c>
      <c r="U428" s="35">
        <v>6</v>
      </c>
    </row>
    <row r="429" spans="8:21" x14ac:dyDescent="0.25">
      <c r="H429" s="47">
        <v>18.6691</v>
      </c>
      <c r="I429" s="47">
        <v>70.942859999999996</v>
      </c>
      <c r="T429" s="35">
        <v>16.559999999999999</v>
      </c>
      <c r="U429" s="35">
        <v>5</v>
      </c>
    </row>
    <row r="430" spans="8:21" x14ac:dyDescent="0.25">
      <c r="H430" s="47">
        <v>18.689499999999999</v>
      </c>
      <c r="I430" s="47">
        <v>75.628569999999996</v>
      </c>
      <c r="T430" s="35">
        <v>16.600000000000001</v>
      </c>
      <c r="U430" s="35">
        <v>2</v>
      </c>
    </row>
    <row r="431" spans="8:21" x14ac:dyDescent="0.25">
      <c r="H431" s="47">
        <v>18.709900000000001</v>
      </c>
      <c r="I431" s="47">
        <v>81.2</v>
      </c>
      <c r="T431" s="35">
        <v>16.64</v>
      </c>
      <c r="U431" s="35">
        <v>4</v>
      </c>
    </row>
    <row r="432" spans="8:21" x14ac:dyDescent="0.25">
      <c r="H432" s="47">
        <v>18.730399999999999</v>
      </c>
      <c r="I432" s="47">
        <v>85.8</v>
      </c>
      <c r="T432" s="35">
        <v>16.68</v>
      </c>
      <c r="U432" s="35">
        <v>5</v>
      </c>
    </row>
    <row r="433" spans="8:21" x14ac:dyDescent="0.25">
      <c r="H433" s="47">
        <v>18.750800000000002</v>
      </c>
      <c r="I433" s="47">
        <v>73.057140000000004</v>
      </c>
      <c r="T433" s="35">
        <v>16.72</v>
      </c>
      <c r="U433" s="35">
        <v>4</v>
      </c>
    </row>
    <row r="434" spans="8:21" x14ac:dyDescent="0.25">
      <c r="H434" s="47">
        <v>18.7713</v>
      </c>
      <c r="I434" s="47">
        <v>63.971429999999998</v>
      </c>
      <c r="T434" s="35">
        <v>16.760000000000002</v>
      </c>
      <c r="U434" s="35">
        <v>3</v>
      </c>
    </row>
    <row r="435" spans="8:21" x14ac:dyDescent="0.25">
      <c r="H435" s="47">
        <v>18.791699999999999</v>
      </c>
      <c r="I435" s="47">
        <v>61.31429</v>
      </c>
      <c r="T435" s="35">
        <v>16.8</v>
      </c>
      <c r="U435" s="35">
        <v>5</v>
      </c>
    </row>
    <row r="436" spans="8:21" x14ac:dyDescent="0.25">
      <c r="H436" s="47">
        <v>18.812200000000001</v>
      </c>
      <c r="I436" s="47">
        <v>65.257140000000007</v>
      </c>
      <c r="T436" s="35">
        <v>16.84</v>
      </c>
      <c r="U436" s="35">
        <v>6</v>
      </c>
    </row>
    <row r="437" spans="8:21" x14ac:dyDescent="0.25">
      <c r="H437" s="47">
        <v>18.832599999999999</v>
      </c>
      <c r="I437" s="47">
        <v>70.599999999999994</v>
      </c>
      <c r="T437" s="35">
        <v>16.88</v>
      </c>
      <c r="U437" s="35">
        <v>5</v>
      </c>
    </row>
    <row r="438" spans="8:21" x14ac:dyDescent="0.25">
      <c r="H438" s="47">
        <v>18.853100000000001</v>
      </c>
      <c r="I438" s="47">
        <v>68.714290000000005</v>
      </c>
      <c r="T438" s="35">
        <v>16.920000000000002</v>
      </c>
      <c r="U438" s="35">
        <v>6</v>
      </c>
    </row>
    <row r="439" spans="8:21" x14ac:dyDescent="0.25">
      <c r="H439" s="47">
        <v>18.8735</v>
      </c>
      <c r="I439" s="47">
        <v>68.571430000000007</v>
      </c>
      <c r="T439" s="35">
        <v>16.96</v>
      </c>
      <c r="U439" s="35">
        <v>3</v>
      </c>
    </row>
    <row r="440" spans="8:21" x14ac:dyDescent="0.25">
      <c r="H440" s="47">
        <v>18.893999999999998</v>
      </c>
      <c r="I440" s="47">
        <v>80.714290000000005</v>
      </c>
      <c r="T440" s="35">
        <v>17</v>
      </c>
      <c r="U440" s="35">
        <v>3</v>
      </c>
    </row>
    <row r="441" spans="8:21" x14ac:dyDescent="0.25">
      <c r="H441" s="47">
        <v>18.914400000000001</v>
      </c>
      <c r="I441" s="47">
        <v>82.914289999999994</v>
      </c>
      <c r="T441" s="35">
        <v>17.04</v>
      </c>
      <c r="U441" s="35">
        <v>3</v>
      </c>
    </row>
    <row r="442" spans="8:21" x14ac:dyDescent="0.25">
      <c r="H442" s="47">
        <v>18.934899999999999</v>
      </c>
      <c r="I442" s="47">
        <v>79.228570000000005</v>
      </c>
      <c r="T442" s="35">
        <v>17.079999999999998</v>
      </c>
      <c r="U442" s="35">
        <v>5</v>
      </c>
    </row>
    <row r="443" spans="8:21" x14ac:dyDescent="0.25">
      <c r="H443" s="47">
        <v>18.955300000000001</v>
      </c>
      <c r="I443" s="47">
        <v>75.771429999999995</v>
      </c>
      <c r="T443" s="35">
        <v>17.12</v>
      </c>
      <c r="U443" s="35">
        <v>6</v>
      </c>
    </row>
    <row r="444" spans="8:21" x14ac:dyDescent="0.25">
      <c r="H444" s="47">
        <v>18.9757</v>
      </c>
      <c r="I444" s="47">
        <v>84.257140000000007</v>
      </c>
      <c r="T444" s="35">
        <v>17.16</v>
      </c>
      <c r="U444" s="35">
        <v>4</v>
      </c>
    </row>
    <row r="445" spans="8:21" x14ac:dyDescent="0.25">
      <c r="H445" s="47">
        <v>18.996200000000002</v>
      </c>
      <c r="I445" s="47">
        <v>76.885710000000003</v>
      </c>
      <c r="T445" s="35">
        <v>17.2</v>
      </c>
      <c r="U445" s="35">
        <v>1</v>
      </c>
    </row>
    <row r="446" spans="8:21" x14ac:dyDescent="0.25">
      <c r="H446" s="47">
        <v>19.0166</v>
      </c>
      <c r="I446" s="47">
        <v>77.771429999999995</v>
      </c>
      <c r="T446" s="35">
        <v>17.239999999999998</v>
      </c>
      <c r="U446" s="35">
        <v>2</v>
      </c>
    </row>
    <row r="447" spans="8:21" x14ac:dyDescent="0.25">
      <c r="H447" s="47">
        <v>19.037099999999999</v>
      </c>
      <c r="I447" s="47">
        <v>80.857140000000001</v>
      </c>
      <c r="T447" s="35">
        <v>17.28</v>
      </c>
      <c r="U447" s="35">
        <v>4</v>
      </c>
    </row>
    <row r="448" spans="8:21" x14ac:dyDescent="0.25">
      <c r="H448" s="47">
        <v>19.057500000000001</v>
      </c>
      <c r="I448" s="47">
        <v>82.68571</v>
      </c>
      <c r="T448" s="35">
        <v>17.32</v>
      </c>
      <c r="U448" s="35">
        <v>4</v>
      </c>
    </row>
    <row r="449" spans="8:21" x14ac:dyDescent="0.25">
      <c r="H449" s="47">
        <v>19.077999999999999</v>
      </c>
      <c r="I449" s="47">
        <v>75.342860000000002</v>
      </c>
      <c r="T449" s="35">
        <v>17.36</v>
      </c>
      <c r="U449" s="35">
        <v>4</v>
      </c>
    </row>
    <row r="450" spans="8:21" x14ac:dyDescent="0.25">
      <c r="H450" s="47">
        <v>19.098400000000002</v>
      </c>
      <c r="I450" s="47">
        <v>75.485709999999997</v>
      </c>
      <c r="T450" s="35">
        <v>17.399999999999999</v>
      </c>
      <c r="U450" s="35">
        <v>3</v>
      </c>
    </row>
    <row r="451" spans="8:21" x14ac:dyDescent="0.25">
      <c r="H451" s="47">
        <v>19.1189</v>
      </c>
      <c r="I451" s="47">
        <v>75.542860000000005</v>
      </c>
      <c r="T451" s="35">
        <v>17.440000000000001</v>
      </c>
      <c r="U451" s="35">
        <v>2</v>
      </c>
    </row>
    <row r="452" spans="8:21" x14ac:dyDescent="0.25">
      <c r="H452" s="47">
        <v>19.139299999999999</v>
      </c>
      <c r="I452" s="47">
        <v>73.657139999999998</v>
      </c>
      <c r="T452" s="35">
        <v>17.48</v>
      </c>
      <c r="U452" s="35">
        <v>5</v>
      </c>
    </row>
    <row r="453" spans="8:21" x14ac:dyDescent="0.25">
      <c r="H453" s="47">
        <v>19.159800000000001</v>
      </c>
      <c r="I453" s="47">
        <v>75.142859999999999</v>
      </c>
      <c r="T453" s="35">
        <v>17.52</v>
      </c>
      <c r="U453" s="35">
        <v>7</v>
      </c>
    </row>
    <row r="454" spans="8:21" x14ac:dyDescent="0.25">
      <c r="H454" s="47">
        <v>19.180199999999999</v>
      </c>
      <c r="I454" s="47">
        <v>76.257140000000007</v>
      </c>
      <c r="T454" s="35">
        <v>17.559999999999999</v>
      </c>
      <c r="U454" s="35">
        <v>6</v>
      </c>
    </row>
    <row r="455" spans="8:21" x14ac:dyDescent="0.25">
      <c r="H455" s="47">
        <v>19.200600000000001</v>
      </c>
      <c r="I455" s="47">
        <v>72.171430000000001</v>
      </c>
      <c r="T455" s="35">
        <v>17.600000000000001</v>
      </c>
      <c r="U455" s="35">
        <v>4</v>
      </c>
    </row>
    <row r="456" spans="8:21" x14ac:dyDescent="0.25">
      <c r="H456" s="47">
        <v>19.2211</v>
      </c>
      <c r="I456" s="47">
        <v>77.057140000000004</v>
      </c>
      <c r="T456" s="35">
        <v>17.64</v>
      </c>
      <c r="U456" s="35">
        <v>3</v>
      </c>
    </row>
    <row r="457" spans="8:21" x14ac:dyDescent="0.25">
      <c r="H457" s="47">
        <v>19.241499999999998</v>
      </c>
      <c r="I457" s="47">
        <v>81.885710000000003</v>
      </c>
      <c r="T457" s="35">
        <v>17.68</v>
      </c>
      <c r="U457" s="35">
        <v>2</v>
      </c>
    </row>
    <row r="458" spans="8:21" x14ac:dyDescent="0.25">
      <c r="H458" s="47">
        <v>19.262</v>
      </c>
      <c r="I458" s="47">
        <v>76.828569999999999</v>
      </c>
      <c r="T458" s="35">
        <v>17.72</v>
      </c>
      <c r="U458" s="35">
        <v>2</v>
      </c>
    </row>
    <row r="459" spans="8:21" x14ac:dyDescent="0.25">
      <c r="H459" s="47">
        <v>19.282399999999999</v>
      </c>
      <c r="I459" s="47">
        <v>70.114289999999997</v>
      </c>
      <c r="T459" s="35">
        <v>17.760000000000002</v>
      </c>
      <c r="U459" s="35">
        <v>6</v>
      </c>
    </row>
    <row r="460" spans="8:21" x14ac:dyDescent="0.25">
      <c r="H460" s="47">
        <v>19.302900000000001</v>
      </c>
      <c r="I460" s="47">
        <v>74.914289999999994</v>
      </c>
      <c r="T460" s="35">
        <v>17.8</v>
      </c>
      <c r="U460" s="35">
        <v>5</v>
      </c>
    </row>
    <row r="461" spans="8:21" x14ac:dyDescent="0.25">
      <c r="H461" s="47">
        <v>19.3233</v>
      </c>
      <c r="I461" s="47">
        <v>79.657139999999998</v>
      </c>
      <c r="T461" s="35">
        <v>17.84</v>
      </c>
      <c r="U461" s="35">
        <v>4</v>
      </c>
    </row>
    <row r="462" spans="8:21" x14ac:dyDescent="0.25">
      <c r="H462" s="47">
        <v>19.343800000000002</v>
      </c>
      <c r="I462" s="47">
        <v>78.599999999999994</v>
      </c>
      <c r="T462" s="35">
        <v>17.88</v>
      </c>
      <c r="U462" s="35">
        <v>5</v>
      </c>
    </row>
    <row r="463" spans="8:21" x14ac:dyDescent="0.25">
      <c r="H463" s="47">
        <v>19.3642</v>
      </c>
      <c r="I463" s="47">
        <v>73.742859999999993</v>
      </c>
      <c r="T463" s="35">
        <v>17.920000000000002</v>
      </c>
      <c r="U463" s="35">
        <v>3</v>
      </c>
    </row>
    <row r="464" spans="8:21" x14ac:dyDescent="0.25">
      <c r="H464" s="47">
        <v>19.384699999999999</v>
      </c>
      <c r="I464" s="47">
        <v>72.371430000000004</v>
      </c>
      <c r="T464" s="35">
        <v>17.96</v>
      </c>
      <c r="U464" s="35">
        <v>1</v>
      </c>
    </row>
    <row r="465" spans="8:21" x14ac:dyDescent="0.25">
      <c r="H465" s="47">
        <v>19.405100000000001</v>
      </c>
      <c r="I465" s="47">
        <v>72</v>
      </c>
      <c r="T465" s="35">
        <v>18</v>
      </c>
      <c r="U465" s="35">
        <v>2</v>
      </c>
    </row>
    <row r="466" spans="8:21" x14ac:dyDescent="0.25">
      <c r="H466" s="47">
        <v>19.425599999999999</v>
      </c>
      <c r="I466" s="47">
        <v>71.342860000000002</v>
      </c>
      <c r="T466" s="35">
        <v>18.04</v>
      </c>
      <c r="U466" s="35">
        <v>4</v>
      </c>
    </row>
    <row r="467" spans="8:21" x14ac:dyDescent="0.25">
      <c r="H467" s="47">
        <v>19.446000000000002</v>
      </c>
      <c r="I467" s="47">
        <v>74.742859999999993</v>
      </c>
      <c r="T467" s="35">
        <v>18.079999999999998</v>
      </c>
      <c r="U467" s="35">
        <v>3</v>
      </c>
    </row>
    <row r="468" spans="8:21" x14ac:dyDescent="0.25">
      <c r="H468" s="47">
        <v>19.4664</v>
      </c>
      <c r="I468" s="47">
        <v>77.114289999999997</v>
      </c>
      <c r="T468" s="35">
        <v>18.12</v>
      </c>
      <c r="U468" s="35">
        <v>2</v>
      </c>
    </row>
    <row r="469" spans="8:21" x14ac:dyDescent="0.25">
      <c r="H469" s="47">
        <v>19.486899999999999</v>
      </c>
      <c r="I469" s="47">
        <v>78.828569999999999</v>
      </c>
      <c r="T469" s="35">
        <v>18.16</v>
      </c>
      <c r="U469" s="35">
        <v>4</v>
      </c>
    </row>
    <row r="470" spans="8:21" x14ac:dyDescent="0.25">
      <c r="H470" s="47">
        <v>19.507300000000001</v>
      </c>
      <c r="I470" s="47">
        <v>75.571430000000007</v>
      </c>
      <c r="T470" s="35">
        <v>18.2</v>
      </c>
      <c r="U470" s="35">
        <v>4</v>
      </c>
    </row>
    <row r="471" spans="8:21" x14ac:dyDescent="0.25">
      <c r="H471" s="47">
        <v>19.527799999999999</v>
      </c>
      <c r="I471" s="47">
        <v>75.400000000000006</v>
      </c>
      <c r="T471" s="35">
        <v>18.239999999999998</v>
      </c>
      <c r="U471" s="35">
        <v>3</v>
      </c>
    </row>
    <row r="472" spans="8:21" x14ac:dyDescent="0.25">
      <c r="H472" s="47">
        <v>19.548200000000001</v>
      </c>
      <c r="I472" s="47">
        <v>69.914289999999994</v>
      </c>
      <c r="T472" s="35">
        <v>18.28</v>
      </c>
      <c r="U472" s="35">
        <v>1</v>
      </c>
    </row>
    <row r="473" spans="8:21" x14ac:dyDescent="0.25">
      <c r="H473" s="47">
        <v>19.5687</v>
      </c>
      <c r="I473" s="47">
        <v>73.371430000000004</v>
      </c>
      <c r="T473" s="35">
        <v>18.32</v>
      </c>
      <c r="U473" s="35">
        <v>1</v>
      </c>
    </row>
    <row r="474" spans="8:21" x14ac:dyDescent="0.25">
      <c r="H474" s="47">
        <v>19.589099999999998</v>
      </c>
      <c r="I474" s="47">
        <v>77.2</v>
      </c>
      <c r="T474" s="35">
        <v>18.36</v>
      </c>
      <c r="U474" s="35">
        <v>3</v>
      </c>
    </row>
    <row r="475" spans="8:21" x14ac:dyDescent="0.25">
      <c r="H475" s="47">
        <v>19.6096</v>
      </c>
      <c r="I475" s="47">
        <v>73.885710000000003</v>
      </c>
      <c r="T475" s="35">
        <v>18.399999999999999</v>
      </c>
      <c r="U475" s="35">
        <v>3</v>
      </c>
    </row>
    <row r="476" spans="8:21" x14ac:dyDescent="0.25">
      <c r="H476" s="47">
        <v>19.63</v>
      </c>
      <c r="I476" s="47">
        <v>67.485709999999997</v>
      </c>
      <c r="T476" s="35">
        <v>18.440000000000001</v>
      </c>
      <c r="U476" s="35">
        <v>4</v>
      </c>
    </row>
    <row r="477" spans="8:21" x14ac:dyDescent="0.25">
      <c r="H477" s="47">
        <v>19.650500000000001</v>
      </c>
      <c r="I477" s="47">
        <v>65.542860000000005</v>
      </c>
      <c r="T477" s="35">
        <v>18.48</v>
      </c>
      <c r="U477" s="35">
        <v>5</v>
      </c>
    </row>
    <row r="478" spans="8:21" x14ac:dyDescent="0.25">
      <c r="H478" s="47">
        <v>19.6709</v>
      </c>
      <c r="I478" s="47">
        <v>73.171430000000001</v>
      </c>
      <c r="T478" s="35">
        <v>18.52</v>
      </c>
      <c r="U478" s="35">
        <v>3</v>
      </c>
    </row>
    <row r="479" spans="8:21" x14ac:dyDescent="0.25">
      <c r="H479" s="47">
        <v>19.691299999999998</v>
      </c>
      <c r="I479" s="47">
        <v>73.742859999999993</v>
      </c>
      <c r="T479" s="35">
        <v>18.559999999999999</v>
      </c>
      <c r="U479" s="35">
        <v>3</v>
      </c>
    </row>
    <row r="480" spans="8:21" x14ac:dyDescent="0.25">
      <c r="H480" s="47">
        <v>19.7118</v>
      </c>
      <c r="I480" s="47">
        <v>71.31429</v>
      </c>
      <c r="T480" s="35">
        <v>18.600000000000001</v>
      </c>
      <c r="U480" s="35">
        <v>3</v>
      </c>
    </row>
    <row r="481" spans="8:21" x14ac:dyDescent="0.25">
      <c r="H481" s="47">
        <v>19.732199999999999</v>
      </c>
      <c r="I481" s="47">
        <v>67.428569999999993</v>
      </c>
      <c r="T481" s="35">
        <v>18.64</v>
      </c>
      <c r="U481" s="35">
        <v>4</v>
      </c>
    </row>
    <row r="482" spans="8:21" x14ac:dyDescent="0.25">
      <c r="H482" s="47">
        <v>19.752700000000001</v>
      </c>
      <c r="I482" s="47">
        <v>74.485709999999997</v>
      </c>
      <c r="T482" s="35">
        <v>18.68</v>
      </c>
      <c r="U482" s="35">
        <v>4</v>
      </c>
    </row>
    <row r="483" spans="8:21" x14ac:dyDescent="0.25">
      <c r="H483" s="47">
        <v>19.773099999999999</v>
      </c>
      <c r="I483" s="47">
        <v>79.342860000000002</v>
      </c>
      <c r="T483" s="35">
        <v>18.72</v>
      </c>
      <c r="U483" s="35">
        <v>5</v>
      </c>
    </row>
    <row r="484" spans="8:21" x14ac:dyDescent="0.25">
      <c r="H484" s="47">
        <v>19.793600000000001</v>
      </c>
      <c r="I484" s="47">
        <v>82.971429999999998</v>
      </c>
      <c r="T484" s="35">
        <v>18.760000000000002</v>
      </c>
      <c r="U484" s="35">
        <v>4</v>
      </c>
    </row>
    <row r="485" spans="8:21" x14ac:dyDescent="0.25">
      <c r="H485" s="47">
        <v>19.814</v>
      </c>
      <c r="I485" s="47">
        <v>77.657139999999998</v>
      </c>
      <c r="T485" s="35">
        <v>18.8</v>
      </c>
      <c r="U485" s="35">
        <v>3</v>
      </c>
    </row>
    <row r="486" spans="8:21" x14ac:dyDescent="0.25">
      <c r="H486" s="47">
        <v>19.834499999999998</v>
      </c>
      <c r="I486" s="47">
        <v>76.914289999999994</v>
      </c>
      <c r="T486" s="35">
        <v>18.84</v>
      </c>
      <c r="U486" s="35">
        <v>5</v>
      </c>
    </row>
    <row r="487" spans="8:21" x14ac:dyDescent="0.25">
      <c r="H487" s="47">
        <v>19.854900000000001</v>
      </c>
      <c r="I487" s="47">
        <v>71.371430000000004</v>
      </c>
      <c r="T487" s="35">
        <v>18.88</v>
      </c>
      <c r="U487" s="35">
        <v>3</v>
      </c>
    </row>
    <row r="488" spans="8:21" x14ac:dyDescent="0.25">
      <c r="H488" s="47">
        <v>19.875399999999999</v>
      </c>
      <c r="I488" s="47">
        <v>71.028570000000002</v>
      </c>
      <c r="T488" s="35">
        <v>18.920000000000002</v>
      </c>
      <c r="U488" s="35">
        <v>2</v>
      </c>
    </row>
    <row r="489" spans="8:21" x14ac:dyDescent="0.25">
      <c r="H489" s="47">
        <v>19.895800000000001</v>
      </c>
      <c r="I489" s="47">
        <v>70.485709999999997</v>
      </c>
      <c r="T489" s="35">
        <v>18.96</v>
      </c>
      <c r="U489" s="35">
        <v>3</v>
      </c>
    </row>
    <row r="490" spans="8:21" x14ac:dyDescent="0.25">
      <c r="H490" s="47">
        <v>19.9163</v>
      </c>
      <c r="I490" s="47">
        <v>75.342860000000002</v>
      </c>
      <c r="T490" s="35">
        <v>19</v>
      </c>
      <c r="U490" s="35">
        <v>2</v>
      </c>
    </row>
    <row r="491" spans="8:21" x14ac:dyDescent="0.25">
      <c r="H491" s="47">
        <v>19.936699999999998</v>
      </c>
      <c r="I491" s="47">
        <v>75.714290000000005</v>
      </c>
      <c r="T491" s="35">
        <v>19.04</v>
      </c>
      <c r="U491" s="35">
        <v>2</v>
      </c>
    </row>
    <row r="492" spans="8:21" x14ac:dyDescent="0.25">
      <c r="H492" s="47">
        <v>19.957100000000001</v>
      </c>
      <c r="I492" s="47">
        <v>68.599999999999994</v>
      </c>
      <c r="T492" s="35">
        <v>19.079999999999998</v>
      </c>
      <c r="U492" s="35">
        <v>6</v>
      </c>
    </row>
    <row r="493" spans="8:21" x14ac:dyDescent="0.25">
      <c r="H493" s="47">
        <v>19.977599999999999</v>
      </c>
      <c r="I493" s="47">
        <v>65.371430000000004</v>
      </c>
      <c r="T493" s="35">
        <v>19.12</v>
      </c>
      <c r="U493" s="35">
        <v>4</v>
      </c>
    </row>
    <row r="494" spans="8:21" x14ac:dyDescent="0.25">
      <c r="H494" s="47">
        <v>19.998000000000001</v>
      </c>
      <c r="I494" s="47">
        <v>68.31429</v>
      </c>
      <c r="T494" s="35">
        <v>19.16</v>
      </c>
      <c r="U494" s="35">
        <v>3</v>
      </c>
    </row>
    <row r="495" spans="8:21" x14ac:dyDescent="0.25">
      <c r="H495" s="47">
        <v>20.0185</v>
      </c>
      <c r="I495" s="47">
        <v>76.171430000000001</v>
      </c>
      <c r="T495" s="35">
        <v>19.2</v>
      </c>
      <c r="U495" s="35">
        <v>4</v>
      </c>
    </row>
    <row r="496" spans="8:21" x14ac:dyDescent="0.25">
      <c r="H496" s="47">
        <v>20.038900000000002</v>
      </c>
      <c r="I496" s="47">
        <v>71.542860000000005</v>
      </c>
      <c r="T496" s="35">
        <v>19.239999999999998</v>
      </c>
      <c r="U496" s="35">
        <v>4</v>
      </c>
    </row>
    <row r="497" spans="8:21" x14ac:dyDescent="0.25">
      <c r="H497" s="47">
        <v>20.0594</v>
      </c>
      <c r="I497" s="47">
        <v>66.142859999999999</v>
      </c>
      <c r="T497" s="35">
        <v>19.28</v>
      </c>
      <c r="U497" s="35">
        <v>2</v>
      </c>
    </row>
    <row r="498" spans="8:21" x14ac:dyDescent="0.25">
      <c r="H498" s="47">
        <v>20.079799999999999</v>
      </c>
      <c r="I498" s="47">
        <v>67.428569999999993</v>
      </c>
      <c r="T498" s="35">
        <v>19.32</v>
      </c>
      <c r="U498" s="35">
        <v>1</v>
      </c>
    </row>
    <row r="499" spans="8:21" x14ac:dyDescent="0.25">
      <c r="H499" s="47">
        <v>20.100300000000001</v>
      </c>
      <c r="I499" s="47">
        <v>74.914289999999994</v>
      </c>
      <c r="T499" s="35">
        <v>19.36</v>
      </c>
      <c r="U499" s="35">
        <v>2</v>
      </c>
    </row>
    <row r="500" spans="8:21" x14ac:dyDescent="0.25">
      <c r="H500" s="47">
        <v>20.120699999999999</v>
      </c>
      <c r="I500" s="47">
        <v>70.857140000000001</v>
      </c>
      <c r="T500" s="35">
        <v>19.399999999999999</v>
      </c>
      <c r="U500" s="35">
        <v>4</v>
      </c>
    </row>
    <row r="501" spans="8:21" x14ac:dyDescent="0.25">
      <c r="H501" s="47">
        <v>20.141200000000001</v>
      </c>
      <c r="I501" s="47">
        <v>67.742859999999993</v>
      </c>
      <c r="T501" s="35">
        <v>19.440000000000001</v>
      </c>
      <c r="U501" s="35">
        <v>4</v>
      </c>
    </row>
    <row r="502" spans="8:21" x14ac:dyDescent="0.25">
      <c r="H502" s="47">
        <v>20.1616</v>
      </c>
      <c r="I502" s="47">
        <v>66.400000000000006</v>
      </c>
      <c r="T502" s="35">
        <v>19.48</v>
      </c>
      <c r="U502" s="35">
        <v>2</v>
      </c>
    </row>
    <row r="503" spans="8:21" x14ac:dyDescent="0.25">
      <c r="H503" s="47">
        <v>20.181999999999999</v>
      </c>
      <c r="I503" s="47">
        <v>65.599999999999994</v>
      </c>
      <c r="T503" s="35">
        <v>19.52</v>
      </c>
      <c r="U503" s="35">
        <v>3</v>
      </c>
    </row>
    <row r="504" spans="8:21" x14ac:dyDescent="0.25">
      <c r="H504" s="47">
        <v>20.202500000000001</v>
      </c>
      <c r="I504" s="47">
        <v>63.371429999999997</v>
      </c>
      <c r="T504" s="35">
        <v>19.559999999999999</v>
      </c>
      <c r="U504" s="35">
        <v>5</v>
      </c>
    </row>
    <row r="505" spans="8:21" x14ac:dyDescent="0.25">
      <c r="H505" s="47">
        <v>20.222899999999999</v>
      </c>
      <c r="I505" s="47">
        <v>66.257140000000007</v>
      </c>
      <c r="T505" s="35">
        <v>19.600000000000001</v>
      </c>
      <c r="U505" s="35">
        <v>4</v>
      </c>
    </row>
    <row r="506" spans="8:21" x14ac:dyDescent="0.25">
      <c r="H506" s="47">
        <v>20.243400000000001</v>
      </c>
      <c r="I506" s="47">
        <v>76.342860000000002</v>
      </c>
      <c r="T506" s="35">
        <v>19.64</v>
      </c>
      <c r="U506" s="35">
        <v>4</v>
      </c>
    </row>
    <row r="507" spans="8:21" x14ac:dyDescent="0.25">
      <c r="H507" s="47">
        <v>20.2638</v>
      </c>
      <c r="I507" s="47">
        <v>78.457139999999995</v>
      </c>
      <c r="T507" s="35">
        <v>19.68</v>
      </c>
      <c r="U507" s="35">
        <v>5</v>
      </c>
    </row>
    <row r="508" spans="8:21" x14ac:dyDescent="0.25">
      <c r="H508" s="47">
        <v>20.284300000000002</v>
      </c>
      <c r="I508" s="47">
        <v>89.028570000000002</v>
      </c>
      <c r="T508" s="35">
        <v>19.72</v>
      </c>
      <c r="U508" s="35">
        <v>4</v>
      </c>
    </row>
    <row r="509" spans="8:21" x14ac:dyDescent="0.25">
      <c r="H509" s="47">
        <v>20.3047</v>
      </c>
      <c r="I509" s="47">
        <v>82.971429999999998</v>
      </c>
      <c r="T509" s="35">
        <v>19.760000000000002</v>
      </c>
      <c r="U509" s="35">
        <v>2</v>
      </c>
    </row>
    <row r="510" spans="8:21" x14ac:dyDescent="0.25">
      <c r="H510" s="47">
        <v>20.325199999999999</v>
      </c>
      <c r="I510" s="47">
        <v>78.228570000000005</v>
      </c>
      <c r="T510" s="35">
        <v>19.8</v>
      </c>
      <c r="U510" s="35">
        <v>3</v>
      </c>
    </row>
    <row r="511" spans="8:21" x14ac:dyDescent="0.25">
      <c r="H511" s="47">
        <v>20.345600000000001</v>
      </c>
      <c r="I511" s="47">
        <v>67.828569999999999</v>
      </c>
      <c r="T511" s="35">
        <v>19.84</v>
      </c>
      <c r="U511" s="35">
        <v>3</v>
      </c>
    </row>
    <row r="512" spans="8:21" x14ac:dyDescent="0.25">
      <c r="H512" s="47">
        <v>20.366099999999999</v>
      </c>
      <c r="I512" s="47">
        <v>72.028570000000002</v>
      </c>
      <c r="T512" s="35">
        <v>19.88</v>
      </c>
      <c r="U512" s="35">
        <v>2</v>
      </c>
    </row>
    <row r="513" spans="8:21" x14ac:dyDescent="0.25">
      <c r="H513" s="47">
        <v>20.386500000000002</v>
      </c>
      <c r="I513" s="47">
        <v>68.228570000000005</v>
      </c>
      <c r="T513" s="35">
        <v>19.920000000000002</v>
      </c>
      <c r="U513" s="35">
        <v>2</v>
      </c>
    </row>
    <row r="514" spans="8:21" x14ac:dyDescent="0.25">
      <c r="H514" s="47">
        <v>20.407</v>
      </c>
      <c r="I514" s="47">
        <v>63.714289999999998</v>
      </c>
      <c r="T514" s="35">
        <v>19.96</v>
      </c>
      <c r="U514" s="35">
        <v>4</v>
      </c>
    </row>
    <row r="515" spans="8:21" x14ac:dyDescent="0.25">
      <c r="H515" s="47">
        <v>20.427399999999999</v>
      </c>
      <c r="I515" s="47">
        <v>58.25714</v>
      </c>
      <c r="T515" s="35">
        <v>20</v>
      </c>
      <c r="U515" s="35">
        <v>6</v>
      </c>
    </row>
    <row r="516" spans="8:21" x14ac:dyDescent="0.25">
      <c r="H516" s="47">
        <v>20.447800000000001</v>
      </c>
      <c r="I516" s="47">
        <v>60.428570000000001</v>
      </c>
      <c r="T516" s="35">
        <v>20.04</v>
      </c>
      <c r="U516" s="35">
        <v>4</v>
      </c>
    </row>
    <row r="517" spans="8:21" x14ac:dyDescent="0.25">
      <c r="H517" s="47">
        <v>20.468299999999999</v>
      </c>
      <c r="I517" s="47">
        <v>63.628570000000003</v>
      </c>
      <c r="T517" s="35">
        <v>20.079999999999998</v>
      </c>
      <c r="U517" s="35">
        <v>3</v>
      </c>
    </row>
    <row r="518" spans="8:21" x14ac:dyDescent="0.25">
      <c r="H518" s="47">
        <v>20.488700000000001</v>
      </c>
      <c r="I518" s="47">
        <v>67.228570000000005</v>
      </c>
      <c r="T518" s="35">
        <v>20.12</v>
      </c>
      <c r="U518" s="35">
        <v>4</v>
      </c>
    </row>
    <row r="519" spans="8:21" x14ac:dyDescent="0.25">
      <c r="H519" s="47">
        <v>20.5092</v>
      </c>
      <c r="I519" s="47">
        <v>62.342860000000002</v>
      </c>
      <c r="T519" s="35">
        <v>20.16</v>
      </c>
      <c r="U519" s="35">
        <v>2</v>
      </c>
    </row>
    <row r="520" spans="8:21" x14ac:dyDescent="0.25">
      <c r="H520" s="47">
        <v>20.529599999999999</v>
      </c>
      <c r="I520" s="47">
        <v>65.599999999999994</v>
      </c>
      <c r="T520" s="35">
        <v>20.2</v>
      </c>
      <c r="U520" s="35">
        <v>2</v>
      </c>
    </row>
    <row r="521" spans="8:21" x14ac:dyDescent="0.25">
      <c r="H521" s="47">
        <v>20.5501</v>
      </c>
      <c r="I521" s="47">
        <v>67.914289999999994</v>
      </c>
      <c r="T521" s="35">
        <v>20.239999999999998</v>
      </c>
      <c r="U521" s="35">
        <v>4</v>
      </c>
    </row>
    <row r="522" spans="8:21" x14ac:dyDescent="0.25">
      <c r="H522" s="47">
        <v>20.570499999999999</v>
      </c>
      <c r="I522" s="47">
        <v>72.571430000000007</v>
      </c>
      <c r="T522" s="35">
        <v>20.28</v>
      </c>
      <c r="U522" s="35">
        <v>4</v>
      </c>
    </row>
    <row r="523" spans="8:21" x14ac:dyDescent="0.25">
      <c r="H523" s="47">
        <v>20.591000000000001</v>
      </c>
      <c r="I523" s="47">
        <v>62.68571</v>
      </c>
      <c r="T523" s="35">
        <v>20.32</v>
      </c>
      <c r="U523" s="35">
        <v>5</v>
      </c>
    </row>
    <row r="524" spans="8:21" x14ac:dyDescent="0.25">
      <c r="H524" s="47">
        <v>20.6114</v>
      </c>
      <c r="I524" s="47">
        <v>64.8</v>
      </c>
      <c r="T524" s="35">
        <v>20.36</v>
      </c>
      <c r="U524" s="35">
        <v>3</v>
      </c>
    </row>
    <row r="525" spans="8:21" x14ac:dyDescent="0.25">
      <c r="H525" s="47">
        <v>20.631900000000002</v>
      </c>
      <c r="I525" s="47">
        <v>65.285709999999995</v>
      </c>
      <c r="T525" s="35">
        <v>20.399999999999999</v>
      </c>
      <c r="U525" s="35">
        <v>4</v>
      </c>
    </row>
    <row r="526" spans="8:21" x14ac:dyDescent="0.25">
      <c r="H526" s="47">
        <v>20.6523</v>
      </c>
      <c r="I526" s="47">
        <v>69.228570000000005</v>
      </c>
      <c r="T526" s="35">
        <v>20.440000000000001</v>
      </c>
      <c r="U526" s="35">
        <v>2</v>
      </c>
    </row>
    <row r="527" spans="8:21" x14ac:dyDescent="0.25">
      <c r="H527" s="47">
        <v>20.672799999999999</v>
      </c>
      <c r="I527" s="47">
        <v>63.971429999999998</v>
      </c>
      <c r="T527" s="35">
        <v>20.48</v>
      </c>
      <c r="U527" s="35">
        <v>4</v>
      </c>
    </row>
    <row r="528" spans="8:21" x14ac:dyDescent="0.25">
      <c r="H528" s="47">
        <v>20.693200000000001</v>
      </c>
      <c r="I528" s="47">
        <v>66.542860000000005</v>
      </c>
      <c r="T528" s="35">
        <v>20.52</v>
      </c>
      <c r="U528" s="35">
        <v>3</v>
      </c>
    </row>
    <row r="529" spans="8:21" x14ac:dyDescent="0.25">
      <c r="H529" s="47">
        <v>20.7136</v>
      </c>
      <c r="I529" s="47">
        <v>65.285709999999995</v>
      </c>
      <c r="T529" s="35">
        <v>20.56</v>
      </c>
      <c r="U529" s="35">
        <v>2</v>
      </c>
    </row>
    <row r="530" spans="8:21" x14ac:dyDescent="0.25">
      <c r="H530" s="47">
        <v>20.734100000000002</v>
      </c>
      <c r="I530" s="47">
        <v>67.371430000000004</v>
      </c>
      <c r="T530" s="35">
        <v>20.6</v>
      </c>
      <c r="U530" s="35">
        <v>5</v>
      </c>
    </row>
    <row r="531" spans="8:21" x14ac:dyDescent="0.25">
      <c r="H531" s="47">
        <v>20.7545</v>
      </c>
      <c r="I531" s="47">
        <v>63.31429</v>
      </c>
      <c r="T531" s="35">
        <v>20.64</v>
      </c>
      <c r="U531" s="35">
        <v>5</v>
      </c>
    </row>
    <row r="532" spans="8:21" x14ac:dyDescent="0.25">
      <c r="H532" s="47">
        <v>20.774999999999999</v>
      </c>
      <c r="I532" s="47">
        <v>57.6</v>
      </c>
      <c r="T532" s="35">
        <v>20.68</v>
      </c>
      <c r="U532" s="35">
        <v>2</v>
      </c>
    </row>
    <row r="533" spans="8:21" x14ac:dyDescent="0.25">
      <c r="H533" s="47">
        <v>20.795400000000001</v>
      </c>
      <c r="I533" s="47">
        <v>54</v>
      </c>
      <c r="T533" s="35">
        <v>20.72</v>
      </c>
      <c r="U533" s="35">
        <v>2</v>
      </c>
    </row>
    <row r="534" spans="8:21" x14ac:dyDescent="0.25">
      <c r="H534" s="47">
        <v>20.815899999999999</v>
      </c>
      <c r="I534" s="47">
        <v>56.4</v>
      </c>
      <c r="T534" s="35">
        <v>20.76</v>
      </c>
      <c r="U534" s="35">
        <v>1</v>
      </c>
    </row>
    <row r="535" spans="8:21" x14ac:dyDescent="0.25">
      <c r="H535" s="47">
        <v>20.836300000000001</v>
      </c>
      <c r="I535" s="47">
        <v>63.942860000000003</v>
      </c>
      <c r="T535" s="35">
        <v>20.8</v>
      </c>
      <c r="U535" s="35">
        <v>0</v>
      </c>
    </row>
    <row r="536" spans="8:21" x14ac:dyDescent="0.25">
      <c r="H536" s="47">
        <v>20.8568</v>
      </c>
      <c r="I536" s="47">
        <v>64.285709999999995</v>
      </c>
      <c r="T536" s="35">
        <v>20.84</v>
      </c>
      <c r="U536" s="35">
        <v>2</v>
      </c>
    </row>
    <row r="537" spans="8:21" x14ac:dyDescent="0.25">
      <c r="H537" s="47">
        <v>20.877199999999998</v>
      </c>
      <c r="I537" s="47">
        <v>60.628570000000003</v>
      </c>
      <c r="T537" s="35">
        <v>20.88</v>
      </c>
      <c r="U537" s="35">
        <v>3</v>
      </c>
    </row>
    <row r="538" spans="8:21" x14ac:dyDescent="0.25">
      <c r="H538" s="47">
        <v>20.8977</v>
      </c>
      <c r="I538" s="47">
        <v>61.457140000000003</v>
      </c>
      <c r="T538" s="35">
        <v>20.92</v>
      </c>
      <c r="U538" s="35">
        <v>2</v>
      </c>
    </row>
    <row r="539" spans="8:21" x14ac:dyDescent="0.25">
      <c r="H539" s="47">
        <v>20.918099999999999</v>
      </c>
      <c r="I539" s="47">
        <v>62.68571</v>
      </c>
      <c r="T539" s="35">
        <v>20.96</v>
      </c>
      <c r="U539" s="35">
        <v>4</v>
      </c>
    </row>
    <row r="540" spans="8:21" x14ac:dyDescent="0.25">
      <c r="H540" s="47">
        <v>20.938500000000001</v>
      </c>
      <c r="I540" s="47">
        <v>65.31429</v>
      </c>
      <c r="T540" s="35">
        <v>21</v>
      </c>
      <c r="U540" s="35">
        <v>3</v>
      </c>
    </row>
    <row r="541" spans="8:21" x14ac:dyDescent="0.25">
      <c r="H541" s="47">
        <v>20.959</v>
      </c>
      <c r="I541" s="47">
        <v>61.485709999999997</v>
      </c>
      <c r="T541" s="35">
        <v>21.04</v>
      </c>
      <c r="U541" s="35">
        <v>3</v>
      </c>
    </row>
    <row r="542" spans="8:21" x14ac:dyDescent="0.25">
      <c r="H542" s="47">
        <v>20.979399999999998</v>
      </c>
      <c r="I542" s="47">
        <v>65.057140000000004</v>
      </c>
      <c r="T542" s="35">
        <v>21.08</v>
      </c>
      <c r="U542" s="35">
        <v>5</v>
      </c>
    </row>
    <row r="543" spans="8:21" x14ac:dyDescent="0.25">
      <c r="H543" s="47">
        <v>20.9999</v>
      </c>
      <c r="I543" s="47">
        <v>58.914290000000001</v>
      </c>
      <c r="T543" s="35">
        <v>21.12</v>
      </c>
      <c r="U543" s="35">
        <v>3</v>
      </c>
    </row>
    <row r="544" spans="8:21" x14ac:dyDescent="0.25">
      <c r="H544" s="47">
        <v>21.020299999999999</v>
      </c>
      <c r="I544" s="47">
        <v>65.771429999999995</v>
      </c>
      <c r="T544" s="35">
        <v>21.16</v>
      </c>
      <c r="U544" s="35">
        <v>2</v>
      </c>
    </row>
    <row r="545" spans="8:21" x14ac:dyDescent="0.25">
      <c r="H545" s="47">
        <v>21.040800000000001</v>
      </c>
      <c r="I545" s="47">
        <v>66.885710000000003</v>
      </c>
      <c r="T545" s="35">
        <v>21.2</v>
      </c>
      <c r="U545" s="35">
        <v>1</v>
      </c>
    </row>
    <row r="546" spans="8:21" x14ac:dyDescent="0.25">
      <c r="H546" s="47">
        <v>21.061199999999999</v>
      </c>
      <c r="I546" s="47">
        <v>60.142859999999999</v>
      </c>
      <c r="T546" s="35">
        <v>21.24</v>
      </c>
      <c r="U546" s="35">
        <v>2</v>
      </c>
    </row>
    <row r="547" spans="8:21" x14ac:dyDescent="0.25">
      <c r="H547" s="47">
        <v>21.081700000000001</v>
      </c>
      <c r="I547" s="47">
        <v>54.457140000000003</v>
      </c>
      <c r="T547" s="35">
        <v>21.28</v>
      </c>
      <c r="U547" s="35">
        <v>3</v>
      </c>
    </row>
    <row r="548" spans="8:21" x14ac:dyDescent="0.25">
      <c r="H548" s="47">
        <v>21.1021</v>
      </c>
      <c r="I548" s="47">
        <v>55.942860000000003</v>
      </c>
      <c r="T548" s="35">
        <v>21.32</v>
      </c>
      <c r="U548" s="35">
        <v>2</v>
      </c>
    </row>
    <row r="549" spans="8:21" x14ac:dyDescent="0.25">
      <c r="H549" s="47">
        <v>21.122599999999998</v>
      </c>
      <c r="I549" s="47">
        <v>65.657139999999998</v>
      </c>
      <c r="T549" s="35">
        <v>21.36</v>
      </c>
      <c r="U549" s="35">
        <v>1</v>
      </c>
    </row>
    <row r="550" spans="8:21" x14ac:dyDescent="0.25">
      <c r="H550" s="47">
        <v>21.143000000000001</v>
      </c>
      <c r="I550" s="47">
        <v>61.857140000000001</v>
      </c>
      <c r="T550" s="35">
        <v>21.4</v>
      </c>
      <c r="U550" s="35">
        <v>0</v>
      </c>
    </row>
    <row r="551" spans="8:21" x14ac:dyDescent="0.25">
      <c r="H551" s="47">
        <v>21.163499999999999</v>
      </c>
      <c r="I551" s="47">
        <v>58.571429999999999</v>
      </c>
      <c r="T551" s="35">
        <v>21.44</v>
      </c>
      <c r="U551" s="35">
        <v>1</v>
      </c>
    </row>
    <row r="552" spans="8:21" x14ac:dyDescent="0.25">
      <c r="H552" s="47">
        <v>21.183900000000001</v>
      </c>
      <c r="I552" s="47">
        <v>55.057139999999997</v>
      </c>
      <c r="T552" s="35">
        <v>21.48</v>
      </c>
      <c r="U552" s="35">
        <v>1</v>
      </c>
    </row>
    <row r="553" spans="8:21" x14ac:dyDescent="0.25">
      <c r="H553" s="47">
        <v>21.2043</v>
      </c>
      <c r="I553" s="47">
        <v>64.257140000000007</v>
      </c>
      <c r="T553" s="35">
        <v>21.52</v>
      </c>
      <c r="U553" s="35">
        <v>3</v>
      </c>
    </row>
    <row r="554" spans="8:21" x14ac:dyDescent="0.25">
      <c r="H554" s="47">
        <v>21.224799999999998</v>
      </c>
      <c r="I554" s="47">
        <v>61.228569999999998</v>
      </c>
      <c r="T554" s="35">
        <v>21.56</v>
      </c>
      <c r="U554" s="35">
        <v>3</v>
      </c>
    </row>
    <row r="555" spans="8:21" x14ac:dyDescent="0.25">
      <c r="H555" s="47">
        <v>21.245200000000001</v>
      </c>
      <c r="I555" s="47">
        <v>57.657139999999998</v>
      </c>
      <c r="T555" s="35">
        <v>21.6</v>
      </c>
      <c r="U555" s="35">
        <v>2</v>
      </c>
    </row>
    <row r="556" spans="8:21" x14ac:dyDescent="0.25">
      <c r="H556" s="47">
        <v>21.265699999999999</v>
      </c>
      <c r="I556" s="47">
        <v>57.542859999999997</v>
      </c>
      <c r="T556" s="35">
        <v>21.64</v>
      </c>
      <c r="U556" s="35">
        <v>1</v>
      </c>
    </row>
    <row r="557" spans="8:21" x14ac:dyDescent="0.25">
      <c r="H557" s="47">
        <v>21.286100000000001</v>
      </c>
      <c r="I557" s="47">
        <v>61.171430000000001</v>
      </c>
      <c r="T557" s="35">
        <v>21.68</v>
      </c>
      <c r="U557" s="35">
        <v>0</v>
      </c>
    </row>
    <row r="558" spans="8:21" x14ac:dyDescent="0.25">
      <c r="H558" s="47">
        <v>21.3066</v>
      </c>
      <c r="I558" s="47">
        <v>60.771430000000002</v>
      </c>
      <c r="T558" s="35">
        <v>21.72</v>
      </c>
      <c r="U558" s="35">
        <v>2</v>
      </c>
    </row>
    <row r="559" spans="8:21" x14ac:dyDescent="0.25">
      <c r="H559" s="47">
        <v>21.327000000000002</v>
      </c>
      <c r="I559" s="47">
        <v>63.68571</v>
      </c>
      <c r="T559" s="35">
        <v>21.76</v>
      </c>
      <c r="U559" s="35">
        <v>4</v>
      </c>
    </row>
    <row r="560" spans="8:21" x14ac:dyDescent="0.25">
      <c r="H560" s="47">
        <v>21.3475</v>
      </c>
      <c r="I560" s="47">
        <v>62.771430000000002</v>
      </c>
      <c r="T560" s="35">
        <v>21.8</v>
      </c>
      <c r="U560" s="35">
        <v>3</v>
      </c>
    </row>
    <row r="561" spans="8:21" x14ac:dyDescent="0.25">
      <c r="H561" s="47">
        <v>21.367899999999999</v>
      </c>
      <c r="I561" s="47">
        <v>64.085710000000006</v>
      </c>
      <c r="T561" s="35">
        <v>21.84</v>
      </c>
      <c r="U561" s="35">
        <v>2</v>
      </c>
    </row>
    <row r="562" spans="8:21" x14ac:dyDescent="0.25">
      <c r="H562" s="47">
        <v>21.388400000000001</v>
      </c>
      <c r="I562" s="47">
        <v>60.485709999999997</v>
      </c>
      <c r="T562" s="35">
        <v>21.88</v>
      </c>
      <c r="U562" s="35">
        <v>0</v>
      </c>
    </row>
    <row r="563" spans="8:21" x14ac:dyDescent="0.25">
      <c r="H563" s="47">
        <v>21.408799999999999</v>
      </c>
      <c r="I563" s="47">
        <v>52.885710000000003</v>
      </c>
      <c r="T563" s="35">
        <v>21.92</v>
      </c>
      <c r="U563" s="35">
        <v>1</v>
      </c>
    </row>
    <row r="564" spans="8:21" x14ac:dyDescent="0.25">
      <c r="H564" s="47">
        <v>21.429200000000002</v>
      </c>
      <c r="I564" s="47">
        <v>47.31429</v>
      </c>
      <c r="T564" s="35">
        <v>21.96</v>
      </c>
      <c r="U564" s="35">
        <v>3</v>
      </c>
    </row>
    <row r="565" spans="8:21" x14ac:dyDescent="0.25">
      <c r="H565" s="47">
        <v>21.4497</v>
      </c>
      <c r="I565" s="47">
        <v>54.25714</v>
      </c>
      <c r="T565" s="35">
        <v>22</v>
      </c>
      <c r="U565" s="35">
        <v>2</v>
      </c>
    </row>
    <row r="566" spans="8:21" x14ac:dyDescent="0.25">
      <c r="H566" s="47">
        <v>21.470099999999999</v>
      </c>
      <c r="I566" s="47">
        <v>60.74286</v>
      </c>
      <c r="T566" s="35">
        <v>22.04</v>
      </c>
      <c r="U566" s="35">
        <v>2</v>
      </c>
    </row>
    <row r="567" spans="8:21" x14ac:dyDescent="0.25">
      <c r="H567" s="47">
        <v>21.490600000000001</v>
      </c>
      <c r="I567" s="47">
        <v>58.6</v>
      </c>
      <c r="T567" s="35">
        <v>22.08</v>
      </c>
      <c r="U567" s="35">
        <v>5</v>
      </c>
    </row>
    <row r="568" spans="8:21" x14ac:dyDescent="0.25">
      <c r="H568" s="47">
        <v>21.510999999999999</v>
      </c>
      <c r="I568" s="47">
        <v>51.142859999999999</v>
      </c>
      <c r="T568" s="35">
        <v>22.12</v>
      </c>
      <c r="U568" s="35">
        <v>4</v>
      </c>
    </row>
    <row r="569" spans="8:21" x14ac:dyDescent="0.25">
      <c r="H569" s="47">
        <v>21.531500000000001</v>
      </c>
      <c r="I569" s="47">
        <v>48.25714</v>
      </c>
      <c r="T569" s="35">
        <v>22.16</v>
      </c>
      <c r="U569" s="35">
        <v>1</v>
      </c>
    </row>
    <row r="570" spans="8:21" x14ac:dyDescent="0.25">
      <c r="H570" s="47">
        <v>21.5519</v>
      </c>
      <c r="I570" s="47">
        <v>57.714289999999998</v>
      </c>
      <c r="T570" s="35">
        <v>22.2</v>
      </c>
      <c r="U570" s="35">
        <v>3</v>
      </c>
    </row>
    <row r="571" spans="8:21" x14ac:dyDescent="0.25">
      <c r="H571" s="47">
        <v>21.572399999999998</v>
      </c>
      <c r="I571" s="47">
        <v>63.2</v>
      </c>
      <c r="T571" s="35">
        <v>22.24</v>
      </c>
      <c r="U571" s="35">
        <v>2</v>
      </c>
    </row>
    <row r="572" spans="8:21" x14ac:dyDescent="0.25">
      <c r="H572" s="47">
        <v>21.5928</v>
      </c>
      <c r="I572" s="47">
        <v>63.371429999999997</v>
      </c>
      <c r="T572" s="35">
        <v>22.28</v>
      </c>
      <c r="U572" s="35">
        <v>2</v>
      </c>
    </row>
    <row r="573" spans="8:21" x14ac:dyDescent="0.25">
      <c r="H573" s="47">
        <v>21.613299999999999</v>
      </c>
      <c r="I573" s="47">
        <v>55.971429999999998</v>
      </c>
      <c r="T573" s="35">
        <v>22.32</v>
      </c>
      <c r="U573" s="35">
        <v>2</v>
      </c>
    </row>
    <row r="574" spans="8:21" x14ac:dyDescent="0.25">
      <c r="H574" s="47">
        <v>21.633700000000001</v>
      </c>
      <c r="I574" s="47">
        <v>54.25714</v>
      </c>
      <c r="T574" s="35">
        <v>22.36</v>
      </c>
      <c r="U574" s="35">
        <v>3</v>
      </c>
    </row>
    <row r="575" spans="8:21" x14ac:dyDescent="0.25">
      <c r="H575" s="47">
        <v>21.654199999999999</v>
      </c>
      <c r="I575" s="47">
        <v>60.8</v>
      </c>
      <c r="T575" s="35">
        <v>22.4</v>
      </c>
      <c r="U575" s="35">
        <v>4</v>
      </c>
    </row>
    <row r="576" spans="8:21" x14ac:dyDescent="0.25">
      <c r="H576" s="47">
        <v>21.674600000000002</v>
      </c>
      <c r="I576" s="47">
        <v>68.285709999999995</v>
      </c>
      <c r="T576" s="35">
        <v>22.44</v>
      </c>
      <c r="U576" s="35">
        <v>3</v>
      </c>
    </row>
    <row r="577" spans="8:21" x14ac:dyDescent="0.25">
      <c r="H577" s="47">
        <v>21.695</v>
      </c>
      <c r="I577" s="47">
        <v>61</v>
      </c>
      <c r="T577" s="35">
        <v>22.48</v>
      </c>
      <c r="U577" s="35">
        <v>2</v>
      </c>
    </row>
    <row r="578" spans="8:21" x14ac:dyDescent="0.25">
      <c r="H578" s="47">
        <v>21.715499999999999</v>
      </c>
      <c r="I578" s="47">
        <v>50.2</v>
      </c>
      <c r="T578" s="35">
        <v>22.52</v>
      </c>
      <c r="U578" s="35">
        <v>1</v>
      </c>
    </row>
    <row r="579" spans="8:21" x14ac:dyDescent="0.25">
      <c r="H579" s="47">
        <v>21.735900000000001</v>
      </c>
      <c r="I579" s="47">
        <v>47.4</v>
      </c>
      <c r="T579" s="35">
        <v>22.56</v>
      </c>
      <c r="U579" s="35">
        <v>0</v>
      </c>
    </row>
    <row r="580" spans="8:21" x14ac:dyDescent="0.25">
      <c r="H580" s="47">
        <v>21.756399999999999</v>
      </c>
      <c r="I580" s="47">
        <v>53.25714</v>
      </c>
      <c r="T580" s="35">
        <v>22.6</v>
      </c>
      <c r="U580" s="35">
        <v>1</v>
      </c>
    </row>
    <row r="581" spans="8:21" x14ac:dyDescent="0.25">
      <c r="H581" s="47">
        <v>21.776800000000001</v>
      </c>
      <c r="I581" s="47">
        <v>56.085709999999999</v>
      </c>
      <c r="T581" s="35">
        <v>22.64</v>
      </c>
      <c r="U581" s="35">
        <v>3</v>
      </c>
    </row>
    <row r="582" spans="8:21" x14ac:dyDescent="0.25">
      <c r="H582" s="47">
        <v>21.7973</v>
      </c>
      <c r="I582" s="47">
        <v>56.857140000000001</v>
      </c>
      <c r="T582" s="35">
        <v>22.68</v>
      </c>
      <c r="U582" s="35">
        <v>3</v>
      </c>
    </row>
    <row r="583" spans="8:21" x14ac:dyDescent="0.25">
      <c r="H583" s="47">
        <v>21.817699999999999</v>
      </c>
      <c r="I583" s="47">
        <v>52.571429999999999</v>
      </c>
      <c r="T583" s="35">
        <v>22.72</v>
      </c>
      <c r="U583" s="35">
        <v>1</v>
      </c>
    </row>
    <row r="584" spans="8:21" x14ac:dyDescent="0.25">
      <c r="H584" s="47">
        <v>21.838200000000001</v>
      </c>
      <c r="I584" s="47">
        <v>54.142859999999999</v>
      </c>
      <c r="T584" s="35">
        <v>22.76</v>
      </c>
      <c r="U584" s="35">
        <v>2</v>
      </c>
    </row>
    <row r="585" spans="8:21" x14ac:dyDescent="0.25">
      <c r="H585" s="47">
        <v>21.858599999999999</v>
      </c>
      <c r="I585" s="47">
        <v>57.25714</v>
      </c>
      <c r="T585" s="35">
        <v>22.8</v>
      </c>
      <c r="U585" s="35">
        <v>2</v>
      </c>
    </row>
    <row r="586" spans="8:21" x14ac:dyDescent="0.25">
      <c r="H586" s="47">
        <v>21.879100000000001</v>
      </c>
      <c r="I586" s="47">
        <v>61.571429999999999</v>
      </c>
      <c r="T586" s="35">
        <v>22.84</v>
      </c>
      <c r="U586" s="35">
        <v>0</v>
      </c>
    </row>
    <row r="587" spans="8:21" x14ac:dyDescent="0.25">
      <c r="H587" s="47">
        <v>21.8995</v>
      </c>
      <c r="I587" s="47">
        <v>60.085709999999999</v>
      </c>
      <c r="T587" s="35">
        <v>22.88</v>
      </c>
      <c r="U587" s="35">
        <v>0</v>
      </c>
    </row>
    <row r="588" spans="8:21" x14ac:dyDescent="0.25">
      <c r="H588" s="47">
        <v>21.919899999999998</v>
      </c>
      <c r="I588" s="47">
        <v>57.971429999999998</v>
      </c>
      <c r="T588" s="35">
        <v>22.92</v>
      </c>
      <c r="U588" s="35">
        <v>2</v>
      </c>
    </row>
    <row r="589" spans="8:21" x14ac:dyDescent="0.25">
      <c r="H589" s="47">
        <v>21.9404</v>
      </c>
      <c r="I589" s="47">
        <v>56.085709999999999</v>
      </c>
      <c r="T589" s="35">
        <v>22.96</v>
      </c>
      <c r="U589" s="35">
        <v>3</v>
      </c>
    </row>
    <row r="590" spans="8:21" x14ac:dyDescent="0.25">
      <c r="H590" s="47">
        <v>21.960799999999999</v>
      </c>
      <c r="I590" s="47">
        <v>57.31429</v>
      </c>
      <c r="T590" s="35">
        <v>23</v>
      </c>
      <c r="U590" s="35">
        <v>3</v>
      </c>
    </row>
    <row r="591" spans="8:21" x14ac:dyDescent="0.25">
      <c r="H591" s="47">
        <v>21.981300000000001</v>
      </c>
      <c r="I591" s="47">
        <v>55.31429</v>
      </c>
      <c r="T591" s="35">
        <v>23.04</v>
      </c>
      <c r="U591" s="35">
        <v>3</v>
      </c>
    </row>
    <row r="592" spans="8:21" x14ac:dyDescent="0.25">
      <c r="H592" s="47">
        <v>22.0017</v>
      </c>
      <c r="I592" s="47">
        <v>54.571429999999999</v>
      </c>
      <c r="T592" s="35">
        <v>23.08</v>
      </c>
      <c r="U592" s="35">
        <v>3</v>
      </c>
    </row>
    <row r="593" spans="8:21" x14ac:dyDescent="0.25">
      <c r="H593" s="47">
        <v>22.022200000000002</v>
      </c>
      <c r="I593" s="47">
        <v>52.228569999999998</v>
      </c>
      <c r="T593" s="35">
        <v>23.12</v>
      </c>
      <c r="U593" s="35">
        <v>2</v>
      </c>
    </row>
    <row r="594" spans="8:21" x14ac:dyDescent="0.25">
      <c r="H594" s="47">
        <v>22.0426</v>
      </c>
      <c r="I594" s="47">
        <v>50.74286</v>
      </c>
      <c r="T594" s="35">
        <v>23.16</v>
      </c>
      <c r="U594" s="35">
        <v>1</v>
      </c>
    </row>
    <row r="595" spans="8:21" x14ac:dyDescent="0.25">
      <c r="H595" s="47">
        <v>22.063099999999999</v>
      </c>
      <c r="I595" s="47">
        <v>53.371429999999997</v>
      </c>
      <c r="T595" s="35">
        <v>23.2</v>
      </c>
      <c r="U595" s="35">
        <v>3</v>
      </c>
    </row>
    <row r="596" spans="8:21" x14ac:dyDescent="0.25">
      <c r="H596" s="47">
        <v>22.083500000000001</v>
      </c>
      <c r="I596" s="47">
        <v>54.342860000000002</v>
      </c>
      <c r="T596" s="35">
        <v>23.24</v>
      </c>
      <c r="U596" s="35">
        <v>2</v>
      </c>
    </row>
    <row r="597" spans="8:21" x14ac:dyDescent="0.25">
      <c r="H597" s="47">
        <v>22.103999999999999</v>
      </c>
      <c r="I597" s="47">
        <v>54.68571</v>
      </c>
      <c r="T597" s="35">
        <v>23.28</v>
      </c>
      <c r="U597" s="35">
        <v>1</v>
      </c>
    </row>
    <row r="598" spans="8:21" x14ac:dyDescent="0.25">
      <c r="H598" s="47">
        <v>22.124400000000001</v>
      </c>
      <c r="I598" s="47">
        <v>52.428570000000001</v>
      </c>
      <c r="T598" s="35">
        <v>23.32</v>
      </c>
      <c r="U598" s="35">
        <v>1</v>
      </c>
    </row>
    <row r="599" spans="8:21" x14ac:dyDescent="0.25">
      <c r="H599" s="47">
        <v>22.1449</v>
      </c>
      <c r="I599" s="47">
        <v>59.4</v>
      </c>
      <c r="T599" s="35">
        <v>23.36</v>
      </c>
      <c r="U599" s="35">
        <v>2</v>
      </c>
    </row>
    <row r="600" spans="8:21" x14ac:dyDescent="0.25">
      <c r="H600" s="47">
        <v>22.165299999999998</v>
      </c>
      <c r="I600" s="47">
        <v>59.857140000000001</v>
      </c>
      <c r="T600" s="35">
        <v>23.4</v>
      </c>
      <c r="U600" s="35">
        <v>1</v>
      </c>
    </row>
    <row r="601" spans="8:21" x14ac:dyDescent="0.25">
      <c r="H601" s="47">
        <v>22.185700000000001</v>
      </c>
      <c r="I601" s="47">
        <v>60.942860000000003</v>
      </c>
      <c r="T601" s="35">
        <v>23.44</v>
      </c>
      <c r="U601" s="35">
        <v>3</v>
      </c>
    </row>
    <row r="602" spans="8:21" x14ac:dyDescent="0.25">
      <c r="H602" s="47">
        <v>22.206199999999999</v>
      </c>
      <c r="I602" s="47">
        <v>49.828569999999999</v>
      </c>
      <c r="T602" s="35">
        <v>23.48</v>
      </c>
      <c r="U602" s="35">
        <v>4</v>
      </c>
    </row>
    <row r="603" spans="8:21" x14ac:dyDescent="0.25">
      <c r="H603" s="47">
        <v>22.226600000000001</v>
      </c>
      <c r="I603" s="47">
        <v>53.31429</v>
      </c>
      <c r="T603" s="35">
        <v>23.52</v>
      </c>
      <c r="U603" s="35">
        <v>3</v>
      </c>
    </row>
    <row r="604" spans="8:21" x14ac:dyDescent="0.25">
      <c r="H604" s="47">
        <v>22.2471</v>
      </c>
      <c r="I604" s="47">
        <v>55.68571</v>
      </c>
      <c r="T604" s="35">
        <v>23.56</v>
      </c>
      <c r="U604" s="35">
        <v>2</v>
      </c>
    </row>
    <row r="605" spans="8:21" x14ac:dyDescent="0.25">
      <c r="H605" s="47">
        <v>22.267499999999998</v>
      </c>
      <c r="I605" s="47">
        <v>55.714289999999998</v>
      </c>
      <c r="T605" s="35">
        <v>23.6</v>
      </c>
      <c r="U605" s="35">
        <v>2</v>
      </c>
    </row>
    <row r="606" spans="8:21" x14ac:dyDescent="0.25">
      <c r="H606" s="47">
        <v>22.288</v>
      </c>
      <c r="I606" s="47">
        <v>45.828569999999999</v>
      </c>
      <c r="T606" s="35">
        <v>23.64</v>
      </c>
      <c r="U606" s="35">
        <v>2</v>
      </c>
    </row>
    <row r="607" spans="8:21" x14ac:dyDescent="0.25">
      <c r="H607" s="47">
        <v>22.308399999999999</v>
      </c>
      <c r="I607" s="47">
        <v>50.285710000000002</v>
      </c>
      <c r="T607" s="35">
        <v>23.68</v>
      </c>
      <c r="U607" s="35">
        <v>2</v>
      </c>
    </row>
    <row r="608" spans="8:21" x14ac:dyDescent="0.25">
      <c r="H608" s="47">
        <v>22.328900000000001</v>
      </c>
      <c r="I608" s="47">
        <v>56.342860000000002</v>
      </c>
      <c r="T608" s="35">
        <v>23.72</v>
      </c>
      <c r="U608" s="35">
        <v>3</v>
      </c>
    </row>
    <row r="609" spans="8:21" x14ac:dyDescent="0.25">
      <c r="H609" s="47">
        <v>22.349299999999999</v>
      </c>
      <c r="I609" s="47">
        <v>63.6</v>
      </c>
      <c r="T609" s="35">
        <v>23.76</v>
      </c>
      <c r="U609" s="35">
        <v>4</v>
      </c>
    </row>
    <row r="610" spans="8:21" x14ac:dyDescent="0.25">
      <c r="H610" s="47">
        <v>22.369800000000001</v>
      </c>
      <c r="I610" s="47">
        <v>61.514290000000003</v>
      </c>
      <c r="T610" s="35">
        <v>23.8</v>
      </c>
      <c r="U610" s="35">
        <v>4</v>
      </c>
    </row>
    <row r="611" spans="8:21" x14ac:dyDescent="0.25">
      <c r="H611" s="47">
        <v>22.3902</v>
      </c>
      <c r="I611" s="47">
        <v>57.457140000000003</v>
      </c>
      <c r="T611" s="35">
        <v>23.84</v>
      </c>
      <c r="U611" s="35">
        <v>4</v>
      </c>
    </row>
    <row r="612" spans="8:21" x14ac:dyDescent="0.25">
      <c r="H612" s="47">
        <v>22.410699999999999</v>
      </c>
      <c r="I612" s="47">
        <v>54.828569999999999</v>
      </c>
      <c r="T612" s="35">
        <v>23.88</v>
      </c>
      <c r="U612" s="35">
        <v>2</v>
      </c>
    </row>
    <row r="613" spans="8:21" x14ac:dyDescent="0.25">
      <c r="H613" s="47">
        <v>22.431100000000001</v>
      </c>
      <c r="I613" s="47">
        <v>54.057139999999997</v>
      </c>
      <c r="T613" s="35">
        <v>23.92</v>
      </c>
      <c r="U613" s="35">
        <v>1</v>
      </c>
    </row>
    <row r="614" spans="8:21" x14ac:dyDescent="0.25">
      <c r="H614" s="47">
        <v>22.451499999999999</v>
      </c>
      <c r="I614" s="47">
        <v>55.25714</v>
      </c>
      <c r="T614" s="35">
        <v>23.96</v>
      </c>
      <c r="U614" s="35">
        <v>2</v>
      </c>
    </row>
    <row r="615" spans="8:21" x14ac:dyDescent="0.25">
      <c r="H615" s="47">
        <v>22.472000000000001</v>
      </c>
      <c r="I615" s="47">
        <v>55.514290000000003</v>
      </c>
      <c r="T615" s="35">
        <v>24</v>
      </c>
      <c r="U615" s="35">
        <v>3</v>
      </c>
    </row>
    <row r="616" spans="8:21" x14ac:dyDescent="0.25">
      <c r="H616" s="47">
        <v>22.4924</v>
      </c>
      <c r="I616" s="47">
        <v>55.971429999999998</v>
      </c>
      <c r="T616" s="35">
        <v>24.04</v>
      </c>
      <c r="U616" s="35">
        <v>2</v>
      </c>
    </row>
    <row r="617" spans="8:21" x14ac:dyDescent="0.25">
      <c r="H617" s="47">
        <v>22.512899999999998</v>
      </c>
      <c r="I617" s="47">
        <v>53.542859999999997</v>
      </c>
      <c r="T617" s="35">
        <v>24.08</v>
      </c>
      <c r="U617" s="35">
        <v>2</v>
      </c>
    </row>
    <row r="618" spans="8:21" x14ac:dyDescent="0.25">
      <c r="H618" s="47">
        <v>22.533300000000001</v>
      </c>
      <c r="I618" s="47">
        <v>51.971429999999998</v>
      </c>
      <c r="T618" s="35">
        <v>24.12</v>
      </c>
      <c r="U618" s="35">
        <v>1</v>
      </c>
    </row>
    <row r="619" spans="8:21" x14ac:dyDescent="0.25">
      <c r="H619" s="47">
        <v>22.553799999999999</v>
      </c>
      <c r="I619" s="47">
        <v>54.74286</v>
      </c>
      <c r="T619" s="35">
        <v>24.16</v>
      </c>
      <c r="U619" s="35">
        <v>0</v>
      </c>
    </row>
    <row r="620" spans="8:21" x14ac:dyDescent="0.25">
      <c r="H620" s="47">
        <v>22.574200000000001</v>
      </c>
      <c r="I620" s="47">
        <v>56.028570000000002</v>
      </c>
      <c r="T620" s="35">
        <v>24.2</v>
      </c>
      <c r="U620" s="35">
        <v>1</v>
      </c>
    </row>
    <row r="621" spans="8:21" x14ac:dyDescent="0.25">
      <c r="H621" s="47">
        <v>22.5947</v>
      </c>
      <c r="I621" s="47">
        <v>56.714289999999998</v>
      </c>
      <c r="T621" s="35">
        <v>24.24</v>
      </c>
      <c r="U621" s="35">
        <v>2</v>
      </c>
    </row>
    <row r="622" spans="8:21" x14ac:dyDescent="0.25">
      <c r="H622" s="47">
        <v>22.615100000000002</v>
      </c>
      <c r="I622" s="47">
        <v>52.514290000000003</v>
      </c>
      <c r="T622" s="35">
        <v>24.28</v>
      </c>
      <c r="U622" s="35">
        <v>4</v>
      </c>
    </row>
    <row r="623" spans="8:21" x14ac:dyDescent="0.25">
      <c r="H623" s="47">
        <v>22.6356</v>
      </c>
      <c r="I623" s="47">
        <v>52.228569999999998</v>
      </c>
      <c r="T623" s="35">
        <v>24.32</v>
      </c>
      <c r="U623" s="35">
        <v>3</v>
      </c>
    </row>
    <row r="624" spans="8:21" x14ac:dyDescent="0.25">
      <c r="H624" s="47">
        <v>22.655999999999999</v>
      </c>
      <c r="I624" s="47">
        <v>52.914290000000001</v>
      </c>
      <c r="T624" s="35">
        <v>24.36</v>
      </c>
      <c r="U624" s="35">
        <v>0</v>
      </c>
    </row>
    <row r="625" spans="8:21" x14ac:dyDescent="0.25">
      <c r="H625" s="47">
        <v>22.676400000000001</v>
      </c>
      <c r="I625" s="47">
        <v>59.342860000000002</v>
      </c>
      <c r="T625" s="35">
        <v>24.4</v>
      </c>
      <c r="U625" s="35">
        <v>1</v>
      </c>
    </row>
    <row r="626" spans="8:21" x14ac:dyDescent="0.25">
      <c r="H626" s="47">
        <v>22.696899999999999</v>
      </c>
      <c r="I626" s="47">
        <v>62.114289999999997</v>
      </c>
      <c r="T626" s="35">
        <v>24.44</v>
      </c>
      <c r="U626" s="35">
        <v>1</v>
      </c>
    </row>
    <row r="627" spans="8:21" x14ac:dyDescent="0.25">
      <c r="H627" s="47">
        <v>22.717300000000002</v>
      </c>
      <c r="I627" s="47">
        <v>50.457140000000003</v>
      </c>
      <c r="T627" s="35">
        <v>24.48</v>
      </c>
      <c r="U627" s="35">
        <v>1</v>
      </c>
    </row>
    <row r="628" spans="8:21" x14ac:dyDescent="0.25">
      <c r="H628" s="47">
        <v>22.7378</v>
      </c>
      <c r="I628" s="47">
        <v>43.942860000000003</v>
      </c>
      <c r="T628" s="35">
        <v>24.52</v>
      </c>
      <c r="U628" s="35">
        <v>1</v>
      </c>
    </row>
    <row r="629" spans="8:21" x14ac:dyDescent="0.25">
      <c r="H629" s="47">
        <v>22.758199999999999</v>
      </c>
      <c r="I629" s="47">
        <v>41.828569999999999</v>
      </c>
      <c r="T629" s="35">
        <v>24.56</v>
      </c>
      <c r="U629" s="35">
        <v>0</v>
      </c>
    </row>
    <row r="630" spans="8:21" x14ac:dyDescent="0.25">
      <c r="H630" s="47">
        <v>22.778700000000001</v>
      </c>
      <c r="I630" s="47">
        <v>46.771430000000002</v>
      </c>
      <c r="T630" s="35">
        <v>24.6</v>
      </c>
      <c r="U630" s="35">
        <v>1</v>
      </c>
    </row>
    <row r="631" spans="8:21" x14ac:dyDescent="0.25">
      <c r="H631" s="47">
        <v>22.799099999999999</v>
      </c>
      <c r="I631" s="47">
        <v>42.542859999999997</v>
      </c>
      <c r="T631" s="35">
        <v>24.64</v>
      </c>
      <c r="U631" s="35">
        <v>3</v>
      </c>
    </row>
    <row r="632" spans="8:21" x14ac:dyDescent="0.25">
      <c r="H632" s="47">
        <v>22.819600000000001</v>
      </c>
      <c r="I632" s="47">
        <v>54.4</v>
      </c>
      <c r="T632" s="35">
        <v>24.68</v>
      </c>
      <c r="U632" s="35">
        <v>2</v>
      </c>
    </row>
    <row r="633" spans="8:21" x14ac:dyDescent="0.25">
      <c r="H633" s="47">
        <v>22.84</v>
      </c>
      <c r="I633" s="47">
        <v>55.914290000000001</v>
      </c>
      <c r="T633" s="35">
        <v>24.72</v>
      </c>
      <c r="U633" s="35">
        <v>1</v>
      </c>
    </row>
    <row r="634" spans="8:21" x14ac:dyDescent="0.25">
      <c r="H634" s="47">
        <v>22.860499999999998</v>
      </c>
      <c r="I634" s="47">
        <v>53.542859999999997</v>
      </c>
      <c r="T634" s="35">
        <v>24.76</v>
      </c>
      <c r="U634" s="35">
        <v>0</v>
      </c>
    </row>
    <row r="635" spans="8:21" x14ac:dyDescent="0.25">
      <c r="H635" s="47">
        <v>22.8809</v>
      </c>
      <c r="I635" s="47">
        <v>45.571429999999999</v>
      </c>
      <c r="T635" s="35">
        <v>24.8</v>
      </c>
      <c r="U635" s="35">
        <v>1</v>
      </c>
    </row>
    <row r="636" spans="8:21" x14ac:dyDescent="0.25">
      <c r="H636" s="47">
        <v>22.901399999999999</v>
      </c>
      <c r="I636" s="47">
        <v>54</v>
      </c>
      <c r="T636" s="35">
        <v>24.84</v>
      </c>
      <c r="U636" s="35">
        <v>0</v>
      </c>
    </row>
    <row r="637" spans="8:21" x14ac:dyDescent="0.25">
      <c r="H637" s="47">
        <v>22.921800000000001</v>
      </c>
      <c r="I637" s="47">
        <v>57.914290000000001</v>
      </c>
      <c r="T637" s="35">
        <v>24.88</v>
      </c>
      <c r="U637" s="35">
        <v>1</v>
      </c>
    </row>
    <row r="638" spans="8:21" x14ac:dyDescent="0.25">
      <c r="H638" s="47">
        <v>22.9422</v>
      </c>
      <c r="I638" s="47">
        <v>53.6</v>
      </c>
      <c r="T638" s="35">
        <v>24.92</v>
      </c>
      <c r="U638" s="35">
        <v>1</v>
      </c>
    </row>
    <row r="639" spans="8:21" x14ac:dyDescent="0.25">
      <c r="H639" s="47">
        <v>22.962700000000002</v>
      </c>
      <c r="I639" s="47">
        <v>44.142859999999999</v>
      </c>
      <c r="T639" s="35">
        <v>24.96</v>
      </c>
      <c r="U639" s="35">
        <v>2</v>
      </c>
    </row>
    <row r="640" spans="8:21" x14ac:dyDescent="0.25">
      <c r="H640" s="47">
        <v>22.9831</v>
      </c>
      <c r="I640" s="47">
        <v>43.25714</v>
      </c>
      <c r="T640" s="35">
        <v>25</v>
      </c>
      <c r="U640" s="35">
        <v>3</v>
      </c>
    </row>
    <row r="641" spans="8:21" x14ac:dyDescent="0.25">
      <c r="H641" s="47">
        <v>23.003599999999999</v>
      </c>
      <c r="I641" s="47">
        <v>51</v>
      </c>
      <c r="T641" s="35">
        <v>25.04</v>
      </c>
      <c r="U641" s="35">
        <v>2</v>
      </c>
    </row>
    <row r="642" spans="8:21" x14ac:dyDescent="0.25">
      <c r="H642" s="47">
        <v>23.024000000000001</v>
      </c>
      <c r="I642" s="47">
        <v>54.4</v>
      </c>
      <c r="T642" s="35">
        <v>25.08</v>
      </c>
      <c r="U642" s="35">
        <v>1</v>
      </c>
    </row>
    <row r="643" spans="8:21" x14ac:dyDescent="0.25">
      <c r="H643" s="47">
        <v>23.044499999999999</v>
      </c>
      <c r="I643" s="47">
        <v>54.171430000000001</v>
      </c>
      <c r="T643" s="35">
        <v>25.12</v>
      </c>
      <c r="U643" s="35">
        <v>3</v>
      </c>
    </row>
    <row r="644" spans="8:21" x14ac:dyDescent="0.25">
      <c r="H644" s="47">
        <v>23.064900000000002</v>
      </c>
      <c r="I644" s="47">
        <v>47.628570000000003</v>
      </c>
      <c r="T644" s="35">
        <v>25.16</v>
      </c>
      <c r="U644" s="35">
        <v>3</v>
      </c>
    </row>
    <row r="645" spans="8:21" x14ac:dyDescent="0.25">
      <c r="H645" s="47">
        <v>23.0854</v>
      </c>
      <c r="I645" s="47">
        <v>45.971429999999998</v>
      </c>
      <c r="T645" s="35">
        <v>25.2</v>
      </c>
      <c r="U645" s="35">
        <v>4</v>
      </c>
    </row>
    <row r="646" spans="8:21" x14ac:dyDescent="0.25">
      <c r="H646" s="47">
        <v>23.105799999999999</v>
      </c>
      <c r="I646" s="47">
        <v>49.342860000000002</v>
      </c>
      <c r="T646" s="35">
        <v>25.24</v>
      </c>
      <c r="U646" s="35">
        <v>4</v>
      </c>
    </row>
    <row r="647" spans="8:21" x14ac:dyDescent="0.25">
      <c r="H647" s="47">
        <v>23.126300000000001</v>
      </c>
      <c r="I647" s="47">
        <v>47.571429999999999</v>
      </c>
      <c r="T647" s="35">
        <v>25.28</v>
      </c>
      <c r="U647" s="35">
        <v>3</v>
      </c>
    </row>
    <row r="648" spans="8:21" x14ac:dyDescent="0.25">
      <c r="H648" s="47">
        <v>23.146699999999999</v>
      </c>
      <c r="I648" s="47">
        <v>48.828569999999999</v>
      </c>
      <c r="T648" s="35">
        <v>25.32</v>
      </c>
      <c r="U648" s="35">
        <v>3</v>
      </c>
    </row>
    <row r="649" spans="8:21" x14ac:dyDescent="0.25">
      <c r="H649" s="47">
        <v>23.167100000000001</v>
      </c>
      <c r="I649" s="47">
        <v>45.971429999999998</v>
      </c>
      <c r="T649" s="35">
        <v>25.36</v>
      </c>
      <c r="U649" s="35">
        <v>4</v>
      </c>
    </row>
    <row r="650" spans="8:21" x14ac:dyDescent="0.25">
      <c r="H650" s="47">
        <v>23.1876</v>
      </c>
      <c r="I650" s="47">
        <v>53.714289999999998</v>
      </c>
      <c r="T650" s="35">
        <v>25.4</v>
      </c>
      <c r="U650" s="35">
        <v>2</v>
      </c>
    </row>
    <row r="651" spans="8:21" x14ac:dyDescent="0.25">
      <c r="H651" s="47">
        <v>23.207999999999998</v>
      </c>
      <c r="I651" s="47">
        <v>48.971429999999998</v>
      </c>
      <c r="T651" s="35">
        <v>25.44</v>
      </c>
      <c r="U651" s="35">
        <v>0</v>
      </c>
    </row>
    <row r="652" spans="8:21" x14ac:dyDescent="0.25">
      <c r="H652" s="47">
        <v>23.2285</v>
      </c>
      <c r="I652" s="47">
        <v>52.028570000000002</v>
      </c>
      <c r="T652" s="35">
        <v>25.48</v>
      </c>
      <c r="U652" s="35">
        <v>1</v>
      </c>
    </row>
    <row r="653" spans="8:21" x14ac:dyDescent="0.25">
      <c r="H653" s="47">
        <v>23.248899999999999</v>
      </c>
      <c r="I653" s="47">
        <v>47.914290000000001</v>
      </c>
      <c r="T653" s="35">
        <v>25.52</v>
      </c>
      <c r="U653" s="35">
        <v>0</v>
      </c>
    </row>
    <row r="654" spans="8:21" x14ac:dyDescent="0.25">
      <c r="H654" s="47">
        <v>23.269400000000001</v>
      </c>
      <c r="I654" s="47">
        <v>44.4</v>
      </c>
      <c r="T654" s="35">
        <v>25.56</v>
      </c>
      <c r="U654" s="35">
        <v>2</v>
      </c>
    </row>
    <row r="655" spans="8:21" x14ac:dyDescent="0.25">
      <c r="H655" s="47">
        <v>23.2898</v>
      </c>
      <c r="I655" s="47">
        <v>40.200000000000003</v>
      </c>
      <c r="T655" s="35">
        <v>25.6</v>
      </c>
      <c r="U655" s="35">
        <v>2</v>
      </c>
    </row>
    <row r="656" spans="8:21" x14ac:dyDescent="0.25">
      <c r="H656" s="47">
        <v>23.310300000000002</v>
      </c>
      <c r="I656" s="47">
        <v>46.142859999999999</v>
      </c>
      <c r="T656" s="35">
        <v>25.64</v>
      </c>
      <c r="U656" s="35">
        <v>0</v>
      </c>
    </row>
    <row r="657" spans="8:21" x14ac:dyDescent="0.25">
      <c r="H657" s="47">
        <v>23.3307</v>
      </c>
      <c r="I657" s="47">
        <v>53.828569999999999</v>
      </c>
      <c r="T657" s="35">
        <v>25.68</v>
      </c>
      <c r="U657" s="35">
        <v>2</v>
      </c>
    </row>
    <row r="658" spans="8:21" x14ac:dyDescent="0.25">
      <c r="H658" s="47">
        <v>23.351199999999999</v>
      </c>
      <c r="I658" s="47">
        <v>58.942860000000003</v>
      </c>
      <c r="T658" s="35">
        <v>25.72</v>
      </c>
      <c r="U658" s="35">
        <v>2</v>
      </c>
    </row>
    <row r="659" spans="8:21" x14ac:dyDescent="0.25">
      <c r="H659" s="47">
        <v>23.371600000000001</v>
      </c>
      <c r="I659" s="47">
        <v>55.828569999999999</v>
      </c>
      <c r="T659" s="35">
        <v>25.76</v>
      </c>
      <c r="U659" s="35">
        <v>2</v>
      </c>
    </row>
    <row r="660" spans="8:21" x14ac:dyDescent="0.25">
      <c r="H660" s="47">
        <v>23.392099999999999</v>
      </c>
      <c r="I660" s="47">
        <v>47.885710000000003</v>
      </c>
      <c r="T660" s="35">
        <v>25.8</v>
      </c>
      <c r="U660" s="35">
        <v>3</v>
      </c>
    </row>
    <row r="661" spans="8:21" x14ac:dyDescent="0.25">
      <c r="H661" s="47">
        <v>23.412500000000001</v>
      </c>
      <c r="I661" s="47">
        <v>49.8</v>
      </c>
      <c r="T661" s="35">
        <v>25.84</v>
      </c>
      <c r="U661" s="35">
        <v>2</v>
      </c>
    </row>
    <row r="662" spans="8:21" x14ac:dyDescent="0.25">
      <c r="H662" s="47">
        <v>23.4329</v>
      </c>
      <c r="I662" s="47">
        <v>50.057139999999997</v>
      </c>
      <c r="T662" s="35">
        <v>25.88</v>
      </c>
      <c r="U662" s="35">
        <v>0</v>
      </c>
    </row>
    <row r="663" spans="8:21" x14ac:dyDescent="0.25">
      <c r="H663" s="47">
        <v>23.453399999999998</v>
      </c>
      <c r="I663" s="47">
        <v>47.485709999999997</v>
      </c>
      <c r="T663" s="35">
        <v>25.92</v>
      </c>
      <c r="U663" s="35">
        <v>1</v>
      </c>
    </row>
    <row r="664" spans="8:21" x14ac:dyDescent="0.25">
      <c r="H664" s="47">
        <v>23.473800000000001</v>
      </c>
      <c r="I664" s="47">
        <v>42.828569999999999</v>
      </c>
      <c r="T664" s="35">
        <v>25.96</v>
      </c>
      <c r="U664" s="35">
        <v>1</v>
      </c>
    </row>
    <row r="665" spans="8:21" x14ac:dyDescent="0.25">
      <c r="H665" s="47">
        <v>23.494299999999999</v>
      </c>
      <c r="I665" s="47">
        <v>43.857140000000001</v>
      </c>
      <c r="T665" s="35">
        <v>26</v>
      </c>
      <c r="U665" s="35">
        <v>1</v>
      </c>
    </row>
    <row r="666" spans="8:21" x14ac:dyDescent="0.25">
      <c r="H666" s="47">
        <v>23.514700000000001</v>
      </c>
      <c r="I666" s="47">
        <v>47.25714</v>
      </c>
      <c r="T666" s="35">
        <v>26.04</v>
      </c>
      <c r="U666" s="35">
        <v>1</v>
      </c>
    </row>
    <row r="667" spans="8:21" x14ac:dyDescent="0.25">
      <c r="H667" s="47">
        <v>23.5352</v>
      </c>
      <c r="I667" s="47">
        <v>52.342860000000002</v>
      </c>
      <c r="T667" s="35">
        <v>26.08</v>
      </c>
      <c r="U667" s="35">
        <v>0</v>
      </c>
    </row>
    <row r="668" spans="8:21" x14ac:dyDescent="0.25">
      <c r="H668" s="47">
        <v>23.555599999999998</v>
      </c>
      <c r="I668" s="47">
        <v>50.142859999999999</v>
      </c>
      <c r="T668" s="35">
        <v>26.12</v>
      </c>
      <c r="U668" s="35">
        <v>0</v>
      </c>
    </row>
    <row r="669" spans="8:21" x14ac:dyDescent="0.25">
      <c r="H669" s="47">
        <v>23.5761</v>
      </c>
      <c r="I669" s="47">
        <v>46.857140000000001</v>
      </c>
      <c r="T669" s="35">
        <v>26.16</v>
      </c>
      <c r="U669" s="35">
        <v>0</v>
      </c>
    </row>
    <row r="670" spans="8:21" x14ac:dyDescent="0.25">
      <c r="H670" s="47">
        <v>23.596499999999999</v>
      </c>
      <c r="I670" s="47">
        <v>48.31429</v>
      </c>
      <c r="T670" s="35">
        <v>26.2</v>
      </c>
      <c r="U670" s="35">
        <v>0</v>
      </c>
    </row>
    <row r="671" spans="8:21" x14ac:dyDescent="0.25">
      <c r="H671" s="47">
        <v>23.617000000000001</v>
      </c>
      <c r="I671" s="47">
        <v>48.4</v>
      </c>
      <c r="T671" s="35">
        <v>26.24</v>
      </c>
      <c r="U671" s="35">
        <v>0</v>
      </c>
    </row>
    <row r="672" spans="8:21" x14ac:dyDescent="0.25">
      <c r="H672" s="47">
        <v>23.6374</v>
      </c>
      <c r="I672" s="47">
        <v>40.4</v>
      </c>
      <c r="T672" s="35">
        <v>26.28</v>
      </c>
      <c r="U672" s="35">
        <v>1</v>
      </c>
    </row>
    <row r="673" spans="8:21" x14ac:dyDescent="0.25">
      <c r="H673" s="47">
        <v>23.657800000000002</v>
      </c>
      <c r="I673" s="47">
        <v>42.828569999999999</v>
      </c>
      <c r="T673" s="35">
        <v>26.32</v>
      </c>
      <c r="U673" s="35">
        <v>1</v>
      </c>
    </row>
    <row r="674" spans="8:21" x14ac:dyDescent="0.25">
      <c r="H674" s="47">
        <v>23.6783</v>
      </c>
      <c r="I674" s="47">
        <v>46.571429999999999</v>
      </c>
      <c r="T674" s="35">
        <v>26.36</v>
      </c>
      <c r="U674" s="35">
        <v>1</v>
      </c>
    </row>
    <row r="675" spans="8:21" x14ac:dyDescent="0.25">
      <c r="H675" s="47">
        <v>23.698699999999999</v>
      </c>
      <c r="I675" s="47">
        <v>45.428570000000001</v>
      </c>
      <c r="T675" s="35">
        <v>26.4</v>
      </c>
      <c r="U675" s="35">
        <v>1</v>
      </c>
    </row>
    <row r="676" spans="8:21" x14ac:dyDescent="0.25">
      <c r="H676" s="47">
        <v>23.719200000000001</v>
      </c>
      <c r="I676" s="47">
        <v>40.028570000000002</v>
      </c>
      <c r="T676" s="35">
        <v>26.44</v>
      </c>
      <c r="U676" s="35">
        <v>0</v>
      </c>
    </row>
    <row r="677" spans="8:21" x14ac:dyDescent="0.25">
      <c r="H677" s="47">
        <v>23.739599999999999</v>
      </c>
      <c r="I677" s="47">
        <v>41.942860000000003</v>
      </c>
      <c r="T677" s="35">
        <v>26.48</v>
      </c>
      <c r="U677" s="35">
        <v>1</v>
      </c>
    </row>
    <row r="678" spans="8:21" x14ac:dyDescent="0.25">
      <c r="H678" s="47">
        <v>23.760100000000001</v>
      </c>
      <c r="I678" s="47">
        <v>46.714289999999998</v>
      </c>
      <c r="T678" s="35">
        <v>26.52</v>
      </c>
      <c r="U678" s="35">
        <v>2</v>
      </c>
    </row>
    <row r="679" spans="8:21" x14ac:dyDescent="0.25">
      <c r="H679" s="47">
        <v>23.7805</v>
      </c>
      <c r="I679" s="47">
        <v>43.428570000000001</v>
      </c>
      <c r="T679" s="35">
        <v>26.56</v>
      </c>
      <c r="U679" s="35">
        <v>2</v>
      </c>
    </row>
    <row r="680" spans="8:21" x14ac:dyDescent="0.25">
      <c r="H680" s="47">
        <v>23.800999999999998</v>
      </c>
      <c r="I680" s="47">
        <v>41.31429</v>
      </c>
      <c r="T680" s="35">
        <v>26.6</v>
      </c>
      <c r="U680" s="35">
        <v>0</v>
      </c>
    </row>
    <row r="681" spans="8:21" x14ac:dyDescent="0.25">
      <c r="H681" s="47">
        <v>23.821400000000001</v>
      </c>
      <c r="I681" s="47">
        <v>46.857140000000001</v>
      </c>
      <c r="T681" s="35">
        <v>26.64</v>
      </c>
      <c r="U681" s="35">
        <v>1</v>
      </c>
    </row>
    <row r="682" spans="8:21" x14ac:dyDescent="0.25">
      <c r="H682" s="47">
        <v>23.841899999999999</v>
      </c>
      <c r="I682" s="47">
        <v>51.771430000000002</v>
      </c>
      <c r="T682" s="35">
        <v>26.68</v>
      </c>
      <c r="U682" s="35">
        <v>0</v>
      </c>
    </row>
    <row r="683" spans="8:21" x14ac:dyDescent="0.25">
      <c r="H683" s="47">
        <v>23.862300000000001</v>
      </c>
      <c r="I683" s="47">
        <v>46.371429999999997</v>
      </c>
      <c r="T683" s="35">
        <v>26.72</v>
      </c>
      <c r="U683" s="35">
        <v>1</v>
      </c>
    </row>
    <row r="684" spans="8:21" x14ac:dyDescent="0.25">
      <c r="H684" s="47">
        <v>23.8828</v>
      </c>
      <c r="I684" s="47">
        <v>44.31429</v>
      </c>
      <c r="T684" s="35">
        <v>26.76</v>
      </c>
      <c r="U684" s="35">
        <v>1</v>
      </c>
    </row>
    <row r="685" spans="8:21" x14ac:dyDescent="0.25">
      <c r="H685" s="47">
        <v>23.903199999999998</v>
      </c>
      <c r="I685" s="47">
        <v>44.971429999999998</v>
      </c>
      <c r="T685" s="35">
        <v>26.8</v>
      </c>
      <c r="U685" s="35">
        <v>2</v>
      </c>
    </row>
    <row r="686" spans="8:21" x14ac:dyDescent="0.25">
      <c r="H686" s="47">
        <v>23.9236</v>
      </c>
      <c r="I686" s="47">
        <v>47.371429999999997</v>
      </c>
      <c r="T686" s="35">
        <v>26.84</v>
      </c>
      <c r="U686" s="35">
        <v>1</v>
      </c>
    </row>
    <row r="687" spans="8:21" x14ac:dyDescent="0.25">
      <c r="H687" s="47">
        <v>23.944099999999999</v>
      </c>
      <c r="I687" s="47">
        <v>42.514290000000003</v>
      </c>
      <c r="T687" s="35">
        <v>26.88</v>
      </c>
      <c r="U687" s="35">
        <v>1</v>
      </c>
    </row>
    <row r="688" spans="8:21" x14ac:dyDescent="0.25">
      <c r="H688" s="47">
        <v>23.964500000000001</v>
      </c>
      <c r="I688" s="47">
        <v>42.571429999999999</v>
      </c>
      <c r="T688" s="35">
        <v>26.92</v>
      </c>
      <c r="U688" s="35">
        <v>0</v>
      </c>
    </row>
    <row r="689" spans="8:21" x14ac:dyDescent="0.25">
      <c r="H689" s="47">
        <v>23.984999999999999</v>
      </c>
      <c r="I689" s="47">
        <v>45.028570000000002</v>
      </c>
      <c r="T689" s="35">
        <v>26.96</v>
      </c>
      <c r="U689" s="35">
        <v>1</v>
      </c>
    </row>
    <row r="690" spans="8:21" x14ac:dyDescent="0.25">
      <c r="H690" s="47">
        <v>24.005400000000002</v>
      </c>
      <c r="I690" s="47">
        <v>47.25714</v>
      </c>
      <c r="T690" s="35">
        <v>27</v>
      </c>
      <c r="U690" s="35">
        <v>2</v>
      </c>
    </row>
    <row r="691" spans="8:21" x14ac:dyDescent="0.25">
      <c r="H691" s="47">
        <v>24.0259</v>
      </c>
      <c r="I691" s="47">
        <v>44.942860000000003</v>
      </c>
      <c r="T691" s="35">
        <v>27.04</v>
      </c>
      <c r="U691" s="35">
        <v>2</v>
      </c>
    </row>
    <row r="692" spans="8:21" x14ac:dyDescent="0.25">
      <c r="H692" s="47">
        <v>24.046299999999999</v>
      </c>
      <c r="I692" s="47">
        <v>46.485709999999997</v>
      </c>
      <c r="T692" s="35">
        <v>27.08</v>
      </c>
      <c r="U692" s="35">
        <v>1</v>
      </c>
    </row>
    <row r="693" spans="8:21" x14ac:dyDescent="0.25">
      <c r="H693" s="47">
        <v>24.066800000000001</v>
      </c>
      <c r="I693" s="47">
        <v>44.885710000000003</v>
      </c>
      <c r="T693" s="35">
        <v>27.12</v>
      </c>
      <c r="U693" s="35">
        <v>1</v>
      </c>
    </row>
    <row r="694" spans="8:21" x14ac:dyDescent="0.25">
      <c r="H694" s="47">
        <v>24.087199999999999</v>
      </c>
      <c r="I694" s="47">
        <v>37.428570000000001</v>
      </c>
      <c r="T694" s="35">
        <v>27.16</v>
      </c>
      <c r="U694" s="35">
        <v>1</v>
      </c>
    </row>
    <row r="695" spans="8:21" x14ac:dyDescent="0.25">
      <c r="H695" s="47">
        <v>24.107700000000001</v>
      </c>
      <c r="I695" s="47">
        <v>39.657139999999998</v>
      </c>
      <c r="T695" s="35">
        <v>27.2</v>
      </c>
      <c r="U695" s="35">
        <v>0</v>
      </c>
    </row>
    <row r="696" spans="8:21" x14ac:dyDescent="0.25">
      <c r="H696" s="47">
        <v>24.1281</v>
      </c>
      <c r="I696" s="47">
        <v>47.771430000000002</v>
      </c>
      <c r="T696" s="35">
        <v>27.24</v>
      </c>
      <c r="U696" s="35">
        <v>1</v>
      </c>
    </row>
    <row r="697" spans="8:21" x14ac:dyDescent="0.25">
      <c r="H697" s="47">
        <v>24.148499999999999</v>
      </c>
      <c r="I697" s="47">
        <v>46.342860000000002</v>
      </c>
      <c r="T697" s="35">
        <v>27.28</v>
      </c>
      <c r="U697" s="35">
        <v>1</v>
      </c>
    </row>
    <row r="698" spans="8:21" x14ac:dyDescent="0.25">
      <c r="H698" s="47">
        <v>24.169</v>
      </c>
      <c r="I698" s="47">
        <v>47.25714</v>
      </c>
      <c r="T698" s="35">
        <v>27.32</v>
      </c>
      <c r="U698" s="35">
        <v>0</v>
      </c>
    </row>
    <row r="699" spans="8:21" x14ac:dyDescent="0.25">
      <c r="H699" s="47">
        <v>24.189399999999999</v>
      </c>
      <c r="I699" s="47">
        <v>51.2</v>
      </c>
      <c r="T699" s="35">
        <v>27.36</v>
      </c>
      <c r="U699" s="35">
        <v>0</v>
      </c>
    </row>
    <row r="700" spans="8:21" x14ac:dyDescent="0.25">
      <c r="H700" s="47">
        <v>24.209900000000001</v>
      </c>
      <c r="I700" s="47">
        <v>52.714289999999998</v>
      </c>
      <c r="T700" s="35">
        <v>27.4</v>
      </c>
      <c r="U700" s="35">
        <v>1</v>
      </c>
    </row>
    <row r="701" spans="8:21" x14ac:dyDescent="0.25">
      <c r="H701" s="47">
        <v>24.2303</v>
      </c>
      <c r="I701" s="47">
        <v>43.828569999999999</v>
      </c>
      <c r="T701" s="35">
        <v>27.44</v>
      </c>
      <c r="U701" s="35">
        <v>1</v>
      </c>
    </row>
    <row r="702" spans="8:21" x14ac:dyDescent="0.25">
      <c r="H702" s="47">
        <v>24.250800000000002</v>
      </c>
      <c r="I702" s="47">
        <v>43.942860000000003</v>
      </c>
      <c r="T702" s="35">
        <v>27.48</v>
      </c>
      <c r="U702" s="35">
        <v>0</v>
      </c>
    </row>
    <row r="703" spans="8:21" x14ac:dyDescent="0.25">
      <c r="H703" s="47">
        <v>24.2712</v>
      </c>
      <c r="I703" s="47">
        <v>44.485709999999997</v>
      </c>
      <c r="T703" s="35">
        <v>27.52</v>
      </c>
      <c r="U703" s="35">
        <v>0</v>
      </c>
    </row>
    <row r="704" spans="8:21" x14ac:dyDescent="0.25">
      <c r="H704" s="47">
        <v>24.291699999999999</v>
      </c>
      <c r="I704" s="47">
        <v>48.914290000000001</v>
      </c>
      <c r="T704" s="35">
        <v>27.56</v>
      </c>
      <c r="U704" s="35">
        <v>1</v>
      </c>
    </row>
    <row r="705" spans="8:21" x14ac:dyDescent="0.25">
      <c r="H705" s="47">
        <v>24.312100000000001</v>
      </c>
      <c r="I705" s="47">
        <v>47.25714</v>
      </c>
      <c r="T705" s="35">
        <v>27.6</v>
      </c>
      <c r="U705" s="35">
        <v>0</v>
      </c>
    </row>
    <row r="706" spans="8:21" x14ac:dyDescent="0.25">
      <c r="H706" s="47">
        <v>24.332599999999999</v>
      </c>
      <c r="I706" s="47">
        <v>42.514290000000003</v>
      </c>
      <c r="T706" s="35">
        <v>27.64</v>
      </c>
      <c r="U706" s="35">
        <v>1</v>
      </c>
    </row>
    <row r="707" spans="8:21" x14ac:dyDescent="0.25">
      <c r="H707" s="47">
        <v>24.353000000000002</v>
      </c>
      <c r="I707" s="47">
        <v>38.057139999999997</v>
      </c>
      <c r="T707" s="35">
        <v>27.68</v>
      </c>
      <c r="U707" s="35">
        <v>0</v>
      </c>
    </row>
    <row r="708" spans="8:21" x14ac:dyDescent="0.25">
      <c r="H708" s="47">
        <v>24.3735</v>
      </c>
      <c r="I708" s="47">
        <v>37</v>
      </c>
      <c r="T708" s="35">
        <v>27.72</v>
      </c>
      <c r="U708" s="35">
        <v>1</v>
      </c>
    </row>
    <row r="709" spans="8:21" x14ac:dyDescent="0.25">
      <c r="H709" s="47">
        <v>24.393899999999999</v>
      </c>
      <c r="I709" s="47">
        <v>41.428570000000001</v>
      </c>
      <c r="T709" s="35">
        <v>27.76</v>
      </c>
      <c r="U709" s="35">
        <v>1</v>
      </c>
    </row>
    <row r="710" spans="8:21" x14ac:dyDescent="0.25">
      <c r="H710" s="47">
        <v>24.414300000000001</v>
      </c>
      <c r="I710" s="47">
        <v>47.371429999999997</v>
      </c>
      <c r="T710" s="35">
        <v>27.8</v>
      </c>
      <c r="U710" s="35">
        <v>1</v>
      </c>
    </row>
    <row r="711" spans="8:21" x14ac:dyDescent="0.25">
      <c r="H711" s="47">
        <v>24.434799999999999</v>
      </c>
      <c r="I711" s="47">
        <v>51.657139999999998</v>
      </c>
      <c r="T711" s="35">
        <v>27.84</v>
      </c>
      <c r="U711" s="35">
        <v>0</v>
      </c>
    </row>
    <row r="712" spans="8:21" x14ac:dyDescent="0.25">
      <c r="H712" s="47">
        <v>24.455200000000001</v>
      </c>
      <c r="I712" s="47">
        <v>41.914290000000001</v>
      </c>
      <c r="T712" s="35">
        <v>27.88</v>
      </c>
      <c r="U712" s="35">
        <v>1</v>
      </c>
    </row>
    <row r="713" spans="8:21" x14ac:dyDescent="0.25">
      <c r="H713" s="47">
        <v>24.4757</v>
      </c>
      <c r="I713" s="47">
        <v>36.857140000000001</v>
      </c>
      <c r="T713" s="35">
        <v>27.92</v>
      </c>
      <c r="U713" s="35">
        <v>1</v>
      </c>
    </row>
    <row r="714" spans="8:21" x14ac:dyDescent="0.25">
      <c r="H714" s="47">
        <v>24.496099999999998</v>
      </c>
      <c r="I714" s="47">
        <v>42.428570000000001</v>
      </c>
      <c r="T714" s="35">
        <v>27.96</v>
      </c>
      <c r="U714" s="35">
        <v>1</v>
      </c>
    </row>
    <row r="715" spans="8:21" x14ac:dyDescent="0.25">
      <c r="H715" s="47">
        <v>24.5166</v>
      </c>
      <c r="I715" s="47">
        <v>42.171430000000001</v>
      </c>
      <c r="T715" s="35">
        <v>28</v>
      </c>
      <c r="U715" s="35">
        <v>2</v>
      </c>
    </row>
    <row r="716" spans="8:21" x14ac:dyDescent="0.25">
      <c r="H716" s="47">
        <v>24.536999999999999</v>
      </c>
      <c r="I716" s="47">
        <v>35.571429999999999</v>
      </c>
      <c r="T716" s="35">
        <v>28.04</v>
      </c>
      <c r="U716" s="35">
        <v>1</v>
      </c>
    </row>
    <row r="717" spans="8:21" x14ac:dyDescent="0.25">
      <c r="H717" s="47">
        <v>24.557500000000001</v>
      </c>
      <c r="I717" s="47">
        <v>32.25714</v>
      </c>
      <c r="T717" s="35">
        <v>28.08</v>
      </c>
      <c r="U717" s="35">
        <v>1</v>
      </c>
    </row>
    <row r="718" spans="8:21" x14ac:dyDescent="0.25">
      <c r="H718" s="47">
        <v>24.5779</v>
      </c>
      <c r="I718" s="47">
        <v>40.942860000000003</v>
      </c>
      <c r="T718" s="35">
        <v>28.12</v>
      </c>
      <c r="U718" s="35">
        <v>1</v>
      </c>
    </row>
    <row r="719" spans="8:21" x14ac:dyDescent="0.25">
      <c r="H719" s="47">
        <v>24.598400000000002</v>
      </c>
      <c r="I719" s="47">
        <v>44.771430000000002</v>
      </c>
      <c r="T719" s="35">
        <v>28.16</v>
      </c>
      <c r="U719" s="35">
        <v>0</v>
      </c>
    </row>
    <row r="720" spans="8:21" x14ac:dyDescent="0.25">
      <c r="H720" s="47">
        <v>24.6188</v>
      </c>
      <c r="I720" s="47">
        <v>43.028570000000002</v>
      </c>
      <c r="T720" s="35">
        <v>28.2</v>
      </c>
      <c r="U720" s="35">
        <v>0</v>
      </c>
    </row>
    <row r="721" spans="8:21" x14ac:dyDescent="0.25">
      <c r="H721" s="47">
        <v>24.639299999999999</v>
      </c>
      <c r="I721" s="47">
        <v>38.457140000000003</v>
      </c>
      <c r="T721" s="35">
        <v>28.24</v>
      </c>
      <c r="U721" s="35">
        <v>1</v>
      </c>
    </row>
    <row r="722" spans="8:21" x14ac:dyDescent="0.25">
      <c r="H722" s="47">
        <v>24.659700000000001</v>
      </c>
      <c r="I722" s="47">
        <v>36.828569999999999</v>
      </c>
      <c r="T722" s="35">
        <v>28.28</v>
      </c>
      <c r="U722" s="35">
        <v>1</v>
      </c>
    </row>
    <row r="723" spans="8:21" x14ac:dyDescent="0.25">
      <c r="H723" s="47">
        <v>24.680099999999999</v>
      </c>
      <c r="I723" s="47">
        <v>38.028570000000002</v>
      </c>
      <c r="T723" s="35">
        <v>28.32</v>
      </c>
      <c r="U723" s="35">
        <v>0</v>
      </c>
    </row>
    <row r="724" spans="8:21" x14ac:dyDescent="0.25">
      <c r="H724" s="47">
        <v>24.700600000000001</v>
      </c>
      <c r="I724" s="47">
        <v>35.657139999999998</v>
      </c>
      <c r="T724" s="35">
        <v>28.36</v>
      </c>
      <c r="U724" s="35">
        <v>1</v>
      </c>
    </row>
    <row r="725" spans="8:21" x14ac:dyDescent="0.25">
      <c r="H725" s="47">
        <v>24.721</v>
      </c>
      <c r="I725" s="47">
        <v>37.971429999999998</v>
      </c>
      <c r="T725" s="35">
        <v>28.4</v>
      </c>
      <c r="U725" s="35">
        <v>1</v>
      </c>
    </row>
    <row r="726" spans="8:21" x14ac:dyDescent="0.25">
      <c r="H726" s="47">
        <v>24.741499999999998</v>
      </c>
      <c r="I726" s="47">
        <v>34.085709999999999</v>
      </c>
      <c r="T726" s="35">
        <v>28.44</v>
      </c>
      <c r="U726" s="35">
        <v>2</v>
      </c>
    </row>
    <row r="727" spans="8:21" x14ac:dyDescent="0.25">
      <c r="H727" s="47">
        <v>24.761900000000001</v>
      </c>
      <c r="I727" s="47">
        <v>37.428570000000001</v>
      </c>
      <c r="T727" s="35">
        <v>28.48</v>
      </c>
      <c r="U727" s="35">
        <v>3</v>
      </c>
    </row>
    <row r="728" spans="8:21" x14ac:dyDescent="0.25">
      <c r="H728" s="47">
        <v>24.782399999999999</v>
      </c>
      <c r="I728" s="47">
        <v>40.771430000000002</v>
      </c>
      <c r="T728" s="35">
        <v>28.52</v>
      </c>
      <c r="U728" s="35">
        <v>1</v>
      </c>
    </row>
    <row r="729" spans="8:21" x14ac:dyDescent="0.25">
      <c r="H729" s="47">
        <v>24.802800000000001</v>
      </c>
      <c r="I729" s="47">
        <v>45.942860000000003</v>
      </c>
      <c r="T729" s="35">
        <v>28.56</v>
      </c>
      <c r="U729" s="35">
        <v>2</v>
      </c>
    </row>
    <row r="730" spans="8:21" x14ac:dyDescent="0.25">
      <c r="H730" s="47">
        <v>24.8233</v>
      </c>
      <c r="I730" s="47">
        <v>39.68571</v>
      </c>
      <c r="T730" s="35">
        <v>28.6</v>
      </c>
      <c r="U730" s="35">
        <v>2</v>
      </c>
    </row>
    <row r="731" spans="8:21" x14ac:dyDescent="0.25">
      <c r="H731" s="47">
        <v>24.843699999999998</v>
      </c>
      <c r="I731" s="47">
        <v>41.514290000000003</v>
      </c>
      <c r="T731" s="35">
        <v>28.64</v>
      </c>
      <c r="U731" s="35">
        <v>0</v>
      </c>
    </row>
    <row r="732" spans="8:21" x14ac:dyDescent="0.25">
      <c r="H732" s="47">
        <v>24.8642</v>
      </c>
      <c r="I732" s="47">
        <v>42.74286</v>
      </c>
      <c r="T732" s="35">
        <v>28.68</v>
      </c>
      <c r="U732" s="35">
        <v>0</v>
      </c>
    </row>
    <row r="733" spans="8:21" x14ac:dyDescent="0.25">
      <c r="H733" s="47">
        <v>24.884599999999999</v>
      </c>
      <c r="I733" s="47">
        <v>40.31429</v>
      </c>
      <c r="T733" s="35">
        <v>28.72</v>
      </c>
      <c r="U733" s="35">
        <v>1</v>
      </c>
    </row>
    <row r="734" spans="8:21" x14ac:dyDescent="0.25">
      <c r="H734" s="47">
        <v>24.905000000000001</v>
      </c>
      <c r="I734" s="47">
        <v>41.657139999999998</v>
      </c>
      <c r="T734" s="35">
        <v>28.76</v>
      </c>
      <c r="U734" s="35">
        <v>0</v>
      </c>
    </row>
    <row r="735" spans="8:21" x14ac:dyDescent="0.25">
      <c r="H735" s="47">
        <v>24.9255</v>
      </c>
      <c r="I735" s="47">
        <v>46.171430000000001</v>
      </c>
      <c r="T735" s="35">
        <v>28.8</v>
      </c>
      <c r="U735" s="35">
        <v>0</v>
      </c>
    </row>
    <row r="736" spans="8:21" x14ac:dyDescent="0.25">
      <c r="H736" s="47">
        <v>24.945900000000002</v>
      </c>
      <c r="I736" s="47">
        <v>44.25714</v>
      </c>
      <c r="T736" s="35">
        <v>28.84</v>
      </c>
      <c r="U736" s="35">
        <v>0</v>
      </c>
    </row>
    <row r="737" spans="8:21" x14ac:dyDescent="0.25">
      <c r="H737" s="47">
        <v>24.9664</v>
      </c>
      <c r="I737" s="47">
        <v>39.971429999999998</v>
      </c>
      <c r="T737" s="35">
        <v>28.88</v>
      </c>
      <c r="U737" s="35">
        <v>0</v>
      </c>
    </row>
    <row r="738" spans="8:21" x14ac:dyDescent="0.25">
      <c r="H738" s="47">
        <v>24.986799999999999</v>
      </c>
      <c r="I738" s="47">
        <v>38.657139999999998</v>
      </c>
      <c r="T738" s="35">
        <v>28.92</v>
      </c>
      <c r="U738" s="35">
        <v>0</v>
      </c>
    </row>
    <row r="739" spans="8:21" x14ac:dyDescent="0.25">
      <c r="H739" s="47">
        <v>25.007300000000001</v>
      </c>
      <c r="I739" s="47">
        <v>41.657139999999998</v>
      </c>
      <c r="T739" s="35">
        <v>28.96</v>
      </c>
      <c r="U739" s="35">
        <v>1</v>
      </c>
    </row>
    <row r="740" spans="8:21" x14ac:dyDescent="0.25">
      <c r="H740" s="47">
        <v>25.027699999999999</v>
      </c>
      <c r="I740" s="47">
        <v>39.799999999999997</v>
      </c>
      <c r="T740" s="35">
        <v>29</v>
      </c>
      <c r="U740" s="35">
        <v>2</v>
      </c>
    </row>
    <row r="741" spans="8:21" x14ac:dyDescent="0.25">
      <c r="H741" s="47">
        <v>25.048200000000001</v>
      </c>
      <c r="I741" s="47">
        <v>41.571429999999999</v>
      </c>
      <c r="T741" s="35">
        <v>29.04</v>
      </c>
      <c r="U741" s="35">
        <v>1</v>
      </c>
    </row>
    <row r="742" spans="8:21" x14ac:dyDescent="0.25">
      <c r="H742" s="47">
        <v>25.0686</v>
      </c>
      <c r="I742" s="47">
        <v>38.028570000000002</v>
      </c>
      <c r="T742" s="35">
        <v>29.08</v>
      </c>
      <c r="U742" s="35">
        <v>0</v>
      </c>
    </row>
    <row r="743" spans="8:21" x14ac:dyDescent="0.25">
      <c r="H743" s="47">
        <v>25.089099999999998</v>
      </c>
      <c r="I743" s="47">
        <v>37.371429999999997</v>
      </c>
      <c r="T743" s="35">
        <v>29.12</v>
      </c>
      <c r="U743" s="35">
        <v>1</v>
      </c>
    </row>
    <row r="744" spans="8:21" x14ac:dyDescent="0.25">
      <c r="H744" s="47">
        <v>25.109500000000001</v>
      </c>
      <c r="I744" s="47">
        <v>39.428570000000001</v>
      </c>
      <c r="T744" s="35">
        <v>29.16</v>
      </c>
      <c r="U744" s="35">
        <v>1</v>
      </c>
    </row>
    <row r="745" spans="8:21" x14ac:dyDescent="0.25">
      <c r="H745" s="47">
        <v>25.13</v>
      </c>
      <c r="I745" s="47">
        <v>44.914290000000001</v>
      </c>
      <c r="T745" s="35">
        <v>29.2</v>
      </c>
      <c r="U745" s="35">
        <v>0</v>
      </c>
    </row>
    <row r="746" spans="8:21" x14ac:dyDescent="0.25">
      <c r="H746" s="47">
        <v>25.150400000000001</v>
      </c>
      <c r="I746" s="47">
        <v>40.371429999999997</v>
      </c>
      <c r="T746" s="35">
        <v>29.24</v>
      </c>
      <c r="U746" s="35">
        <v>1</v>
      </c>
    </row>
    <row r="747" spans="8:21" x14ac:dyDescent="0.25">
      <c r="H747" s="47">
        <v>25.1708</v>
      </c>
      <c r="I747" s="47">
        <v>38.885710000000003</v>
      </c>
      <c r="T747" s="35">
        <v>29.28</v>
      </c>
      <c r="U747" s="35">
        <v>0</v>
      </c>
    </row>
    <row r="748" spans="8:21" x14ac:dyDescent="0.25">
      <c r="H748" s="47">
        <v>25.191299999999998</v>
      </c>
      <c r="I748" s="47">
        <v>45.228569999999998</v>
      </c>
      <c r="T748" s="35">
        <v>29.32</v>
      </c>
      <c r="U748" s="35">
        <v>0</v>
      </c>
    </row>
    <row r="749" spans="8:21" x14ac:dyDescent="0.25">
      <c r="H749" s="47">
        <v>25.2117</v>
      </c>
      <c r="I749" s="47">
        <v>50.428570000000001</v>
      </c>
      <c r="T749" s="35">
        <v>29.36</v>
      </c>
      <c r="U749" s="35">
        <v>0</v>
      </c>
    </row>
    <row r="750" spans="8:21" x14ac:dyDescent="0.25">
      <c r="H750" s="47">
        <v>25.232199999999999</v>
      </c>
      <c r="I750" s="47">
        <v>43.828569999999999</v>
      </c>
      <c r="T750" s="35">
        <v>29.4</v>
      </c>
      <c r="U750" s="35">
        <v>0</v>
      </c>
    </row>
    <row r="751" spans="8:21" x14ac:dyDescent="0.25">
      <c r="H751" s="47">
        <v>25.252600000000001</v>
      </c>
      <c r="I751" s="47">
        <v>42.2</v>
      </c>
      <c r="T751" s="35">
        <v>29.44</v>
      </c>
      <c r="U751" s="35">
        <v>1</v>
      </c>
    </row>
    <row r="752" spans="8:21" x14ac:dyDescent="0.25">
      <c r="H752" s="47">
        <v>25.273099999999999</v>
      </c>
      <c r="I752" s="47">
        <v>44.571429999999999</v>
      </c>
      <c r="T752" s="35">
        <v>29.48</v>
      </c>
      <c r="U752" s="35">
        <v>0</v>
      </c>
    </row>
    <row r="753" spans="8:21" x14ac:dyDescent="0.25">
      <c r="H753" s="47">
        <v>25.293500000000002</v>
      </c>
      <c r="I753" s="47">
        <v>46.171430000000001</v>
      </c>
      <c r="T753" s="35">
        <v>29.52</v>
      </c>
      <c r="U753" s="35">
        <v>0</v>
      </c>
    </row>
    <row r="754" spans="8:21" x14ac:dyDescent="0.25">
      <c r="H754" s="47">
        <v>25.314</v>
      </c>
      <c r="I754" s="47">
        <v>44</v>
      </c>
      <c r="T754" s="35">
        <v>29.56</v>
      </c>
      <c r="U754" s="35">
        <v>1</v>
      </c>
    </row>
    <row r="755" spans="8:21" x14ac:dyDescent="0.25">
      <c r="H755" s="47">
        <v>25.334399999999999</v>
      </c>
      <c r="I755" s="47">
        <v>48.285710000000002</v>
      </c>
      <c r="T755" s="35">
        <v>29.6</v>
      </c>
      <c r="U755" s="35">
        <v>1</v>
      </c>
    </row>
    <row r="756" spans="8:21" x14ac:dyDescent="0.25">
      <c r="H756" s="47">
        <v>25.354900000000001</v>
      </c>
      <c r="I756" s="47">
        <v>47.942860000000003</v>
      </c>
      <c r="T756" s="35">
        <v>29.64</v>
      </c>
      <c r="U756" s="35">
        <v>2</v>
      </c>
    </row>
    <row r="757" spans="8:21" x14ac:dyDescent="0.25">
      <c r="H757" s="47">
        <v>25.375299999999999</v>
      </c>
      <c r="I757" s="47">
        <v>45.828569999999999</v>
      </c>
      <c r="T757" s="35">
        <v>29.68</v>
      </c>
      <c r="U757" s="35">
        <v>1</v>
      </c>
    </row>
    <row r="758" spans="8:21" x14ac:dyDescent="0.25">
      <c r="H758" s="47">
        <v>25.395700000000001</v>
      </c>
      <c r="I758" s="47">
        <v>42.514290000000003</v>
      </c>
      <c r="T758" s="35">
        <v>29.72</v>
      </c>
      <c r="U758" s="35">
        <v>1</v>
      </c>
    </row>
    <row r="759" spans="8:21" x14ac:dyDescent="0.25">
      <c r="H759" s="47">
        <v>25.4162</v>
      </c>
      <c r="I759" s="47">
        <v>42.857140000000001</v>
      </c>
      <c r="T759" s="35">
        <v>29.76</v>
      </c>
      <c r="U759" s="35">
        <v>0</v>
      </c>
    </row>
    <row r="760" spans="8:21" x14ac:dyDescent="0.25">
      <c r="H760" s="47">
        <v>25.436599999999999</v>
      </c>
      <c r="I760" s="47">
        <v>44</v>
      </c>
      <c r="T760" s="35">
        <v>29.8</v>
      </c>
      <c r="U760" s="35">
        <v>0</v>
      </c>
    </row>
    <row r="761" spans="8:21" x14ac:dyDescent="0.25">
      <c r="H761" s="47">
        <v>25.457100000000001</v>
      </c>
      <c r="I761" s="47">
        <v>39.371429999999997</v>
      </c>
      <c r="T761" s="35">
        <v>29.84</v>
      </c>
      <c r="U761" s="35">
        <v>1</v>
      </c>
    </row>
    <row r="762" spans="8:21" x14ac:dyDescent="0.25">
      <c r="H762" s="47">
        <v>25.477499999999999</v>
      </c>
      <c r="I762" s="47">
        <v>37.799999999999997</v>
      </c>
      <c r="T762" s="35">
        <v>29.88</v>
      </c>
      <c r="U762" s="35">
        <v>0</v>
      </c>
    </row>
    <row r="763" spans="8:21" x14ac:dyDescent="0.25">
      <c r="H763" s="47">
        <v>25.498000000000001</v>
      </c>
      <c r="I763" s="47">
        <v>38.6</v>
      </c>
      <c r="T763" s="35">
        <v>29.92</v>
      </c>
      <c r="U763" s="35">
        <v>0</v>
      </c>
    </row>
    <row r="764" spans="8:21" x14ac:dyDescent="0.25">
      <c r="H764" s="47">
        <v>25.5184</v>
      </c>
      <c r="I764" s="47">
        <v>44.228569999999998</v>
      </c>
      <c r="T764" s="35">
        <v>29.96</v>
      </c>
      <c r="U764" s="35">
        <v>1</v>
      </c>
    </row>
    <row r="765" spans="8:21" x14ac:dyDescent="0.25">
      <c r="H765" s="47">
        <v>25.538900000000002</v>
      </c>
      <c r="I765" s="47">
        <v>54.885710000000003</v>
      </c>
      <c r="T765" s="35">
        <v>30</v>
      </c>
      <c r="U765" s="35">
        <v>1</v>
      </c>
    </row>
    <row r="766" spans="8:21" x14ac:dyDescent="0.25">
      <c r="H766" s="47">
        <v>25.5593</v>
      </c>
      <c r="I766" s="47">
        <v>63.914290000000001</v>
      </c>
      <c r="T766" s="35">
        <v>30.04</v>
      </c>
      <c r="U766" s="35">
        <v>0</v>
      </c>
    </row>
    <row r="767" spans="8:21" x14ac:dyDescent="0.25">
      <c r="H767" s="47">
        <v>25.579799999999999</v>
      </c>
      <c r="I767" s="47">
        <v>63.885710000000003</v>
      </c>
      <c r="T767" s="35">
        <v>30.08</v>
      </c>
      <c r="U767" s="35">
        <v>1</v>
      </c>
    </row>
    <row r="768" spans="8:21" x14ac:dyDescent="0.25">
      <c r="H768" s="47">
        <v>25.600200000000001</v>
      </c>
      <c r="I768" s="47">
        <v>54.342860000000002</v>
      </c>
      <c r="T768" s="35">
        <v>30.12</v>
      </c>
      <c r="U768" s="35">
        <v>0</v>
      </c>
    </row>
    <row r="769" spans="8:21" x14ac:dyDescent="0.25">
      <c r="H769" s="47">
        <v>25.620699999999999</v>
      </c>
      <c r="I769" s="47">
        <v>54.571429999999999</v>
      </c>
      <c r="T769" s="35">
        <v>30.16</v>
      </c>
      <c r="U769" s="35">
        <v>0</v>
      </c>
    </row>
    <row r="770" spans="8:21" x14ac:dyDescent="0.25">
      <c r="H770" s="47">
        <v>25.641100000000002</v>
      </c>
      <c r="I770" s="47">
        <v>52.68571</v>
      </c>
      <c r="T770" s="35">
        <v>30.2</v>
      </c>
      <c r="U770" s="35">
        <v>1</v>
      </c>
    </row>
    <row r="771" spans="8:21" x14ac:dyDescent="0.25">
      <c r="H771" s="47">
        <v>25.6615</v>
      </c>
      <c r="I771" s="47">
        <v>48.457140000000003</v>
      </c>
      <c r="T771" s="35">
        <v>30.24</v>
      </c>
      <c r="U771" s="35">
        <v>1</v>
      </c>
    </row>
    <row r="772" spans="8:21" x14ac:dyDescent="0.25">
      <c r="H772" s="47">
        <v>25.681999999999999</v>
      </c>
      <c r="I772" s="47">
        <v>41.857140000000001</v>
      </c>
      <c r="T772" s="35">
        <v>30.28</v>
      </c>
      <c r="U772" s="35">
        <v>0</v>
      </c>
    </row>
    <row r="773" spans="8:21" x14ac:dyDescent="0.25">
      <c r="H773" s="47">
        <v>25.702400000000001</v>
      </c>
      <c r="I773" s="47">
        <v>40.514290000000003</v>
      </c>
      <c r="T773" s="35">
        <v>30.32</v>
      </c>
      <c r="U773" s="35">
        <v>1</v>
      </c>
    </row>
    <row r="774" spans="8:21" x14ac:dyDescent="0.25">
      <c r="H774" s="47">
        <v>25.722899999999999</v>
      </c>
      <c r="I774" s="47">
        <v>39.771430000000002</v>
      </c>
      <c r="T774" s="35">
        <v>30.36</v>
      </c>
      <c r="U774" s="35">
        <v>1</v>
      </c>
    </row>
    <row r="775" spans="8:21" x14ac:dyDescent="0.25">
      <c r="H775" s="47">
        <v>25.743300000000001</v>
      </c>
      <c r="I775" s="47">
        <v>41.31429</v>
      </c>
      <c r="T775" s="35">
        <v>30.4</v>
      </c>
      <c r="U775" s="35">
        <v>0</v>
      </c>
    </row>
    <row r="776" spans="8:21" x14ac:dyDescent="0.25">
      <c r="H776" s="47">
        <v>25.7638</v>
      </c>
      <c r="I776" s="47">
        <v>39.028570000000002</v>
      </c>
      <c r="T776" s="35">
        <v>30.44</v>
      </c>
      <c r="U776" s="35">
        <v>0</v>
      </c>
    </row>
    <row r="777" spans="8:21" x14ac:dyDescent="0.25">
      <c r="H777" s="47">
        <v>25.784199999999998</v>
      </c>
      <c r="I777" s="47">
        <v>41.057139999999997</v>
      </c>
      <c r="T777" s="35">
        <v>30.48</v>
      </c>
      <c r="U777" s="35">
        <v>1</v>
      </c>
    </row>
    <row r="778" spans="8:21" x14ac:dyDescent="0.25">
      <c r="H778" s="47">
        <v>25.8047</v>
      </c>
      <c r="I778" s="47">
        <v>46.142859999999999</v>
      </c>
      <c r="T778" s="35">
        <v>30.52</v>
      </c>
      <c r="U778" s="35">
        <v>1</v>
      </c>
    </row>
    <row r="779" spans="8:21" x14ac:dyDescent="0.25">
      <c r="H779" s="47">
        <v>25.825099999999999</v>
      </c>
      <c r="I779" s="47">
        <v>46.657139999999998</v>
      </c>
      <c r="T779" s="35">
        <v>30.56</v>
      </c>
      <c r="U779" s="35">
        <v>0</v>
      </c>
    </row>
    <row r="780" spans="8:21" x14ac:dyDescent="0.25">
      <c r="H780" s="47">
        <v>25.845600000000001</v>
      </c>
      <c r="I780" s="47">
        <v>35.4</v>
      </c>
      <c r="T780" s="35">
        <v>30.6</v>
      </c>
      <c r="U780" s="35">
        <v>1</v>
      </c>
    </row>
    <row r="781" spans="8:21" x14ac:dyDescent="0.25">
      <c r="H781" s="47">
        <v>25.866</v>
      </c>
      <c r="I781" s="47">
        <v>36.342860000000002</v>
      </c>
      <c r="T781" s="35">
        <v>30.64</v>
      </c>
      <c r="U781" s="35">
        <v>1</v>
      </c>
    </row>
    <row r="782" spans="8:21" x14ac:dyDescent="0.25">
      <c r="H782" s="47">
        <v>25.886399999999998</v>
      </c>
      <c r="I782" s="47">
        <v>40.68571</v>
      </c>
      <c r="T782" s="35">
        <v>30.68</v>
      </c>
      <c r="U782" s="35">
        <v>1</v>
      </c>
    </row>
    <row r="783" spans="8:21" x14ac:dyDescent="0.25">
      <c r="H783" s="47">
        <v>25.9069</v>
      </c>
      <c r="I783" s="47">
        <v>44.31429</v>
      </c>
      <c r="T783" s="35">
        <v>30.72</v>
      </c>
      <c r="U783" s="35">
        <v>0</v>
      </c>
    </row>
    <row r="784" spans="8:21" x14ac:dyDescent="0.25">
      <c r="H784" s="47">
        <v>25.927299999999999</v>
      </c>
      <c r="I784" s="47">
        <v>41.2</v>
      </c>
      <c r="T784" s="35">
        <v>30.76</v>
      </c>
      <c r="U784" s="35">
        <v>0</v>
      </c>
    </row>
    <row r="785" spans="8:21" x14ac:dyDescent="0.25">
      <c r="H785" s="47">
        <v>25.947800000000001</v>
      </c>
      <c r="I785" s="47">
        <v>41.657139999999998</v>
      </c>
      <c r="T785" s="35">
        <v>30.8</v>
      </c>
      <c r="U785" s="35">
        <v>1</v>
      </c>
    </row>
    <row r="786" spans="8:21" x14ac:dyDescent="0.25">
      <c r="H786" s="47">
        <v>25.9682</v>
      </c>
      <c r="I786" s="47">
        <v>38.514290000000003</v>
      </c>
      <c r="T786" s="35">
        <v>30.84</v>
      </c>
      <c r="U786" s="35">
        <v>1</v>
      </c>
    </row>
    <row r="787" spans="8:21" x14ac:dyDescent="0.25">
      <c r="H787" s="47">
        <v>25.988700000000001</v>
      </c>
      <c r="I787" s="47">
        <v>37.342860000000002</v>
      </c>
      <c r="T787" s="35">
        <v>30.88</v>
      </c>
      <c r="U787" s="35">
        <v>0</v>
      </c>
    </row>
    <row r="788" spans="8:21" x14ac:dyDescent="0.25">
      <c r="H788" s="47">
        <v>26.0091</v>
      </c>
      <c r="I788" s="47">
        <v>39.514290000000003</v>
      </c>
      <c r="T788" s="35">
        <v>30.92</v>
      </c>
      <c r="U788" s="35">
        <v>0</v>
      </c>
    </row>
    <row r="789" spans="8:21" x14ac:dyDescent="0.25">
      <c r="H789" s="47">
        <v>26.029599999999999</v>
      </c>
      <c r="I789" s="47">
        <v>35.971429999999998</v>
      </c>
      <c r="T789" s="35">
        <v>30.96</v>
      </c>
      <c r="U789" s="35">
        <v>0</v>
      </c>
    </row>
    <row r="790" spans="8:21" x14ac:dyDescent="0.25">
      <c r="H790" s="47">
        <v>26.05</v>
      </c>
      <c r="I790" s="47">
        <v>37.542859999999997</v>
      </c>
      <c r="T790" s="35">
        <v>31</v>
      </c>
      <c r="U790" s="35">
        <v>1</v>
      </c>
    </row>
    <row r="791" spans="8:21" x14ac:dyDescent="0.25">
      <c r="H791" s="47">
        <v>26.070499999999999</v>
      </c>
      <c r="I791" s="47">
        <v>38.714289999999998</v>
      </c>
      <c r="T791" s="35">
        <v>31.04</v>
      </c>
      <c r="U791" s="35">
        <v>1</v>
      </c>
    </row>
    <row r="792" spans="8:21" x14ac:dyDescent="0.25">
      <c r="H792" s="47">
        <v>26.090900000000001</v>
      </c>
      <c r="I792" s="47">
        <v>40.857140000000001</v>
      </c>
      <c r="T792" s="35">
        <v>31.08</v>
      </c>
      <c r="U792" s="35">
        <v>1</v>
      </c>
    </row>
    <row r="793" spans="8:21" x14ac:dyDescent="0.25">
      <c r="H793" s="47">
        <v>26.1114</v>
      </c>
      <c r="I793" s="47">
        <v>35.714289999999998</v>
      </c>
      <c r="T793" s="35">
        <v>31.12</v>
      </c>
      <c r="U793" s="35">
        <v>0</v>
      </c>
    </row>
    <row r="794" spans="8:21" x14ac:dyDescent="0.25">
      <c r="H794" s="47">
        <v>26.131799999999998</v>
      </c>
      <c r="I794" s="47">
        <v>35.942860000000003</v>
      </c>
      <c r="T794" s="35">
        <v>31.16</v>
      </c>
      <c r="U794" s="35">
        <v>0</v>
      </c>
    </row>
    <row r="795" spans="8:21" x14ac:dyDescent="0.25">
      <c r="H795" s="47">
        <v>26.152200000000001</v>
      </c>
      <c r="I795" s="47">
        <v>32.25714</v>
      </c>
      <c r="T795" s="35">
        <v>31.2</v>
      </c>
      <c r="U795" s="35">
        <v>0</v>
      </c>
    </row>
    <row r="796" spans="8:21" x14ac:dyDescent="0.25">
      <c r="H796" s="47">
        <v>26.172699999999999</v>
      </c>
      <c r="I796" s="47">
        <v>36</v>
      </c>
      <c r="T796" s="35">
        <v>31.24</v>
      </c>
      <c r="U796" s="35">
        <v>1</v>
      </c>
    </row>
    <row r="797" spans="8:21" x14ac:dyDescent="0.25">
      <c r="H797" s="47">
        <v>26.193100000000001</v>
      </c>
      <c r="I797" s="47">
        <v>38.828569999999999</v>
      </c>
      <c r="T797" s="35">
        <v>31.28</v>
      </c>
      <c r="U797" s="35">
        <v>2</v>
      </c>
    </row>
    <row r="798" spans="8:21" x14ac:dyDescent="0.25">
      <c r="H798" s="47">
        <v>26.2136</v>
      </c>
      <c r="I798" s="47">
        <v>35.771430000000002</v>
      </c>
      <c r="T798" s="35">
        <v>31.32</v>
      </c>
      <c r="U798" s="35">
        <v>1</v>
      </c>
    </row>
    <row r="799" spans="8:21" x14ac:dyDescent="0.25">
      <c r="H799" s="47">
        <v>26.234000000000002</v>
      </c>
      <c r="I799" s="47">
        <v>32.142859999999999</v>
      </c>
      <c r="T799" s="35">
        <v>31.36</v>
      </c>
      <c r="U799" s="35">
        <v>0</v>
      </c>
    </row>
    <row r="800" spans="8:21" x14ac:dyDescent="0.25">
      <c r="H800" s="47">
        <v>26.2545</v>
      </c>
      <c r="I800" s="47">
        <v>31.285710000000002</v>
      </c>
      <c r="T800" s="35">
        <v>31.4</v>
      </c>
      <c r="U800" s="35">
        <v>1</v>
      </c>
    </row>
    <row r="801" spans="8:21" x14ac:dyDescent="0.25">
      <c r="H801" s="47">
        <v>26.274899999999999</v>
      </c>
      <c r="I801" s="47">
        <v>37.485709999999997</v>
      </c>
      <c r="T801" s="35">
        <v>31.44</v>
      </c>
      <c r="U801" s="35">
        <v>0</v>
      </c>
    </row>
    <row r="802" spans="8:21" x14ac:dyDescent="0.25">
      <c r="H802" s="47">
        <v>26.295400000000001</v>
      </c>
      <c r="I802" s="47">
        <v>38.4</v>
      </c>
      <c r="T802" s="35">
        <v>31.48</v>
      </c>
      <c r="U802" s="35">
        <v>0</v>
      </c>
    </row>
    <row r="803" spans="8:21" x14ac:dyDescent="0.25">
      <c r="H803" s="47">
        <v>26.315799999999999</v>
      </c>
      <c r="I803" s="47">
        <v>36.342860000000002</v>
      </c>
      <c r="T803" s="35">
        <v>31.52</v>
      </c>
      <c r="U803" s="35">
        <v>0</v>
      </c>
    </row>
    <row r="804" spans="8:21" x14ac:dyDescent="0.25">
      <c r="H804" s="47">
        <v>26.336300000000001</v>
      </c>
      <c r="I804" s="47">
        <v>32.971429999999998</v>
      </c>
      <c r="T804" s="35">
        <v>31.56</v>
      </c>
      <c r="U804" s="35">
        <v>0</v>
      </c>
    </row>
    <row r="805" spans="8:21" x14ac:dyDescent="0.25">
      <c r="H805" s="47">
        <v>26.3567</v>
      </c>
      <c r="I805" s="47">
        <v>39.228569999999998</v>
      </c>
      <c r="T805" s="35">
        <v>31.6</v>
      </c>
      <c r="U805" s="35">
        <v>1</v>
      </c>
    </row>
    <row r="806" spans="8:21" x14ac:dyDescent="0.25">
      <c r="H806" s="47">
        <v>26.377199999999998</v>
      </c>
      <c r="I806" s="47">
        <v>45.68571</v>
      </c>
      <c r="T806" s="35">
        <v>31.64</v>
      </c>
      <c r="U806" s="35">
        <v>1</v>
      </c>
    </row>
    <row r="807" spans="8:21" x14ac:dyDescent="0.25">
      <c r="H807" s="47">
        <v>26.397600000000001</v>
      </c>
      <c r="I807" s="47">
        <v>39.857140000000001</v>
      </c>
      <c r="T807" s="35">
        <v>31.68</v>
      </c>
      <c r="U807" s="35">
        <v>0</v>
      </c>
    </row>
    <row r="808" spans="8:21" x14ac:dyDescent="0.25">
      <c r="H808" s="47">
        <v>26.417999999999999</v>
      </c>
      <c r="I808" s="47">
        <v>39.228569999999998</v>
      </c>
      <c r="T808" s="35">
        <v>31.72</v>
      </c>
      <c r="U808" s="35">
        <v>1</v>
      </c>
    </row>
    <row r="809" spans="8:21" x14ac:dyDescent="0.25">
      <c r="H809" s="47">
        <v>26.438500000000001</v>
      </c>
      <c r="I809" s="47">
        <v>41.2</v>
      </c>
      <c r="T809" s="35">
        <v>31.76</v>
      </c>
      <c r="U809" s="35">
        <v>2</v>
      </c>
    </row>
    <row r="810" spans="8:21" x14ac:dyDescent="0.25">
      <c r="H810" s="47">
        <v>26.4589</v>
      </c>
      <c r="I810" s="47">
        <v>44.828569999999999</v>
      </c>
      <c r="T810" s="35">
        <v>31.8</v>
      </c>
      <c r="U810" s="35">
        <v>2</v>
      </c>
    </row>
    <row r="811" spans="8:21" x14ac:dyDescent="0.25">
      <c r="H811" s="47">
        <v>26.479399999999998</v>
      </c>
      <c r="I811" s="47">
        <v>38.657139999999998</v>
      </c>
      <c r="T811" s="35">
        <v>31.84</v>
      </c>
      <c r="U811" s="35">
        <v>1</v>
      </c>
    </row>
    <row r="812" spans="8:21" x14ac:dyDescent="0.25">
      <c r="H812" s="47">
        <v>26.4998</v>
      </c>
      <c r="I812" s="47">
        <v>38.31429</v>
      </c>
      <c r="T812" s="35">
        <v>31.88</v>
      </c>
      <c r="U812" s="35">
        <v>0</v>
      </c>
    </row>
    <row r="813" spans="8:21" x14ac:dyDescent="0.25">
      <c r="H813" s="47">
        <v>26.520299999999999</v>
      </c>
      <c r="I813" s="47">
        <v>33.799999999999997</v>
      </c>
      <c r="T813" s="35">
        <v>31.92</v>
      </c>
      <c r="U813" s="35">
        <v>0</v>
      </c>
    </row>
    <row r="814" spans="8:21" x14ac:dyDescent="0.25">
      <c r="H814" s="47">
        <v>26.540700000000001</v>
      </c>
      <c r="I814" s="47">
        <v>39</v>
      </c>
      <c r="T814" s="35">
        <v>31.96</v>
      </c>
      <c r="U814" s="35">
        <v>1</v>
      </c>
    </row>
    <row r="815" spans="8:21" x14ac:dyDescent="0.25">
      <c r="H815" s="47">
        <v>26.561199999999999</v>
      </c>
      <c r="I815" s="47">
        <v>39.6</v>
      </c>
      <c r="T815" s="35">
        <v>32</v>
      </c>
      <c r="U815" s="35">
        <v>0</v>
      </c>
    </row>
    <row r="816" spans="8:21" x14ac:dyDescent="0.25">
      <c r="H816" s="47">
        <v>26.581600000000002</v>
      </c>
      <c r="I816" s="47">
        <v>43.485709999999997</v>
      </c>
      <c r="T816" s="35">
        <v>32.04</v>
      </c>
      <c r="U816" s="35">
        <v>0</v>
      </c>
    </row>
    <row r="817" spans="8:21" x14ac:dyDescent="0.25">
      <c r="H817" s="47">
        <v>26.6021</v>
      </c>
      <c r="I817" s="47">
        <v>36.714289999999998</v>
      </c>
      <c r="T817" s="35">
        <v>32.08</v>
      </c>
      <c r="U817" s="35">
        <v>1</v>
      </c>
    </row>
    <row r="818" spans="8:21" x14ac:dyDescent="0.25">
      <c r="H818" s="47">
        <v>26.622499999999999</v>
      </c>
      <c r="I818" s="47">
        <v>39.31429</v>
      </c>
      <c r="T818" s="35">
        <v>32.119999999999997</v>
      </c>
      <c r="U818" s="35">
        <v>1</v>
      </c>
    </row>
    <row r="819" spans="8:21" x14ac:dyDescent="0.25">
      <c r="H819" s="47">
        <v>26.642900000000001</v>
      </c>
      <c r="I819" s="47">
        <v>39.028570000000002</v>
      </c>
      <c r="T819" s="35">
        <v>32.159999999999997</v>
      </c>
      <c r="U819" s="35">
        <v>0</v>
      </c>
    </row>
    <row r="820" spans="8:21" x14ac:dyDescent="0.25">
      <c r="H820" s="47">
        <v>26.663399999999999</v>
      </c>
      <c r="I820" s="47">
        <v>38.057139999999997</v>
      </c>
      <c r="T820" s="35">
        <v>32.200000000000003</v>
      </c>
      <c r="U820" s="35">
        <v>0</v>
      </c>
    </row>
    <row r="821" spans="8:21" x14ac:dyDescent="0.25">
      <c r="H821" s="47">
        <v>26.683800000000002</v>
      </c>
      <c r="I821" s="47">
        <v>33</v>
      </c>
      <c r="T821" s="35">
        <v>32.24</v>
      </c>
      <c r="U821" s="35">
        <v>1</v>
      </c>
    </row>
    <row r="822" spans="8:21" x14ac:dyDescent="0.25">
      <c r="H822" s="47">
        <v>26.7043</v>
      </c>
      <c r="I822" s="47">
        <v>34.514290000000003</v>
      </c>
      <c r="T822" s="35">
        <v>32.28</v>
      </c>
      <c r="U822" s="35">
        <v>1</v>
      </c>
    </row>
    <row r="823" spans="8:21" x14ac:dyDescent="0.25">
      <c r="H823" s="47">
        <v>26.724699999999999</v>
      </c>
      <c r="I823" s="47">
        <v>37.4</v>
      </c>
      <c r="T823" s="35">
        <v>32.32</v>
      </c>
      <c r="U823" s="35">
        <v>0</v>
      </c>
    </row>
    <row r="824" spans="8:21" x14ac:dyDescent="0.25">
      <c r="H824" s="47">
        <v>26.745200000000001</v>
      </c>
      <c r="I824" s="47">
        <v>37.74286</v>
      </c>
      <c r="T824" s="35">
        <v>32.36</v>
      </c>
      <c r="U824" s="35">
        <v>0</v>
      </c>
    </row>
    <row r="825" spans="8:21" x14ac:dyDescent="0.25">
      <c r="H825" s="47">
        <v>26.765599999999999</v>
      </c>
      <c r="I825" s="47">
        <v>32.285710000000002</v>
      </c>
      <c r="T825" s="35">
        <v>32.4</v>
      </c>
      <c r="U825" s="35">
        <v>0</v>
      </c>
    </row>
    <row r="826" spans="8:21" x14ac:dyDescent="0.25">
      <c r="H826" s="47">
        <v>26.786100000000001</v>
      </c>
      <c r="I826" s="47">
        <v>34.4</v>
      </c>
      <c r="T826" s="35">
        <v>32.44</v>
      </c>
      <c r="U826" s="35">
        <v>1</v>
      </c>
    </row>
    <row r="827" spans="8:21" x14ac:dyDescent="0.25">
      <c r="H827" s="47">
        <v>26.8065</v>
      </c>
      <c r="I827" s="47">
        <v>41.2</v>
      </c>
      <c r="T827" s="35">
        <v>32.479999999999997</v>
      </c>
      <c r="U827" s="35">
        <v>0</v>
      </c>
    </row>
    <row r="828" spans="8:21" x14ac:dyDescent="0.25">
      <c r="H828" s="47">
        <v>26.827000000000002</v>
      </c>
      <c r="I828" s="47">
        <v>46.714289999999998</v>
      </c>
      <c r="T828" s="35">
        <v>32.520000000000003</v>
      </c>
      <c r="U828" s="35">
        <v>0</v>
      </c>
    </row>
    <row r="829" spans="8:21" x14ac:dyDescent="0.25">
      <c r="H829" s="47">
        <v>26.8474</v>
      </c>
      <c r="I829" s="47">
        <v>40.200000000000003</v>
      </c>
      <c r="T829" s="35">
        <v>32.56</v>
      </c>
      <c r="U829" s="35">
        <v>1</v>
      </c>
    </row>
    <row r="830" spans="8:21" x14ac:dyDescent="0.25">
      <c r="H830" s="47">
        <v>26.867899999999999</v>
      </c>
      <c r="I830" s="47">
        <v>34.971429999999998</v>
      </c>
      <c r="T830" s="35">
        <v>32.6</v>
      </c>
      <c r="U830" s="35">
        <v>1</v>
      </c>
    </row>
    <row r="831" spans="8:21" x14ac:dyDescent="0.25">
      <c r="H831" s="47">
        <v>26.888300000000001</v>
      </c>
      <c r="I831" s="47">
        <v>35.68571</v>
      </c>
      <c r="T831" s="35">
        <v>32.64</v>
      </c>
      <c r="U831" s="35">
        <v>0</v>
      </c>
    </row>
    <row r="832" spans="8:21" x14ac:dyDescent="0.25">
      <c r="H832" s="47">
        <v>26.9087</v>
      </c>
      <c r="I832" s="47">
        <v>39.514290000000003</v>
      </c>
      <c r="T832" s="35">
        <v>32.68</v>
      </c>
      <c r="U832" s="35">
        <v>0</v>
      </c>
    </row>
    <row r="833" spans="8:21" x14ac:dyDescent="0.25">
      <c r="H833" s="47">
        <v>26.929200000000002</v>
      </c>
      <c r="I833" s="47">
        <v>41.885710000000003</v>
      </c>
      <c r="T833" s="35">
        <v>32.72</v>
      </c>
      <c r="U833" s="35">
        <v>0</v>
      </c>
    </row>
    <row r="834" spans="8:21" x14ac:dyDescent="0.25">
      <c r="H834" s="47">
        <v>26.9496</v>
      </c>
      <c r="I834" s="47">
        <v>44.428570000000001</v>
      </c>
      <c r="T834" s="35">
        <v>32.76</v>
      </c>
      <c r="U834" s="35">
        <v>1</v>
      </c>
    </row>
    <row r="835" spans="8:21" x14ac:dyDescent="0.25">
      <c r="H835" s="47">
        <v>26.970099999999999</v>
      </c>
      <c r="I835" s="47">
        <v>43.31429</v>
      </c>
      <c r="T835" s="35">
        <v>32.799999999999997</v>
      </c>
      <c r="U835" s="35">
        <v>0</v>
      </c>
    </row>
    <row r="836" spans="8:21" x14ac:dyDescent="0.25">
      <c r="H836" s="47">
        <v>26.990500000000001</v>
      </c>
      <c r="I836" s="47">
        <v>42.057139999999997</v>
      </c>
      <c r="T836" s="35">
        <v>32.840000000000003</v>
      </c>
      <c r="U836" s="35">
        <v>0</v>
      </c>
    </row>
    <row r="837" spans="8:21" x14ac:dyDescent="0.25">
      <c r="H837" s="47">
        <v>27.010999999999999</v>
      </c>
      <c r="I837" s="47">
        <v>41.142859999999999</v>
      </c>
      <c r="T837" s="35">
        <v>32.880000000000003</v>
      </c>
      <c r="U837" s="35">
        <v>1</v>
      </c>
    </row>
    <row r="838" spans="8:21" x14ac:dyDescent="0.25">
      <c r="H838" s="47">
        <v>27.031400000000001</v>
      </c>
      <c r="I838" s="47">
        <v>46.085709999999999</v>
      </c>
      <c r="T838" s="35">
        <v>32.92</v>
      </c>
      <c r="U838" s="35">
        <v>1</v>
      </c>
    </row>
    <row r="839" spans="8:21" x14ac:dyDescent="0.25">
      <c r="H839" s="47">
        <v>27.0519</v>
      </c>
      <c r="I839" s="47">
        <v>44.828569999999999</v>
      </c>
      <c r="T839" s="35">
        <v>32.96</v>
      </c>
      <c r="U839" s="35">
        <v>0</v>
      </c>
    </row>
    <row r="840" spans="8:21" x14ac:dyDescent="0.25">
      <c r="H840" s="47">
        <v>27.072299999999998</v>
      </c>
      <c r="I840" s="47">
        <v>42.8</v>
      </c>
      <c r="T840" s="35">
        <v>33</v>
      </c>
      <c r="U840" s="35">
        <v>0</v>
      </c>
    </row>
    <row r="841" spans="8:21" x14ac:dyDescent="0.25">
      <c r="H841" s="47">
        <v>27.0928</v>
      </c>
      <c r="I841" s="47">
        <v>41.028570000000002</v>
      </c>
      <c r="T841" s="35">
        <v>33.04</v>
      </c>
      <c r="U841" s="35">
        <v>0</v>
      </c>
    </row>
    <row r="842" spans="8:21" x14ac:dyDescent="0.25">
      <c r="H842" s="47">
        <v>27.113199999999999</v>
      </c>
      <c r="I842" s="47">
        <v>38.485709999999997</v>
      </c>
      <c r="T842" s="35">
        <v>33.08</v>
      </c>
      <c r="U842" s="35">
        <v>1</v>
      </c>
    </row>
    <row r="843" spans="8:21" x14ac:dyDescent="0.25">
      <c r="H843" s="47">
        <v>27.133600000000001</v>
      </c>
      <c r="I843" s="47">
        <v>36.285710000000002</v>
      </c>
      <c r="T843" s="35">
        <v>33.119999999999997</v>
      </c>
      <c r="U843" s="35">
        <v>0</v>
      </c>
    </row>
    <row r="844" spans="8:21" x14ac:dyDescent="0.25">
      <c r="H844" s="47">
        <v>27.1541</v>
      </c>
      <c r="I844" s="47">
        <v>32.31429</v>
      </c>
      <c r="T844" s="35">
        <v>33.159999999999997</v>
      </c>
      <c r="U844" s="35">
        <v>1</v>
      </c>
    </row>
    <row r="845" spans="8:21" x14ac:dyDescent="0.25">
      <c r="H845" s="47">
        <v>27.174499999999998</v>
      </c>
      <c r="I845" s="47">
        <v>32.571429999999999</v>
      </c>
      <c r="T845" s="35">
        <v>33.200000000000003</v>
      </c>
      <c r="U845" s="35">
        <v>0</v>
      </c>
    </row>
    <row r="846" spans="8:21" x14ac:dyDescent="0.25">
      <c r="H846" s="47">
        <v>27.195</v>
      </c>
      <c r="I846" s="47">
        <v>31.457139999999999</v>
      </c>
      <c r="T846" s="35">
        <v>33.24</v>
      </c>
      <c r="U846" s="35">
        <v>0</v>
      </c>
    </row>
    <row r="847" spans="8:21" x14ac:dyDescent="0.25">
      <c r="H847" s="47">
        <v>27.215399999999999</v>
      </c>
      <c r="I847" s="47">
        <v>34.771430000000002</v>
      </c>
      <c r="T847" s="35">
        <v>33.28</v>
      </c>
      <c r="U847" s="35">
        <v>0</v>
      </c>
    </row>
    <row r="848" spans="8:21" x14ac:dyDescent="0.25">
      <c r="H848" s="47">
        <v>27.235900000000001</v>
      </c>
      <c r="I848" s="47">
        <v>42.485709999999997</v>
      </c>
      <c r="T848" s="35">
        <v>33.32</v>
      </c>
      <c r="U848" s="35">
        <v>0</v>
      </c>
    </row>
    <row r="849" spans="8:21" x14ac:dyDescent="0.25">
      <c r="H849" s="47">
        <v>27.2563</v>
      </c>
      <c r="I849" s="47">
        <v>41.628570000000003</v>
      </c>
      <c r="T849" s="35">
        <v>33.36</v>
      </c>
      <c r="U849" s="35">
        <v>1</v>
      </c>
    </row>
    <row r="850" spans="8:21" x14ac:dyDescent="0.25">
      <c r="H850" s="47">
        <v>27.276800000000001</v>
      </c>
      <c r="I850" s="47">
        <v>37.885710000000003</v>
      </c>
      <c r="T850" s="35">
        <v>33.4</v>
      </c>
      <c r="U850" s="35">
        <v>1</v>
      </c>
    </row>
    <row r="851" spans="8:21" x14ac:dyDescent="0.25">
      <c r="H851" s="47">
        <v>27.2972</v>
      </c>
      <c r="I851" s="47">
        <v>33.885710000000003</v>
      </c>
      <c r="T851" s="35">
        <v>33.44</v>
      </c>
      <c r="U851" s="35">
        <v>0</v>
      </c>
    </row>
    <row r="852" spans="8:21" x14ac:dyDescent="0.25">
      <c r="H852" s="47">
        <v>27.317699999999999</v>
      </c>
      <c r="I852" s="47">
        <v>37.028570000000002</v>
      </c>
      <c r="T852" s="35">
        <v>33.479999999999997</v>
      </c>
      <c r="U852" s="35">
        <v>0</v>
      </c>
    </row>
    <row r="853" spans="8:21" x14ac:dyDescent="0.25">
      <c r="H853" s="47">
        <v>27.338100000000001</v>
      </c>
      <c r="I853" s="47">
        <v>33.799999999999997</v>
      </c>
      <c r="T853" s="35">
        <v>33.520000000000003</v>
      </c>
      <c r="U853" s="35">
        <v>0</v>
      </c>
    </row>
    <row r="854" spans="8:21" x14ac:dyDescent="0.25">
      <c r="H854" s="47">
        <v>27.358599999999999</v>
      </c>
      <c r="I854" s="47">
        <v>38.028570000000002</v>
      </c>
      <c r="T854" s="35">
        <v>33.56</v>
      </c>
      <c r="U854" s="35">
        <v>0</v>
      </c>
    </row>
    <row r="855" spans="8:21" x14ac:dyDescent="0.25">
      <c r="H855" s="47">
        <v>27.379000000000001</v>
      </c>
      <c r="I855" s="47">
        <v>39.485709999999997</v>
      </c>
      <c r="T855" s="35">
        <v>33.6</v>
      </c>
      <c r="U855" s="35">
        <v>0</v>
      </c>
    </row>
    <row r="856" spans="8:21" x14ac:dyDescent="0.25">
      <c r="H856" s="47">
        <v>27.3994</v>
      </c>
      <c r="I856" s="47">
        <v>44.971429999999998</v>
      </c>
      <c r="T856" s="35">
        <v>33.64</v>
      </c>
      <c r="U856" s="35">
        <v>1</v>
      </c>
    </row>
    <row r="857" spans="8:21" x14ac:dyDescent="0.25">
      <c r="H857" s="47">
        <v>27.419899999999998</v>
      </c>
      <c r="I857" s="47">
        <v>40</v>
      </c>
      <c r="T857" s="35">
        <v>33.68</v>
      </c>
      <c r="U857" s="35">
        <v>0</v>
      </c>
    </row>
    <row r="858" spans="8:21" x14ac:dyDescent="0.25">
      <c r="H858" s="47">
        <v>27.440300000000001</v>
      </c>
      <c r="I858" s="47">
        <v>37.771430000000002</v>
      </c>
      <c r="T858" s="35">
        <v>33.72</v>
      </c>
      <c r="U858" s="35">
        <v>1</v>
      </c>
    </row>
    <row r="859" spans="8:21" x14ac:dyDescent="0.25">
      <c r="H859" s="47">
        <v>27.460799999999999</v>
      </c>
      <c r="I859" s="47">
        <v>35.114289999999997</v>
      </c>
      <c r="T859" s="35">
        <v>33.76</v>
      </c>
      <c r="U859" s="35">
        <v>0</v>
      </c>
    </row>
    <row r="860" spans="8:21" x14ac:dyDescent="0.25">
      <c r="H860" s="47">
        <v>27.481200000000001</v>
      </c>
      <c r="I860" s="47">
        <v>41.31429</v>
      </c>
      <c r="T860" s="35">
        <v>33.799999999999997</v>
      </c>
      <c r="U860" s="35">
        <v>0</v>
      </c>
    </row>
    <row r="861" spans="8:21" x14ac:dyDescent="0.25">
      <c r="H861" s="47">
        <v>27.5017</v>
      </c>
      <c r="I861" s="47">
        <v>43.428570000000001</v>
      </c>
      <c r="T861" s="35">
        <v>33.840000000000003</v>
      </c>
      <c r="U861" s="35">
        <v>1</v>
      </c>
    </row>
    <row r="862" spans="8:21" x14ac:dyDescent="0.25">
      <c r="H862" s="47">
        <v>27.522099999999998</v>
      </c>
      <c r="I862" s="47">
        <v>46.028570000000002</v>
      </c>
      <c r="T862" s="35">
        <v>33.880000000000003</v>
      </c>
      <c r="U862" s="35">
        <v>1</v>
      </c>
    </row>
    <row r="863" spans="8:21" x14ac:dyDescent="0.25">
      <c r="H863" s="47">
        <v>27.5426</v>
      </c>
      <c r="I863" s="47">
        <v>45.25714</v>
      </c>
      <c r="T863" s="35">
        <v>33.92</v>
      </c>
      <c r="U863" s="35">
        <v>0</v>
      </c>
    </row>
    <row r="864" spans="8:21" x14ac:dyDescent="0.25">
      <c r="H864" s="47">
        <v>27.562999999999999</v>
      </c>
      <c r="I864" s="47">
        <v>42.914290000000001</v>
      </c>
      <c r="T864" s="35">
        <v>33.96</v>
      </c>
      <c r="U864" s="35">
        <v>0</v>
      </c>
    </row>
    <row r="865" spans="8:21" x14ac:dyDescent="0.25">
      <c r="H865" s="47">
        <v>27.583500000000001</v>
      </c>
      <c r="I865" s="47">
        <v>38.085709999999999</v>
      </c>
      <c r="T865" s="35">
        <v>34</v>
      </c>
      <c r="U865" s="35">
        <v>0</v>
      </c>
    </row>
    <row r="866" spans="8:21" x14ac:dyDescent="0.25">
      <c r="H866" s="47">
        <v>27.603899999999999</v>
      </c>
      <c r="I866" s="47">
        <v>42.485709999999997</v>
      </c>
      <c r="T866" s="35">
        <v>34.04</v>
      </c>
      <c r="U866" s="35">
        <v>0</v>
      </c>
    </row>
    <row r="867" spans="8:21" x14ac:dyDescent="0.25">
      <c r="H867" s="47">
        <v>27.624300000000002</v>
      </c>
      <c r="I867" s="47">
        <v>38.74286</v>
      </c>
      <c r="T867" s="35">
        <v>34.08</v>
      </c>
      <c r="U867" s="35">
        <v>1</v>
      </c>
    </row>
    <row r="868" spans="8:21" x14ac:dyDescent="0.25">
      <c r="H868" s="47">
        <v>27.6448</v>
      </c>
      <c r="I868" s="47">
        <v>40.542859999999997</v>
      </c>
      <c r="T868" s="35">
        <v>34.119999999999997</v>
      </c>
      <c r="U868" s="35">
        <v>1</v>
      </c>
    </row>
    <row r="869" spans="8:21" x14ac:dyDescent="0.25">
      <c r="H869" s="47">
        <v>27.665199999999999</v>
      </c>
      <c r="I869" s="47">
        <v>38.942860000000003</v>
      </c>
      <c r="T869" s="35">
        <v>34.159999999999997</v>
      </c>
      <c r="U869" s="35">
        <v>0</v>
      </c>
    </row>
    <row r="870" spans="8:21" x14ac:dyDescent="0.25">
      <c r="H870" s="47">
        <v>27.685700000000001</v>
      </c>
      <c r="I870" s="47">
        <v>45.228569999999998</v>
      </c>
      <c r="T870" s="35">
        <v>34.200000000000003</v>
      </c>
      <c r="U870" s="35">
        <v>0</v>
      </c>
    </row>
    <row r="871" spans="8:21" x14ac:dyDescent="0.25">
      <c r="H871" s="47">
        <v>27.706099999999999</v>
      </c>
      <c r="I871" s="47">
        <v>38.771430000000002</v>
      </c>
      <c r="T871" s="35">
        <v>34.24</v>
      </c>
      <c r="U871" s="35">
        <v>1</v>
      </c>
    </row>
    <row r="872" spans="8:21" x14ac:dyDescent="0.25">
      <c r="H872" s="47">
        <v>27.726600000000001</v>
      </c>
      <c r="I872" s="47">
        <v>37.885710000000003</v>
      </c>
      <c r="T872" s="35">
        <v>34.28</v>
      </c>
      <c r="U872" s="35">
        <v>1</v>
      </c>
    </row>
    <row r="873" spans="8:21" x14ac:dyDescent="0.25">
      <c r="H873" s="47">
        <v>27.747</v>
      </c>
      <c r="I873" s="47">
        <v>41.74286</v>
      </c>
      <c r="T873" s="35">
        <v>34.32</v>
      </c>
      <c r="U873" s="35">
        <v>0</v>
      </c>
    </row>
    <row r="874" spans="8:21" x14ac:dyDescent="0.25">
      <c r="H874" s="47">
        <v>27.767499999999998</v>
      </c>
      <c r="I874" s="47">
        <v>44.028570000000002</v>
      </c>
      <c r="T874" s="35">
        <v>34.36</v>
      </c>
      <c r="U874" s="35">
        <v>0</v>
      </c>
    </row>
    <row r="875" spans="8:21" x14ac:dyDescent="0.25">
      <c r="H875" s="47">
        <v>27.7879</v>
      </c>
      <c r="I875" s="47">
        <v>39.885710000000003</v>
      </c>
      <c r="T875" s="35">
        <v>34.4</v>
      </c>
      <c r="U875" s="35">
        <v>0</v>
      </c>
    </row>
    <row r="876" spans="8:21" x14ac:dyDescent="0.25">
      <c r="H876" s="47">
        <v>27.808399999999999</v>
      </c>
      <c r="I876" s="47">
        <v>37.714289999999998</v>
      </c>
      <c r="T876" s="35">
        <v>34.44</v>
      </c>
      <c r="U876" s="35">
        <v>0</v>
      </c>
    </row>
    <row r="877" spans="8:21" x14ac:dyDescent="0.25">
      <c r="H877" s="47">
        <v>27.828800000000001</v>
      </c>
      <c r="I877" s="47">
        <v>42.657139999999998</v>
      </c>
      <c r="T877" s="35">
        <v>34.479999999999997</v>
      </c>
      <c r="U877" s="35">
        <v>0</v>
      </c>
    </row>
    <row r="878" spans="8:21" x14ac:dyDescent="0.25">
      <c r="H878" s="47">
        <v>27.849299999999999</v>
      </c>
      <c r="I878" s="47">
        <v>44.6</v>
      </c>
      <c r="T878" s="35">
        <v>34.520000000000003</v>
      </c>
      <c r="U878" s="35">
        <v>1</v>
      </c>
    </row>
    <row r="879" spans="8:21" x14ac:dyDescent="0.25">
      <c r="H879" s="47">
        <v>27.869700000000002</v>
      </c>
      <c r="I879" s="47">
        <v>41.2</v>
      </c>
      <c r="T879" s="35">
        <v>34.56</v>
      </c>
      <c r="U879" s="35">
        <v>3</v>
      </c>
    </row>
    <row r="880" spans="8:21" x14ac:dyDescent="0.25">
      <c r="H880" s="47">
        <v>27.8901</v>
      </c>
      <c r="I880" s="47">
        <v>35.714289999999998</v>
      </c>
      <c r="T880" s="35">
        <v>34.6</v>
      </c>
      <c r="U880" s="35">
        <v>1</v>
      </c>
    </row>
    <row r="881" spans="8:21" x14ac:dyDescent="0.25">
      <c r="H881" s="47">
        <v>27.910599999999999</v>
      </c>
      <c r="I881" s="47">
        <v>30.714289999999998</v>
      </c>
      <c r="T881" s="35">
        <v>34.64</v>
      </c>
      <c r="U881" s="35">
        <v>0</v>
      </c>
    </row>
    <row r="882" spans="8:21" x14ac:dyDescent="0.25">
      <c r="H882" s="47">
        <v>27.931000000000001</v>
      </c>
      <c r="I882" s="47">
        <v>35.942860000000003</v>
      </c>
      <c r="T882" s="35">
        <v>34.68</v>
      </c>
      <c r="U882" s="35">
        <v>0</v>
      </c>
    </row>
    <row r="883" spans="8:21" x14ac:dyDescent="0.25">
      <c r="H883" s="47">
        <v>27.951499999999999</v>
      </c>
      <c r="I883" s="47">
        <v>37.057139999999997</v>
      </c>
      <c r="T883" s="35">
        <v>34.72</v>
      </c>
      <c r="U883" s="35">
        <v>0</v>
      </c>
    </row>
    <row r="884" spans="8:21" x14ac:dyDescent="0.25">
      <c r="H884" s="47">
        <v>27.971900000000002</v>
      </c>
      <c r="I884" s="47">
        <v>38.25714</v>
      </c>
      <c r="T884" s="35">
        <v>34.76</v>
      </c>
      <c r="U884" s="35">
        <v>1</v>
      </c>
    </row>
    <row r="885" spans="8:21" x14ac:dyDescent="0.25">
      <c r="H885" s="47">
        <v>27.9924</v>
      </c>
      <c r="I885" s="47">
        <v>38.25714</v>
      </c>
      <c r="T885" s="35">
        <v>34.799999999999997</v>
      </c>
      <c r="U885" s="35">
        <v>1</v>
      </c>
    </row>
    <row r="886" spans="8:21" x14ac:dyDescent="0.25">
      <c r="H886" s="47">
        <v>28.012799999999999</v>
      </c>
      <c r="I886" s="47">
        <v>43.428570000000001</v>
      </c>
      <c r="T886" s="35">
        <v>34.840000000000003</v>
      </c>
      <c r="U886" s="35">
        <v>1</v>
      </c>
    </row>
    <row r="887" spans="8:21" x14ac:dyDescent="0.25">
      <c r="H887" s="47">
        <v>28.033300000000001</v>
      </c>
      <c r="I887" s="47">
        <v>40.542859999999997</v>
      </c>
      <c r="T887" s="35">
        <v>34.880000000000003</v>
      </c>
      <c r="U887" s="35">
        <v>0</v>
      </c>
    </row>
    <row r="888" spans="8:21" x14ac:dyDescent="0.25">
      <c r="H888" s="47">
        <v>28.053699999999999</v>
      </c>
      <c r="I888" s="47">
        <v>39.485709999999997</v>
      </c>
      <c r="T888" s="35">
        <v>34.92</v>
      </c>
      <c r="U888" s="35">
        <v>1</v>
      </c>
    </row>
    <row r="889" spans="8:21" x14ac:dyDescent="0.25">
      <c r="H889" s="47">
        <v>28.074200000000001</v>
      </c>
      <c r="I889" s="47">
        <v>45.028570000000002</v>
      </c>
      <c r="T889" s="35">
        <v>34.96</v>
      </c>
      <c r="U889" s="35">
        <v>0</v>
      </c>
    </row>
    <row r="890" spans="8:21" x14ac:dyDescent="0.25">
      <c r="H890" s="47">
        <v>28.0946</v>
      </c>
      <c r="I890" s="47">
        <v>42.371429999999997</v>
      </c>
      <c r="T890" s="35">
        <v>35</v>
      </c>
      <c r="U890" s="35">
        <v>0</v>
      </c>
    </row>
    <row r="891" spans="8:21" x14ac:dyDescent="0.25">
      <c r="H891" s="47">
        <v>28.115100000000002</v>
      </c>
      <c r="I891" s="47">
        <v>40.028570000000002</v>
      </c>
      <c r="T891" s="35">
        <v>35.04</v>
      </c>
      <c r="U891" s="35">
        <v>0</v>
      </c>
    </row>
    <row r="892" spans="8:21" x14ac:dyDescent="0.25">
      <c r="H892" s="47">
        <v>28.1355</v>
      </c>
      <c r="I892" s="47">
        <v>43.8</v>
      </c>
      <c r="T892" s="35">
        <v>35.08</v>
      </c>
      <c r="U892" s="35">
        <v>0</v>
      </c>
    </row>
    <row r="893" spans="8:21" x14ac:dyDescent="0.25">
      <c r="H893" s="47">
        <v>28.155899999999999</v>
      </c>
      <c r="I893" s="47">
        <v>46.714289999999998</v>
      </c>
      <c r="T893" s="35">
        <v>35.119999999999997</v>
      </c>
      <c r="U893" s="35">
        <v>0</v>
      </c>
    </row>
    <row r="894" spans="8:21" x14ac:dyDescent="0.25">
      <c r="H894" s="47">
        <v>28.176400000000001</v>
      </c>
      <c r="I894" s="47">
        <v>43.057139999999997</v>
      </c>
      <c r="T894" s="35">
        <v>35.159999999999997</v>
      </c>
      <c r="U894" s="35">
        <v>0</v>
      </c>
    </row>
    <row r="895" spans="8:21" x14ac:dyDescent="0.25">
      <c r="H895" s="47">
        <v>28.1968</v>
      </c>
      <c r="I895" s="47">
        <v>38.457140000000003</v>
      </c>
      <c r="T895" s="35">
        <v>35.200000000000003</v>
      </c>
      <c r="U895" s="35">
        <v>1</v>
      </c>
    </row>
    <row r="896" spans="8:21" x14ac:dyDescent="0.25">
      <c r="H896" s="47">
        <v>28.217300000000002</v>
      </c>
      <c r="I896" s="47">
        <v>42.171430000000001</v>
      </c>
      <c r="T896" s="35">
        <v>35.24</v>
      </c>
      <c r="U896" s="35">
        <v>0</v>
      </c>
    </row>
    <row r="897" spans="8:21" x14ac:dyDescent="0.25">
      <c r="H897" s="47">
        <v>28.2377</v>
      </c>
      <c r="I897" s="47">
        <v>41.828569999999999</v>
      </c>
      <c r="T897" s="35">
        <v>35.28</v>
      </c>
      <c r="U897" s="35">
        <v>0</v>
      </c>
    </row>
    <row r="898" spans="8:21" x14ac:dyDescent="0.25">
      <c r="H898" s="47">
        <v>28.258199999999999</v>
      </c>
      <c r="I898" s="47">
        <v>37.74286</v>
      </c>
      <c r="T898" s="35">
        <v>35.32</v>
      </c>
      <c r="U898" s="35">
        <v>0</v>
      </c>
    </row>
    <row r="899" spans="8:21" x14ac:dyDescent="0.25">
      <c r="H899" s="47">
        <v>28.278600000000001</v>
      </c>
      <c r="I899" s="47">
        <v>37.485709999999997</v>
      </c>
      <c r="T899" s="35">
        <v>35.36</v>
      </c>
      <c r="U899" s="35">
        <v>0</v>
      </c>
    </row>
    <row r="900" spans="8:21" x14ac:dyDescent="0.25">
      <c r="H900" s="47">
        <v>28.299099999999999</v>
      </c>
      <c r="I900" s="47">
        <v>47.2</v>
      </c>
      <c r="T900" s="35">
        <v>35.4</v>
      </c>
      <c r="U900" s="35">
        <v>0</v>
      </c>
    </row>
    <row r="901" spans="8:21" x14ac:dyDescent="0.25">
      <c r="H901" s="47">
        <v>28.319500000000001</v>
      </c>
      <c r="I901" s="47">
        <v>49.285710000000002</v>
      </c>
      <c r="T901" s="35">
        <v>35.44</v>
      </c>
      <c r="U901" s="35">
        <v>1</v>
      </c>
    </row>
    <row r="902" spans="8:21" x14ac:dyDescent="0.25">
      <c r="H902" s="47">
        <v>28.34</v>
      </c>
      <c r="I902" s="47">
        <v>43.914290000000001</v>
      </c>
      <c r="T902" s="35">
        <v>35.479999999999997</v>
      </c>
      <c r="U902" s="35">
        <v>1</v>
      </c>
    </row>
    <row r="903" spans="8:21" x14ac:dyDescent="0.25">
      <c r="H903" s="47">
        <v>28.360399999999998</v>
      </c>
      <c r="I903" s="47">
        <v>44.6</v>
      </c>
      <c r="T903" s="35">
        <v>35.520000000000003</v>
      </c>
      <c r="U903" s="35">
        <v>0</v>
      </c>
    </row>
    <row r="904" spans="8:21" x14ac:dyDescent="0.25">
      <c r="H904" s="47">
        <v>28.380800000000001</v>
      </c>
      <c r="I904" s="47">
        <v>51.885710000000003</v>
      </c>
      <c r="T904" s="35">
        <v>35.56</v>
      </c>
      <c r="U904" s="35">
        <v>0</v>
      </c>
    </row>
    <row r="905" spans="8:21" x14ac:dyDescent="0.25">
      <c r="H905" s="47">
        <v>28.401299999999999</v>
      </c>
      <c r="I905" s="47">
        <v>46.085709999999999</v>
      </c>
      <c r="T905" s="35">
        <v>35.6</v>
      </c>
      <c r="U905" s="35">
        <v>1</v>
      </c>
    </row>
    <row r="906" spans="8:21" x14ac:dyDescent="0.25">
      <c r="H906" s="47">
        <v>28.421700000000001</v>
      </c>
      <c r="I906" s="47">
        <v>44.142859999999999</v>
      </c>
      <c r="T906" s="35">
        <v>35.64</v>
      </c>
      <c r="U906" s="35">
        <v>0</v>
      </c>
    </row>
    <row r="907" spans="8:21" x14ac:dyDescent="0.25">
      <c r="H907" s="47">
        <v>28.4422</v>
      </c>
      <c r="I907" s="47">
        <v>39.828569999999999</v>
      </c>
      <c r="T907" s="35">
        <v>35.68</v>
      </c>
      <c r="U907" s="35">
        <v>0</v>
      </c>
    </row>
    <row r="908" spans="8:21" x14ac:dyDescent="0.25">
      <c r="H908" s="47">
        <v>28.462599999999998</v>
      </c>
      <c r="I908" s="47">
        <v>41.657139999999998</v>
      </c>
      <c r="T908" s="35">
        <v>35.72</v>
      </c>
      <c r="U908" s="35">
        <v>0</v>
      </c>
    </row>
    <row r="909" spans="8:21" x14ac:dyDescent="0.25">
      <c r="H909" s="47">
        <v>28.4831</v>
      </c>
      <c r="I909" s="47">
        <v>44.428570000000001</v>
      </c>
      <c r="T909" s="35">
        <v>35.76</v>
      </c>
      <c r="U909" s="35">
        <v>0</v>
      </c>
    </row>
    <row r="910" spans="8:21" x14ac:dyDescent="0.25">
      <c r="H910" s="47">
        <v>28.503499999999999</v>
      </c>
      <c r="I910" s="47">
        <v>51.171430000000001</v>
      </c>
      <c r="T910" s="35">
        <v>35.799999999999997</v>
      </c>
      <c r="U910" s="35">
        <v>0</v>
      </c>
    </row>
    <row r="911" spans="8:21" x14ac:dyDescent="0.25">
      <c r="H911" s="47">
        <v>28.524000000000001</v>
      </c>
      <c r="I911" s="47">
        <v>48.457140000000003</v>
      </c>
      <c r="T911" s="35">
        <v>35.840000000000003</v>
      </c>
      <c r="U911" s="35">
        <v>1</v>
      </c>
    </row>
    <row r="912" spans="8:21" x14ac:dyDescent="0.25">
      <c r="H912" s="47">
        <v>28.5444</v>
      </c>
      <c r="I912" s="47">
        <v>47.428570000000001</v>
      </c>
      <c r="T912" s="35">
        <v>35.880000000000003</v>
      </c>
      <c r="U912" s="35">
        <v>0</v>
      </c>
    </row>
    <row r="913" spans="8:21" x14ac:dyDescent="0.25">
      <c r="H913" s="47">
        <v>28.564900000000002</v>
      </c>
      <c r="I913" s="47">
        <v>49.028570000000002</v>
      </c>
      <c r="T913" s="35">
        <v>35.92</v>
      </c>
      <c r="U913" s="35">
        <v>1</v>
      </c>
    </row>
    <row r="914" spans="8:21" x14ac:dyDescent="0.25">
      <c r="H914" s="47">
        <v>28.5853</v>
      </c>
      <c r="I914" s="47">
        <v>46.942860000000003</v>
      </c>
      <c r="T914" s="35">
        <v>35.96</v>
      </c>
      <c r="U914" s="35">
        <v>0</v>
      </c>
    </row>
    <row r="915" spans="8:21" x14ac:dyDescent="0.25">
      <c r="H915" s="47">
        <v>28.605799999999999</v>
      </c>
      <c r="I915" s="47">
        <v>42.514290000000003</v>
      </c>
      <c r="T915" s="35">
        <v>36</v>
      </c>
      <c r="U915" s="35">
        <v>0</v>
      </c>
    </row>
    <row r="916" spans="8:21" x14ac:dyDescent="0.25">
      <c r="H916" s="47">
        <v>28.626200000000001</v>
      </c>
      <c r="I916" s="47">
        <v>45.74286</v>
      </c>
      <c r="T916" s="35">
        <v>36.04</v>
      </c>
      <c r="U916" s="35">
        <v>0</v>
      </c>
    </row>
    <row r="917" spans="8:21" x14ac:dyDescent="0.25">
      <c r="H917" s="47">
        <v>28.646599999999999</v>
      </c>
      <c r="I917" s="47">
        <v>51.171430000000001</v>
      </c>
      <c r="T917" s="35">
        <v>36.08</v>
      </c>
      <c r="U917" s="35">
        <v>0</v>
      </c>
    </row>
    <row r="918" spans="8:21" x14ac:dyDescent="0.25">
      <c r="H918" s="47">
        <v>28.667100000000001</v>
      </c>
      <c r="I918" s="47">
        <v>53.771430000000002</v>
      </c>
      <c r="T918" s="35">
        <v>36.119999999999997</v>
      </c>
      <c r="U918" s="35">
        <v>0</v>
      </c>
    </row>
    <row r="919" spans="8:21" x14ac:dyDescent="0.25">
      <c r="H919" s="47">
        <v>28.6875</v>
      </c>
      <c r="I919" s="47">
        <v>48.771430000000002</v>
      </c>
      <c r="T919" s="35">
        <v>36.159999999999997</v>
      </c>
      <c r="U919" s="35">
        <v>1</v>
      </c>
    </row>
    <row r="920" spans="8:21" x14ac:dyDescent="0.25">
      <c r="H920" s="47">
        <v>28.707999999999998</v>
      </c>
      <c r="I920" s="47">
        <v>49.028570000000002</v>
      </c>
      <c r="T920" s="35">
        <v>36.200000000000003</v>
      </c>
      <c r="U920" s="35">
        <v>1</v>
      </c>
    </row>
    <row r="921" spans="8:21" x14ac:dyDescent="0.25">
      <c r="H921" s="47">
        <v>28.728400000000001</v>
      </c>
      <c r="I921" s="47">
        <v>43.542859999999997</v>
      </c>
      <c r="T921" s="35">
        <v>36.24</v>
      </c>
      <c r="U921" s="35">
        <v>1</v>
      </c>
    </row>
    <row r="922" spans="8:21" x14ac:dyDescent="0.25">
      <c r="H922" s="47">
        <v>28.748899999999999</v>
      </c>
      <c r="I922" s="47">
        <v>40.542859999999997</v>
      </c>
      <c r="T922" s="35">
        <v>36.28</v>
      </c>
      <c r="U922" s="35">
        <v>0</v>
      </c>
    </row>
    <row r="923" spans="8:21" x14ac:dyDescent="0.25">
      <c r="H923" s="47">
        <v>28.769300000000001</v>
      </c>
      <c r="I923" s="47">
        <v>40.457140000000003</v>
      </c>
      <c r="T923" s="35">
        <v>36.32</v>
      </c>
      <c r="U923" s="35">
        <v>2</v>
      </c>
    </row>
    <row r="924" spans="8:21" x14ac:dyDescent="0.25">
      <c r="H924" s="47">
        <v>28.7898</v>
      </c>
      <c r="I924" s="47">
        <v>43.342860000000002</v>
      </c>
      <c r="T924" s="35">
        <v>36.36</v>
      </c>
      <c r="U924" s="35">
        <v>1</v>
      </c>
    </row>
    <row r="925" spans="8:21" x14ac:dyDescent="0.25">
      <c r="H925" s="47">
        <v>28.810199999999998</v>
      </c>
      <c r="I925" s="47">
        <v>42.885710000000003</v>
      </c>
      <c r="T925" s="35">
        <v>36.4</v>
      </c>
      <c r="U925" s="35">
        <v>1</v>
      </c>
    </row>
    <row r="926" spans="8:21" x14ac:dyDescent="0.25">
      <c r="H926" s="47">
        <v>28.8307</v>
      </c>
      <c r="I926" s="47">
        <v>42.457140000000003</v>
      </c>
      <c r="T926" s="35">
        <v>36.44</v>
      </c>
      <c r="U926" s="35">
        <v>1</v>
      </c>
    </row>
    <row r="927" spans="8:21" x14ac:dyDescent="0.25">
      <c r="H927" s="47">
        <v>28.851099999999999</v>
      </c>
      <c r="I927" s="47">
        <v>48.25714</v>
      </c>
      <c r="T927" s="35">
        <v>36.479999999999997</v>
      </c>
      <c r="U927" s="35">
        <v>0</v>
      </c>
    </row>
    <row r="928" spans="8:21" x14ac:dyDescent="0.25">
      <c r="H928" s="47">
        <v>28.871500000000001</v>
      </c>
      <c r="I928" s="47">
        <v>45.657139999999998</v>
      </c>
      <c r="T928" s="35">
        <v>36.520000000000003</v>
      </c>
      <c r="U928" s="35">
        <v>0</v>
      </c>
    </row>
    <row r="929" spans="8:21" x14ac:dyDescent="0.25">
      <c r="H929" s="47">
        <v>28.891999999999999</v>
      </c>
      <c r="I929" s="47">
        <v>52.25714</v>
      </c>
      <c r="T929" s="35">
        <v>36.56</v>
      </c>
      <c r="U929" s="35">
        <v>0</v>
      </c>
    </row>
    <row r="930" spans="8:21" x14ac:dyDescent="0.25">
      <c r="H930" s="47">
        <v>28.912400000000002</v>
      </c>
      <c r="I930" s="47">
        <v>52.31429</v>
      </c>
      <c r="T930" s="35">
        <v>36.6</v>
      </c>
      <c r="U930" s="35">
        <v>1</v>
      </c>
    </row>
    <row r="931" spans="8:21" x14ac:dyDescent="0.25">
      <c r="H931" s="47">
        <v>28.9329</v>
      </c>
      <c r="I931" s="47">
        <v>51.857140000000001</v>
      </c>
      <c r="T931" s="35">
        <v>36.64</v>
      </c>
      <c r="U931" s="35">
        <v>1</v>
      </c>
    </row>
    <row r="932" spans="8:21" x14ac:dyDescent="0.25">
      <c r="H932" s="47">
        <v>28.953299999999999</v>
      </c>
      <c r="I932" s="47">
        <v>44.285710000000002</v>
      </c>
      <c r="T932" s="35">
        <v>36.68</v>
      </c>
      <c r="U932" s="35">
        <v>0</v>
      </c>
    </row>
    <row r="933" spans="8:21" x14ac:dyDescent="0.25">
      <c r="H933" s="47">
        <v>28.973800000000001</v>
      </c>
      <c r="I933" s="47">
        <v>47.542859999999997</v>
      </c>
      <c r="T933" s="35">
        <v>36.72</v>
      </c>
      <c r="U933" s="35">
        <v>0</v>
      </c>
    </row>
    <row r="934" spans="8:21" x14ac:dyDescent="0.25">
      <c r="H934" s="47">
        <v>28.994199999999999</v>
      </c>
      <c r="I934" s="47">
        <v>48.942860000000003</v>
      </c>
      <c r="T934" s="35">
        <v>36.76</v>
      </c>
      <c r="U934" s="35">
        <v>1</v>
      </c>
    </row>
    <row r="935" spans="8:21" x14ac:dyDescent="0.25">
      <c r="H935" s="47">
        <v>29.014700000000001</v>
      </c>
      <c r="I935" s="47">
        <v>49.25714</v>
      </c>
      <c r="T935" s="35">
        <v>36.799999999999997</v>
      </c>
      <c r="U935" s="35">
        <v>0</v>
      </c>
    </row>
    <row r="936" spans="8:21" x14ac:dyDescent="0.25">
      <c r="H936" s="47">
        <v>29.0351</v>
      </c>
      <c r="I936" s="47">
        <v>44.342860000000002</v>
      </c>
      <c r="T936" s="35">
        <v>36.840000000000003</v>
      </c>
      <c r="U936" s="35">
        <v>1</v>
      </c>
    </row>
    <row r="937" spans="8:21" x14ac:dyDescent="0.25">
      <c r="H937" s="47">
        <v>29.055599999999998</v>
      </c>
      <c r="I937" s="47">
        <v>45.857140000000001</v>
      </c>
      <c r="T937" s="35">
        <v>36.880000000000003</v>
      </c>
      <c r="U937" s="35">
        <v>1</v>
      </c>
    </row>
    <row r="938" spans="8:21" x14ac:dyDescent="0.25">
      <c r="H938" s="47">
        <v>29.076000000000001</v>
      </c>
      <c r="I938" s="47">
        <v>57.514290000000003</v>
      </c>
      <c r="T938" s="35">
        <v>36.92</v>
      </c>
      <c r="U938" s="35">
        <v>0</v>
      </c>
    </row>
    <row r="939" spans="8:21" x14ac:dyDescent="0.25">
      <c r="H939" s="47">
        <v>29.096499999999999</v>
      </c>
      <c r="I939" s="47">
        <v>65.371430000000004</v>
      </c>
      <c r="T939" s="35">
        <v>36.96</v>
      </c>
      <c r="U939" s="35">
        <v>0</v>
      </c>
    </row>
    <row r="940" spans="8:21" x14ac:dyDescent="0.25">
      <c r="H940" s="47">
        <v>29.116900000000001</v>
      </c>
      <c r="I940" s="47">
        <v>64.171430000000001</v>
      </c>
      <c r="T940" s="35">
        <v>37</v>
      </c>
      <c r="U940" s="35">
        <v>0</v>
      </c>
    </row>
    <row r="941" spans="8:21" x14ac:dyDescent="0.25">
      <c r="H941" s="47">
        <v>29.1373</v>
      </c>
      <c r="I941" s="47">
        <v>53.68571</v>
      </c>
      <c r="T941" s="35">
        <v>37.04</v>
      </c>
      <c r="U941" s="35">
        <v>0</v>
      </c>
    </row>
    <row r="942" spans="8:21" x14ac:dyDescent="0.25">
      <c r="H942" s="47">
        <v>29.157800000000002</v>
      </c>
      <c r="I942" s="47">
        <v>46.142859999999999</v>
      </c>
      <c r="T942" s="35">
        <v>37.08</v>
      </c>
      <c r="U942" s="35">
        <v>0</v>
      </c>
    </row>
    <row r="943" spans="8:21" x14ac:dyDescent="0.25">
      <c r="H943" s="47">
        <v>29.1782</v>
      </c>
      <c r="I943" s="47">
        <v>50.885710000000003</v>
      </c>
      <c r="T943" s="35">
        <v>37.119999999999997</v>
      </c>
      <c r="U943" s="35">
        <v>0</v>
      </c>
    </row>
    <row r="944" spans="8:21" x14ac:dyDescent="0.25">
      <c r="H944" s="47">
        <v>29.198699999999999</v>
      </c>
      <c r="I944" s="47">
        <v>57.371429999999997</v>
      </c>
      <c r="T944" s="35">
        <v>37.159999999999997</v>
      </c>
      <c r="U944" s="35">
        <v>0</v>
      </c>
    </row>
    <row r="945" spans="8:21" x14ac:dyDescent="0.25">
      <c r="H945" s="47">
        <v>29.219100000000001</v>
      </c>
      <c r="I945" s="47">
        <v>54.31429</v>
      </c>
      <c r="T945" s="35">
        <v>37.200000000000003</v>
      </c>
      <c r="U945" s="35">
        <v>1</v>
      </c>
    </row>
    <row r="946" spans="8:21" x14ac:dyDescent="0.25">
      <c r="H946" s="47">
        <v>29.239599999999999</v>
      </c>
      <c r="I946" s="47">
        <v>49.657139999999998</v>
      </c>
      <c r="T946" s="35">
        <v>37.24</v>
      </c>
      <c r="U946" s="35">
        <v>0</v>
      </c>
    </row>
    <row r="947" spans="8:21" x14ac:dyDescent="0.25">
      <c r="H947" s="47">
        <v>29.26</v>
      </c>
      <c r="I947" s="47">
        <v>53.371429999999997</v>
      </c>
      <c r="T947" s="35">
        <v>37.28</v>
      </c>
      <c r="U947" s="35">
        <v>0</v>
      </c>
    </row>
    <row r="948" spans="8:21" x14ac:dyDescent="0.25">
      <c r="H948" s="47">
        <v>29.2805</v>
      </c>
      <c r="I948" s="47">
        <v>56.457140000000003</v>
      </c>
      <c r="T948" s="35">
        <v>37.32</v>
      </c>
      <c r="U948" s="35">
        <v>0</v>
      </c>
    </row>
    <row r="949" spans="8:21" x14ac:dyDescent="0.25">
      <c r="H949" s="47">
        <v>29.300899999999999</v>
      </c>
      <c r="I949" s="47">
        <v>59.828569999999999</v>
      </c>
      <c r="T949" s="35">
        <v>37.36</v>
      </c>
      <c r="U949" s="35">
        <v>0</v>
      </c>
    </row>
    <row r="950" spans="8:21" x14ac:dyDescent="0.25">
      <c r="H950" s="47">
        <v>29.321400000000001</v>
      </c>
      <c r="I950" s="47">
        <v>60.857140000000001</v>
      </c>
      <c r="T950" s="35">
        <v>37.4</v>
      </c>
      <c r="U950" s="35">
        <v>0</v>
      </c>
    </row>
    <row r="951" spans="8:21" x14ac:dyDescent="0.25">
      <c r="H951" s="47">
        <v>29.341799999999999</v>
      </c>
      <c r="I951" s="47">
        <v>62.857140000000001</v>
      </c>
      <c r="T951" s="35">
        <v>37.44</v>
      </c>
      <c r="U951" s="35">
        <v>1</v>
      </c>
    </row>
    <row r="952" spans="8:21" x14ac:dyDescent="0.25">
      <c r="H952" s="47">
        <v>29.362200000000001</v>
      </c>
      <c r="I952" s="47">
        <v>65.771429999999995</v>
      </c>
      <c r="T952" s="35">
        <v>37.479999999999997</v>
      </c>
      <c r="U952" s="35">
        <v>0</v>
      </c>
    </row>
    <row r="953" spans="8:21" x14ac:dyDescent="0.25">
      <c r="H953" s="47">
        <v>29.3827</v>
      </c>
      <c r="I953" s="47">
        <v>63.2</v>
      </c>
      <c r="T953" s="35">
        <v>37.520000000000003</v>
      </c>
      <c r="U953" s="35">
        <v>0</v>
      </c>
    </row>
    <row r="954" spans="8:21" x14ac:dyDescent="0.25">
      <c r="H954" s="47">
        <v>29.403099999999998</v>
      </c>
      <c r="I954" s="47">
        <v>52.885710000000003</v>
      </c>
      <c r="T954" s="35">
        <v>37.56</v>
      </c>
      <c r="U954" s="35">
        <v>0</v>
      </c>
    </row>
    <row r="955" spans="8:21" x14ac:dyDescent="0.25">
      <c r="H955" s="47">
        <v>29.4236</v>
      </c>
      <c r="I955" s="47">
        <v>50.228569999999998</v>
      </c>
      <c r="T955" s="35">
        <v>37.6</v>
      </c>
      <c r="U955" s="35">
        <v>1</v>
      </c>
    </row>
    <row r="956" spans="8:21" x14ac:dyDescent="0.25">
      <c r="H956" s="47">
        <v>29.443999999999999</v>
      </c>
      <c r="I956" s="47">
        <v>51.028570000000002</v>
      </c>
      <c r="T956" s="35">
        <v>37.64</v>
      </c>
      <c r="U956" s="35">
        <v>0</v>
      </c>
    </row>
    <row r="957" spans="8:21" x14ac:dyDescent="0.25">
      <c r="H957" s="47">
        <v>29.464500000000001</v>
      </c>
      <c r="I957" s="47">
        <v>53.285710000000002</v>
      </c>
      <c r="T957" s="35">
        <v>37.68</v>
      </c>
      <c r="U957" s="35">
        <v>1</v>
      </c>
    </row>
    <row r="958" spans="8:21" x14ac:dyDescent="0.25">
      <c r="H958" s="47">
        <v>29.4849</v>
      </c>
      <c r="I958" s="47">
        <v>59.25714</v>
      </c>
      <c r="T958" s="35">
        <v>37.72</v>
      </c>
      <c r="U958" s="35">
        <v>0</v>
      </c>
    </row>
    <row r="959" spans="8:21" x14ac:dyDescent="0.25">
      <c r="H959" s="47">
        <v>29.505400000000002</v>
      </c>
      <c r="I959" s="47">
        <v>63.542859999999997</v>
      </c>
      <c r="T959" s="35">
        <v>37.76</v>
      </c>
      <c r="U959" s="35">
        <v>1</v>
      </c>
    </row>
    <row r="960" spans="8:21" x14ac:dyDescent="0.25">
      <c r="H960" s="47">
        <v>29.5258</v>
      </c>
      <c r="I960" s="47">
        <v>58.514290000000003</v>
      </c>
      <c r="T960" s="35">
        <v>37.799999999999997</v>
      </c>
      <c r="U960" s="35">
        <v>1</v>
      </c>
    </row>
    <row r="961" spans="8:21" x14ac:dyDescent="0.25">
      <c r="H961" s="47">
        <v>29.546299999999999</v>
      </c>
      <c r="I961" s="47">
        <v>48.25714</v>
      </c>
      <c r="T961" s="35">
        <v>37.840000000000003</v>
      </c>
      <c r="U961" s="35">
        <v>0</v>
      </c>
    </row>
    <row r="962" spans="8:21" x14ac:dyDescent="0.25">
      <c r="H962" s="47">
        <v>29.566700000000001</v>
      </c>
      <c r="I962" s="47">
        <v>51.4</v>
      </c>
      <c r="T962" s="35">
        <v>37.880000000000003</v>
      </c>
      <c r="U962" s="35">
        <v>1</v>
      </c>
    </row>
    <row r="963" spans="8:21" x14ac:dyDescent="0.25">
      <c r="H963" s="47">
        <v>29.587199999999999</v>
      </c>
      <c r="I963" s="47">
        <v>56.171430000000001</v>
      </c>
      <c r="T963" s="35">
        <v>37.92</v>
      </c>
      <c r="U963" s="35">
        <v>0</v>
      </c>
    </row>
    <row r="964" spans="8:21" x14ac:dyDescent="0.25">
      <c r="H964" s="47">
        <v>29.607600000000001</v>
      </c>
      <c r="I964" s="47">
        <v>61.085709999999999</v>
      </c>
      <c r="T964" s="35">
        <v>37.96</v>
      </c>
      <c r="U964" s="35">
        <v>0</v>
      </c>
    </row>
    <row r="965" spans="8:21" x14ac:dyDescent="0.25">
      <c r="H965" s="47">
        <v>29.628</v>
      </c>
      <c r="I965" s="47">
        <v>60.057139999999997</v>
      </c>
      <c r="T965" s="35">
        <v>38</v>
      </c>
      <c r="U965" s="35">
        <v>0</v>
      </c>
    </row>
    <row r="966" spans="8:21" x14ac:dyDescent="0.25">
      <c r="H966" s="47">
        <v>29.648499999999999</v>
      </c>
      <c r="I966" s="47">
        <v>63.114289999999997</v>
      </c>
      <c r="T966" s="35">
        <v>38.04</v>
      </c>
      <c r="U966" s="35">
        <v>0</v>
      </c>
    </row>
    <row r="967" spans="8:21" x14ac:dyDescent="0.25">
      <c r="H967" s="47">
        <v>29.668900000000001</v>
      </c>
      <c r="I967" s="47">
        <v>59.485709999999997</v>
      </c>
      <c r="T967" s="35">
        <v>38.08</v>
      </c>
      <c r="U967" s="35">
        <v>0</v>
      </c>
    </row>
    <row r="968" spans="8:21" x14ac:dyDescent="0.25">
      <c r="H968" s="47">
        <v>29.689399999999999</v>
      </c>
      <c r="I968" s="47">
        <v>57.971429999999998</v>
      </c>
      <c r="T968" s="35">
        <v>38.119999999999997</v>
      </c>
      <c r="U968" s="35">
        <v>0</v>
      </c>
    </row>
    <row r="969" spans="8:21" x14ac:dyDescent="0.25">
      <c r="H969" s="47">
        <v>29.709800000000001</v>
      </c>
      <c r="I969" s="47">
        <v>58.74286</v>
      </c>
      <c r="T969" s="35">
        <v>38.159999999999997</v>
      </c>
      <c r="U969" s="35">
        <v>0</v>
      </c>
    </row>
    <row r="970" spans="8:21" x14ac:dyDescent="0.25">
      <c r="H970" s="47">
        <v>29.7303</v>
      </c>
      <c r="I970" s="47">
        <v>63.371429999999997</v>
      </c>
      <c r="T970" s="35">
        <v>38.200000000000003</v>
      </c>
      <c r="U970" s="35">
        <v>1</v>
      </c>
    </row>
    <row r="971" spans="8:21" x14ac:dyDescent="0.25">
      <c r="H971" s="47">
        <v>29.750699999999998</v>
      </c>
      <c r="I971" s="47">
        <v>61.114289999999997</v>
      </c>
      <c r="T971" s="35">
        <v>38.24</v>
      </c>
      <c r="U971" s="35">
        <v>0</v>
      </c>
    </row>
    <row r="972" spans="8:21" x14ac:dyDescent="0.25">
      <c r="H972" s="47">
        <v>29.7712</v>
      </c>
      <c r="I972" s="47">
        <v>61.828569999999999</v>
      </c>
      <c r="T972" s="35">
        <v>38.28</v>
      </c>
      <c r="U972" s="35">
        <v>0</v>
      </c>
    </row>
    <row r="973" spans="8:21" x14ac:dyDescent="0.25">
      <c r="H973" s="47">
        <v>29.791599999999999</v>
      </c>
      <c r="I973" s="47">
        <v>64.971429999999998</v>
      </c>
      <c r="T973" s="35">
        <v>38.32</v>
      </c>
      <c r="U973" s="35">
        <v>1</v>
      </c>
    </row>
    <row r="974" spans="8:21" x14ac:dyDescent="0.25">
      <c r="H974" s="47">
        <v>29.812100000000001</v>
      </c>
      <c r="I974" s="47">
        <v>64.171430000000001</v>
      </c>
      <c r="T974" s="35">
        <v>38.36</v>
      </c>
      <c r="U974" s="35">
        <v>0</v>
      </c>
    </row>
    <row r="975" spans="8:21" x14ac:dyDescent="0.25">
      <c r="H975" s="47">
        <v>29.8325</v>
      </c>
      <c r="I975" s="47">
        <v>60.68571</v>
      </c>
      <c r="T975" s="35">
        <v>38.4</v>
      </c>
      <c r="U975" s="35">
        <v>1</v>
      </c>
    </row>
    <row r="976" spans="8:21" x14ac:dyDescent="0.25">
      <c r="H976" s="47">
        <v>29.853000000000002</v>
      </c>
      <c r="I976" s="47">
        <v>64.68571</v>
      </c>
      <c r="T976" s="35">
        <v>38.44</v>
      </c>
      <c r="U976" s="35">
        <v>0</v>
      </c>
    </row>
    <row r="977" spans="8:21" x14ac:dyDescent="0.25">
      <c r="H977" s="47">
        <v>29.8734</v>
      </c>
      <c r="I977" s="47">
        <v>67.857140000000001</v>
      </c>
      <c r="T977" s="35">
        <v>38.479999999999997</v>
      </c>
      <c r="U977" s="35">
        <v>1</v>
      </c>
    </row>
    <row r="978" spans="8:21" x14ac:dyDescent="0.25">
      <c r="H978" s="47">
        <v>29.893799999999999</v>
      </c>
      <c r="I978" s="47">
        <v>66.228570000000005</v>
      </c>
      <c r="T978" s="35">
        <v>38.520000000000003</v>
      </c>
      <c r="U978" s="35">
        <v>0</v>
      </c>
    </row>
    <row r="979" spans="8:21" x14ac:dyDescent="0.25">
      <c r="H979" s="47">
        <v>29.914300000000001</v>
      </c>
      <c r="I979" s="47">
        <v>60.714289999999998</v>
      </c>
      <c r="T979" s="35">
        <v>38.56</v>
      </c>
      <c r="U979" s="35">
        <v>0</v>
      </c>
    </row>
    <row r="980" spans="8:21" x14ac:dyDescent="0.25">
      <c r="H980" s="47">
        <v>29.934699999999999</v>
      </c>
      <c r="I980" s="47">
        <v>68.114289999999997</v>
      </c>
      <c r="T980" s="35">
        <v>38.6</v>
      </c>
      <c r="U980" s="35">
        <v>0</v>
      </c>
    </row>
    <row r="981" spans="8:21" x14ac:dyDescent="0.25">
      <c r="H981" s="47">
        <v>29.955200000000001</v>
      </c>
      <c r="I981" s="47">
        <v>61.285710000000002</v>
      </c>
      <c r="T981" s="35">
        <v>38.64</v>
      </c>
      <c r="U981" s="35">
        <v>0</v>
      </c>
    </row>
    <row r="982" spans="8:21" x14ac:dyDescent="0.25">
      <c r="H982" s="47">
        <v>29.9756</v>
      </c>
      <c r="I982" s="47">
        <v>71.257140000000007</v>
      </c>
      <c r="T982" s="35">
        <v>38.68</v>
      </c>
      <c r="U982" s="35">
        <v>1</v>
      </c>
    </row>
    <row r="983" spans="8:21" x14ac:dyDescent="0.25">
      <c r="H983" s="47">
        <v>29.996099999999998</v>
      </c>
      <c r="I983" s="47">
        <v>64.571430000000007</v>
      </c>
      <c r="T983" s="35">
        <v>38.72</v>
      </c>
      <c r="U983" s="35">
        <v>0</v>
      </c>
    </row>
    <row r="984" spans="8:21" x14ac:dyDescent="0.25">
      <c r="H984" s="47">
        <v>30.016500000000001</v>
      </c>
      <c r="I984" s="47">
        <v>65.257140000000007</v>
      </c>
      <c r="T984" s="35">
        <v>38.76</v>
      </c>
      <c r="U984" s="35">
        <v>0</v>
      </c>
    </row>
    <row r="985" spans="8:21" x14ac:dyDescent="0.25">
      <c r="H985" s="47">
        <v>30.036999999999999</v>
      </c>
      <c r="I985" s="47">
        <v>58.6</v>
      </c>
      <c r="T985" s="35">
        <v>38.799999999999997</v>
      </c>
      <c r="U985" s="35">
        <v>0</v>
      </c>
    </row>
    <row r="986" spans="8:21" x14ac:dyDescent="0.25">
      <c r="H986" s="47">
        <v>30.057400000000001</v>
      </c>
      <c r="I986" s="47">
        <v>59.971429999999998</v>
      </c>
      <c r="T986" s="35">
        <v>38.840000000000003</v>
      </c>
      <c r="U986" s="35">
        <v>0</v>
      </c>
    </row>
    <row r="987" spans="8:21" x14ac:dyDescent="0.25">
      <c r="H987" s="47">
        <v>30.0779</v>
      </c>
      <c r="I987" s="47">
        <v>58.771430000000002</v>
      </c>
      <c r="T987" s="35">
        <v>38.880000000000003</v>
      </c>
      <c r="U987" s="35">
        <v>0</v>
      </c>
    </row>
    <row r="988" spans="8:21" x14ac:dyDescent="0.25">
      <c r="H988" s="47">
        <v>30.098299999999998</v>
      </c>
      <c r="I988" s="47">
        <v>64.771429999999995</v>
      </c>
      <c r="T988" s="35">
        <v>38.92</v>
      </c>
      <c r="U988" s="35">
        <v>0</v>
      </c>
    </row>
    <row r="989" spans="8:21" x14ac:dyDescent="0.25">
      <c r="H989" s="47">
        <v>30.1187</v>
      </c>
      <c r="I989" s="47">
        <v>68.857140000000001</v>
      </c>
      <c r="T989" s="35">
        <v>38.96</v>
      </c>
      <c r="U989" s="35">
        <v>0</v>
      </c>
    </row>
    <row r="990" spans="8:21" x14ac:dyDescent="0.25">
      <c r="H990" s="47">
        <v>30.139199999999999</v>
      </c>
      <c r="I990" s="47">
        <v>69.971429999999998</v>
      </c>
      <c r="T990" s="35">
        <v>39</v>
      </c>
      <c r="U990" s="35">
        <v>0</v>
      </c>
    </row>
    <row r="991" spans="8:21" x14ac:dyDescent="0.25">
      <c r="H991" s="47">
        <v>30.159600000000001</v>
      </c>
      <c r="I991" s="47">
        <v>64.285709999999995</v>
      </c>
      <c r="T991" s="35">
        <v>39.04</v>
      </c>
      <c r="U991" s="35">
        <v>0</v>
      </c>
    </row>
    <row r="992" spans="8:21" x14ac:dyDescent="0.25">
      <c r="H992" s="47">
        <v>30.180099999999999</v>
      </c>
      <c r="I992" s="47">
        <v>72.885710000000003</v>
      </c>
      <c r="T992" s="35">
        <v>39.08</v>
      </c>
      <c r="U992" s="35">
        <v>0</v>
      </c>
    </row>
    <row r="993" spans="8:21" x14ac:dyDescent="0.25">
      <c r="H993" s="47">
        <v>30.200500000000002</v>
      </c>
      <c r="I993" s="47">
        <v>67.742859999999993</v>
      </c>
      <c r="T993" s="35">
        <v>39.119999999999997</v>
      </c>
      <c r="U993" s="35">
        <v>0</v>
      </c>
    </row>
    <row r="994" spans="8:21" x14ac:dyDescent="0.25">
      <c r="H994" s="47">
        <v>30.221</v>
      </c>
      <c r="I994" s="47">
        <v>71.771429999999995</v>
      </c>
      <c r="T994" s="35">
        <v>39.159999999999997</v>
      </c>
      <c r="U994" s="35">
        <v>0</v>
      </c>
    </row>
    <row r="995" spans="8:21" x14ac:dyDescent="0.25">
      <c r="H995" s="47">
        <v>30.241399999999999</v>
      </c>
      <c r="I995" s="47">
        <v>53.542859999999997</v>
      </c>
      <c r="T995" s="35">
        <v>39.200000000000003</v>
      </c>
      <c r="U995" s="35">
        <v>0</v>
      </c>
    </row>
    <row r="996" spans="8:21" x14ac:dyDescent="0.25">
      <c r="H996" s="47">
        <v>30.261900000000001</v>
      </c>
      <c r="I996" s="47">
        <v>54.971429999999998</v>
      </c>
      <c r="T996" s="35">
        <v>39.24</v>
      </c>
      <c r="U996" s="35">
        <v>0</v>
      </c>
    </row>
    <row r="997" spans="8:21" x14ac:dyDescent="0.25">
      <c r="H997" s="47">
        <v>30.282299999999999</v>
      </c>
      <c r="I997" s="47">
        <v>56.542859999999997</v>
      </c>
      <c r="T997" s="35">
        <v>39.28</v>
      </c>
      <c r="U997" s="35">
        <v>1</v>
      </c>
    </row>
    <row r="998" spans="8:21" x14ac:dyDescent="0.25">
      <c r="H998" s="47">
        <v>30.302800000000001</v>
      </c>
      <c r="I998" s="47">
        <v>61.942860000000003</v>
      </c>
      <c r="T998" s="35">
        <v>39.32</v>
      </c>
      <c r="U998" s="35">
        <v>1</v>
      </c>
    </row>
    <row r="999" spans="8:21" x14ac:dyDescent="0.25">
      <c r="H999" s="47">
        <v>30.3232</v>
      </c>
      <c r="I999" s="47">
        <v>63.8</v>
      </c>
      <c r="T999" s="35">
        <v>39.36</v>
      </c>
      <c r="U999" s="35">
        <v>0</v>
      </c>
    </row>
    <row r="1000" spans="8:21" x14ac:dyDescent="0.25">
      <c r="H1000" s="47">
        <v>30.343699999999998</v>
      </c>
      <c r="I1000" s="47">
        <v>62.25714</v>
      </c>
      <c r="T1000" s="35">
        <v>39.4</v>
      </c>
      <c r="U1000" s="35">
        <v>0</v>
      </c>
    </row>
    <row r="1001" spans="8:21" x14ac:dyDescent="0.25">
      <c r="H1001" s="47">
        <v>30.364100000000001</v>
      </c>
      <c r="I1001" s="47">
        <v>63.771430000000002</v>
      </c>
      <c r="T1001" s="35">
        <v>39.44</v>
      </c>
      <c r="U1001" s="35">
        <v>1</v>
      </c>
    </row>
    <row r="1002" spans="8:21" x14ac:dyDescent="0.25">
      <c r="H1002" s="47">
        <v>30.384499999999999</v>
      </c>
      <c r="I1002" s="47">
        <v>59.028570000000002</v>
      </c>
      <c r="T1002" s="35">
        <v>39.479999999999997</v>
      </c>
      <c r="U1002" s="35">
        <v>1</v>
      </c>
    </row>
    <row r="1003" spans="8:21" x14ac:dyDescent="0.25">
      <c r="H1003" s="47">
        <v>30.405000000000001</v>
      </c>
      <c r="I1003" s="47">
        <v>58.342860000000002</v>
      </c>
      <c r="T1003" s="35">
        <v>39.520000000000003</v>
      </c>
      <c r="U1003" s="35">
        <v>0</v>
      </c>
    </row>
    <row r="1004" spans="8:21" x14ac:dyDescent="0.25">
      <c r="H1004" s="47">
        <v>30.4254</v>
      </c>
      <c r="I1004" s="47">
        <v>58.4</v>
      </c>
      <c r="T1004" s="35">
        <v>39.56</v>
      </c>
      <c r="U1004" s="35">
        <v>0</v>
      </c>
    </row>
    <row r="1005" spans="8:21" x14ac:dyDescent="0.25">
      <c r="H1005" s="47">
        <v>30.445900000000002</v>
      </c>
      <c r="I1005" s="47">
        <v>65.400000000000006</v>
      </c>
      <c r="T1005" s="35">
        <v>39.6</v>
      </c>
      <c r="U1005" s="35">
        <v>0</v>
      </c>
    </row>
    <row r="1006" spans="8:21" x14ac:dyDescent="0.25">
      <c r="H1006" s="47">
        <v>30.4663</v>
      </c>
      <c r="I1006" s="47">
        <v>64.828569999999999</v>
      </c>
      <c r="T1006" s="35">
        <v>39.64</v>
      </c>
      <c r="U1006" s="35">
        <v>0</v>
      </c>
    </row>
    <row r="1007" spans="8:21" x14ac:dyDescent="0.25">
      <c r="H1007" s="47">
        <v>30.486799999999999</v>
      </c>
      <c r="I1007" s="47">
        <v>59.057139999999997</v>
      </c>
      <c r="T1007" s="35">
        <v>39.68</v>
      </c>
      <c r="U1007" s="35">
        <v>0</v>
      </c>
    </row>
    <row r="1008" spans="8:21" x14ac:dyDescent="0.25">
      <c r="H1008" s="47">
        <v>30.507200000000001</v>
      </c>
      <c r="I1008" s="47">
        <v>60.68571</v>
      </c>
      <c r="T1008" s="35">
        <v>39.72</v>
      </c>
      <c r="U1008" s="35">
        <v>0</v>
      </c>
    </row>
    <row r="1009" spans="8:21" x14ac:dyDescent="0.25">
      <c r="H1009" s="47">
        <v>30.527699999999999</v>
      </c>
      <c r="I1009" s="47">
        <v>60.8</v>
      </c>
      <c r="T1009" s="35">
        <v>39.76</v>
      </c>
      <c r="U1009" s="35">
        <v>0</v>
      </c>
    </row>
    <row r="1010" spans="8:21" x14ac:dyDescent="0.25">
      <c r="H1010" s="47">
        <v>30.548100000000002</v>
      </c>
      <c r="I1010" s="47">
        <v>60.057139999999997</v>
      </c>
      <c r="T1010" s="35">
        <v>39.799999999999997</v>
      </c>
      <c r="U1010" s="35">
        <v>0</v>
      </c>
    </row>
    <row r="1011" spans="8:21" x14ac:dyDescent="0.25">
      <c r="H1011" s="47">
        <v>30.5686</v>
      </c>
      <c r="I1011" s="47">
        <v>57.457140000000003</v>
      </c>
      <c r="T1011" s="35">
        <v>39.840000000000003</v>
      </c>
      <c r="U1011" s="35">
        <v>0</v>
      </c>
    </row>
    <row r="1012" spans="8:21" x14ac:dyDescent="0.25">
      <c r="H1012" s="47">
        <v>30.588999999999999</v>
      </c>
      <c r="I1012" s="47">
        <v>64.057140000000004</v>
      </c>
      <c r="T1012" s="35">
        <v>39.880000000000003</v>
      </c>
      <c r="U1012" s="35">
        <v>0</v>
      </c>
    </row>
    <row r="1013" spans="8:21" x14ac:dyDescent="0.25">
      <c r="H1013" s="47">
        <v>30.609400000000001</v>
      </c>
      <c r="I1013" s="47">
        <v>66.857140000000001</v>
      </c>
      <c r="T1013" s="35">
        <v>39.92</v>
      </c>
      <c r="U1013" s="35">
        <v>0</v>
      </c>
    </row>
    <row r="1014" spans="8:21" x14ac:dyDescent="0.25">
      <c r="H1014" s="47">
        <v>30.629899999999999</v>
      </c>
      <c r="I1014" s="47">
        <v>72.628569999999996</v>
      </c>
      <c r="T1014" s="35">
        <v>39.96</v>
      </c>
      <c r="U1014" s="35">
        <v>0</v>
      </c>
    </row>
    <row r="1015" spans="8:21" x14ac:dyDescent="0.25">
      <c r="H1015" s="47">
        <v>30.650300000000001</v>
      </c>
      <c r="I1015" s="47">
        <v>69.457139999999995</v>
      </c>
      <c r="T1015" s="35">
        <v>40</v>
      </c>
      <c r="U1015" s="35">
        <v>1</v>
      </c>
    </row>
    <row r="1016" spans="8:21" x14ac:dyDescent="0.25">
      <c r="H1016" s="47">
        <v>30.6708</v>
      </c>
      <c r="I1016" s="47">
        <v>66.514290000000003</v>
      </c>
      <c r="T1016" s="35">
        <v>40.04</v>
      </c>
      <c r="U1016" s="35">
        <v>0</v>
      </c>
    </row>
    <row r="1017" spans="8:21" x14ac:dyDescent="0.25">
      <c r="H1017" s="47">
        <v>30.691199999999998</v>
      </c>
      <c r="I1017" s="47">
        <v>58.857140000000001</v>
      </c>
      <c r="T1017" s="35">
        <v>40.08</v>
      </c>
      <c r="U1017" s="35">
        <v>0</v>
      </c>
    </row>
    <row r="1018" spans="8:21" x14ac:dyDescent="0.25">
      <c r="H1018" s="47">
        <v>30.7117</v>
      </c>
      <c r="I1018" s="47">
        <v>52.914290000000001</v>
      </c>
      <c r="T1018" s="35">
        <v>40.119999999999997</v>
      </c>
      <c r="U1018" s="35">
        <v>0</v>
      </c>
    </row>
    <row r="1019" spans="8:21" x14ac:dyDescent="0.25">
      <c r="H1019" s="47">
        <v>30.732099999999999</v>
      </c>
      <c r="I1019" s="47">
        <v>51.057139999999997</v>
      </c>
      <c r="T1019" s="35">
        <v>40.159999999999997</v>
      </c>
      <c r="U1019" s="35">
        <v>0</v>
      </c>
    </row>
    <row r="1020" spans="8:21" x14ac:dyDescent="0.25">
      <c r="H1020" s="47">
        <v>30.752600000000001</v>
      </c>
      <c r="I1020" s="47">
        <v>60.942860000000003</v>
      </c>
      <c r="T1020" s="35">
        <v>40.200000000000003</v>
      </c>
      <c r="U1020" s="35">
        <v>1</v>
      </c>
    </row>
    <row r="1021" spans="8:21" x14ac:dyDescent="0.25">
      <c r="H1021" s="47">
        <v>30.773</v>
      </c>
      <c r="I1021" s="47">
        <v>68.885710000000003</v>
      </c>
      <c r="T1021" s="35">
        <v>40.24</v>
      </c>
      <c r="U1021" s="35">
        <v>0</v>
      </c>
    </row>
    <row r="1022" spans="8:21" x14ac:dyDescent="0.25">
      <c r="H1022" s="47">
        <v>30.793500000000002</v>
      </c>
      <c r="I1022" s="47">
        <v>65.2</v>
      </c>
      <c r="T1022" s="35">
        <v>40.28</v>
      </c>
      <c r="U1022" s="35">
        <v>0</v>
      </c>
    </row>
    <row r="1023" spans="8:21" x14ac:dyDescent="0.25">
      <c r="H1023" s="47">
        <v>30.8139</v>
      </c>
      <c r="I1023" s="47">
        <v>59.142859999999999</v>
      </c>
      <c r="T1023" s="35">
        <v>40.32</v>
      </c>
      <c r="U1023" s="35">
        <v>0</v>
      </c>
    </row>
    <row r="1024" spans="8:21" x14ac:dyDescent="0.25">
      <c r="H1024" s="47">
        <v>30.834399999999999</v>
      </c>
      <c r="I1024" s="47">
        <v>61.142859999999999</v>
      </c>
      <c r="T1024" s="35">
        <v>40.36</v>
      </c>
      <c r="U1024" s="35">
        <v>0</v>
      </c>
    </row>
    <row r="1025" spans="8:27" x14ac:dyDescent="0.25">
      <c r="H1025" s="47">
        <v>30.854800000000001</v>
      </c>
      <c r="I1025" s="47">
        <v>61.428570000000001</v>
      </c>
      <c r="T1025" s="35">
        <v>40.4</v>
      </c>
      <c r="U1025" s="35">
        <v>0</v>
      </c>
    </row>
    <row r="1026" spans="8:27" x14ac:dyDescent="0.25">
      <c r="H1026" s="47">
        <v>30.8752</v>
      </c>
      <c r="I1026" s="47">
        <v>63.142859999999999</v>
      </c>
      <c r="T1026" s="35">
        <v>40.44</v>
      </c>
      <c r="U1026" s="35">
        <v>0</v>
      </c>
    </row>
    <row r="1027" spans="8:27" x14ac:dyDescent="0.25">
      <c r="H1027" s="47">
        <v>30.895700000000001</v>
      </c>
      <c r="I1027" s="47">
        <v>64.2</v>
      </c>
      <c r="T1027" s="35">
        <v>40.479999999999997</v>
      </c>
      <c r="U1027" s="35">
        <v>0</v>
      </c>
    </row>
    <row r="1028" spans="8:27" x14ac:dyDescent="0.25">
      <c r="H1028" s="47">
        <v>30.9161</v>
      </c>
      <c r="I1028" s="47">
        <v>63.628570000000003</v>
      </c>
      <c r="T1028" s="35">
        <v>40.520000000000003</v>
      </c>
      <c r="U1028" s="35">
        <v>0</v>
      </c>
    </row>
    <row r="1029" spans="8:27" x14ac:dyDescent="0.25">
      <c r="H1029" s="47">
        <v>30.936599999999999</v>
      </c>
      <c r="I1029" s="47">
        <v>59.2</v>
      </c>
      <c r="T1029" s="30" t="s">
        <v>195</v>
      </c>
      <c r="U1029" s="30" t="s">
        <v>194</v>
      </c>
      <c r="Z1029" s="15"/>
      <c r="AA1029" s="15"/>
    </row>
    <row r="1030" spans="8:27" x14ac:dyDescent="0.25">
      <c r="H1030" s="47">
        <v>30.957000000000001</v>
      </c>
      <c r="I1030" s="47">
        <v>55.571429999999999</v>
      </c>
      <c r="Z1030" s="15"/>
      <c r="AA1030" s="15"/>
    </row>
    <row r="1031" spans="8:27" x14ac:dyDescent="0.25">
      <c r="H1031" s="47">
        <v>30.977499999999999</v>
      </c>
      <c r="I1031" s="47">
        <v>60.714289999999998</v>
      </c>
      <c r="Z1031" s="15"/>
      <c r="AA1031" s="15"/>
    </row>
    <row r="1032" spans="8:27" x14ac:dyDescent="0.25">
      <c r="H1032" s="47">
        <v>30.997900000000001</v>
      </c>
      <c r="I1032" s="47">
        <v>54.885710000000003</v>
      </c>
      <c r="Z1032" s="15"/>
      <c r="AA1032" s="15"/>
    </row>
    <row r="1033" spans="8:27" x14ac:dyDescent="0.25">
      <c r="H1033" s="47">
        <v>31.0184</v>
      </c>
      <c r="I1033" s="47">
        <v>56.228569999999998</v>
      </c>
      <c r="Z1033" s="15"/>
      <c r="AA1033" s="15"/>
    </row>
    <row r="1034" spans="8:27" x14ac:dyDescent="0.25">
      <c r="H1034" s="47">
        <v>31.038799999999998</v>
      </c>
      <c r="I1034" s="47">
        <v>57.771430000000002</v>
      </c>
      <c r="Z1034" s="15"/>
      <c r="AA1034" s="15"/>
    </row>
    <row r="1035" spans="8:27" x14ac:dyDescent="0.25">
      <c r="H1035" s="47">
        <v>31.0593</v>
      </c>
      <c r="I1035" s="47">
        <v>66.285709999999995</v>
      </c>
      <c r="Z1035" s="15"/>
      <c r="AA1035" s="15"/>
    </row>
    <row r="1036" spans="8:27" x14ac:dyDescent="0.25">
      <c r="H1036" s="47">
        <v>31.079699999999999</v>
      </c>
      <c r="I1036" s="47">
        <v>59.657139999999998</v>
      </c>
      <c r="Z1036" s="15"/>
      <c r="AA1036" s="15"/>
    </row>
    <row r="1037" spans="8:27" x14ac:dyDescent="0.25">
      <c r="H1037" s="47">
        <v>31.100100000000001</v>
      </c>
      <c r="I1037" s="47">
        <v>60.68571</v>
      </c>
      <c r="Z1037" s="15"/>
      <c r="AA1037" s="15"/>
    </row>
    <row r="1038" spans="8:27" x14ac:dyDescent="0.25">
      <c r="H1038" s="47">
        <v>31.1206</v>
      </c>
      <c r="I1038" s="47">
        <v>61.2</v>
      </c>
      <c r="Z1038" s="15"/>
      <c r="AA1038" s="15"/>
    </row>
    <row r="1039" spans="8:27" x14ac:dyDescent="0.25">
      <c r="H1039" s="47">
        <v>31.140999999999998</v>
      </c>
      <c r="I1039" s="47">
        <v>54.857140000000001</v>
      </c>
      <c r="Z1039" s="15"/>
      <c r="AA1039" s="15"/>
    </row>
    <row r="1040" spans="8:27" x14ac:dyDescent="0.25">
      <c r="H1040" s="47">
        <v>31.1615</v>
      </c>
      <c r="I1040" s="47">
        <v>47.428570000000001</v>
      </c>
      <c r="Z1040" s="15"/>
      <c r="AA1040" s="15"/>
    </row>
    <row r="1041" spans="8:27" x14ac:dyDescent="0.25">
      <c r="H1041" s="47">
        <v>31.181899999999999</v>
      </c>
      <c r="I1041" s="47">
        <v>43.6</v>
      </c>
      <c r="Z1041" s="15"/>
      <c r="AA1041" s="15"/>
    </row>
    <row r="1042" spans="8:27" x14ac:dyDescent="0.25">
      <c r="H1042" s="47">
        <v>31.202400000000001</v>
      </c>
      <c r="I1042" s="47">
        <v>48.771430000000002</v>
      </c>
      <c r="Z1042" s="15"/>
      <c r="AA1042" s="15"/>
    </row>
    <row r="1043" spans="8:27" x14ac:dyDescent="0.25">
      <c r="H1043" s="47">
        <v>31.222799999999999</v>
      </c>
      <c r="I1043" s="47">
        <v>52.31429</v>
      </c>
      <c r="Z1043" s="15"/>
      <c r="AA1043" s="15"/>
    </row>
    <row r="1044" spans="8:27" x14ac:dyDescent="0.25">
      <c r="H1044" s="47">
        <v>31.243300000000001</v>
      </c>
      <c r="I1044" s="47">
        <v>63.514290000000003</v>
      </c>
      <c r="Z1044" s="15"/>
      <c r="AA1044" s="15"/>
    </row>
    <row r="1045" spans="8:27" x14ac:dyDescent="0.25">
      <c r="H1045" s="47">
        <v>31.2637</v>
      </c>
      <c r="I1045" s="47">
        <v>65.085710000000006</v>
      </c>
      <c r="Z1045" s="15"/>
      <c r="AA1045" s="15"/>
    </row>
    <row r="1046" spans="8:27" x14ac:dyDescent="0.25">
      <c r="H1046" s="47">
        <v>31.284199999999998</v>
      </c>
      <c r="I1046" s="47">
        <v>62.571429999999999</v>
      </c>
      <c r="Z1046" s="15"/>
      <c r="AA1046" s="15"/>
    </row>
    <row r="1047" spans="8:27" x14ac:dyDescent="0.25">
      <c r="H1047" s="47">
        <v>31.304600000000001</v>
      </c>
      <c r="I1047" s="47">
        <v>50.8</v>
      </c>
      <c r="Z1047" s="15"/>
      <c r="AA1047" s="15"/>
    </row>
    <row r="1048" spans="8:27" x14ac:dyDescent="0.25">
      <c r="H1048" s="47">
        <v>31.325099999999999</v>
      </c>
      <c r="I1048" s="47">
        <v>46.885710000000003</v>
      </c>
      <c r="Z1048" s="15"/>
      <c r="AA1048" s="15"/>
    </row>
    <row r="1049" spans="8:27" x14ac:dyDescent="0.25">
      <c r="H1049" s="47">
        <v>31.345500000000001</v>
      </c>
      <c r="I1049" s="47">
        <v>50.4</v>
      </c>
      <c r="Z1049" s="15"/>
      <c r="AA1049" s="15"/>
    </row>
    <row r="1050" spans="8:27" x14ac:dyDescent="0.25">
      <c r="H1050" s="47">
        <v>31.3659</v>
      </c>
      <c r="I1050" s="47">
        <v>61.2</v>
      </c>
      <c r="Z1050" s="15"/>
      <c r="AA1050" s="15"/>
    </row>
    <row r="1051" spans="8:27" x14ac:dyDescent="0.25">
      <c r="H1051" s="47">
        <v>31.386399999999998</v>
      </c>
      <c r="I1051" s="47">
        <v>64.714290000000005</v>
      </c>
      <c r="Z1051" s="15"/>
      <c r="AA1051" s="15"/>
    </row>
    <row r="1052" spans="8:27" x14ac:dyDescent="0.25">
      <c r="H1052" s="47">
        <v>31.4068</v>
      </c>
      <c r="I1052" s="47">
        <v>66.914289999999994</v>
      </c>
      <c r="Z1052" s="15"/>
      <c r="AA1052" s="15"/>
    </row>
    <row r="1053" spans="8:27" x14ac:dyDescent="0.25">
      <c r="H1053" s="47">
        <v>31.427299999999999</v>
      </c>
      <c r="I1053" s="47">
        <v>62.828569999999999</v>
      </c>
      <c r="Z1053" s="15"/>
      <c r="AA1053" s="15"/>
    </row>
    <row r="1054" spans="8:27" x14ac:dyDescent="0.25">
      <c r="H1054" s="47">
        <v>31.447700000000001</v>
      </c>
      <c r="I1054" s="47">
        <v>62.485709999999997</v>
      </c>
      <c r="Z1054" s="15"/>
      <c r="AA1054" s="15"/>
    </row>
    <row r="1055" spans="8:27" x14ac:dyDescent="0.25">
      <c r="H1055" s="47">
        <v>31.4682</v>
      </c>
      <c r="I1055" s="47">
        <v>56.885710000000003</v>
      </c>
      <c r="Z1055" s="15"/>
      <c r="AA1055" s="15"/>
    </row>
    <row r="1056" spans="8:27" x14ac:dyDescent="0.25">
      <c r="H1056" s="47">
        <v>31.488600000000002</v>
      </c>
      <c r="I1056" s="47">
        <v>54.285710000000002</v>
      </c>
      <c r="Z1056" s="15"/>
      <c r="AA1056" s="15"/>
    </row>
    <row r="1057" spans="8:27" x14ac:dyDescent="0.25">
      <c r="H1057" s="47">
        <v>31.5091</v>
      </c>
      <c r="I1057" s="47">
        <v>56.857140000000001</v>
      </c>
      <c r="Z1057" s="15"/>
      <c r="AA1057" s="15"/>
    </row>
    <row r="1058" spans="8:27" x14ac:dyDescent="0.25">
      <c r="H1058" s="47">
        <v>31.529499999999999</v>
      </c>
      <c r="I1058" s="47">
        <v>58.114289999999997</v>
      </c>
      <c r="Z1058" s="15"/>
      <c r="AA1058" s="15"/>
    </row>
    <row r="1059" spans="8:27" x14ac:dyDescent="0.25">
      <c r="H1059" s="47">
        <v>31.55</v>
      </c>
      <c r="I1059" s="47">
        <v>61.6</v>
      </c>
      <c r="Z1059" s="15"/>
      <c r="AA1059" s="15"/>
    </row>
    <row r="1060" spans="8:27" x14ac:dyDescent="0.25">
      <c r="H1060" s="47">
        <v>31.570399999999999</v>
      </c>
      <c r="I1060" s="47">
        <v>51.171430000000001</v>
      </c>
      <c r="Z1060" s="15"/>
      <c r="AA1060" s="15"/>
    </row>
    <row r="1061" spans="8:27" x14ac:dyDescent="0.25">
      <c r="H1061" s="47">
        <v>31.590900000000001</v>
      </c>
      <c r="I1061" s="47">
        <v>51.857140000000001</v>
      </c>
      <c r="Z1061" s="15"/>
      <c r="AA1061" s="15"/>
    </row>
    <row r="1062" spans="8:27" x14ac:dyDescent="0.25">
      <c r="H1062" s="47">
        <v>31.6113</v>
      </c>
      <c r="I1062" s="47">
        <v>48.057139999999997</v>
      </c>
      <c r="Z1062" s="15"/>
      <c r="AA1062" s="15"/>
    </row>
    <row r="1063" spans="8:27" x14ac:dyDescent="0.25">
      <c r="H1063" s="47">
        <v>31.631699999999999</v>
      </c>
      <c r="I1063" s="47">
        <v>52.8</v>
      </c>
      <c r="Z1063" s="15"/>
      <c r="AA1063" s="15"/>
    </row>
    <row r="1064" spans="8:27" x14ac:dyDescent="0.25">
      <c r="H1064" s="47">
        <v>31.652200000000001</v>
      </c>
      <c r="I1064" s="47">
        <v>53.085709999999999</v>
      </c>
      <c r="Z1064" s="15"/>
      <c r="AA1064" s="15"/>
    </row>
    <row r="1065" spans="8:27" x14ac:dyDescent="0.25">
      <c r="H1065" s="47">
        <v>31.672599999999999</v>
      </c>
      <c r="I1065" s="47">
        <v>59.8</v>
      </c>
      <c r="Z1065" s="15"/>
      <c r="AA1065" s="15"/>
    </row>
    <row r="1066" spans="8:27" x14ac:dyDescent="0.25">
      <c r="H1066" s="47">
        <v>31.693100000000001</v>
      </c>
      <c r="I1066" s="47">
        <v>57.028570000000002</v>
      </c>
      <c r="Z1066" s="15"/>
      <c r="AA1066" s="15"/>
    </row>
    <row r="1067" spans="8:27" x14ac:dyDescent="0.25">
      <c r="H1067" s="47">
        <v>31.7135</v>
      </c>
      <c r="I1067" s="47">
        <v>51.171430000000001</v>
      </c>
      <c r="Z1067" s="15"/>
      <c r="AA1067" s="15"/>
    </row>
    <row r="1068" spans="8:27" x14ac:dyDescent="0.25">
      <c r="H1068" s="47">
        <v>31.734000000000002</v>
      </c>
      <c r="I1068" s="47">
        <v>52</v>
      </c>
      <c r="Z1068" s="15"/>
      <c r="AA1068" s="15"/>
    </row>
    <row r="1069" spans="8:27" x14ac:dyDescent="0.25">
      <c r="H1069" s="47">
        <v>31.7544</v>
      </c>
      <c r="I1069" s="47">
        <v>56.371429999999997</v>
      </c>
      <c r="Z1069" s="15"/>
      <c r="AA1069" s="15"/>
    </row>
    <row r="1070" spans="8:27" x14ac:dyDescent="0.25">
      <c r="H1070" s="47">
        <v>31.774899999999999</v>
      </c>
      <c r="I1070" s="47">
        <v>52.228569999999998</v>
      </c>
      <c r="Z1070" s="15"/>
      <c r="AA1070" s="15"/>
    </row>
    <row r="1071" spans="8:27" x14ac:dyDescent="0.25">
      <c r="H1071" s="47">
        <v>31.795300000000001</v>
      </c>
      <c r="I1071" s="47">
        <v>45.142859999999999</v>
      </c>
      <c r="Z1071" s="15"/>
      <c r="AA1071" s="15"/>
    </row>
    <row r="1072" spans="8:27" x14ac:dyDescent="0.25">
      <c r="H1072" s="47">
        <v>31.815799999999999</v>
      </c>
      <c r="I1072" s="47">
        <v>42.057139999999997</v>
      </c>
      <c r="Z1072" s="15"/>
      <c r="AA1072" s="15"/>
    </row>
    <row r="1073" spans="8:27" x14ac:dyDescent="0.25">
      <c r="H1073" s="47">
        <v>31.836200000000002</v>
      </c>
      <c r="I1073" s="47">
        <v>43.25714</v>
      </c>
      <c r="Z1073" s="15"/>
      <c r="AA1073" s="15"/>
    </row>
    <row r="1074" spans="8:27" x14ac:dyDescent="0.25">
      <c r="H1074" s="47">
        <v>31.8566</v>
      </c>
      <c r="I1074" s="47">
        <v>43.828569999999999</v>
      </c>
      <c r="Z1074" s="15"/>
      <c r="AA1074" s="15"/>
    </row>
    <row r="1075" spans="8:27" x14ac:dyDescent="0.25">
      <c r="H1075" s="47">
        <v>31.877099999999999</v>
      </c>
      <c r="I1075" s="47">
        <v>43.657139999999998</v>
      </c>
      <c r="Z1075" s="15"/>
      <c r="AA1075" s="15"/>
    </row>
    <row r="1076" spans="8:27" x14ac:dyDescent="0.25">
      <c r="H1076" s="47">
        <v>31.897500000000001</v>
      </c>
      <c r="I1076" s="47">
        <v>42.74286</v>
      </c>
      <c r="Z1076" s="15"/>
      <c r="AA1076" s="15"/>
    </row>
    <row r="1077" spans="8:27" x14ac:dyDescent="0.25">
      <c r="H1077" s="47">
        <v>31.917999999999999</v>
      </c>
      <c r="I1077" s="47">
        <v>47.657139999999998</v>
      </c>
      <c r="Z1077" s="15"/>
      <c r="AA1077" s="15"/>
    </row>
    <row r="1078" spans="8:27" x14ac:dyDescent="0.25">
      <c r="H1078" s="47">
        <v>31.938400000000001</v>
      </c>
      <c r="I1078" s="47">
        <v>54.514290000000003</v>
      </c>
      <c r="Z1078" s="15"/>
      <c r="AA1078" s="15"/>
    </row>
    <row r="1079" spans="8:27" x14ac:dyDescent="0.25">
      <c r="H1079" s="47">
        <v>31.9589</v>
      </c>
      <c r="I1079" s="47">
        <v>53.114289999999997</v>
      </c>
      <c r="Z1079" s="15"/>
      <c r="AA1079" s="15"/>
    </row>
    <row r="1080" spans="8:27" x14ac:dyDescent="0.25">
      <c r="H1080" s="47">
        <v>31.979299999999999</v>
      </c>
      <c r="I1080" s="47">
        <v>48.028570000000002</v>
      </c>
      <c r="Z1080" s="15"/>
      <c r="AA1080" s="15"/>
    </row>
    <row r="1081" spans="8:27" x14ac:dyDescent="0.25">
      <c r="H1081" s="47">
        <v>31.9998</v>
      </c>
      <c r="I1081" s="47">
        <v>50.057139999999997</v>
      </c>
      <c r="Z1081" s="15"/>
      <c r="AA1081" s="15"/>
    </row>
    <row r="1082" spans="8:27" x14ac:dyDescent="0.25">
      <c r="H1082" s="47">
        <v>32.020200000000003</v>
      </c>
      <c r="I1082" s="47">
        <v>54.285710000000002</v>
      </c>
      <c r="Z1082" s="15"/>
      <c r="AA1082" s="15"/>
    </row>
    <row r="1083" spans="8:27" x14ac:dyDescent="0.25">
      <c r="H1083" s="47">
        <v>32.040700000000001</v>
      </c>
      <c r="I1083" s="47">
        <v>50.428570000000001</v>
      </c>
      <c r="Z1083" s="15"/>
      <c r="AA1083" s="15"/>
    </row>
    <row r="1084" spans="8:27" x14ac:dyDescent="0.25">
      <c r="H1084" s="47">
        <v>32.061100000000003</v>
      </c>
      <c r="I1084" s="47">
        <v>44</v>
      </c>
      <c r="Z1084" s="15"/>
      <c r="AA1084" s="15"/>
    </row>
    <row r="1085" spans="8:27" x14ac:dyDescent="0.25">
      <c r="H1085" s="47">
        <v>32.081600000000002</v>
      </c>
      <c r="I1085" s="47">
        <v>47.771430000000002</v>
      </c>
      <c r="Z1085" s="15"/>
      <c r="AA1085" s="15"/>
    </row>
    <row r="1086" spans="8:27" x14ac:dyDescent="0.25">
      <c r="H1086" s="47">
        <v>32.101999999999997</v>
      </c>
      <c r="I1086" s="47">
        <v>48.885710000000003</v>
      </c>
      <c r="Z1086" s="15"/>
      <c r="AA1086" s="15"/>
    </row>
    <row r="1087" spans="8:27" x14ac:dyDescent="0.25">
      <c r="H1087" s="47">
        <v>32.122399999999999</v>
      </c>
      <c r="I1087" s="47">
        <v>48.68571</v>
      </c>
      <c r="Z1087" s="15"/>
      <c r="AA1087" s="15"/>
    </row>
    <row r="1088" spans="8:27" x14ac:dyDescent="0.25">
      <c r="H1088" s="47">
        <v>32.142899999999997</v>
      </c>
      <c r="I1088" s="47">
        <v>40.914290000000001</v>
      </c>
      <c r="Z1088" s="15"/>
      <c r="AA1088" s="15"/>
    </row>
    <row r="1089" spans="8:27" x14ac:dyDescent="0.25">
      <c r="H1089" s="47">
        <v>32.1633</v>
      </c>
      <c r="I1089" s="47">
        <v>43.828569999999999</v>
      </c>
      <c r="Z1089" s="15"/>
      <c r="AA1089" s="15"/>
    </row>
    <row r="1090" spans="8:27" x14ac:dyDescent="0.25">
      <c r="H1090" s="47">
        <v>32.183799999999998</v>
      </c>
      <c r="I1090" s="47">
        <v>51.628570000000003</v>
      </c>
      <c r="Z1090" s="15"/>
      <c r="AA1090" s="15"/>
    </row>
    <row r="1091" spans="8:27" x14ac:dyDescent="0.25">
      <c r="H1091" s="47">
        <v>32.2042</v>
      </c>
      <c r="I1091" s="47">
        <v>58.228569999999998</v>
      </c>
      <c r="Z1091" s="15"/>
      <c r="AA1091" s="15"/>
    </row>
    <row r="1092" spans="8:27" x14ac:dyDescent="0.25">
      <c r="H1092" s="47">
        <v>32.224699999999999</v>
      </c>
      <c r="I1092" s="47">
        <v>55.028570000000002</v>
      </c>
      <c r="Z1092" s="15"/>
      <c r="AA1092" s="15"/>
    </row>
    <row r="1093" spans="8:27" x14ac:dyDescent="0.25">
      <c r="H1093" s="47">
        <v>32.245100000000001</v>
      </c>
      <c r="I1093" s="47">
        <v>45.971429999999998</v>
      </c>
      <c r="Z1093" s="15"/>
      <c r="AA1093" s="15"/>
    </row>
    <row r="1094" spans="8:27" x14ac:dyDescent="0.25">
      <c r="H1094" s="47">
        <v>32.265599999999999</v>
      </c>
      <c r="I1094" s="47">
        <v>48.857140000000001</v>
      </c>
      <c r="Z1094" s="15"/>
      <c r="AA1094" s="15"/>
    </row>
    <row r="1095" spans="8:27" x14ac:dyDescent="0.25">
      <c r="H1095" s="47">
        <v>32.286000000000001</v>
      </c>
      <c r="I1095" s="47">
        <v>49.542859999999997</v>
      </c>
      <c r="Z1095" s="15"/>
      <c r="AA1095" s="15"/>
    </row>
    <row r="1096" spans="8:27" x14ac:dyDescent="0.25">
      <c r="H1096" s="47">
        <v>32.3065</v>
      </c>
      <c r="I1096" s="47">
        <v>48.6</v>
      </c>
      <c r="Z1096" s="15"/>
      <c r="AA1096" s="15"/>
    </row>
    <row r="1097" spans="8:27" x14ac:dyDescent="0.25">
      <c r="H1097" s="47">
        <v>32.326900000000002</v>
      </c>
      <c r="I1097" s="47">
        <v>42.657139999999998</v>
      </c>
      <c r="Z1097" s="15"/>
      <c r="AA1097" s="15"/>
    </row>
    <row r="1098" spans="8:27" x14ac:dyDescent="0.25">
      <c r="H1098" s="47">
        <v>32.347299999999997</v>
      </c>
      <c r="I1098" s="47">
        <v>46.942860000000003</v>
      </c>
      <c r="Z1098" s="15"/>
      <c r="AA1098" s="15"/>
    </row>
    <row r="1099" spans="8:27" x14ac:dyDescent="0.25">
      <c r="H1099" s="47">
        <v>32.367800000000003</v>
      </c>
      <c r="I1099" s="47">
        <v>51.457140000000003</v>
      </c>
      <c r="Z1099" s="15"/>
      <c r="AA1099" s="15"/>
    </row>
    <row r="1100" spans="8:27" x14ac:dyDescent="0.25">
      <c r="H1100" s="47">
        <v>32.388199999999998</v>
      </c>
      <c r="I1100" s="47">
        <v>52.6</v>
      </c>
      <c r="Z1100" s="15"/>
      <c r="AA1100" s="15"/>
    </row>
    <row r="1101" spans="8:27" x14ac:dyDescent="0.25">
      <c r="H1101" s="47">
        <v>32.408700000000003</v>
      </c>
      <c r="I1101" s="47">
        <v>47.285710000000002</v>
      </c>
      <c r="Z1101" s="15"/>
      <c r="AA1101" s="15"/>
    </row>
    <row r="1102" spans="8:27" x14ac:dyDescent="0.25">
      <c r="H1102" s="47">
        <v>32.429099999999998</v>
      </c>
      <c r="I1102" s="47">
        <v>46.68571</v>
      </c>
      <c r="Z1102" s="15"/>
      <c r="AA1102" s="15"/>
    </row>
    <row r="1103" spans="8:27" x14ac:dyDescent="0.25">
      <c r="H1103" s="47">
        <v>32.449599999999997</v>
      </c>
      <c r="I1103" s="47">
        <v>50.25714</v>
      </c>
      <c r="Z1103" s="15"/>
      <c r="AA1103" s="15"/>
    </row>
    <row r="1104" spans="8:27" x14ac:dyDescent="0.25">
      <c r="H1104" s="47">
        <v>32.47</v>
      </c>
      <c r="I1104" s="47">
        <v>56.971429999999998</v>
      </c>
      <c r="Z1104" s="15"/>
      <c r="AA1104" s="15"/>
    </row>
    <row r="1105" spans="8:27" x14ac:dyDescent="0.25">
      <c r="H1105" s="47">
        <v>32.490499999999997</v>
      </c>
      <c r="I1105" s="47">
        <v>52.371429999999997</v>
      </c>
      <c r="Z1105" s="15"/>
      <c r="AA1105" s="15"/>
    </row>
    <row r="1106" spans="8:27" x14ac:dyDescent="0.25">
      <c r="H1106" s="47">
        <v>32.510899999999999</v>
      </c>
      <c r="I1106" s="47">
        <v>51.371429999999997</v>
      </c>
      <c r="Z1106" s="15"/>
      <c r="AA1106" s="15"/>
    </row>
    <row r="1107" spans="8:27" x14ac:dyDescent="0.25">
      <c r="H1107" s="47">
        <v>32.531399999999998</v>
      </c>
      <c r="I1107" s="47">
        <v>47.285710000000002</v>
      </c>
      <c r="Z1107" s="15"/>
      <c r="AA1107" s="15"/>
    </row>
    <row r="1108" spans="8:27" x14ac:dyDescent="0.25">
      <c r="H1108" s="47">
        <v>32.5518</v>
      </c>
      <c r="I1108" s="47">
        <v>48.485709999999997</v>
      </c>
      <c r="Z1108" s="15"/>
      <c r="AA1108" s="15"/>
    </row>
    <row r="1109" spans="8:27" x14ac:dyDescent="0.25">
      <c r="H1109" s="47">
        <v>32.572299999999998</v>
      </c>
      <c r="I1109" s="47">
        <v>49.714289999999998</v>
      </c>
      <c r="Z1109" s="15"/>
      <c r="AA1109" s="15"/>
    </row>
    <row r="1110" spans="8:27" x14ac:dyDescent="0.25">
      <c r="H1110" s="47">
        <v>32.592700000000001</v>
      </c>
      <c r="I1110" s="47">
        <v>57.485709999999997</v>
      </c>
      <c r="Z1110" s="15"/>
      <c r="AA1110" s="15"/>
    </row>
    <row r="1111" spans="8:27" x14ac:dyDescent="0.25">
      <c r="H1111" s="47">
        <v>32.613100000000003</v>
      </c>
      <c r="I1111" s="47">
        <v>57.914290000000001</v>
      </c>
      <c r="Z1111" s="15"/>
      <c r="AA1111" s="15"/>
    </row>
    <row r="1112" spans="8:27" x14ac:dyDescent="0.25">
      <c r="H1112" s="47">
        <v>32.633600000000001</v>
      </c>
      <c r="I1112" s="47">
        <v>48</v>
      </c>
      <c r="Z1112" s="15"/>
      <c r="AA1112" s="15"/>
    </row>
    <row r="1113" spans="8:27" x14ac:dyDescent="0.25">
      <c r="H1113" s="47">
        <v>32.654000000000003</v>
      </c>
      <c r="I1113" s="47">
        <v>45.885710000000003</v>
      </c>
      <c r="Z1113" s="15"/>
      <c r="AA1113" s="15"/>
    </row>
    <row r="1114" spans="8:27" x14ac:dyDescent="0.25">
      <c r="H1114" s="47">
        <v>32.674500000000002</v>
      </c>
      <c r="I1114" s="47">
        <v>46.857140000000001</v>
      </c>
      <c r="Z1114" s="15"/>
      <c r="AA1114" s="15"/>
    </row>
    <row r="1115" spans="8:27" x14ac:dyDescent="0.25">
      <c r="H1115" s="47">
        <v>32.694899999999997</v>
      </c>
      <c r="I1115" s="47">
        <v>51.142859999999999</v>
      </c>
      <c r="Z1115" s="15"/>
      <c r="AA1115" s="15"/>
    </row>
    <row r="1116" spans="8:27" x14ac:dyDescent="0.25">
      <c r="H1116" s="47">
        <v>32.715400000000002</v>
      </c>
      <c r="I1116" s="47">
        <v>45.628570000000003</v>
      </c>
      <c r="Z1116" s="15"/>
      <c r="AA1116" s="15"/>
    </row>
    <row r="1117" spans="8:27" x14ac:dyDescent="0.25">
      <c r="H1117" s="47">
        <v>32.735799999999998</v>
      </c>
      <c r="I1117" s="47">
        <v>53.2</v>
      </c>
      <c r="Z1117" s="15"/>
      <c r="AA1117" s="15"/>
    </row>
    <row r="1118" spans="8:27" x14ac:dyDescent="0.25">
      <c r="H1118" s="47">
        <v>32.756300000000003</v>
      </c>
      <c r="I1118" s="47">
        <v>54.4</v>
      </c>
      <c r="Z1118" s="15"/>
      <c r="AA1118" s="15"/>
    </row>
    <row r="1119" spans="8:27" x14ac:dyDescent="0.25">
      <c r="H1119" s="47">
        <v>32.776699999999998</v>
      </c>
      <c r="I1119" s="47">
        <v>59.942860000000003</v>
      </c>
      <c r="Z1119" s="15"/>
      <c r="AA1119" s="15"/>
    </row>
    <row r="1120" spans="8:27" x14ac:dyDescent="0.25">
      <c r="H1120" s="47">
        <v>32.797199999999997</v>
      </c>
      <c r="I1120" s="47">
        <v>50.68571</v>
      </c>
      <c r="Z1120" s="15"/>
      <c r="AA1120" s="15"/>
    </row>
    <row r="1121" spans="8:27" x14ac:dyDescent="0.25">
      <c r="H1121" s="47">
        <v>32.817599999999999</v>
      </c>
      <c r="I1121" s="47">
        <v>55.285710000000002</v>
      </c>
      <c r="Z1121" s="15"/>
      <c r="AA1121" s="15"/>
    </row>
    <row r="1122" spans="8:27" x14ac:dyDescent="0.25">
      <c r="H1122" s="47">
        <v>32.838000000000001</v>
      </c>
      <c r="I1122" s="47">
        <v>52.171430000000001</v>
      </c>
      <c r="Z1122" s="15"/>
      <c r="AA1122" s="15"/>
    </row>
    <row r="1123" spans="8:27" x14ac:dyDescent="0.25">
      <c r="H1123" s="47">
        <v>32.858499999999999</v>
      </c>
      <c r="I1123" s="47">
        <v>53.514290000000003</v>
      </c>
      <c r="Z1123" s="15"/>
      <c r="AA1123" s="15"/>
    </row>
    <row r="1124" spans="8:27" x14ac:dyDescent="0.25">
      <c r="H1124" s="47">
        <v>32.878900000000002</v>
      </c>
      <c r="I1124" s="47">
        <v>46.285710000000002</v>
      </c>
      <c r="Z1124" s="15"/>
      <c r="AA1124" s="15"/>
    </row>
    <row r="1125" spans="8:27" x14ac:dyDescent="0.25">
      <c r="H1125" s="47">
        <v>32.8994</v>
      </c>
      <c r="I1125" s="47">
        <v>47.31429</v>
      </c>
      <c r="Z1125" s="15"/>
      <c r="AA1125" s="15"/>
    </row>
    <row r="1126" spans="8:27" x14ac:dyDescent="0.25">
      <c r="H1126" s="47">
        <v>32.919800000000002</v>
      </c>
      <c r="I1126" s="47">
        <v>50.657139999999998</v>
      </c>
      <c r="Z1126" s="15"/>
      <c r="AA1126" s="15"/>
    </row>
    <row r="1127" spans="8:27" x14ac:dyDescent="0.25">
      <c r="H1127" s="47">
        <v>32.940300000000001</v>
      </c>
      <c r="I1127" s="47">
        <v>54.428570000000001</v>
      </c>
      <c r="Z1127" s="15"/>
      <c r="AA1127" s="15"/>
    </row>
    <row r="1128" spans="8:27" x14ac:dyDescent="0.25">
      <c r="H1128" s="47">
        <v>32.960700000000003</v>
      </c>
      <c r="I1128" s="47">
        <v>52.057139999999997</v>
      </c>
      <c r="Z1128" s="15"/>
      <c r="AA1128" s="15"/>
    </row>
    <row r="1129" spans="8:27" x14ac:dyDescent="0.25">
      <c r="H1129" s="47">
        <v>32.981200000000001</v>
      </c>
      <c r="I1129" s="47">
        <v>45.885710000000003</v>
      </c>
      <c r="Z1129" s="15"/>
      <c r="AA1129" s="15"/>
    </row>
    <row r="1130" spans="8:27" x14ac:dyDescent="0.25">
      <c r="H1130" s="47">
        <v>33.001600000000003</v>
      </c>
      <c r="I1130" s="47">
        <v>52.171430000000001</v>
      </c>
      <c r="Z1130" s="15"/>
      <c r="AA1130" s="15"/>
    </row>
    <row r="1131" spans="8:27" x14ac:dyDescent="0.25">
      <c r="H1131" s="47">
        <v>33.022100000000002</v>
      </c>
      <c r="I1131" s="47">
        <v>58.057139999999997</v>
      </c>
      <c r="Z1131" s="15"/>
      <c r="AA1131" s="15"/>
    </row>
    <row r="1132" spans="8:27" x14ac:dyDescent="0.25">
      <c r="H1132" s="47">
        <v>33.042499999999997</v>
      </c>
      <c r="I1132" s="47">
        <v>54.485709999999997</v>
      </c>
      <c r="Z1132" s="15"/>
      <c r="AA1132" s="15"/>
    </row>
    <row r="1133" spans="8:27" x14ac:dyDescent="0.25">
      <c r="H1133" s="47">
        <v>33.063000000000002</v>
      </c>
      <c r="I1133" s="47">
        <v>58.028570000000002</v>
      </c>
      <c r="Z1133" s="15"/>
      <c r="AA1133" s="15"/>
    </row>
    <row r="1134" spans="8:27" x14ac:dyDescent="0.25">
      <c r="H1134" s="47">
        <v>33.083399999999997</v>
      </c>
      <c r="I1134" s="47">
        <v>62.857140000000001</v>
      </c>
      <c r="Z1134" s="15"/>
      <c r="AA1134" s="15"/>
    </row>
    <row r="1135" spans="8:27" x14ac:dyDescent="0.25">
      <c r="H1135" s="47">
        <v>33.1038</v>
      </c>
      <c r="I1135" s="47">
        <v>54.857140000000001</v>
      </c>
      <c r="Z1135" s="15"/>
      <c r="AA1135" s="15"/>
    </row>
    <row r="1136" spans="8:27" x14ac:dyDescent="0.25">
      <c r="H1136" s="47">
        <v>33.124299999999998</v>
      </c>
      <c r="I1136" s="47">
        <v>46.885710000000003</v>
      </c>
      <c r="Z1136" s="15"/>
      <c r="AA1136" s="15"/>
    </row>
    <row r="1137" spans="8:27" x14ac:dyDescent="0.25">
      <c r="H1137" s="47">
        <v>33.1447</v>
      </c>
      <c r="I1137" s="47">
        <v>57.971429999999998</v>
      </c>
      <c r="Z1137" s="15"/>
      <c r="AA1137" s="15"/>
    </row>
    <row r="1138" spans="8:27" x14ac:dyDescent="0.25">
      <c r="H1138" s="47">
        <v>33.165199999999999</v>
      </c>
      <c r="I1138" s="47">
        <v>68.914289999999994</v>
      </c>
      <c r="Z1138" s="15"/>
      <c r="AA1138" s="15"/>
    </row>
    <row r="1139" spans="8:27" x14ac:dyDescent="0.25">
      <c r="H1139" s="47">
        <v>33.185600000000001</v>
      </c>
      <c r="I1139" s="47">
        <v>68.514290000000003</v>
      </c>
      <c r="Z1139" s="15"/>
      <c r="AA1139" s="15"/>
    </row>
    <row r="1140" spans="8:27" x14ac:dyDescent="0.25">
      <c r="H1140" s="47">
        <v>33.206099999999999</v>
      </c>
      <c r="I1140" s="47">
        <v>63.885710000000003</v>
      </c>
      <c r="Z1140" s="15"/>
      <c r="AA1140" s="15"/>
    </row>
    <row r="1141" spans="8:27" x14ac:dyDescent="0.25">
      <c r="H1141" s="47">
        <v>33.226500000000001</v>
      </c>
      <c r="I1141" s="47">
        <v>63.171430000000001</v>
      </c>
      <c r="Z1141" s="15"/>
      <c r="AA1141" s="15"/>
    </row>
    <row r="1142" spans="8:27" x14ac:dyDescent="0.25">
      <c r="H1142" s="47">
        <v>33.247</v>
      </c>
      <c r="I1142" s="47">
        <v>61.114289999999997</v>
      </c>
      <c r="Z1142" s="15"/>
      <c r="AA1142" s="15"/>
    </row>
    <row r="1143" spans="8:27" x14ac:dyDescent="0.25">
      <c r="H1143" s="47">
        <v>33.267400000000002</v>
      </c>
      <c r="I1143" s="47">
        <v>66.885710000000003</v>
      </c>
      <c r="Z1143" s="15"/>
      <c r="AA1143" s="15"/>
    </row>
    <row r="1144" spans="8:27" x14ac:dyDescent="0.25">
      <c r="H1144" s="47">
        <v>33.2879</v>
      </c>
      <c r="I1144" s="47">
        <v>60.25714</v>
      </c>
      <c r="Z1144" s="15"/>
      <c r="AA1144" s="15"/>
    </row>
    <row r="1145" spans="8:27" x14ac:dyDescent="0.25">
      <c r="H1145" s="47">
        <v>33.308300000000003</v>
      </c>
      <c r="I1145" s="47">
        <v>55.25714</v>
      </c>
      <c r="Z1145" s="15"/>
      <c r="AA1145" s="15"/>
    </row>
    <row r="1146" spans="8:27" x14ac:dyDescent="0.25">
      <c r="H1146" s="47">
        <v>33.328800000000001</v>
      </c>
      <c r="I1146" s="47">
        <v>62</v>
      </c>
      <c r="Z1146" s="15"/>
      <c r="AA1146" s="15"/>
    </row>
    <row r="1147" spans="8:27" x14ac:dyDescent="0.25">
      <c r="H1147" s="47">
        <v>33.349200000000003</v>
      </c>
      <c r="I1147" s="47">
        <v>66.771429999999995</v>
      </c>
      <c r="Z1147" s="15"/>
      <c r="AA1147" s="15"/>
    </row>
    <row r="1148" spans="8:27" x14ac:dyDescent="0.25">
      <c r="H1148" s="47">
        <v>33.369599999999998</v>
      </c>
      <c r="I1148" s="47">
        <v>60.285710000000002</v>
      </c>
      <c r="Z1148" s="15"/>
      <c r="AA1148" s="15"/>
    </row>
    <row r="1149" spans="8:27" x14ac:dyDescent="0.25">
      <c r="H1149" s="47">
        <v>33.390099999999997</v>
      </c>
      <c r="I1149" s="47">
        <v>52.342860000000002</v>
      </c>
      <c r="Z1149" s="15"/>
      <c r="AA1149" s="15"/>
    </row>
    <row r="1150" spans="8:27" x14ac:dyDescent="0.25">
      <c r="H1150" s="47">
        <v>33.410499999999999</v>
      </c>
      <c r="I1150" s="47">
        <v>61.714289999999998</v>
      </c>
      <c r="Z1150" s="15"/>
      <c r="AA1150" s="15"/>
    </row>
    <row r="1151" spans="8:27" x14ac:dyDescent="0.25">
      <c r="H1151" s="47">
        <v>33.430999999999997</v>
      </c>
      <c r="I1151" s="47">
        <v>62.771430000000002</v>
      </c>
      <c r="Z1151" s="15"/>
      <c r="AA1151" s="15"/>
    </row>
    <row r="1152" spans="8:27" x14ac:dyDescent="0.25">
      <c r="H1152" s="47">
        <v>33.4514</v>
      </c>
      <c r="I1152" s="47">
        <v>67.742859999999993</v>
      </c>
      <c r="Z1152" s="15"/>
      <c r="AA1152" s="15"/>
    </row>
    <row r="1153" spans="8:27" x14ac:dyDescent="0.25">
      <c r="H1153" s="47">
        <v>33.471899999999998</v>
      </c>
      <c r="I1153" s="47">
        <v>79.8</v>
      </c>
      <c r="Z1153" s="15"/>
      <c r="AA1153" s="15"/>
    </row>
    <row r="1154" spans="8:27" x14ac:dyDescent="0.25">
      <c r="H1154" s="47">
        <v>33.4923</v>
      </c>
      <c r="I1154" s="47">
        <v>81.171430000000001</v>
      </c>
      <c r="Z1154" s="15"/>
      <c r="AA1154" s="15"/>
    </row>
    <row r="1155" spans="8:27" x14ac:dyDescent="0.25">
      <c r="H1155" s="47">
        <v>33.512799999999999</v>
      </c>
      <c r="I1155" s="47">
        <v>75</v>
      </c>
      <c r="Z1155" s="15"/>
      <c r="AA1155" s="15"/>
    </row>
    <row r="1156" spans="8:27" x14ac:dyDescent="0.25">
      <c r="H1156" s="47">
        <v>33.533200000000001</v>
      </c>
      <c r="I1156" s="47">
        <v>72.028570000000002</v>
      </c>
      <c r="Z1156" s="15"/>
      <c r="AA1156" s="15"/>
    </row>
    <row r="1157" spans="8:27" x14ac:dyDescent="0.25">
      <c r="H1157" s="47">
        <v>33.553699999999999</v>
      </c>
      <c r="I1157" s="47">
        <v>71.771429999999995</v>
      </c>
      <c r="Z1157" s="15"/>
      <c r="AA1157" s="15"/>
    </row>
    <row r="1158" spans="8:27" x14ac:dyDescent="0.25">
      <c r="H1158" s="47">
        <v>33.574100000000001</v>
      </c>
      <c r="I1158" s="47">
        <v>67.514290000000003</v>
      </c>
      <c r="Z1158" s="15"/>
      <c r="AA1158" s="15"/>
    </row>
    <row r="1159" spans="8:27" x14ac:dyDescent="0.25">
      <c r="H1159" s="47">
        <v>33.594499999999996</v>
      </c>
      <c r="I1159" s="47">
        <v>71.714290000000005</v>
      </c>
      <c r="Z1159" s="15"/>
      <c r="AA1159" s="15"/>
    </row>
    <row r="1160" spans="8:27" x14ac:dyDescent="0.25">
      <c r="H1160" s="47">
        <v>33.615000000000002</v>
      </c>
      <c r="I1160" s="47">
        <v>81.857140000000001</v>
      </c>
      <c r="Z1160" s="15"/>
      <c r="AA1160" s="15"/>
    </row>
    <row r="1161" spans="8:27" x14ac:dyDescent="0.25">
      <c r="H1161" s="47">
        <v>33.635399999999997</v>
      </c>
      <c r="I1161" s="47">
        <v>79.485709999999997</v>
      </c>
      <c r="Z1161" s="15"/>
      <c r="AA1161" s="15"/>
    </row>
    <row r="1162" spans="8:27" x14ac:dyDescent="0.25">
      <c r="H1162" s="47">
        <v>33.655900000000003</v>
      </c>
      <c r="I1162" s="47">
        <v>75.599999999999994</v>
      </c>
      <c r="Z1162" s="15"/>
      <c r="AA1162" s="15"/>
    </row>
    <row r="1163" spans="8:27" x14ac:dyDescent="0.25">
      <c r="H1163" s="47">
        <v>33.676299999999998</v>
      </c>
      <c r="I1163" s="47">
        <v>73.485709999999997</v>
      </c>
      <c r="Z1163" s="15"/>
      <c r="AA1163" s="15"/>
    </row>
    <row r="1164" spans="8:27" x14ac:dyDescent="0.25">
      <c r="H1164" s="47">
        <v>33.696800000000003</v>
      </c>
      <c r="I1164" s="47">
        <v>70.171430000000001</v>
      </c>
      <c r="Z1164" s="15"/>
      <c r="AA1164" s="15"/>
    </row>
    <row r="1165" spans="8:27" x14ac:dyDescent="0.25">
      <c r="H1165" s="47">
        <v>33.717199999999998</v>
      </c>
      <c r="I1165" s="47">
        <v>70.171430000000001</v>
      </c>
      <c r="Z1165" s="15"/>
      <c r="AA1165" s="15"/>
    </row>
    <row r="1166" spans="8:27" x14ac:dyDescent="0.25">
      <c r="H1166" s="47">
        <v>33.737699999999997</v>
      </c>
      <c r="I1166" s="47">
        <v>81.742859999999993</v>
      </c>
      <c r="Z1166" s="15"/>
      <c r="AA1166" s="15"/>
    </row>
    <row r="1167" spans="8:27" x14ac:dyDescent="0.25">
      <c r="H1167" s="47">
        <v>33.758099999999999</v>
      </c>
      <c r="I1167" s="47">
        <v>87.885710000000003</v>
      </c>
      <c r="Z1167" s="15"/>
      <c r="AA1167" s="15"/>
    </row>
    <row r="1168" spans="8:27" x14ac:dyDescent="0.25">
      <c r="H1168" s="47">
        <v>33.778599999999997</v>
      </c>
      <c r="I1168" s="47">
        <v>77.257140000000007</v>
      </c>
      <c r="Z1168" s="15"/>
      <c r="AA1168" s="15"/>
    </row>
    <row r="1169" spans="8:27" x14ac:dyDescent="0.25">
      <c r="H1169" s="47">
        <v>33.798999999999999</v>
      </c>
      <c r="I1169" s="47">
        <v>69.714290000000005</v>
      </c>
      <c r="Z1169" s="15"/>
      <c r="AA1169" s="15"/>
    </row>
    <row r="1170" spans="8:27" x14ac:dyDescent="0.25">
      <c r="H1170" s="47">
        <v>33.819499999999998</v>
      </c>
      <c r="I1170" s="47">
        <v>81.942859999999996</v>
      </c>
      <c r="Z1170" s="15"/>
      <c r="AA1170" s="15"/>
    </row>
    <row r="1171" spans="8:27" x14ac:dyDescent="0.25">
      <c r="H1171" s="47">
        <v>33.8399</v>
      </c>
      <c r="I1171" s="47">
        <v>82.657139999999998</v>
      </c>
      <c r="Z1171" s="15"/>
      <c r="AA1171" s="15"/>
    </row>
    <row r="1172" spans="8:27" x14ac:dyDescent="0.25">
      <c r="H1172" s="47">
        <v>33.860300000000002</v>
      </c>
      <c r="I1172" s="47">
        <v>84.857140000000001</v>
      </c>
      <c r="Z1172" s="15"/>
      <c r="AA1172" s="15"/>
    </row>
    <row r="1173" spans="8:27" x14ac:dyDescent="0.25">
      <c r="H1173" s="47">
        <v>33.880800000000001</v>
      </c>
      <c r="I1173" s="47">
        <v>77.971429999999998</v>
      </c>
      <c r="Z1173" s="15"/>
      <c r="AA1173" s="15"/>
    </row>
    <row r="1174" spans="8:27" x14ac:dyDescent="0.25">
      <c r="H1174" s="47">
        <v>33.901200000000003</v>
      </c>
      <c r="I1174" s="47">
        <v>87.114289999999997</v>
      </c>
      <c r="Z1174" s="15"/>
      <c r="AA1174" s="15"/>
    </row>
    <row r="1175" spans="8:27" x14ac:dyDescent="0.25">
      <c r="H1175" s="47">
        <v>33.921700000000001</v>
      </c>
      <c r="I1175" s="47">
        <v>81.599999999999994</v>
      </c>
      <c r="Z1175" s="15"/>
      <c r="AA1175" s="15"/>
    </row>
    <row r="1176" spans="8:27" x14ac:dyDescent="0.25">
      <c r="H1176" s="47">
        <v>33.942100000000003</v>
      </c>
      <c r="I1176" s="47">
        <v>84.885710000000003</v>
      </c>
      <c r="Z1176" s="15"/>
      <c r="AA1176" s="15"/>
    </row>
    <row r="1177" spans="8:27" x14ac:dyDescent="0.25">
      <c r="H1177" s="47">
        <v>33.962600000000002</v>
      </c>
      <c r="I1177" s="47">
        <v>82.771429999999995</v>
      </c>
      <c r="Z1177" s="15"/>
      <c r="AA1177" s="15"/>
    </row>
    <row r="1178" spans="8:27" x14ac:dyDescent="0.25">
      <c r="H1178" s="47">
        <v>33.982999999999997</v>
      </c>
      <c r="I1178" s="47">
        <v>91.057140000000004</v>
      </c>
      <c r="Z1178" s="15"/>
      <c r="AA1178" s="15"/>
    </row>
    <row r="1179" spans="8:27" x14ac:dyDescent="0.25">
      <c r="H1179" s="47">
        <v>34.003500000000003</v>
      </c>
      <c r="I1179" s="47">
        <v>91.68571</v>
      </c>
      <c r="Z1179" s="15"/>
      <c r="AA1179" s="15"/>
    </row>
    <row r="1180" spans="8:27" x14ac:dyDescent="0.25">
      <c r="H1180" s="47">
        <v>34.023899999999998</v>
      </c>
      <c r="I1180" s="47">
        <v>83.085710000000006</v>
      </c>
      <c r="Z1180" s="15"/>
      <c r="AA1180" s="15"/>
    </row>
    <row r="1181" spans="8:27" x14ac:dyDescent="0.25">
      <c r="H1181" s="47">
        <v>34.044400000000003</v>
      </c>
      <c r="I1181" s="47">
        <v>89.4</v>
      </c>
      <c r="Z1181" s="15"/>
      <c r="AA1181" s="15"/>
    </row>
    <row r="1182" spans="8:27" x14ac:dyDescent="0.25">
      <c r="H1182" s="47">
        <v>34.064799999999998</v>
      </c>
      <c r="I1182" s="47">
        <v>96.31429</v>
      </c>
      <c r="Z1182" s="15"/>
      <c r="AA1182" s="15"/>
    </row>
    <row r="1183" spans="8:27" x14ac:dyDescent="0.25">
      <c r="H1183" s="47">
        <v>34.0852</v>
      </c>
      <c r="I1183" s="47">
        <v>98.742859999999993</v>
      </c>
      <c r="Z1183" s="15"/>
      <c r="AA1183" s="15"/>
    </row>
    <row r="1184" spans="8:27" x14ac:dyDescent="0.25">
      <c r="H1184" s="47">
        <v>34.105699999999999</v>
      </c>
      <c r="I1184" s="47">
        <v>90.114289999999997</v>
      </c>
      <c r="Z1184" s="15"/>
      <c r="AA1184" s="15"/>
    </row>
    <row r="1185" spans="8:27" x14ac:dyDescent="0.25">
      <c r="H1185" s="47">
        <v>34.126100000000001</v>
      </c>
      <c r="I1185" s="47">
        <v>99</v>
      </c>
      <c r="Z1185" s="15"/>
      <c r="AA1185" s="15"/>
    </row>
    <row r="1186" spans="8:27" x14ac:dyDescent="0.25">
      <c r="H1186" s="47">
        <v>34.146599999999999</v>
      </c>
      <c r="I1186" s="47">
        <v>103.22857</v>
      </c>
      <c r="Z1186" s="15"/>
      <c r="AA1186" s="15"/>
    </row>
    <row r="1187" spans="8:27" x14ac:dyDescent="0.25">
      <c r="H1187" s="47">
        <v>34.167000000000002</v>
      </c>
      <c r="I1187" s="47">
        <v>106.11429</v>
      </c>
      <c r="Z1187" s="15"/>
      <c r="AA1187" s="15"/>
    </row>
    <row r="1188" spans="8:27" x14ac:dyDescent="0.25">
      <c r="H1188" s="47">
        <v>34.1875</v>
      </c>
      <c r="I1188" s="47">
        <v>103.31429</v>
      </c>
      <c r="Z1188" s="15"/>
      <c r="AA1188" s="15"/>
    </row>
    <row r="1189" spans="8:27" x14ac:dyDescent="0.25">
      <c r="H1189" s="47">
        <v>34.207900000000002</v>
      </c>
      <c r="I1189" s="47">
        <v>101.37143</v>
      </c>
      <c r="Z1189" s="15"/>
      <c r="AA1189" s="15"/>
    </row>
    <row r="1190" spans="8:27" x14ac:dyDescent="0.25">
      <c r="H1190" s="47">
        <v>34.228400000000001</v>
      </c>
      <c r="I1190" s="47">
        <v>95.457139999999995</v>
      </c>
      <c r="Z1190" s="15"/>
      <c r="AA1190" s="15"/>
    </row>
    <row r="1191" spans="8:27" x14ac:dyDescent="0.25">
      <c r="H1191" s="47">
        <v>34.248800000000003</v>
      </c>
      <c r="I1191" s="47">
        <v>89.457139999999995</v>
      </c>
      <c r="Z1191" s="15"/>
      <c r="AA1191" s="15"/>
    </row>
    <row r="1192" spans="8:27" x14ac:dyDescent="0.25">
      <c r="H1192" s="47">
        <v>34.269300000000001</v>
      </c>
      <c r="I1192" s="47">
        <v>96.057140000000004</v>
      </c>
      <c r="Z1192" s="15"/>
      <c r="AA1192" s="15"/>
    </row>
    <row r="1193" spans="8:27" x14ac:dyDescent="0.25">
      <c r="H1193" s="47">
        <v>34.289700000000003</v>
      </c>
      <c r="I1193" s="47">
        <v>100.42856999999999</v>
      </c>
      <c r="Z1193" s="15"/>
      <c r="AA1193" s="15"/>
    </row>
    <row r="1194" spans="8:27" x14ac:dyDescent="0.25">
      <c r="H1194" s="47">
        <v>34.310200000000002</v>
      </c>
      <c r="I1194" s="47">
        <v>111.28570999999999</v>
      </c>
      <c r="Z1194" s="15"/>
      <c r="AA1194" s="15"/>
    </row>
    <row r="1195" spans="8:27" x14ac:dyDescent="0.25">
      <c r="H1195" s="47">
        <v>34.330599999999997</v>
      </c>
      <c r="I1195" s="47">
        <v>115.28570999999999</v>
      </c>
      <c r="Z1195" s="15"/>
      <c r="AA1195" s="15"/>
    </row>
    <row r="1196" spans="8:27" x14ac:dyDescent="0.25">
      <c r="H1196" s="47">
        <v>34.350999999999999</v>
      </c>
      <c r="I1196" s="47">
        <v>108.08571000000001</v>
      </c>
      <c r="Z1196" s="15"/>
      <c r="AA1196" s="15"/>
    </row>
    <row r="1197" spans="8:27" x14ac:dyDescent="0.25">
      <c r="H1197" s="47">
        <v>34.371499999999997</v>
      </c>
      <c r="I1197" s="47">
        <v>104.28570999999999</v>
      </c>
      <c r="Z1197" s="15"/>
      <c r="AA1197" s="15"/>
    </row>
    <row r="1198" spans="8:27" x14ac:dyDescent="0.25">
      <c r="H1198" s="47">
        <v>34.3919</v>
      </c>
      <c r="I1198" s="47">
        <v>109.54286</v>
      </c>
      <c r="Z1198" s="15"/>
      <c r="AA1198" s="15"/>
    </row>
    <row r="1199" spans="8:27" x14ac:dyDescent="0.25">
      <c r="H1199" s="47">
        <v>34.412399999999998</v>
      </c>
      <c r="I1199" s="47">
        <v>120.48571</v>
      </c>
      <c r="Z1199" s="15"/>
      <c r="AA1199" s="15"/>
    </row>
    <row r="1200" spans="8:27" x14ac:dyDescent="0.25">
      <c r="H1200" s="47">
        <v>34.4328</v>
      </c>
      <c r="I1200" s="47">
        <v>115.2</v>
      </c>
      <c r="Z1200" s="15"/>
      <c r="AA1200" s="15"/>
    </row>
    <row r="1201" spans="8:27" x14ac:dyDescent="0.25">
      <c r="H1201" s="47">
        <v>34.453299999999999</v>
      </c>
      <c r="I1201" s="47">
        <v>109.91428999999999</v>
      </c>
      <c r="Z1201" s="15"/>
      <c r="AA1201" s="15"/>
    </row>
    <row r="1202" spans="8:27" x14ac:dyDescent="0.25">
      <c r="H1202" s="47">
        <v>34.473700000000001</v>
      </c>
      <c r="I1202" s="47">
        <v>104.17143</v>
      </c>
      <c r="Z1202" s="15"/>
      <c r="AA1202" s="15"/>
    </row>
    <row r="1203" spans="8:27" x14ac:dyDescent="0.25">
      <c r="H1203" s="47">
        <v>34.494199999999999</v>
      </c>
      <c r="I1203" s="47">
        <v>114.62857</v>
      </c>
      <c r="Z1203" s="15"/>
      <c r="AA1203" s="15"/>
    </row>
    <row r="1204" spans="8:27" x14ac:dyDescent="0.25">
      <c r="H1204" s="47">
        <v>34.514600000000002</v>
      </c>
      <c r="I1204" s="47">
        <v>121.2</v>
      </c>
      <c r="Z1204" s="15"/>
      <c r="AA1204" s="15"/>
    </row>
    <row r="1205" spans="8:27" x14ac:dyDescent="0.25">
      <c r="H1205" s="47">
        <v>34.5351</v>
      </c>
      <c r="I1205" s="47">
        <v>120.62857</v>
      </c>
      <c r="Z1205" s="15"/>
      <c r="AA1205" s="15"/>
    </row>
    <row r="1206" spans="8:27" x14ac:dyDescent="0.25">
      <c r="H1206" s="47">
        <v>34.555500000000002</v>
      </c>
      <c r="I1206" s="47">
        <v>114.34286</v>
      </c>
      <c r="Z1206" s="15"/>
      <c r="AA1206" s="15"/>
    </row>
    <row r="1207" spans="8:27" x14ac:dyDescent="0.25">
      <c r="H1207" s="47">
        <v>34.575899999999997</v>
      </c>
      <c r="I1207" s="47">
        <v>122.51429</v>
      </c>
      <c r="Z1207" s="15"/>
      <c r="AA1207" s="15"/>
    </row>
    <row r="1208" spans="8:27" x14ac:dyDescent="0.25">
      <c r="H1208" s="47">
        <v>34.596400000000003</v>
      </c>
      <c r="I1208" s="47">
        <v>127.25714000000001</v>
      </c>
      <c r="Z1208" s="15"/>
      <c r="AA1208" s="15"/>
    </row>
    <row r="1209" spans="8:27" x14ac:dyDescent="0.25">
      <c r="H1209" s="47">
        <v>34.616799999999998</v>
      </c>
      <c r="I1209" s="47">
        <v>128.80000000000001</v>
      </c>
      <c r="Z1209" s="15"/>
      <c r="AA1209" s="15"/>
    </row>
    <row r="1210" spans="8:27" x14ac:dyDescent="0.25">
      <c r="H1210" s="47">
        <v>34.637300000000003</v>
      </c>
      <c r="I1210" s="47">
        <v>119.88571</v>
      </c>
      <c r="Z1210" s="15"/>
      <c r="AA1210" s="15"/>
    </row>
    <row r="1211" spans="8:27" x14ac:dyDescent="0.25">
      <c r="H1211" s="47">
        <v>34.657699999999998</v>
      </c>
      <c r="I1211" s="47">
        <v>120.6</v>
      </c>
      <c r="Z1211" s="15"/>
      <c r="AA1211" s="15"/>
    </row>
    <row r="1212" spans="8:27" x14ac:dyDescent="0.25">
      <c r="H1212" s="47">
        <v>34.678199999999997</v>
      </c>
      <c r="I1212" s="47">
        <v>129.57142999999999</v>
      </c>
      <c r="Z1212" s="15"/>
      <c r="AA1212" s="15"/>
    </row>
    <row r="1213" spans="8:27" x14ac:dyDescent="0.25">
      <c r="H1213" s="47">
        <v>34.698599999999999</v>
      </c>
      <c r="I1213" s="47">
        <v>123.91428999999999</v>
      </c>
      <c r="Z1213" s="15"/>
      <c r="AA1213" s="15"/>
    </row>
    <row r="1214" spans="8:27" x14ac:dyDescent="0.25">
      <c r="H1214" s="47">
        <v>34.719099999999997</v>
      </c>
      <c r="I1214" s="47">
        <v>117.54286</v>
      </c>
      <c r="Z1214" s="15"/>
      <c r="AA1214" s="15"/>
    </row>
    <row r="1215" spans="8:27" x14ac:dyDescent="0.25">
      <c r="H1215" s="47">
        <v>34.7395</v>
      </c>
      <c r="I1215" s="47">
        <v>120.22857</v>
      </c>
      <c r="Z1215" s="15"/>
      <c r="AA1215" s="15"/>
    </row>
    <row r="1216" spans="8:27" x14ac:dyDescent="0.25">
      <c r="H1216" s="47">
        <v>34.76</v>
      </c>
      <c r="I1216" s="47">
        <v>125.85714</v>
      </c>
      <c r="Z1216" s="15"/>
      <c r="AA1216" s="15"/>
    </row>
    <row r="1217" spans="8:27" x14ac:dyDescent="0.25">
      <c r="H1217" s="47">
        <v>34.7804</v>
      </c>
      <c r="I1217" s="47">
        <v>113.97143</v>
      </c>
      <c r="Z1217" s="15"/>
      <c r="AA1217" s="15"/>
    </row>
    <row r="1218" spans="8:27" x14ac:dyDescent="0.25">
      <c r="H1218" s="47">
        <v>34.800899999999999</v>
      </c>
      <c r="I1218" s="47">
        <v>111.4</v>
      </c>
      <c r="Z1218" s="15"/>
      <c r="AA1218" s="15"/>
    </row>
    <row r="1219" spans="8:27" x14ac:dyDescent="0.25">
      <c r="H1219" s="47">
        <v>34.821300000000001</v>
      </c>
      <c r="I1219" s="47">
        <v>126.17143</v>
      </c>
      <c r="Z1219" s="15"/>
      <c r="AA1219" s="15"/>
    </row>
    <row r="1220" spans="8:27" x14ac:dyDescent="0.25">
      <c r="H1220" s="47">
        <v>34.841700000000003</v>
      </c>
      <c r="I1220" s="47">
        <v>138.57142999999999</v>
      </c>
      <c r="Z1220" s="15"/>
      <c r="AA1220" s="15"/>
    </row>
    <row r="1221" spans="8:27" x14ac:dyDescent="0.25">
      <c r="H1221" s="47">
        <v>34.862200000000001</v>
      </c>
      <c r="I1221" s="47">
        <v>133.48571000000001</v>
      </c>
      <c r="Z1221" s="15"/>
      <c r="AA1221" s="15"/>
    </row>
    <row r="1222" spans="8:27" x14ac:dyDescent="0.25">
      <c r="H1222" s="47">
        <v>34.882599999999996</v>
      </c>
      <c r="I1222" s="47">
        <v>121.31429</v>
      </c>
      <c r="Z1222" s="15"/>
      <c r="AA1222" s="15"/>
    </row>
    <row r="1223" spans="8:27" x14ac:dyDescent="0.25">
      <c r="H1223" s="47">
        <v>34.903100000000002</v>
      </c>
      <c r="I1223" s="47">
        <v>120.68571</v>
      </c>
      <c r="Z1223" s="15"/>
      <c r="AA1223" s="15"/>
    </row>
    <row r="1224" spans="8:27" x14ac:dyDescent="0.25">
      <c r="H1224" s="47">
        <v>34.923499999999997</v>
      </c>
      <c r="I1224" s="47">
        <v>135.74286000000001</v>
      </c>
      <c r="Z1224" s="15"/>
      <c r="AA1224" s="15"/>
    </row>
    <row r="1225" spans="8:27" x14ac:dyDescent="0.25">
      <c r="H1225" s="47">
        <v>34.944000000000003</v>
      </c>
      <c r="I1225" s="47">
        <v>133.31429</v>
      </c>
      <c r="Z1225" s="15"/>
      <c r="AA1225" s="15"/>
    </row>
    <row r="1226" spans="8:27" x14ac:dyDescent="0.25">
      <c r="H1226" s="47">
        <v>34.964399999999998</v>
      </c>
      <c r="I1226" s="47">
        <v>132.74286000000001</v>
      </c>
      <c r="Z1226" s="15"/>
      <c r="AA1226" s="15"/>
    </row>
    <row r="1227" spans="8:27" x14ac:dyDescent="0.25">
      <c r="H1227" s="47">
        <v>34.984900000000003</v>
      </c>
      <c r="I1227" s="47">
        <v>130.97143</v>
      </c>
      <c r="Z1227" s="15"/>
      <c r="AA1227" s="15"/>
    </row>
    <row r="1228" spans="8:27" x14ac:dyDescent="0.25">
      <c r="H1228" s="47">
        <v>35.005299999999998</v>
      </c>
      <c r="I1228" s="47">
        <v>131.88570999999999</v>
      </c>
      <c r="Z1228" s="15"/>
      <c r="AA1228" s="15"/>
    </row>
    <row r="1229" spans="8:27" x14ac:dyDescent="0.25">
      <c r="H1229" s="47">
        <v>35.025799999999997</v>
      </c>
      <c r="I1229" s="47">
        <v>130.14286000000001</v>
      </c>
      <c r="Z1229" s="15"/>
      <c r="AA1229" s="15"/>
    </row>
    <row r="1230" spans="8:27" x14ac:dyDescent="0.25">
      <c r="H1230" s="47">
        <v>35.046199999999999</v>
      </c>
      <c r="I1230" s="47">
        <v>136.02857</v>
      </c>
      <c r="Z1230" s="15"/>
      <c r="AA1230" s="15"/>
    </row>
    <row r="1231" spans="8:27" x14ac:dyDescent="0.25">
      <c r="H1231" s="47">
        <v>35.066699999999997</v>
      </c>
      <c r="I1231" s="47">
        <v>148.14286000000001</v>
      </c>
      <c r="Z1231" s="15"/>
      <c r="AA1231" s="15"/>
    </row>
    <row r="1232" spans="8:27" x14ac:dyDescent="0.25">
      <c r="H1232" s="47">
        <v>35.0871</v>
      </c>
      <c r="I1232" s="47">
        <v>139.82857000000001</v>
      </c>
      <c r="Z1232" s="15"/>
      <c r="AA1232" s="15"/>
    </row>
    <row r="1233" spans="8:27" x14ac:dyDescent="0.25">
      <c r="H1233" s="47">
        <v>35.107500000000002</v>
      </c>
      <c r="I1233" s="47">
        <v>127.22857</v>
      </c>
      <c r="Z1233" s="15"/>
      <c r="AA1233" s="15"/>
    </row>
    <row r="1234" spans="8:27" x14ac:dyDescent="0.25">
      <c r="H1234" s="47">
        <v>35.128</v>
      </c>
      <c r="I1234" s="47">
        <v>128.08571000000001</v>
      </c>
      <c r="Z1234" s="15"/>
      <c r="AA1234" s="15"/>
    </row>
    <row r="1235" spans="8:27" x14ac:dyDescent="0.25">
      <c r="H1235" s="47">
        <v>35.148400000000002</v>
      </c>
      <c r="I1235" s="47">
        <v>140.88570999999999</v>
      </c>
      <c r="Z1235" s="15"/>
      <c r="AA1235" s="15"/>
    </row>
    <row r="1236" spans="8:27" x14ac:dyDescent="0.25">
      <c r="H1236" s="47">
        <v>35.168900000000001</v>
      </c>
      <c r="I1236" s="47">
        <v>132.08571000000001</v>
      </c>
      <c r="Z1236" s="15"/>
      <c r="AA1236" s="15"/>
    </row>
    <row r="1237" spans="8:27" x14ac:dyDescent="0.25">
      <c r="H1237" s="47">
        <v>35.189300000000003</v>
      </c>
      <c r="I1237" s="47">
        <v>125.22857</v>
      </c>
      <c r="Z1237" s="15"/>
      <c r="AA1237" s="15"/>
    </row>
    <row r="1238" spans="8:27" x14ac:dyDescent="0.25">
      <c r="H1238" s="47">
        <v>35.209800000000001</v>
      </c>
      <c r="I1238" s="47">
        <v>133.25713999999999</v>
      </c>
      <c r="Z1238" s="15"/>
      <c r="AA1238" s="15"/>
    </row>
    <row r="1239" spans="8:27" x14ac:dyDescent="0.25">
      <c r="H1239" s="47">
        <v>35.230200000000004</v>
      </c>
      <c r="I1239" s="47">
        <v>140.77143000000001</v>
      </c>
      <c r="Z1239" s="15"/>
      <c r="AA1239" s="15"/>
    </row>
    <row r="1240" spans="8:27" x14ac:dyDescent="0.25">
      <c r="H1240" s="47">
        <v>35.250700000000002</v>
      </c>
      <c r="I1240" s="47">
        <v>129.77143000000001</v>
      </c>
      <c r="Z1240" s="15"/>
      <c r="AA1240" s="15"/>
    </row>
    <row r="1241" spans="8:27" x14ac:dyDescent="0.25">
      <c r="H1241" s="47">
        <v>35.271099999999997</v>
      </c>
      <c r="I1241" s="47">
        <v>125.48571</v>
      </c>
      <c r="Z1241" s="15"/>
      <c r="AA1241" s="15"/>
    </row>
    <row r="1242" spans="8:27" x14ac:dyDescent="0.25">
      <c r="H1242" s="47">
        <v>35.291600000000003</v>
      </c>
      <c r="I1242" s="47">
        <v>132.25713999999999</v>
      </c>
      <c r="Z1242" s="15"/>
      <c r="AA1242" s="15"/>
    </row>
    <row r="1243" spans="8:27" x14ac:dyDescent="0.25">
      <c r="H1243" s="47">
        <v>35.311999999999998</v>
      </c>
      <c r="I1243" s="47">
        <v>139.6</v>
      </c>
      <c r="Z1243" s="15"/>
      <c r="AA1243" s="15"/>
    </row>
    <row r="1244" spans="8:27" x14ac:dyDescent="0.25">
      <c r="H1244" s="47">
        <v>35.3324</v>
      </c>
      <c r="I1244" s="47">
        <v>136.80000000000001</v>
      </c>
      <c r="Z1244" s="15"/>
      <c r="AA1244" s="15"/>
    </row>
    <row r="1245" spans="8:27" x14ac:dyDescent="0.25">
      <c r="H1245" s="47">
        <v>35.352899999999998</v>
      </c>
      <c r="I1245" s="47">
        <v>133.91428999999999</v>
      </c>
      <c r="Z1245" s="15"/>
      <c r="AA1245" s="15"/>
    </row>
    <row r="1246" spans="8:27" x14ac:dyDescent="0.25">
      <c r="H1246" s="47">
        <v>35.3733</v>
      </c>
      <c r="I1246" s="47">
        <v>142.28570999999999</v>
      </c>
      <c r="Z1246" s="15"/>
      <c r="AA1246" s="15"/>
    </row>
    <row r="1247" spans="8:27" x14ac:dyDescent="0.25">
      <c r="H1247" s="47">
        <v>35.393799999999999</v>
      </c>
      <c r="I1247" s="47">
        <v>137.6</v>
      </c>
      <c r="Z1247" s="15"/>
      <c r="AA1247" s="15"/>
    </row>
    <row r="1248" spans="8:27" x14ac:dyDescent="0.25">
      <c r="H1248" s="47">
        <v>35.414200000000001</v>
      </c>
      <c r="I1248" s="47">
        <v>135.88570999999999</v>
      </c>
      <c r="Z1248" s="15"/>
      <c r="AA1248" s="15"/>
    </row>
    <row r="1249" spans="8:27" x14ac:dyDescent="0.25">
      <c r="H1249" s="47">
        <v>35.434699999999999</v>
      </c>
      <c r="I1249" s="47">
        <v>140.14286000000001</v>
      </c>
      <c r="Z1249" s="15"/>
      <c r="AA1249" s="15"/>
    </row>
    <row r="1250" spans="8:27" x14ac:dyDescent="0.25">
      <c r="H1250" s="47">
        <v>35.455100000000002</v>
      </c>
      <c r="I1250" s="47">
        <v>149.77143000000001</v>
      </c>
      <c r="Z1250" s="15"/>
      <c r="AA1250" s="15"/>
    </row>
    <row r="1251" spans="8:27" x14ac:dyDescent="0.25">
      <c r="H1251" s="47">
        <v>35.4756</v>
      </c>
      <c r="I1251" s="47">
        <v>147.97143</v>
      </c>
      <c r="Z1251" s="15"/>
      <c r="AA1251" s="15"/>
    </row>
    <row r="1252" spans="8:27" x14ac:dyDescent="0.25">
      <c r="H1252" s="47">
        <v>35.496000000000002</v>
      </c>
      <c r="I1252" s="47">
        <v>145.57142999999999</v>
      </c>
      <c r="Z1252" s="15"/>
      <c r="AA1252" s="15"/>
    </row>
    <row r="1253" spans="8:27" x14ac:dyDescent="0.25">
      <c r="H1253" s="47">
        <v>35.516500000000001</v>
      </c>
      <c r="I1253" s="47">
        <v>136.6</v>
      </c>
      <c r="Z1253" s="15"/>
      <c r="AA1253" s="15"/>
    </row>
    <row r="1254" spans="8:27" x14ac:dyDescent="0.25">
      <c r="H1254" s="47">
        <v>35.536900000000003</v>
      </c>
      <c r="I1254" s="47">
        <v>129.71429000000001</v>
      </c>
      <c r="Z1254" s="15"/>
      <c r="AA1254" s="15"/>
    </row>
    <row r="1255" spans="8:27" x14ac:dyDescent="0.25">
      <c r="H1255" s="47">
        <v>35.557400000000001</v>
      </c>
      <c r="I1255" s="47">
        <v>132.28570999999999</v>
      </c>
      <c r="Z1255" s="15"/>
      <c r="AA1255" s="15"/>
    </row>
    <row r="1256" spans="8:27" x14ac:dyDescent="0.25">
      <c r="H1256" s="47">
        <v>35.577800000000003</v>
      </c>
      <c r="I1256" s="47">
        <v>134.88570999999999</v>
      </c>
      <c r="Z1256" s="15"/>
      <c r="AA1256" s="15"/>
    </row>
    <row r="1257" spans="8:27" x14ac:dyDescent="0.25">
      <c r="H1257" s="47">
        <v>35.598199999999999</v>
      </c>
      <c r="I1257" s="47">
        <v>132.02857</v>
      </c>
      <c r="Z1257" s="15"/>
      <c r="AA1257" s="15"/>
    </row>
    <row r="1258" spans="8:27" x14ac:dyDescent="0.25">
      <c r="H1258" s="47">
        <v>35.618699999999997</v>
      </c>
      <c r="I1258" s="47">
        <v>131.48571000000001</v>
      </c>
      <c r="Z1258" s="15"/>
      <c r="AA1258" s="15"/>
    </row>
    <row r="1259" spans="8:27" x14ac:dyDescent="0.25">
      <c r="H1259" s="47">
        <v>35.639099999999999</v>
      </c>
      <c r="I1259" s="47">
        <v>129.65714</v>
      </c>
      <c r="Z1259" s="15"/>
      <c r="AA1259" s="15"/>
    </row>
    <row r="1260" spans="8:27" x14ac:dyDescent="0.25">
      <c r="H1260" s="47">
        <v>35.659599999999998</v>
      </c>
      <c r="I1260" s="47">
        <v>127.68571</v>
      </c>
      <c r="Z1260" s="15"/>
      <c r="AA1260" s="15"/>
    </row>
    <row r="1261" spans="8:27" x14ac:dyDescent="0.25">
      <c r="H1261" s="47">
        <v>35.68</v>
      </c>
      <c r="I1261" s="47">
        <v>122.2</v>
      </c>
      <c r="Z1261" s="15"/>
      <c r="AA1261" s="15"/>
    </row>
    <row r="1262" spans="8:27" x14ac:dyDescent="0.25">
      <c r="H1262" s="47">
        <v>35.700499999999998</v>
      </c>
      <c r="I1262" s="47">
        <v>131.88570999999999</v>
      </c>
      <c r="Z1262" s="15"/>
      <c r="AA1262" s="15"/>
    </row>
    <row r="1263" spans="8:27" x14ac:dyDescent="0.25">
      <c r="H1263" s="47">
        <v>35.7209</v>
      </c>
      <c r="I1263" s="47">
        <v>137.88570999999999</v>
      </c>
      <c r="Z1263" s="15"/>
      <c r="AA1263" s="15"/>
    </row>
    <row r="1264" spans="8:27" x14ac:dyDescent="0.25">
      <c r="H1264" s="47">
        <v>35.741399999999999</v>
      </c>
      <c r="I1264" s="47">
        <v>137.62857</v>
      </c>
      <c r="Z1264" s="15"/>
      <c r="AA1264" s="15"/>
    </row>
    <row r="1265" spans="8:27" x14ac:dyDescent="0.25">
      <c r="H1265" s="47">
        <v>35.761800000000001</v>
      </c>
      <c r="I1265" s="47">
        <v>124.28570999999999</v>
      </c>
      <c r="Z1265" s="15"/>
      <c r="AA1265" s="15"/>
    </row>
    <row r="1266" spans="8:27" x14ac:dyDescent="0.25">
      <c r="H1266" s="47">
        <v>35.782299999999999</v>
      </c>
      <c r="I1266" s="47">
        <v>124.37143</v>
      </c>
      <c r="Z1266" s="15"/>
      <c r="AA1266" s="15"/>
    </row>
    <row r="1267" spans="8:27" x14ac:dyDescent="0.25">
      <c r="H1267" s="47">
        <v>35.802700000000002</v>
      </c>
      <c r="I1267" s="47">
        <v>131.19999999999999</v>
      </c>
      <c r="Z1267" s="15"/>
      <c r="AA1267" s="15"/>
    </row>
    <row r="1268" spans="8:27" x14ac:dyDescent="0.25">
      <c r="H1268" s="47">
        <v>35.823099999999997</v>
      </c>
      <c r="I1268" s="47">
        <v>139.08571000000001</v>
      </c>
      <c r="Z1268" s="15"/>
      <c r="AA1268" s="15"/>
    </row>
    <row r="1269" spans="8:27" x14ac:dyDescent="0.25">
      <c r="H1269" s="47">
        <v>35.843600000000002</v>
      </c>
      <c r="I1269" s="47">
        <v>136.37143</v>
      </c>
      <c r="Z1269" s="15"/>
      <c r="AA1269" s="15"/>
    </row>
    <row r="1270" spans="8:27" x14ac:dyDescent="0.25">
      <c r="H1270" s="47">
        <v>35.863999999999997</v>
      </c>
      <c r="I1270" s="47">
        <v>130.19999999999999</v>
      </c>
      <c r="Z1270" s="15"/>
      <c r="AA1270" s="15"/>
    </row>
    <row r="1271" spans="8:27" x14ac:dyDescent="0.25">
      <c r="H1271" s="47">
        <v>35.884500000000003</v>
      </c>
      <c r="I1271" s="47">
        <v>123.28570999999999</v>
      </c>
      <c r="Z1271" s="15"/>
      <c r="AA1271" s="15"/>
    </row>
    <row r="1272" spans="8:27" x14ac:dyDescent="0.25">
      <c r="H1272" s="47">
        <v>35.904899999999998</v>
      </c>
      <c r="I1272" s="47">
        <v>117.14286</v>
      </c>
      <c r="Z1272" s="15"/>
      <c r="AA1272" s="15"/>
    </row>
    <row r="1273" spans="8:27" x14ac:dyDescent="0.25">
      <c r="H1273" s="47">
        <v>35.925400000000003</v>
      </c>
      <c r="I1273" s="47">
        <v>121.85714</v>
      </c>
      <c r="Z1273" s="15"/>
      <c r="AA1273" s="15"/>
    </row>
    <row r="1274" spans="8:27" x14ac:dyDescent="0.25">
      <c r="H1274" s="47">
        <v>35.945799999999998</v>
      </c>
      <c r="I1274" s="47">
        <v>123.14286</v>
      </c>
      <c r="Z1274" s="15"/>
      <c r="AA1274" s="15"/>
    </row>
    <row r="1275" spans="8:27" x14ac:dyDescent="0.25">
      <c r="H1275" s="47">
        <v>35.966299999999997</v>
      </c>
      <c r="I1275" s="47">
        <v>121.02857</v>
      </c>
      <c r="Z1275" s="15"/>
      <c r="AA1275" s="15"/>
    </row>
    <row r="1276" spans="8:27" x14ac:dyDescent="0.25">
      <c r="H1276" s="47">
        <v>35.986699999999999</v>
      </c>
      <c r="I1276" s="47">
        <v>126.11429</v>
      </c>
      <c r="Z1276" s="15"/>
      <c r="AA1276" s="15"/>
    </row>
    <row r="1277" spans="8:27" x14ac:dyDescent="0.25">
      <c r="H1277" s="47">
        <v>36.007199999999997</v>
      </c>
      <c r="I1277" s="47">
        <v>131.4</v>
      </c>
      <c r="Z1277" s="15"/>
      <c r="AA1277" s="15"/>
    </row>
    <row r="1278" spans="8:27" x14ac:dyDescent="0.25">
      <c r="H1278" s="47">
        <v>36.0276</v>
      </c>
      <c r="I1278" s="47">
        <v>130.05714</v>
      </c>
      <c r="Z1278" s="15"/>
      <c r="AA1278" s="15"/>
    </row>
    <row r="1279" spans="8:27" x14ac:dyDescent="0.25">
      <c r="H1279" s="47">
        <v>36.048099999999998</v>
      </c>
      <c r="I1279" s="47">
        <v>121.31429</v>
      </c>
      <c r="Z1279" s="15"/>
      <c r="AA1279" s="15"/>
    </row>
    <row r="1280" spans="8:27" x14ac:dyDescent="0.25">
      <c r="H1280" s="47">
        <v>36.0685</v>
      </c>
      <c r="I1280" s="47">
        <v>114.45714</v>
      </c>
      <c r="Z1280" s="15"/>
      <c r="AA1280" s="15"/>
    </row>
    <row r="1281" spans="8:27" x14ac:dyDescent="0.25">
      <c r="H1281" s="47">
        <v>36.088900000000002</v>
      </c>
      <c r="I1281" s="47">
        <v>110.6</v>
      </c>
      <c r="Z1281" s="15"/>
      <c r="AA1281" s="15"/>
    </row>
    <row r="1282" spans="8:27" x14ac:dyDescent="0.25">
      <c r="H1282" s="47">
        <v>36.109400000000001</v>
      </c>
      <c r="I1282" s="47">
        <v>106.91428999999999</v>
      </c>
      <c r="Z1282" s="15"/>
      <c r="AA1282" s="15"/>
    </row>
    <row r="1283" spans="8:27" x14ac:dyDescent="0.25">
      <c r="H1283" s="47">
        <v>36.129800000000003</v>
      </c>
      <c r="I1283" s="47">
        <v>113.14286</v>
      </c>
      <c r="Z1283" s="15"/>
      <c r="AA1283" s="15"/>
    </row>
    <row r="1284" spans="8:27" x14ac:dyDescent="0.25">
      <c r="H1284" s="47">
        <v>36.150300000000001</v>
      </c>
      <c r="I1284" s="47">
        <v>103.42856999999999</v>
      </c>
      <c r="Z1284" s="15"/>
      <c r="AA1284" s="15"/>
    </row>
    <row r="1285" spans="8:27" x14ac:dyDescent="0.25">
      <c r="H1285" s="47">
        <v>36.170699999999997</v>
      </c>
      <c r="I1285" s="47">
        <v>104.48571</v>
      </c>
      <c r="Z1285" s="15"/>
      <c r="AA1285" s="15"/>
    </row>
    <row r="1286" spans="8:27" x14ac:dyDescent="0.25">
      <c r="H1286" s="47">
        <v>36.191200000000002</v>
      </c>
      <c r="I1286" s="47">
        <v>107.05714</v>
      </c>
      <c r="Z1286" s="15"/>
      <c r="AA1286" s="15"/>
    </row>
    <row r="1287" spans="8:27" x14ac:dyDescent="0.25">
      <c r="H1287" s="47">
        <v>36.211599999999997</v>
      </c>
      <c r="I1287" s="47">
        <v>115.54286</v>
      </c>
      <c r="Z1287" s="15"/>
      <c r="AA1287" s="15"/>
    </row>
    <row r="1288" spans="8:27" x14ac:dyDescent="0.25">
      <c r="H1288" s="47">
        <v>36.232100000000003</v>
      </c>
      <c r="I1288" s="47">
        <v>112.65714</v>
      </c>
      <c r="Z1288" s="15"/>
      <c r="AA1288" s="15"/>
    </row>
    <row r="1289" spans="8:27" x14ac:dyDescent="0.25">
      <c r="H1289" s="47">
        <v>36.252499999999998</v>
      </c>
      <c r="I1289" s="47">
        <v>99.057140000000004</v>
      </c>
      <c r="Z1289" s="15"/>
      <c r="AA1289" s="15"/>
    </row>
    <row r="1290" spans="8:27" x14ac:dyDescent="0.25">
      <c r="H1290" s="47">
        <v>36.273000000000003</v>
      </c>
      <c r="I1290" s="47">
        <v>93.914289999999994</v>
      </c>
      <c r="Z1290" s="15"/>
      <c r="AA1290" s="15"/>
    </row>
    <row r="1291" spans="8:27" x14ac:dyDescent="0.25">
      <c r="H1291" s="47">
        <v>36.293399999999998</v>
      </c>
      <c r="I1291" s="47">
        <v>94.571430000000007</v>
      </c>
      <c r="Z1291" s="15"/>
      <c r="AA1291" s="15"/>
    </row>
    <row r="1292" spans="8:27" x14ac:dyDescent="0.25">
      <c r="H1292" s="47">
        <v>36.313800000000001</v>
      </c>
      <c r="I1292" s="47">
        <v>101.65714</v>
      </c>
      <c r="Z1292" s="15"/>
      <c r="AA1292" s="15"/>
    </row>
    <row r="1293" spans="8:27" x14ac:dyDescent="0.25">
      <c r="H1293" s="47">
        <v>36.334299999999999</v>
      </c>
      <c r="I1293" s="47">
        <v>99.428569999999993</v>
      </c>
      <c r="Z1293" s="15"/>
      <c r="AA1293" s="15"/>
    </row>
    <row r="1294" spans="8:27" x14ac:dyDescent="0.25">
      <c r="H1294" s="47">
        <v>36.354700000000001</v>
      </c>
      <c r="I1294" s="47">
        <v>93.028570000000002</v>
      </c>
      <c r="Z1294" s="15"/>
      <c r="AA1294" s="15"/>
    </row>
    <row r="1295" spans="8:27" x14ac:dyDescent="0.25">
      <c r="H1295" s="47">
        <v>36.3752</v>
      </c>
      <c r="I1295" s="47">
        <v>85.742859999999993</v>
      </c>
      <c r="Z1295" s="15"/>
      <c r="AA1295" s="15"/>
    </row>
    <row r="1296" spans="8:27" x14ac:dyDescent="0.25">
      <c r="H1296" s="47">
        <v>36.395600000000002</v>
      </c>
      <c r="I1296" s="47">
        <v>89.228570000000005</v>
      </c>
      <c r="Z1296" s="15"/>
      <c r="AA1296" s="15"/>
    </row>
    <row r="1297" spans="8:27" x14ac:dyDescent="0.25">
      <c r="H1297" s="47">
        <v>36.4161</v>
      </c>
      <c r="I1297" s="47">
        <v>89.571430000000007</v>
      </c>
      <c r="Z1297" s="15"/>
      <c r="AA1297" s="15"/>
    </row>
    <row r="1298" spans="8:27" x14ac:dyDescent="0.25">
      <c r="H1298" s="47">
        <v>36.436500000000002</v>
      </c>
      <c r="I1298" s="47">
        <v>89.68571</v>
      </c>
      <c r="Z1298" s="15"/>
      <c r="AA1298" s="15"/>
    </row>
    <row r="1299" spans="8:27" x14ac:dyDescent="0.25">
      <c r="H1299" s="47">
        <v>36.457000000000001</v>
      </c>
      <c r="I1299" s="47">
        <v>87.485709999999997</v>
      </c>
      <c r="Z1299" s="15"/>
      <c r="AA1299" s="15"/>
    </row>
    <row r="1300" spans="8:27" x14ac:dyDescent="0.25">
      <c r="H1300" s="47">
        <v>36.477400000000003</v>
      </c>
      <c r="I1300" s="47">
        <v>89.485709999999997</v>
      </c>
      <c r="Z1300" s="15"/>
      <c r="AA1300" s="15"/>
    </row>
    <row r="1301" spans="8:27" x14ac:dyDescent="0.25">
      <c r="H1301" s="47">
        <v>36.497900000000001</v>
      </c>
      <c r="I1301" s="47">
        <v>80.142859999999999</v>
      </c>
      <c r="Z1301" s="15"/>
      <c r="AA1301" s="15"/>
    </row>
    <row r="1302" spans="8:27" x14ac:dyDescent="0.25">
      <c r="H1302" s="47">
        <v>36.518300000000004</v>
      </c>
      <c r="I1302" s="47">
        <v>76.657139999999998</v>
      </c>
      <c r="Z1302" s="15"/>
      <c r="AA1302" s="15"/>
    </row>
    <row r="1303" spans="8:27" x14ac:dyDescent="0.25">
      <c r="H1303" s="47">
        <v>36.538800000000002</v>
      </c>
      <c r="I1303" s="47">
        <v>79.971429999999998</v>
      </c>
      <c r="Z1303" s="15"/>
      <c r="AA1303" s="15"/>
    </row>
    <row r="1304" spans="8:27" x14ac:dyDescent="0.25">
      <c r="H1304" s="47">
        <v>36.559199999999997</v>
      </c>
      <c r="I1304" s="47">
        <v>93.657139999999998</v>
      </c>
      <c r="Z1304" s="15"/>
      <c r="AA1304" s="15"/>
    </row>
    <row r="1305" spans="8:27" x14ac:dyDescent="0.25">
      <c r="H1305" s="47">
        <v>36.579599999999999</v>
      </c>
      <c r="I1305" s="47">
        <v>97.2</v>
      </c>
      <c r="Z1305" s="15"/>
      <c r="AA1305" s="15"/>
    </row>
    <row r="1306" spans="8:27" x14ac:dyDescent="0.25">
      <c r="H1306" s="47">
        <v>36.600099999999998</v>
      </c>
      <c r="I1306" s="47">
        <v>95.971429999999998</v>
      </c>
      <c r="Z1306" s="15"/>
      <c r="AA1306" s="15"/>
    </row>
    <row r="1307" spans="8:27" x14ac:dyDescent="0.25">
      <c r="H1307" s="47">
        <v>36.6205</v>
      </c>
      <c r="I1307" s="47">
        <v>76.828569999999999</v>
      </c>
      <c r="Z1307" s="15"/>
      <c r="AA1307" s="15"/>
    </row>
    <row r="1308" spans="8:27" x14ac:dyDescent="0.25">
      <c r="H1308" s="47">
        <v>36.640999999999998</v>
      </c>
      <c r="I1308" s="47">
        <v>76.914289999999994</v>
      </c>
      <c r="Z1308" s="15"/>
      <c r="AA1308" s="15"/>
    </row>
    <row r="1309" spans="8:27" x14ac:dyDescent="0.25">
      <c r="H1309" s="47">
        <v>36.6614</v>
      </c>
      <c r="I1309" s="47">
        <v>76.171430000000001</v>
      </c>
      <c r="Z1309" s="15"/>
      <c r="AA1309" s="15"/>
    </row>
    <row r="1310" spans="8:27" x14ac:dyDescent="0.25">
      <c r="H1310" s="47">
        <v>36.681899999999999</v>
      </c>
      <c r="I1310" s="47">
        <v>80.857140000000001</v>
      </c>
      <c r="Z1310" s="15"/>
      <c r="AA1310" s="15"/>
    </row>
    <row r="1311" spans="8:27" x14ac:dyDescent="0.25">
      <c r="H1311" s="47">
        <v>36.702300000000001</v>
      </c>
      <c r="I1311" s="47">
        <v>80.257140000000007</v>
      </c>
      <c r="Z1311" s="15"/>
      <c r="AA1311" s="15"/>
    </row>
    <row r="1312" spans="8:27" x14ac:dyDescent="0.25">
      <c r="H1312" s="47">
        <v>36.722799999999999</v>
      </c>
      <c r="I1312" s="47">
        <v>86.971429999999998</v>
      </c>
      <c r="Z1312" s="15"/>
      <c r="AA1312" s="15"/>
    </row>
    <row r="1313" spans="8:27" x14ac:dyDescent="0.25">
      <c r="H1313" s="47">
        <v>36.743200000000002</v>
      </c>
      <c r="I1313" s="47">
        <v>82.971429999999998</v>
      </c>
      <c r="Z1313" s="15"/>
      <c r="AA1313" s="15"/>
    </row>
    <row r="1314" spans="8:27" x14ac:dyDescent="0.25">
      <c r="H1314" s="47">
        <v>36.7637</v>
      </c>
      <c r="I1314" s="47">
        <v>70.742859999999993</v>
      </c>
      <c r="Z1314" s="15"/>
      <c r="AA1314" s="15"/>
    </row>
    <row r="1315" spans="8:27" x14ac:dyDescent="0.25">
      <c r="H1315" s="47">
        <v>36.784100000000002</v>
      </c>
      <c r="I1315" s="47">
        <v>66.828569999999999</v>
      </c>
      <c r="Z1315" s="15"/>
      <c r="AA1315" s="15"/>
    </row>
    <row r="1316" spans="8:27" x14ac:dyDescent="0.25">
      <c r="H1316" s="47">
        <v>36.804600000000001</v>
      </c>
      <c r="I1316" s="47">
        <v>74.714290000000005</v>
      </c>
      <c r="Z1316" s="15"/>
      <c r="AA1316" s="15"/>
    </row>
    <row r="1317" spans="8:27" x14ac:dyDescent="0.25">
      <c r="H1317" s="47">
        <v>36.825000000000003</v>
      </c>
      <c r="I1317" s="47">
        <v>73.828569999999999</v>
      </c>
      <c r="Z1317" s="15"/>
      <c r="AA1317" s="15"/>
    </row>
    <row r="1318" spans="8:27" x14ac:dyDescent="0.25">
      <c r="H1318" s="47">
        <v>36.845399999999998</v>
      </c>
      <c r="I1318" s="47">
        <v>66.885710000000003</v>
      </c>
      <c r="Z1318" s="15"/>
      <c r="AA1318" s="15"/>
    </row>
    <row r="1319" spans="8:27" x14ac:dyDescent="0.25">
      <c r="H1319" s="47">
        <v>36.865900000000003</v>
      </c>
      <c r="I1319" s="47">
        <v>66.971429999999998</v>
      </c>
      <c r="Z1319" s="15"/>
      <c r="AA1319" s="15"/>
    </row>
    <row r="1320" spans="8:27" x14ac:dyDescent="0.25">
      <c r="H1320" s="47">
        <v>36.886299999999999</v>
      </c>
      <c r="I1320" s="47">
        <v>71.657139999999998</v>
      </c>
      <c r="Z1320" s="15"/>
      <c r="AA1320" s="15"/>
    </row>
    <row r="1321" spans="8:27" x14ac:dyDescent="0.25">
      <c r="H1321" s="47">
        <v>36.906799999999997</v>
      </c>
      <c r="I1321" s="47">
        <v>71.885710000000003</v>
      </c>
      <c r="Z1321" s="15"/>
      <c r="AA1321" s="15"/>
    </row>
    <row r="1322" spans="8:27" x14ac:dyDescent="0.25">
      <c r="H1322" s="47">
        <v>36.927199999999999</v>
      </c>
      <c r="I1322" s="47">
        <v>71.228570000000005</v>
      </c>
      <c r="Z1322" s="15"/>
      <c r="AA1322" s="15"/>
    </row>
    <row r="1323" spans="8:27" x14ac:dyDescent="0.25">
      <c r="H1323" s="47">
        <v>36.947699999999998</v>
      </c>
      <c r="I1323" s="47">
        <v>74.114289999999997</v>
      </c>
      <c r="Z1323" s="15"/>
      <c r="AA1323" s="15"/>
    </row>
    <row r="1324" spans="8:27" x14ac:dyDescent="0.25">
      <c r="H1324" s="47">
        <v>36.9681</v>
      </c>
      <c r="I1324" s="47">
        <v>73.142859999999999</v>
      </c>
      <c r="Z1324" s="15"/>
      <c r="AA1324" s="15"/>
    </row>
    <row r="1325" spans="8:27" x14ac:dyDescent="0.25">
      <c r="H1325" s="47">
        <v>36.988599999999998</v>
      </c>
      <c r="I1325" s="47">
        <v>68.514290000000003</v>
      </c>
      <c r="Z1325" s="15"/>
      <c r="AA1325" s="15"/>
    </row>
    <row r="1326" spans="8:27" x14ac:dyDescent="0.25">
      <c r="H1326" s="47">
        <v>37.009</v>
      </c>
      <c r="I1326" s="47">
        <v>68.085710000000006</v>
      </c>
      <c r="Z1326" s="15"/>
      <c r="AA1326" s="15"/>
    </row>
    <row r="1327" spans="8:27" x14ac:dyDescent="0.25">
      <c r="H1327" s="47">
        <v>37.029499999999999</v>
      </c>
      <c r="I1327" s="47">
        <v>69.2</v>
      </c>
      <c r="Z1327" s="15"/>
      <c r="AA1327" s="15"/>
    </row>
    <row r="1328" spans="8:27" x14ac:dyDescent="0.25">
      <c r="H1328" s="47">
        <v>37.049900000000001</v>
      </c>
      <c r="I1328" s="47">
        <v>71.771429999999995</v>
      </c>
      <c r="Z1328" s="15"/>
      <c r="AA1328" s="15"/>
    </row>
    <row r="1329" spans="8:27" x14ac:dyDescent="0.25">
      <c r="H1329" s="47">
        <v>37.070300000000003</v>
      </c>
      <c r="I1329" s="47">
        <v>65.342860000000002</v>
      </c>
      <c r="Z1329" s="15"/>
      <c r="AA1329" s="15"/>
    </row>
    <row r="1330" spans="8:27" x14ac:dyDescent="0.25">
      <c r="H1330" s="47">
        <v>37.090800000000002</v>
      </c>
      <c r="I1330" s="47">
        <v>59.25714</v>
      </c>
      <c r="Z1330" s="15"/>
      <c r="AA1330" s="15"/>
    </row>
    <row r="1331" spans="8:27" x14ac:dyDescent="0.25">
      <c r="H1331" s="47">
        <v>37.111199999999997</v>
      </c>
      <c r="I1331" s="47">
        <v>60.171430000000001</v>
      </c>
      <c r="Z1331" s="15"/>
      <c r="AA1331" s="15"/>
    </row>
    <row r="1332" spans="8:27" x14ac:dyDescent="0.25">
      <c r="H1332" s="47">
        <v>37.131700000000002</v>
      </c>
      <c r="I1332" s="47">
        <v>65.114289999999997</v>
      </c>
      <c r="Z1332" s="15"/>
      <c r="AA1332" s="15"/>
    </row>
    <row r="1333" spans="8:27" x14ac:dyDescent="0.25">
      <c r="H1333" s="47">
        <v>37.152099999999997</v>
      </c>
      <c r="I1333" s="47">
        <v>60.8</v>
      </c>
      <c r="Z1333" s="15"/>
      <c r="AA1333" s="15"/>
    </row>
    <row r="1334" spans="8:27" x14ac:dyDescent="0.25">
      <c r="H1334" s="47">
        <v>37.172600000000003</v>
      </c>
      <c r="I1334" s="47">
        <v>55.942860000000003</v>
      </c>
      <c r="Z1334" s="15"/>
      <c r="AA1334" s="15"/>
    </row>
    <row r="1335" spans="8:27" x14ac:dyDescent="0.25">
      <c r="H1335" s="47">
        <v>37.192999999999998</v>
      </c>
      <c r="I1335" s="47">
        <v>54.914290000000001</v>
      </c>
      <c r="Z1335" s="15"/>
      <c r="AA1335" s="15"/>
    </row>
    <row r="1336" spans="8:27" x14ac:dyDescent="0.25">
      <c r="H1336" s="47">
        <v>37.213500000000003</v>
      </c>
      <c r="I1336" s="47">
        <v>56.2</v>
      </c>
      <c r="Z1336" s="15"/>
      <c r="AA1336" s="15"/>
    </row>
    <row r="1337" spans="8:27" x14ac:dyDescent="0.25">
      <c r="H1337" s="47">
        <v>37.233899999999998</v>
      </c>
      <c r="I1337" s="47">
        <v>53.828569999999999</v>
      </c>
      <c r="Z1337" s="15"/>
      <c r="AA1337" s="15"/>
    </row>
    <row r="1338" spans="8:27" x14ac:dyDescent="0.25">
      <c r="H1338" s="47">
        <v>37.254399999999997</v>
      </c>
      <c r="I1338" s="47">
        <v>50.371429999999997</v>
      </c>
      <c r="Z1338" s="15"/>
      <c r="AA1338" s="15"/>
    </row>
    <row r="1339" spans="8:27" x14ac:dyDescent="0.25">
      <c r="H1339" s="47">
        <v>37.274799999999999</v>
      </c>
      <c r="I1339" s="47">
        <v>52.285710000000002</v>
      </c>
      <c r="Z1339" s="15"/>
      <c r="AA1339" s="15"/>
    </row>
    <row r="1340" spans="8:27" x14ac:dyDescent="0.25">
      <c r="H1340" s="47">
        <v>37.295299999999997</v>
      </c>
      <c r="I1340" s="47">
        <v>55.285710000000002</v>
      </c>
      <c r="Z1340" s="15"/>
      <c r="AA1340" s="15"/>
    </row>
    <row r="1341" spans="8:27" x14ac:dyDescent="0.25">
      <c r="H1341" s="47">
        <v>37.3157</v>
      </c>
      <c r="I1341" s="47">
        <v>59.514290000000003</v>
      </c>
      <c r="Z1341" s="15"/>
      <c r="AA1341" s="15"/>
    </row>
    <row r="1342" spans="8:27" x14ac:dyDescent="0.25">
      <c r="H1342" s="47">
        <v>37.336100000000002</v>
      </c>
      <c r="I1342" s="47">
        <v>56.428570000000001</v>
      </c>
      <c r="Z1342" s="15"/>
      <c r="AA1342" s="15"/>
    </row>
    <row r="1343" spans="8:27" x14ac:dyDescent="0.25">
      <c r="H1343" s="47">
        <v>37.3566</v>
      </c>
      <c r="I1343" s="47">
        <v>51.085709999999999</v>
      </c>
      <c r="Z1343" s="15"/>
      <c r="AA1343" s="15"/>
    </row>
    <row r="1344" spans="8:27" x14ac:dyDescent="0.25">
      <c r="H1344" s="47">
        <v>37.377000000000002</v>
      </c>
      <c r="I1344" s="47">
        <v>45.885710000000003</v>
      </c>
      <c r="Z1344" s="15"/>
      <c r="AA1344" s="15"/>
    </row>
    <row r="1345" spans="8:27" x14ac:dyDescent="0.25">
      <c r="H1345" s="47">
        <v>37.397500000000001</v>
      </c>
      <c r="I1345" s="47">
        <v>49.428570000000001</v>
      </c>
      <c r="Z1345" s="15"/>
      <c r="AA1345" s="15"/>
    </row>
    <row r="1346" spans="8:27" x14ac:dyDescent="0.25">
      <c r="H1346" s="47">
        <v>37.417900000000003</v>
      </c>
      <c r="I1346" s="47">
        <v>50.971429999999998</v>
      </c>
      <c r="Z1346" s="15"/>
      <c r="AA1346" s="15"/>
    </row>
    <row r="1347" spans="8:27" x14ac:dyDescent="0.25">
      <c r="H1347" s="47">
        <v>37.438400000000001</v>
      </c>
      <c r="I1347" s="47">
        <v>51.485709999999997</v>
      </c>
      <c r="Z1347" s="15"/>
      <c r="AA1347" s="15"/>
    </row>
    <row r="1348" spans="8:27" x14ac:dyDescent="0.25">
      <c r="H1348" s="47">
        <v>37.458799999999997</v>
      </c>
      <c r="I1348" s="47">
        <v>46.74286</v>
      </c>
      <c r="Z1348" s="15"/>
      <c r="AA1348" s="15"/>
    </row>
    <row r="1349" spans="8:27" x14ac:dyDescent="0.25">
      <c r="H1349" s="47">
        <v>37.479300000000002</v>
      </c>
      <c r="I1349" s="47">
        <v>50.542859999999997</v>
      </c>
      <c r="Z1349" s="15"/>
      <c r="AA1349" s="15"/>
    </row>
    <row r="1350" spans="8:27" x14ac:dyDescent="0.25">
      <c r="H1350" s="47">
        <v>37.499699999999997</v>
      </c>
      <c r="I1350" s="47">
        <v>48.114289999999997</v>
      </c>
      <c r="Z1350" s="15"/>
      <c r="AA1350" s="15"/>
    </row>
    <row r="1351" spans="8:27" x14ac:dyDescent="0.25">
      <c r="H1351" s="47">
        <v>37.520200000000003</v>
      </c>
      <c r="I1351" s="47">
        <v>50.342860000000002</v>
      </c>
      <c r="Z1351" s="15"/>
      <c r="AA1351" s="15"/>
    </row>
    <row r="1352" spans="8:27" x14ac:dyDescent="0.25">
      <c r="H1352" s="47">
        <v>37.540599999999998</v>
      </c>
      <c r="I1352" s="47">
        <v>47.31429</v>
      </c>
      <c r="Z1352" s="15"/>
      <c r="AA1352" s="15"/>
    </row>
    <row r="1353" spans="8:27" x14ac:dyDescent="0.25">
      <c r="H1353" s="47">
        <v>37.561</v>
      </c>
      <c r="I1353" s="47">
        <v>47.857140000000001</v>
      </c>
      <c r="Z1353" s="15"/>
      <c r="AA1353" s="15"/>
    </row>
    <row r="1354" spans="8:27" x14ac:dyDescent="0.25">
      <c r="H1354" s="47">
        <v>37.581499999999998</v>
      </c>
      <c r="I1354" s="47">
        <v>45.68571</v>
      </c>
      <c r="Z1354" s="15"/>
      <c r="AA1354" s="15"/>
    </row>
    <row r="1355" spans="8:27" x14ac:dyDescent="0.25">
      <c r="H1355" s="47">
        <v>37.601900000000001</v>
      </c>
      <c r="I1355" s="47">
        <v>47.74286</v>
      </c>
      <c r="Z1355" s="15"/>
      <c r="AA1355" s="15"/>
    </row>
    <row r="1356" spans="8:27" x14ac:dyDescent="0.25">
      <c r="H1356" s="47">
        <v>37.622399999999999</v>
      </c>
      <c r="I1356" s="47">
        <v>51.6</v>
      </c>
      <c r="Z1356" s="15"/>
      <c r="AA1356" s="15"/>
    </row>
    <row r="1357" spans="8:27" x14ac:dyDescent="0.25">
      <c r="H1357" s="47">
        <v>37.642800000000001</v>
      </c>
      <c r="I1357" s="47">
        <v>49.514290000000003</v>
      </c>
      <c r="Z1357" s="15"/>
      <c r="AA1357" s="15"/>
    </row>
    <row r="1358" spans="8:27" x14ac:dyDescent="0.25">
      <c r="H1358" s="47">
        <v>37.6633</v>
      </c>
      <c r="I1358" s="47">
        <v>43.114289999999997</v>
      </c>
      <c r="Z1358" s="15"/>
      <c r="AA1358" s="15"/>
    </row>
    <row r="1359" spans="8:27" x14ac:dyDescent="0.25">
      <c r="H1359" s="47">
        <v>37.683700000000002</v>
      </c>
      <c r="I1359" s="47">
        <v>46.4</v>
      </c>
      <c r="Z1359" s="15"/>
      <c r="AA1359" s="15"/>
    </row>
    <row r="1360" spans="8:27" x14ac:dyDescent="0.25">
      <c r="H1360" s="47">
        <v>37.7042</v>
      </c>
      <c r="I1360" s="47">
        <v>44.514290000000003</v>
      </c>
      <c r="Z1360" s="15"/>
      <c r="AA1360" s="15"/>
    </row>
    <row r="1361" spans="8:27" x14ac:dyDescent="0.25">
      <c r="H1361" s="47">
        <v>37.724600000000002</v>
      </c>
      <c r="I1361" s="47">
        <v>42.057139999999997</v>
      </c>
      <c r="Z1361" s="15"/>
      <c r="AA1361" s="15"/>
    </row>
    <row r="1362" spans="8:27" x14ac:dyDescent="0.25">
      <c r="H1362" s="47">
        <v>37.745100000000001</v>
      </c>
      <c r="I1362" s="47">
        <v>38.428570000000001</v>
      </c>
      <c r="Z1362" s="15"/>
      <c r="AA1362" s="15"/>
    </row>
    <row r="1363" spans="8:27" x14ac:dyDescent="0.25">
      <c r="H1363" s="47">
        <v>37.765500000000003</v>
      </c>
      <c r="I1363" s="47">
        <v>45.371429999999997</v>
      </c>
      <c r="Z1363" s="15"/>
      <c r="AA1363" s="15"/>
    </row>
    <row r="1364" spans="8:27" x14ac:dyDescent="0.25">
      <c r="H1364" s="47">
        <v>37.786000000000001</v>
      </c>
      <c r="I1364" s="47">
        <v>45.342860000000002</v>
      </c>
      <c r="Z1364" s="15"/>
      <c r="AA1364" s="15"/>
    </row>
    <row r="1365" spans="8:27" x14ac:dyDescent="0.25">
      <c r="H1365" s="47">
        <v>37.806399999999996</v>
      </c>
      <c r="I1365" s="47">
        <v>42.085709999999999</v>
      </c>
      <c r="Z1365" s="15"/>
      <c r="AA1365" s="15"/>
    </row>
    <row r="1366" spans="8:27" x14ac:dyDescent="0.25">
      <c r="H1366" s="47">
        <v>37.826799999999999</v>
      </c>
      <c r="I1366" s="47">
        <v>44.771430000000002</v>
      </c>
      <c r="Z1366" s="15"/>
      <c r="AA1366" s="15"/>
    </row>
    <row r="1367" spans="8:27" x14ac:dyDescent="0.25">
      <c r="H1367" s="47">
        <v>37.847299999999997</v>
      </c>
      <c r="I1367" s="47">
        <v>42.057139999999997</v>
      </c>
      <c r="Z1367" s="15"/>
      <c r="AA1367" s="15"/>
    </row>
    <row r="1368" spans="8:27" x14ac:dyDescent="0.25">
      <c r="H1368" s="47">
        <v>37.867699999999999</v>
      </c>
      <c r="I1368" s="47">
        <v>46.885710000000003</v>
      </c>
      <c r="Z1368" s="15"/>
      <c r="AA1368" s="15"/>
    </row>
    <row r="1369" spans="8:27" x14ac:dyDescent="0.25">
      <c r="H1369" s="47">
        <v>37.888199999999998</v>
      </c>
      <c r="I1369" s="47">
        <v>47.285710000000002</v>
      </c>
      <c r="Z1369" s="15"/>
      <c r="AA1369" s="15"/>
    </row>
    <row r="1370" spans="8:27" x14ac:dyDescent="0.25">
      <c r="H1370" s="47">
        <v>37.9086</v>
      </c>
      <c r="I1370" s="47">
        <v>48.542859999999997</v>
      </c>
      <c r="Z1370" s="15"/>
      <c r="AA1370" s="15"/>
    </row>
    <row r="1371" spans="8:27" x14ac:dyDescent="0.25">
      <c r="H1371" s="47">
        <v>37.929099999999998</v>
      </c>
      <c r="I1371" s="47">
        <v>42.657139999999998</v>
      </c>
      <c r="Z1371" s="15"/>
      <c r="AA1371" s="15"/>
    </row>
    <row r="1372" spans="8:27" x14ac:dyDescent="0.25">
      <c r="H1372" s="47">
        <v>37.9495</v>
      </c>
      <c r="I1372" s="47">
        <v>41.171430000000001</v>
      </c>
      <c r="Z1372" s="15"/>
      <c r="AA1372" s="15"/>
    </row>
    <row r="1373" spans="8:27" x14ac:dyDescent="0.25">
      <c r="H1373" s="47">
        <v>37.97</v>
      </c>
      <c r="I1373" s="47">
        <v>38.6</v>
      </c>
      <c r="Z1373" s="15"/>
      <c r="AA1373" s="15"/>
    </row>
    <row r="1374" spans="8:27" x14ac:dyDescent="0.25">
      <c r="H1374" s="47">
        <v>37.990400000000001</v>
      </c>
      <c r="I1374" s="47">
        <v>35.714289999999998</v>
      </c>
      <c r="Z1374" s="15"/>
      <c r="AA1374" s="15"/>
    </row>
    <row r="1375" spans="8:27" x14ac:dyDescent="0.25">
      <c r="H1375" s="47">
        <v>38.010899999999999</v>
      </c>
      <c r="I1375" s="47">
        <v>34.514290000000003</v>
      </c>
      <c r="Z1375" s="15"/>
      <c r="AA1375" s="15"/>
    </row>
    <row r="1376" spans="8:27" x14ac:dyDescent="0.25">
      <c r="H1376" s="47">
        <v>38.031300000000002</v>
      </c>
      <c r="I1376" s="47">
        <v>33.799999999999997</v>
      </c>
      <c r="Z1376" s="15"/>
      <c r="AA1376" s="15"/>
    </row>
    <row r="1377" spans="8:27" x14ac:dyDescent="0.25">
      <c r="H1377" s="47">
        <v>38.051699999999997</v>
      </c>
      <c r="I1377" s="47">
        <v>31.542860000000001</v>
      </c>
      <c r="Z1377" s="15"/>
      <c r="AA1377" s="15"/>
    </row>
    <row r="1378" spans="8:27" x14ac:dyDescent="0.25">
      <c r="H1378" s="47">
        <v>38.072200000000002</v>
      </c>
      <c r="I1378" s="47">
        <v>36.342860000000002</v>
      </c>
      <c r="Z1378" s="15"/>
      <c r="AA1378" s="15"/>
    </row>
    <row r="1379" spans="8:27" x14ac:dyDescent="0.25">
      <c r="H1379" s="47">
        <v>38.092599999999997</v>
      </c>
      <c r="I1379" s="47">
        <v>35.74286</v>
      </c>
      <c r="Z1379" s="15"/>
      <c r="AA1379" s="15"/>
    </row>
    <row r="1380" spans="8:27" x14ac:dyDescent="0.25">
      <c r="H1380" s="47">
        <v>38.113100000000003</v>
      </c>
      <c r="I1380" s="47">
        <v>38.971429999999998</v>
      </c>
      <c r="Z1380" s="15"/>
      <c r="AA1380" s="15"/>
    </row>
    <row r="1381" spans="8:27" x14ac:dyDescent="0.25">
      <c r="H1381" s="47">
        <v>38.133499999999998</v>
      </c>
      <c r="I1381" s="47">
        <v>36.285710000000002</v>
      </c>
      <c r="Z1381" s="15"/>
      <c r="AA1381" s="15"/>
    </row>
    <row r="1382" spans="8:27" x14ac:dyDescent="0.25">
      <c r="H1382" s="47">
        <v>38.154000000000003</v>
      </c>
      <c r="I1382" s="47">
        <v>37.828569999999999</v>
      </c>
      <c r="Z1382" s="15"/>
      <c r="AA1382" s="15"/>
    </row>
    <row r="1383" spans="8:27" x14ac:dyDescent="0.25">
      <c r="H1383" s="47">
        <v>38.174399999999999</v>
      </c>
      <c r="I1383" s="47">
        <v>32.571429999999999</v>
      </c>
      <c r="Z1383" s="15"/>
      <c r="AA1383" s="15"/>
    </row>
    <row r="1384" spans="8:27" x14ac:dyDescent="0.25">
      <c r="H1384" s="47">
        <v>38.194899999999997</v>
      </c>
      <c r="I1384" s="47">
        <v>29</v>
      </c>
      <c r="Z1384" s="15"/>
      <c r="AA1384" s="15"/>
    </row>
    <row r="1385" spans="8:27" x14ac:dyDescent="0.25">
      <c r="H1385" s="47">
        <v>38.215299999999999</v>
      </c>
      <c r="I1385" s="47">
        <v>26.828569999999999</v>
      </c>
      <c r="Z1385" s="15"/>
      <c r="AA1385" s="15"/>
    </row>
    <row r="1386" spans="8:27" x14ac:dyDescent="0.25">
      <c r="H1386" s="47">
        <v>38.235799999999998</v>
      </c>
      <c r="I1386" s="47">
        <v>33.057139999999997</v>
      </c>
      <c r="Z1386" s="15"/>
      <c r="AA1386" s="15"/>
    </row>
    <row r="1387" spans="8:27" x14ac:dyDescent="0.25">
      <c r="H1387" s="47">
        <v>38.2562</v>
      </c>
      <c r="I1387" s="47">
        <v>35.31429</v>
      </c>
      <c r="Z1387" s="15"/>
      <c r="AA1387" s="15"/>
    </row>
    <row r="1388" spans="8:27" x14ac:dyDescent="0.25">
      <c r="H1388" s="47">
        <v>38.276699999999998</v>
      </c>
      <c r="I1388" s="47">
        <v>36.6</v>
      </c>
      <c r="Z1388" s="15"/>
      <c r="AA1388" s="15"/>
    </row>
    <row r="1389" spans="8:27" x14ac:dyDescent="0.25">
      <c r="H1389" s="47">
        <v>38.2971</v>
      </c>
      <c r="I1389" s="47">
        <v>33.457140000000003</v>
      </c>
      <c r="Z1389" s="15"/>
      <c r="AA1389" s="15"/>
    </row>
    <row r="1390" spans="8:27" x14ac:dyDescent="0.25">
      <c r="H1390" s="47">
        <v>38.317500000000003</v>
      </c>
      <c r="I1390" s="47">
        <v>36.971429999999998</v>
      </c>
      <c r="Z1390" s="15"/>
      <c r="AA1390" s="15"/>
    </row>
    <row r="1391" spans="8:27" x14ac:dyDescent="0.25">
      <c r="H1391" s="47">
        <v>38.338000000000001</v>
      </c>
      <c r="I1391" s="47">
        <v>30.171430000000001</v>
      </c>
      <c r="Z1391" s="15"/>
      <c r="AA1391" s="15"/>
    </row>
    <row r="1392" spans="8:27" x14ac:dyDescent="0.25">
      <c r="H1392" s="47">
        <v>38.358400000000003</v>
      </c>
      <c r="I1392" s="47">
        <v>31.228570000000001</v>
      </c>
      <c r="Z1392" s="15"/>
      <c r="AA1392" s="15"/>
    </row>
    <row r="1393" spans="8:27" x14ac:dyDescent="0.25">
      <c r="H1393" s="47">
        <v>38.378900000000002</v>
      </c>
      <c r="I1393" s="47">
        <v>32.571429999999999</v>
      </c>
      <c r="Z1393" s="15"/>
      <c r="AA1393" s="15"/>
    </row>
    <row r="1394" spans="8:27" x14ac:dyDescent="0.25">
      <c r="H1394" s="47">
        <v>38.399299999999997</v>
      </c>
      <c r="I1394" s="47">
        <v>34.428570000000001</v>
      </c>
      <c r="Z1394" s="15"/>
      <c r="AA1394" s="15"/>
    </row>
    <row r="1395" spans="8:27" x14ac:dyDescent="0.25">
      <c r="H1395" s="47">
        <v>38.419800000000002</v>
      </c>
      <c r="I1395" s="47">
        <v>28.771429999999999</v>
      </c>
      <c r="Z1395" s="15"/>
      <c r="AA1395" s="15"/>
    </row>
    <row r="1396" spans="8:27" x14ac:dyDescent="0.25">
      <c r="H1396" s="47">
        <v>38.440199999999997</v>
      </c>
      <c r="I1396" s="47">
        <v>28.485710000000001</v>
      </c>
      <c r="Z1396" s="15"/>
      <c r="AA1396" s="15"/>
    </row>
    <row r="1397" spans="8:27" x14ac:dyDescent="0.25">
      <c r="H1397" s="47">
        <v>38.460700000000003</v>
      </c>
      <c r="I1397" s="47">
        <v>31.25714</v>
      </c>
      <c r="Z1397" s="15"/>
      <c r="AA1397" s="15"/>
    </row>
    <row r="1398" spans="8:27" x14ac:dyDescent="0.25">
      <c r="H1398" s="47">
        <v>38.481099999999998</v>
      </c>
      <c r="I1398" s="47">
        <v>36.31429</v>
      </c>
      <c r="Z1398" s="15"/>
      <c r="AA1398" s="15"/>
    </row>
    <row r="1399" spans="8:27" x14ac:dyDescent="0.25">
      <c r="H1399" s="47">
        <v>38.501600000000003</v>
      </c>
      <c r="I1399" s="47">
        <v>34.68571</v>
      </c>
      <c r="Z1399" s="15"/>
      <c r="AA1399" s="15"/>
    </row>
    <row r="1400" spans="8:27" x14ac:dyDescent="0.25">
      <c r="H1400" s="47">
        <v>38.521999999999998</v>
      </c>
      <c r="I1400" s="47">
        <v>42.657139999999998</v>
      </c>
      <c r="Z1400" s="15"/>
      <c r="AA1400" s="15"/>
    </row>
    <row r="1401" spans="8:27" x14ac:dyDescent="0.25">
      <c r="H1401" s="47">
        <v>38.542499999999997</v>
      </c>
      <c r="I1401" s="47">
        <v>41.171430000000001</v>
      </c>
      <c r="Z1401" s="15"/>
      <c r="AA1401" s="15"/>
    </row>
    <row r="1402" spans="8:27" x14ac:dyDescent="0.25">
      <c r="H1402" s="47">
        <v>38.562899999999999</v>
      </c>
      <c r="I1402" s="47">
        <v>35.628570000000003</v>
      </c>
      <c r="Z1402" s="15"/>
      <c r="AA1402" s="15"/>
    </row>
    <row r="1403" spans="8:27" x14ac:dyDescent="0.25">
      <c r="H1403" s="47">
        <v>38.583300000000001</v>
      </c>
      <c r="I1403" s="47">
        <v>29.8</v>
      </c>
      <c r="Z1403" s="15"/>
      <c r="AA1403" s="15"/>
    </row>
    <row r="1404" spans="8:27" x14ac:dyDescent="0.25">
      <c r="H1404" s="47">
        <v>38.6038</v>
      </c>
      <c r="I1404" s="47">
        <v>32.6</v>
      </c>
      <c r="Z1404" s="15"/>
      <c r="AA1404" s="15"/>
    </row>
    <row r="1405" spans="8:27" x14ac:dyDescent="0.25">
      <c r="H1405" s="47">
        <v>38.624200000000002</v>
      </c>
      <c r="I1405" s="47">
        <v>34.914290000000001</v>
      </c>
      <c r="Z1405" s="15"/>
      <c r="AA1405" s="15"/>
    </row>
    <row r="1406" spans="8:27" x14ac:dyDescent="0.25">
      <c r="H1406" s="47">
        <v>38.6447</v>
      </c>
      <c r="I1406" s="47">
        <v>37.68571</v>
      </c>
      <c r="Z1406" s="15"/>
      <c r="AA1406" s="15"/>
    </row>
    <row r="1407" spans="8:27" x14ac:dyDescent="0.25">
      <c r="H1407" s="47">
        <v>38.665100000000002</v>
      </c>
      <c r="I1407" s="47">
        <v>36.114289999999997</v>
      </c>
      <c r="Z1407" s="15"/>
      <c r="AA1407" s="15"/>
    </row>
    <row r="1408" spans="8:27" x14ac:dyDescent="0.25">
      <c r="H1408" s="47">
        <v>38.685600000000001</v>
      </c>
      <c r="I1408" s="47">
        <v>29.657139999999998</v>
      </c>
      <c r="Z1408" s="15"/>
      <c r="AA1408" s="15"/>
    </row>
    <row r="1409" spans="8:27" x14ac:dyDescent="0.25">
      <c r="H1409" s="47">
        <v>38.706000000000003</v>
      </c>
      <c r="I1409" s="47">
        <v>28</v>
      </c>
      <c r="Z1409" s="15"/>
      <c r="AA1409" s="15"/>
    </row>
    <row r="1410" spans="8:27" x14ac:dyDescent="0.25">
      <c r="H1410" s="47">
        <v>38.726500000000001</v>
      </c>
      <c r="I1410" s="47">
        <v>34.542859999999997</v>
      </c>
      <c r="Z1410" s="15"/>
      <c r="AA1410" s="15"/>
    </row>
    <row r="1411" spans="8:27" x14ac:dyDescent="0.25">
      <c r="H1411" s="47">
        <v>38.746899999999997</v>
      </c>
      <c r="I1411" s="47">
        <v>35.31429</v>
      </c>
      <c r="Z1411" s="15"/>
      <c r="AA1411" s="15"/>
    </row>
    <row r="1412" spans="8:27" x14ac:dyDescent="0.25">
      <c r="H1412" s="47">
        <v>38.767400000000002</v>
      </c>
      <c r="I1412" s="47">
        <v>33.428570000000001</v>
      </c>
      <c r="Z1412" s="15"/>
      <c r="AA1412" s="15"/>
    </row>
    <row r="1413" spans="8:27" x14ac:dyDescent="0.25">
      <c r="H1413" s="47">
        <v>38.787799999999997</v>
      </c>
      <c r="I1413" s="47">
        <v>35.771430000000002</v>
      </c>
      <c r="Z1413" s="15"/>
      <c r="AA1413" s="15"/>
    </row>
    <row r="1414" spans="8:27" x14ac:dyDescent="0.25">
      <c r="H1414" s="47">
        <v>38.808199999999999</v>
      </c>
      <c r="I1414" s="47">
        <v>33.371429999999997</v>
      </c>
      <c r="Z1414" s="15"/>
      <c r="AA1414" s="15"/>
    </row>
    <row r="1415" spans="8:27" x14ac:dyDescent="0.25">
      <c r="H1415" s="47">
        <v>38.828699999999998</v>
      </c>
      <c r="I1415" s="47">
        <v>29.485710000000001</v>
      </c>
      <c r="Z1415" s="15"/>
      <c r="AA1415" s="15"/>
    </row>
    <row r="1416" spans="8:27" x14ac:dyDescent="0.25">
      <c r="H1416" s="47">
        <v>38.8491</v>
      </c>
      <c r="I1416" s="47">
        <v>26.428570000000001</v>
      </c>
      <c r="Z1416" s="15"/>
      <c r="AA1416" s="15"/>
    </row>
    <row r="1417" spans="8:27" x14ac:dyDescent="0.25">
      <c r="H1417" s="47">
        <v>38.869599999999998</v>
      </c>
      <c r="I1417" s="47">
        <v>34.114289999999997</v>
      </c>
      <c r="Z1417" s="15"/>
      <c r="AA1417" s="15"/>
    </row>
    <row r="1418" spans="8:27" x14ac:dyDescent="0.25">
      <c r="H1418" s="47">
        <v>38.89</v>
      </c>
      <c r="I1418" s="47">
        <v>36.628570000000003</v>
      </c>
      <c r="Z1418" s="15"/>
      <c r="AA1418" s="15"/>
    </row>
    <row r="1419" spans="8:27" x14ac:dyDescent="0.25">
      <c r="H1419" s="47">
        <v>38.910499999999999</v>
      </c>
      <c r="I1419" s="47">
        <v>33.6</v>
      </c>
      <c r="Z1419" s="15"/>
      <c r="AA1419" s="15"/>
    </row>
    <row r="1420" spans="8:27" x14ac:dyDescent="0.25">
      <c r="H1420" s="47">
        <v>38.930900000000001</v>
      </c>
      <c r="I1420" s="47">
        <v>30.142859999999999</v>
      </c>
      <c r="Z1420" s="15"/>
      <c r="AA1420" s="15"/>
    </row>
    <row r="1421" spans="8:27" x14ac:dyDescent="0.25">
      <c r="H1421" s="47">
        <v>38.9514</v>
      </c>
      <c r="I1421" s="47">
        <v>33.171430000000001</v>
      </c>
      <c r="Z1421" s="15"/>
      <c r="AA1421" s="15"/>
    </row>
    <row r="1422" spans="8:27" x14ac:dyDescent="0.25">
      <c r="H1422" s="47">
        <v>38.971800000000002</v>
      </c>
      <c r="I1422" s="47">
        <v>35</v>
      </c>
      <c r="Z1422" s="15"/>
      <c r="AA1422" s="15"/>
    </row>
    <row r="1423" spans="8:27" x14ac:dyDescent="0.25">
      <c r="H1423" s="47">
        <v>38.9923</v>
      </c>
      <c r="I1423" s="47">
        <v>32.971429999999998</v>
      </c>
      <c r="Z1423" s="15"/>
      <c r="AA1423" s="15"/>
    </row>
    <row r="1424" spans="8:27" x14ac:dyDescent="0.25">
      <c r="H1424" s="47">
        <v>39.012700000000002</v>
      </c>
      <c r="I1424" s="47">
        <v>27.25714</v>
      </c>
      <c r="Z1424" s="15"/>
      <c r="AA1424" s="15"/>
    </row>
    <row r="1425" spans="8:27" x14ac:dyDescent="0.25">
      <c r="H1425" s="47">
        <v>39.033200000000001</v>
      </c>
      <c r="I1425" s="47">
        <v>23.94286</v>
      </c>
      <c r="Z1425" s="15"/>
      <c r="AA1425" s="15"/>
    </row>
    <row r="1426" spans="8:27" x14ac:dyDescent="0.25">
      <c r="H1426" s="47">
        <v>39.053600000000003</v>
      </c>
      <c r="I1426" s="47">
        <v>29.62857</v>
      </c>
      <c r="Z1426" s="15"/>
      <c r="AA1426" s="15"/>
    </row>
    <row r="1427" spans="8:27" x14ac:dyDescent="0.25">
      <c r="H1427" s="47">
        <v>39.073999999999998</v>
      </c>
      <c r="I1427" s="47">
        <v>32.542859999999997</v>
      </c>
      <c r="Z1427" s="15"/>
      <c r="AA1427" s="15"/>
    </row>
    <row r="1428" spans="8:27" x14ac:dyDescent="0.25">
      <c r="H1428" s="47">
        <v>39.094499999999996</v>
      </c>
      <c r="I1428" s="47">
        <v>28.4</v>
      </c>
      <c r="Z1428" s="15"/>
      <c r="AA1428" s="15"/>
    </row>
    <row r="1429" spans="8:27" x14ac:dyDescent="0.25">
      <c r="H1429" s="47">
        <v>39.114899999999999</v>
      </c>
      <c r="I1429" s="47">
        <v>24.542860000000001</v>
      </c>
      <c r="Z1429" s="15"/>
      <c r="AA1429" s="15"/>
    </row>
    <row r="1430" spans="8:27" x14ac:dyDescent="0.25">
      <c r="H1430" s="47">
        <v>39.135399999999997</v>
      </c>
      <c r="I1430" s="47">
        <v>23.62857</v>
      </c>
      <c r="Z1430" s="15"/>
      <c r="AA1430" s="15"/>
    </row>
    <row r="1431" spans="8:27" x14ac:dyDescent="0.25">
      <c r="H1431" s="47">
        <v>39.155799999999999</v>
      </c>
      <c r="I1431" s="47">
        <v>30.2</v>
      </c>
      <c r="Z1431" s="15"/>
      <c r="AA1431" s="15"/>
    </row>
    <row r="1432" spans="8:27" x14ac:dyDescent="0.25">
      <c r="H1432" s="47">
        <v>39.176299999999998</v>
      </c>
      <c r="I1432" s="47">
        <v>32.942860000000003</v>
      </c>
      <c r="Z1432" s="15"/>
      <c r="AA1432" s="15"/>
    </row>
    <row r="1433" spans="8:27" x14ac:dyDescent="0.25">
      <c r="H1433" s="47">
        <v>39.1967</v>
      </c>
      <c r="I1433" s="47">
        <v>37.085709999999999</v>
      </c>
      <c r="Z1433" s="15"/>
      <c r="AA1433" s="15"/>
    </row>
    <row r="1434" spans="8:27" x14ac:dyDescent="0.25">
      <c r="H1434" s="47">
        <v>39.217199999999998</v>
      </c>
      <c r="I1434" s="47">
        <v>31.542860000000001</v>
      </c>
      <c r="Z1434" s="15"/>
      <c r="AA1434" s="15"/>
    </row>
    <row r="1435" spans="8:27" x14ac:dyDescent="0.25">
      <c r="H1435" s="47">
        <v>39.2376</v>
      </c>
      <c r="I1435" s="47">
        <v>31.428570000000001</v>
      </c>
      <c r="Z1435" s="15"/>
      <c r="AA1435" s="15"/>
    </row>
    <row r="1436" spans="8:27" x14ac:dyDescent="0.25">
      <c r="H1436" s="47">
        <v>39.258099999999999</v>
      </c>
      <c r="I1436" s="47">
        <v>28.342860000000002</v>
      </c>
      <c r="Z1436" s="15"/>
      <c r="AA1436" s="15"/>
    </row>
    <row r="1437" spans="8:27" x14ac:dyDescent="0.25">
      <c r="H1437" s="47">
        <v>39.278500000000001</v>
      </c>
      <c r="I1437" s="47">
        <v>32.68571</v>
      </c>
      <c r="Z1437" s="15"/>
      <c r="AA1437" s="15"/>
    </row>
    <row r="1438" spans="8:27" x14ac:dyDescent="0.25">
      <c r="H1438" s="47">
        <v>39.298900000000003</v>
      </c>
      <c r="I1438" s="47">
        <v>31.342860000000002</v>
      </c>
      <c r="Z1438" s="15"/>
      <c r="AA1438" s="15"/>
    </row>
    <row r="1439" spans="8:27" x14ac:dyDescent="0.25">
      <c r="H1439" s="47">
        <v>39.319400000000002</v>
      </c>
      <c r="I1439" s="47">
        <v>33.68571</v>
      </c>
      <c r="Z1439" s="15"/>
      <c r="AA1439" s="15"/>
    </row>
    <row r="1440" spans="8:27" x14ac:dyDescent="0.25">
      <c r="H1440" s="47">
        <v>39.339799999999997</v>
      </c>
      <c r="I1440" s="47">
        <v>30.914290000000001</v>
      </c>
      <c r="Z1440" s="15"/>
      <c r="AA1440" s="15"/>
    </row>
    <row r="1441" spans="8:27" x14ac:dyDescent="0.25">
      <c r="H1441" s="47">
        <v>39.360300000000002</v>
      </c>
      <c r="I1441" s="47">
        <v>30.857140000000001</v>
      </c>
      <c r="Z1441" s="15"/>
      <c r="AA1441" s="15"/>
    </row>
    <row r="1442" spans="8:27" x14ac:dyDescent="0.25">
      <c r="H1442" s="47">
        <v>39.380699999999997</v>
      </c>
      <c r="I1442" s="47">
        <v>25.94286</v>
      </c>
      <c r="Z1442" s="15"/>
      <c r="AA1442" s="15"/>
    </row>
    <row r="1443" spans="8:27" x14ac:dyDescent="0.25">
      <c r="H1443" s="47">
        <v>39.401200000000003</v>
      </c>
      <c r="I1443" s="47">
        <v>27.88571</v>
      </c>
      <c r="Z1443" s="15"/>
      <c r="AA1443" s="15"/>
    </row>
    <row r="1444" spans="8:27" x14ac:dyDescent="0.25">
      <c r="H1444" s="47">
        <v>39.421599999999998</v>
      </c>
      <c r="I1444" s="47">
        <v>30.142859999999999</v>
      </c>
      <c r="Z1444" s="15"/>
      <c r="AA1444" s="15"/>
    </row>
    <row r="1445" spans="8:27" x14ac:dyDescent="0.25">
      <c r="H1445" s="47">
        <v>39.442100000000003</v>
      </c>
      <c r="I1445" s="47">
        <v>29.37143</v>
      </c>
      <c r="Z1445" s="15"/>
      <c r="AA1445" s="15"/>
    </row>
    <row r="1446" spans="8:27" x14ac:dyDescent="0.25">
      <c r="H1446" s="47">
        <v>39.462499999999999</v>
      </c>
      <c r="I1446" s="47">
        <v>26.31429</v>
      </c>
      <c r="Z1446" s="15"/>
      <c r="AA1446" s="15"/>
    </row>
    <row r="1447" spans="8:27" x14ac:dyDescent="0.25">
      <c r="H1447" s="47">
        <v>39.482999999999997</v>
      </c>
      <c r="I1447" s="47">
        <v>26.4</v>
      </c>
      <c r="Z1447" s="15"/>
      <c r="AA1447" s="15"/>
    </row>
    <row r="1448" spans="8:27" x14ac:dyDescent="0.25">
      <c r="H1448" s="47">
        <v>39.503399999999999</v>
      </c>
      <c r="I1448" s="47">
        <v>29.914290000000001</v>
      </c>
      <c r="Z1448" s="15"/>
      <c r="AA1448" s="15"/>
    </row>
    <row r="1449" spans="8:27" x14ac:dyDescent="0.25">
      <c r="H1449" s="47">
        <v>39.523899999999998</v>
      </c>
      <c r="I1449" s="47">
        <v>28.971430000000002</v>
      </c>
      <c r="Z1449" s="15"/>
      <c r="AA1449" s="15"/>
    </row>
    <row r="1450" spans="8:27" x14ac:dyDescent="0.25">
      <c r="H1450" s="47">
        <v>39.5443</v>
      </c>
      <c r="I1450" s="47">
        <v>26.11429</v>
      </c>
      <c r="Z1450" s="15"/>
      <c r="AA1450" s="15"/>
    </row>
    <row r="1451" spans="8:27" x14ac:dyDescent="0.25">
      <c r="H1451" s="47">
        <v>39.564700000000002</v>
      </c>
      <c r="I1451" s="47">
        <v>25.514289999999999</v>
      </c>
      <c r="Z1451" s="15"/>
      <c r="AA1451" s="15"/>
    </row>
    <row r="1452" spans="8:27" x14ac:dyDescent="0.25">
      <c r="H1452" s="47">
        <v>39.5852</v>
      </c>
      <c r="I1452" s="47">
        <v>24.342860000000002</v>
      </c>
      <c r="Z1452" s="15"/>
      <c r="AA1452" s="15"/>
    </row>
    <row r="1453" spans="8:27" x14ac:dyDescent="0.25">
      <c r="H1453" s="47">
        <v>39.605600000000003</v>
      </c>
      <c r="I1453" s="47">
        <v>26.8</v>
      </c>
      <c r="Z1453" s="15"/>
      <c r="AA1453" s="15"/>
    </row>
    <row r="1454" spans="8:27" x14ac:dyDescent="0.25">
      <c r="H1454" s="47">
        <v>39.626100000000001</v>
      </c>
      <c r="I1454" s="47">
        <v>26.514289999999999</v>
      </c>
      <c r="Z1454" s="15"/>
      <c r="AA1454" s="15"/>
    </row>
    <row r="1455" spans="8:27" x14ac:dyDescent="0.25">
      <c r="H1455" s="47">
        <v>39.646500000000003</v>
      </c>
      <c r="I1455" s="47">
        <v>27.542860000000001</v>
      </c>
      <c r="Z1455" s="15"/>
      <c r="AA1455" s="15"/>
    </row>
    <row r="1456" spans="8:27" x14ac:dyDescent="0.25">
      <c r="H1456" s="47">
        <v>39.667000000000002</v>
      </c>
      <c r="I1456" s="47">
        <v>19.857140000000001</v>
      </c>
      <c r="Z1456" s="15"/>
      <c r="AA1456" s="15"/>
    </row>
    <row r="1457" spans="8:27" x14ac:dyDescent="0.25">
      <c r="H1457" s="47">
        <v>39.687399999999997</v>
      </c>
      <c r="I1457" s="47">
        <v>21.857140000000001</v>
      </c>
      <c r="Z1457" s="15"/>
      <c r="AA1457" s="15"/>
    </row>
    <row r="1458" spans="8:27" x14ac:dyDescent="0.25">
      <c r="H1458" s="47">
        <v>39.707900000000002</v>
      </c>
      <c r="I1458" s="47">
        <v>24.25714</v>
      </c>
      <c r="Z1458" s="15"/>
      <c r="AA1458" s="15"/>
    </row>
    <row r="1459" spans="8:27" x14ac:dyDescent="0.25">
      <c r="H1459" s="47">
        <v>39.728299999999997</v>
      </c>
      <c r="I1459" s="47">
        <v>29.571429999999999</v>
      </c>
      <c r="Z1459" s="15"/>
      <c r="AA1459" s="15"/>
    </row>
    <row r="1460" spans="8:27" x14ac:dyDescent="0.25">
      <c r="H1460" s="47">
        <v>39.748800000000003</v>
      </c>
      <c r="I1460" s="47">
        <v>29.828569999999999</v>
      </c>
      <c r="Z1460" s="15"/>
      <c r="AA1460" s="15"/>
    </row>
    <row r="1461" spans="8:27" x14ac:dyDescent="0.25">
      <c r="H1461" s="47">
        <v>39.769199999999998</v>
      </c>
      <c r="I1461" s="47">
        <v>31.88571</v>
      </c>
      <c r="Z1461" s="15"/>
      <c r="AA1461" s="15"/>
    </row>
    <row r="1462" spans="8:27" x14ac:dyDescent="0.25">
      <c r="H1462" s="47">
        <v>39.7896</v>
      </c>
      <c r="I1462" s="47">
        <v>33.799999999999997</v>
      </c>
      <c r="Z1462" s="15"/>
      <c r="AA1462" s="15"/>
    </row>
    <row r="1463" spans="8:27" x14ac:dyDescent="0.25">
      <c r="H1463" s="47">
        <v>39.810099999999998</v>
      </c>
      <c r="I1463" s="47">
        <v>34.371429999999997</v>
      </c>
      <c r="Z1463" s="15"/>
      <c r="AA1463" s="15"/>
    </row>
    <row r="1464" spans="8:27" x14ac:dyDescent="0.25">
      <c r="H1464" s="47">
        <v>39.830500000000001</v>
      </c>
      <c r="I1464" s="47">
        <v>34.028570000000002</v>
      </c>
      <c r="Z1464" s="15"/>
      <c r="AA1464" s="15"/>
    </row>
    <row r="1465" spans="8:27" x14ac:dyDescent="0.25">
      <c r="H1465" s="47">
        <v>39.850999999999999</v>
      </c>
      <c r="I1465" s="47">
        <v>28.028569999999998</v>
      </c>
      <c r="Z1465" s="15"/>
      <c r="AA1465" s="15"/>
    </row>
    <row r="1466" spans="8:27" x14ac:dyDescent="0.25">
      <c r="H1466" s="47">
        <v>39.871400000000001</v>
      </c>
      <c r="I1466" s="47">
        <v>25.085709999999999</v>
      </c>
      <c r="Z1466" s="15"/>
      <c r="AA1466" s="15"/>
    </row>
    <row r="1467" spans="8:27" x14ac:dyDescent="0.25">
      <c r="H1467" s="47">
        <v>39.8919</v>
      </c>
      <c r="I1467" s="47">
        <v>25.028569999999998</v>
      </c>
      <c r="Z1467" s="15"/>
      <c r="AA1467" s="15"/>
    </row>
    <row r="1468" spans="8:27" x14ac:dyDescent="0.25">
      <c r="H1468" s="47">
        <v>39.912300000000002</v>
      </c>
      <c r="I1468" s="47">
        <v>27</v>
      </c>
      <c r="Z1468" s="15"/>
      <c r="AA1468" s="15"/>
    </row>
    <row r="1469" spans="8:27" x14ac:dyDescent="0.25">
      <c r="H1469" s="47">
        <v>39.9328</v>
      </c>
      <c r="I1469" s="47">
        <v>28.542860000000001</v>
      </c>
      <c r="Z1469" s="15"/>
      <c r="AA1469" s="15"/>
    </row>
    <row r="1470" spans="8:27" x14ac:dyDescent="0.25">
      <c r="H1470" s="47">
        <v>39.953200000000002</v>
      </c>
      <c r="I1470" s="47">
        <v>29.771429999999999</v>
      </c>
      <c r="Z1470" s="15"/>
      <c r="AA1470" s="15"/>
    </row>
    <row r="1471" spans="8:27" x14ac:dyDescent="0.25">
      <c r="H1471" s="47">
        <v>39.973700000000001</v>
      </c>
      <c r="I1471" s="47">
        <v>31.4</v>
      </c>
      <c r="Z1471" s="15"/>
      <c r="AA1471" s="15"/>
    </row>
    <row r="1472" spans="8:27" x14ac:dyDescent="0.25">
      <c r="H1472" s="47">
        <v>39.994100000000003</v>
      </c>
      <c r="I1472" s="47">
        <v>26.88571</v>
      </c>
      <c r="Z1472" s="15"/>
      <c r="AA1472" s="15"/>
    </row>
    <row r="1473" spans="8:27" x14ac:dyDescent="0.25">
      <c r="H1473" s="47">
        <v>40.014600000000002</v>
      </c>
      <c r="I1473" s="47">
        <v>31.05714</v>
      </c>
      <c r="Z1473" s="15"/>
      <c r="AA1473" s="15"/>
    </row>
    <row r="1474" spans="8:27" x14ac:dyDescent="0.25">
      <c r="H1474" s="47">
        <v>40.034999999999997</v>
      </c>
      <c r="I1474" s="47">
        <v>25.828569999999999</v>
      </c>
      <c r="Z1474" s="15"/>
      <c r="AA1474" s="15"/>
    </row>
    <row r="1475" spans="8:27" x14ac:dyDescent="0.25">
      <c r="H1475" s="47">
        <v>40.055399999999999</v>
      </c>
      <c r="I1475" s="47">
        <v>27.6</v>
      </c>
      <c r="Z1475" s="15"/>
      <c r="AA1475" s="15"/>
    </row>
    <row r="1476" spans="8:27" x14ac:dyDescent="0.25">
      <c r="H1476" s="47">
        <v>40.075899999999997</v>
      </c>
      <c r="I1476" s="47">
        <v>27.11429</v>
      </c>
      <c r="Z1476" s="15"/>
      <c r="AA1476" s="15"/>
    </row>
    <row r="1477" spans="8:27" x14ac:dyDescent="0.25">
      <c r="H1477" s="47">
        <v>40.096299999999999</v>
      </c>
      <c r="I1477" s="47">
        <v>35.085709999999999</v>
      </c>
      <c r="Z1477" s="15"/>
      <c r="AA1477" s="15"/>
    </row>
    <row r="1478" spans="8:27" x14ac:dyDescent="0.25">
      <c r="H1478" s="47">
        <v>40.116799999999998</v>
      </c>
      <c r="I1478" s="47">
        <v>29.342860000000002</v>
      </c>
      <c r="Z1478" s="15"/>
      <c r="AA1478" s="15"/>
    </row>
    <row r="1479" spans="8:27" x14ac:dyDescent="0.25">
      <c r="H1479" s="47">
        <v>40.1372</v>
      </c>
      <c r="I1479" s="47">
        <v>28.857140000000001</v>
      </c>
      <c r="Z1479" s="15"/>
      <c r="AA1479" s="15"/>
    </row>
    <row r="1480" spans="8:27" x14ac:dyDescent="0.25">
      <c r="H1480" s="47">
        <v>40.157699999999998</v>
      </c>
      <c r="I1480" s="47">
        <v>28.571429999999999</v>
      </c>
      <c r="Z1480" s="15"/>
      <c r="AA1480" s="15"/>
    </row>
    <row r="1481" spans="8:27" x14ac:dyDescent="0.25">
      <c r="H1481" s="47">
        <v>40.178100000000001</v>
      </c>
      <c r="I1481" s="47">
        <v>32.085709999999999</v>
      </c>
      <c r="Z1481" s="15"/>
      <c r="AA1481" s="15"/>
    </row>
    <row r="1482" spans="8:27" x14ac:dyDescent="0.25">
      <c r="H1482" s="47">
        <v>40.198599999999999</v>
      </c>
      <c r="I1482" s="47">
        <v>27.37143</v>
      </c>
      <c r="Z1482" s="15"/>
      <c r="AA1482" s="15"/>
    </row>
    <row r="1483" spans="8:27" x14ac:dyDescent="0.25">
      <c r="H1483" s="47">
        <v>40.219000000000001</v>
      </c>
      <c r="I1483" s="47">
        <v>26.657139999999998</v>
      </c>
      <c r="Z1483" s="15"/>
      <c r="AA1483" s="15"/>
    </row>
    <row r="1484" spans="8:27" x14ac:dyDescent="0.25">
      <c r="H1484" s="47">
        <v>40.2395</v>
      </c>
      <c r="I1484" s="47">
        <v>25.2</v>
      </c>
      <c r="Z1484" s="15"/>
      <c r="AA1484" s="15"/>
    </row>
    <row r="1485" spans="8:27" x14ac:dyDescent="0.25">
      <c r="H1485" s="47">
        <v>40.259900000000002</v>
      </c>
      <c r="I1485" s="47">
        <v>31.714289999999998</v>
      </c>
      <c r="Z1485" s="15"/>
      <c r="AA1485" s="15"/>
    </row>
    <row r="1486" spans="8:27" x14ac:dyDescent="0.25">
      <c r="H1486" s="47">
        <v>40.2804</v>
      </c>
      <c r="I1486" s="47">
        <v>30.514289999999999</v>
      </c>
      <c r="Z1486" s="15"/>
      <c r="AA1486" s="15"/>
    </row>
    <row r="1487" spans="8:27" x14ac:dyDescent="0.25">
      <c r="H1487" s="47">
        <v>40.300800000000002</v>
      </c>
      <c r="I1487" s="47">
        <v>30.37143</v>
      </c>
      <c r="Z1487" s="15"/>
      <c r="AA1487" s="15"/>
    </row>
    <row r="1488" spans="8:27" x14ac:dyDescent="0.25">
      <c r="H1488" s="47">
        <v>40.321199999999997</v>
      </c>
      <c r="I1488" s="47">
        <v>28.11429</v>
      </c>
      <c r="Z1488" s="15"/>
      <c r="AA1488" s="15"/>
    </row>
    <row r="1489" spans="8:27" x14ac:dyDescent="0.25">
      <c r="H1489" s="47">
        <v>40.341700000000003</v>
      </c>
      <c r="I1489" s="47">
        <v>29.74286</v>
      </c>
      <c r="Z1489" s="15"/>
      <c r="AA1489" s="15"/>
    </row>
    <row r="1490" spans="8:27" x14ac:dyDescent="0.25">
      <c r="H1490" s="47">
        <v>40.362099999999998</v>
      </c>
      <c r="I1490" s="47">
        <v>32.657139999999998</v>
      </c>
      <c r="Z1490" s="15"/>
      <c r="AA1490" s="15"/>
    </row>
    <row r="1491" spans="8:27" x14ac:dyDescent="0.25">
      <c r="H1491" s="47">
        <v>40.382599999999996</v>
      </c>
      <c r="I1491" s="47">
        <v>32.457140000000003</v>
      </c>
      <c r="Z1491" s="15"/>
      <c r="AA1491" s="15"/>
    </row>
    <row r="1492" spans="8:27" x14ac:dyDescent="0.25">
      <c r="H1492" s="47">
        <v>40.402999999999999</v>
      </c>
      <c r="I1492" s="47">
        <v>30.428570000000001</v>
      </c>
      <c r="Z1492" s="15"/>
      <c r="AA1492" s="15"/>
    </row>
    <row r="1493" spans="8:27" x14ac:dyDescent="0.25">
      <c r="H1493" s="47">
        <v>40.423499999999997</v>
      </c>
      <c r="I1493" s="47">
        <v>28.142859999999999</v>
      </c>
      <c r="Z1493" s="15"/>
      <c r="AA1493" s="15"/>
    </row>
    <row r="1494" spans="8:27" x14ac:dyDescent="0.25">
      <c r="H1494" s="47">
        <v>40.443899999999999</v>
      </c>
      <c r="I1494" s="47">
        <v>32.428570000000001</v>
      </c>
      <c r="Z1494" s="15"/>
      <c r="AA1494" s="15"/>
    </row>
    <row r="1495" spans="8:27" x14ac:dyDescent="0.25">
      <c r="H1495" s="47">
        <v>40.464399999999998</v>
      </c>
      <c r="I1495" s="47">
        <v>33.542859999999997</v>
      </c>
      <c r="Z1495" s="15"/>
      <c r="AA1495" s="15"/>
    </row>
    <row r="1496" spans="8:27" x14ac:dyDescent="0.25">
      <c r="H1496" s="47">
        <v>40.4848</v>
      </c>
      <c r="I1496" s="47">
        <v>34.485709999999997</v>
      </c>
      <c r="Z1496" s="15"/>
      <c r="AA1496" s="15"/>
    </row>
    <row r="1497" spans="8:27" x14ac:dyDescent="0.25">
      <c r="H1497" s="47">
        <v>40.505299999999998</v>
      </c>
      <c r="I1497" s="47">
        <v>30.142859999999999</v>
      </c>
      <c r="Z1497" s="15"/>
      <c r="AA1497" s="15"/>
    </row>
    <row r="1498" spans="8:27" x14ac:dyDescent="0.25">
      <c r="H1498" s="47">
        <v>40.525700000000001</v>
      </c>
      <c r="I1498" s="47">
        <v>25.74286</v>
      </c>
      <c r="Z1498" s="15"/>
      <c r="AA1498" s="15"/>
    </row>
    <row r="1499" spans="8:27" x14ac:dyDescent="0.25">
      <c r="H1499" s="47">
        <v>40.546100000000003</v>
      </c>
      <c r="I1499" s="47">
        <v>28.142859999999999</v>
      </c>
      <c r="Z1499" s="15"/>
      <c r="AA1499" s="15"/>
    </row>
    <row r="1500" spans="8:27" x14ac:dyDescent="0.25">
      <c r="H1500" s="47">
        <v>40.566600000000001</v>
      </c>
      <c r="I1500" s="47">
        <v>32.68571</v>
      </c>
      <c r="Z1500" s="15"/>
      <c r="AA1500" s="15"/>
    </row>
    <row r="1501" spans="8:27" x14ac:dyDescent="0.25">
      <c r="H1501" s="47">
        <v>40.587000000000003</v>
      </c>
      <c r="I1501" s="47">
        <v>32.771430000000002</v>
      </c>
      <c r="Z1501" s="15"/>
      <c r="AA1501" s="15"/>
    </row>
    <row r="1502" spans="8:27" x14ac:dyDescent="0.25">
      <c r="H1502" s="47">
        <v>40.607500000000002</v>
      </c>
      <c r="I1502" s="47">
        <v>29.88571</v>
      </c>
      <c r="Z1502" s="15"/>
      <c r="AA1502" s="15"/>
    </row>
    <row r="1503" spans="8:27" x14ac:dyDescent="0.25">
      <c r="H1503" s="47">
        <v>40.627899999999997</v>
      </c>
      <c r="I1503" s="47">
        <v>33.028570000000002</v>
      </c>
      <c r="Z1503" s="15"/>
      <c r="AA1503" s="15"/>
    </row>
    <row r="1504" spans="8:27" x14ac:dyDescent="0.25">
      <c r="H1504" s="47">
        <v>40.648400000000002</v>
      </c>
      <c r="I1504" s="47">
        <v>29.914290000000001</v>
      </c>
      <c r="Z1504" s="15"/>
      <c r="AA1504" s="15"/>
    </row>
    <row r="1505" spans="8:27" x14ac:dyDescent="0.25">
      <c r="H1505" s="47">
        <v>40.668799999999997</v>
      </c>
      <c r="I1505" s="47">
        <v>26.171430000000001</v>
      </c>
      <c r="Z1505" s="15"/>
      <c r="AA1505" s="15"/>
    </row>
    <row r="1506" spans="8:27" x14ac:dyDescent="0.25">
      <c r="H1506" s="47">
        <v>40.689300000000003</v>
      </c>
      <c r="I1506" s="47">
        <v>27.342860000000002</v>
      </c>
      <c r="Z1506" s="15"/>
      <c r="AA1506" s="15"/>
    </row>
    <row r="1507" spans="8:27" x14ac:dyDescent="0.25">
      <c r="H1507" s="47">
        <v>40.709699999999998</v>
      </c>
      <c r="I1507" s="47">
        <v>28.37143</v>
      </c>
      <c r="Z1507" s="15"/>
      <c r="AA1507" s="15"/>
    </row>
    <row r="1508" spans="8:27" x14ac:dyDescent="0.25">
      <c r="H1508" s="47">
        <v>40.730200000000004</v>
      </c>
      <c r="I1508" s="47">
        <v>32.371429999999997</v>
      </c>
      <c r="Z1508" s="15"/>
      <c r="AA1508" s="15"/>
    </row>
    <row r="1509" spans="8:27" x14ac:dyDescent="0.25">
      <c r="H1509" s="47">
        <v>40.750599999999999</v>
      </c>
      <c r="I1509" s="47">
        <v>34.057139999999997</v>
      </c>
      <c r="Z1509" s="15"/>
      <c r="AA1509" s="15"/>
    </row>
    <row r="1510" spans="8:27" x14ac:dyDescent="0.25">
      <c r="H1510" s="47">
        <v>40.771099999999997</v>
      </c>
      <c r="I1510" s="47">
        <v>37.200000000000003</v>
      </c>
      <c r="Z1510" s="15"/>
      <c r="AA1510" s="15"/>
    </row>
    <row r="1511" spans="8:27" x14ac:dyDescent="0.25">
      <c r="H1511" s="47">
        <v>40.791499999999999</v>
      </c>
      <c r="I1511" s="47">
        <v>31.6</v>
      </c>
      <c r="Z1511" s="15"/>
      <c r="AA1511" s="15"/>
    </row>
    <row r="1512" spans="8:27" x14ac:dyDescent="0.25">
      <c r="H1512" s="47">
        <v>40.811900000000001</v>
      </c>
      <c r="I1512" s="47">
        <v>29.62857</v>
      </c>
      <c r="Z1512" s="15"/>
      <c r="AA1512" s="15"/>
    </row>
    <row r="1513" spans="8:27" x14ac:dyDescent="0.25">
      <c r="H1513" s="47">
        <v>40.8324</v>
      </c>
      <c r="I1513" s="47">
        <v>25.457139999999999</v>
      </c>
      <c r="Z1513" s="15"/>
      <c r="AA1513" s="15"/>
    </row>
    <row r="1514" spans="8:27" x14ac:dyDescent="0.25">
      <c r="H1514" s="47">
        <v>40.852800000000002</v>
      </c>
      <c r="I1514" s="47">
        <v>25.8</v>
      </c>
      <c r="Z1514" s="15"/>
      <c r="AA1514" s="15"/>
    </row>
    <row r="1515" spans="8:27" x14ac:dyDescent="0.25">
      <c r="H1515" s="47">
        <v>40.8733</v>
      </c>
      <c r="I1515" s="47">
        <v>30.6</v>
      </c>
      <c r="Z1515" s="15"/>
      <c r="AA1515" s="15"/>
    </row>
    <row r="1516" spans="8:27" x14ac:dyDescent="0.25">
      <c r="H1516" s="47">
        <v>40.893700000000003</v>
      </c>
      <c r="I1516" s="47">
        <v>30.37143</v>
      </c>
      <c r="Z1516" s="15"/>
      <c r="AA1516" s="15"/>
    </row>
    <row r="1517" spans="8:27" x14ac:dyDescent="0.25">
      <c r="H1517" s="47">
        <v>40.914200000000001</v>
      </c>
      <c r="I1517" s="47">
        <v>26.88571</v>
      </c>
      <c r="Z1517" s="15"/>
      <c r="AA1517" s="15"/>
    </row>
    <row r="1518" spans="8:27" x14ac:dyDescent="0.25">
      <c r="H1518" s="47">
        <v>40.934600000000003</v>
      </c>
      <c r="I1518" s="47">
        <v>26.2</v>
      </c>
      <c r="Z1518" s="15"/>
      <c r="AA1518" s="15"/>
    </row>
    <row r="1519" spans="8:27" x14ac:dyDescent="0.25">
      <c r="H1519" s="47">
        <v>40.955100000000002</v>
      </c>
      <c r="I1519" s="47">
        <v>32.74286</v>
      </c>
      <c r="Z1519" s="15"/>
      <c r="AA1519" s="15"/>
    </row>
    <row r="1520" spans="8:27" x14ac:dyDescent="0.25">
      <c r="H1520" s="47">
        <v>40.975499999999997</v>
      </c>
      <c r="I1520" s="47">
        <v>40.74286</v>
      </c>
      <c r="Z1520" s="15"/>
      <c r="AA1520" s="15"/>
    </row>
    <row r="1521" spans="8:27" x14ac:dyDescent="0.25">
      <c r="H1521" s="47">
        <v>40.996000000000002</v>
      </c>
      <c r="I1521" s="47">
        <v>42.028570000000002</v>
      </c>
      <c r="Z1521" s="15"/>
      <c r="AA1521" s="15"/>
    </row>
    <row r="1522" spans="8:27" x14ac:dyDescent="0.25">
      <c r="H1522" s="47">
        <v>41.016399999999997</v>
      </c>
      <c r="I1522" s="47">
        <v>33.885710000000003</v>
      </c>
      <c r="Z1522" s="15"/>
      <c r="AA1522" s="15"/>
    </row>
    <row r="1523" spans="8:27" x14ac:dyDescent="0.25">
      <c r="H1523" s="47">
        <v>41.036799999999999</v>
      </c>
      <c r="I1523" s="47">
        <v>25.05714</v>
      </c>
      <c r="Z1523" s="15"/>
      <c r="AA1523" s="15"/>
    </row>
    <row r="1524" spans="8:27" x14ac:dyDescent="0.25">
      <c r="H1524" s="47">
        <v>41.057299999999998</v>
      </c>
      <c r="I1524" s="47">
        <v>27.228570000000001</v>
      </c>
      <c r="Z1524" s="15"/>
      <c r="AA1524" s="15"/>
    </row>
    <row r="1525" spans="8:27" x14ac:dyDescent="0.25">
      <c r="H1525" s="47">
        <v>41.0777</v>
      </c>
      <c r="I1525" s="47">
        <v>28.771429999999999</v>
      </c>
      <c r="Z1525" s="15"/>
      <c r="AA1525" s="15"/>
    </row>
    <row r="1526" spans="8:27" x14ac:dyDescent="0.25">
      <c r="H1526" s="47">
        <v>41.098199999999999</v>
      </c>
      <c r="I1526" s="47">
        <v>28</v>
      </c>
      <c r="Z1526" s="15"/>
      <c r="AA1526" s="15"/>
    </row>
    <row r="1527" spans="8:27" x14ac:dyDescent="0.25">
      <c r="H1527" s="47">
        <v>41.118600000000001</v>
      </c>
      <c r="I1527" s="47">
        <v>27.2</v>
      </c>
      <c r="Z1527" s="15"/>
      <c r="AA1527" s="15"/>
    </row>
    <row r="1528" spans="8:27" x14ac:dyDescent="0.25">
      <c r="H1528" s="47">
        <v>41.139099999999999</v>
      </c>
      <c r="I1528" s="47">
        <v>26.74286</v>
      </c>
      <c r="Z1528" s="15"/>
      <c r="AA1528" s="15"/>
    </row>
    <row r="1529" spans="8:27" x14ac:dyDescent="0.25">
      <c r="H1529" s="47">
        <v>41.159500000000001</v>
      </c>
      <c r="I1529" s="47">
        <v>24.428570000000001</v>
      </c>
      <c r="Z1529" s="15"/>
      <c r="AA1529" s="15"/>
    </row>
    <row r="1530" spans="8:27" x14ac:dyDescent="0.25">
      <c r="H1530" s="47">
        <v>41.18</v>
      </c>
      <c r="I1530" s="47">
        <v>31.342860000000002</v>
      </c>
      <c r="Z1530" s="15"/>
      <c r="AA1530" s="15"/>
    </row>
    <row r="1531" spans="8:27" x14ac:dyDescent="0.25">
      <c r="H1531" s="47">
        <v>41.200400000000002</v>
      </c>
      <c r="I1531" s="47">
        <v>35.4</v>
      </c>
      <c r="Z1531" s="15"/>
      <c r="AA1531" s="15"/>
    </row>
    <row r="1532" spans="8:27" x14ac:dyDescent="0.25">
      <c r="H1532" s="47">
        <v>41.2209</v>
      </c>
      <c r="I1532" s="47">
        <v>34.714289999999998</v>
      </c>
      <c r="Z1532" s="15"/>
      <c r="AA1532" s="15"/>
    </row>
    <row r="1533" spans="8:27" x14ac:dyDescent="0.25">
      <c r="H1533" s="47">
        <v>41.241300000000003</v>
      </c>
      <c r="I1533" s="47">
        <v>32.914290000000001</v>
      </c>
      <c r="Z1533" s="15"/>
      <c r="AA1533" s="15"/>
    </row>
    <row r="1534" spans="8:27" x14ac:dyDescent="0.25">
      <c r="H1534" s="47">
        <v>41.261800000000001</v>
      </c>
      <c r="I1534" s="47">
        <v>32.628570000000003</v>
      </c>
      <c r="Z1534" s="15"/>
      <c r="AA1534" s="15"/>
    </row>
    <row r="1535" spans="8:27" x14ac:dyDescent="0.25">
      <c r="H1535" s="47">
        <v>41.282200000000003</v>
      </c>
      <c r="I1535" s="47">
        <v>37.4</v>
      </c>
      <c r="Z1535" s="15"/>
      <c r="AA1535" s="15"/>
    </row>
    <row r="1536" spans="8:27" x14ac:dyDescent="0.25">
      <c r="H1536" s="47">
        <v>41.302599999999998</v>
      </c>
      <c r="I1536" s="47">
        <v>37.74286</v>
      </c>
      <c r="Z1536" s="15"/>
      <c r="AA1536" s="15"/>
    </row>
    <row r="1537" spans="8:27" x14ac:dyDescent="0.25">
      <c r="H1537" s="47">
        <v>41.323099999999997</v>
      </c>
      <c r="I1537" s="47">
        <v>35.971429999999998</v>
      </c>
      <c r="Z1537" s="15"/>
      <c r="AA1537" s="15"/>
    </row>
    <row r="1538" spans="8:27" x14ac:dyDescent="0.25">
      <c r="H1538" s="47">
        <v>41.343499999999999</v>
      </c>
      <c r="I1538" s="47">
        <v>28.828569999999999</v>
      </c>
      <c r="Z1538" s="15"/>
      <c r="AA1538" s="15"/>
    </row>
    <row r="1539" spans="8:27" x14ac:dyDescent="0.25">
      <c r="H1539" s="47">
        <v>41.363999999999997</v>
      </c>
      <c r="I1539" s="47">
        <v>30.05714</v>
      </c>
      <c r="Z1539" s="15"/>
      <c r="AA1539" s="15"/>
    </row>
    <row r="1540" spans="8:27" x14ac:dyDescent="0.25">
      <c r="H1540" s="47">
        <v>41.384399999999999</v>
      </c>
      <c r="I1540" s="47">
        <v>28.485710000000001</v>
      </c>
      <c r="Z1540" s="15"/>
      <c r="AA1540" s="15"/>
    </row>
    <row r="1541" spans="8:27" x14ac:dyDescent="0.25">
      <c r="H1541" s="47">
        <v>41.404899999999998</v>
      </c>
      <c r="I1541" s="47">
        <v>27.37143</v>
      </c>
      <c r="Z1541" s="15"/>
      <c r="AA1541" s="15"/>
    </row>
    <row r="1542" spans="8:27" x14ac:dyDescent="0.25">
      <c r="H1542" s="47">
        <v>41.4253</v>
      </c>
      <c r="I1542" s="47">
        <v>30.571429999999999</v>
      </c>
      <c r="Z1542" s="15"/>
      <c r="AA1542" s="15"/>
    </row>
    <row r="1543" spans="8:27" x14ac:dyDescent="0.25">
      <c r="H1543" s="47">
        <v>41.445799999999998</v>
      </c>
      <c r="I1543" s="47">
        <v>37.6</v>
      </c>
      <c r="Z1543" s="15"/>
      <c r="AA1543" s="15"/>
    </row>
    <row r="1544" spans="8:27" x14ac:dyDescent="0.25">
      <c r="H1544" s="47">
        <v>41.466200000000001</v>
      </c>
      <c r="I1544" s="47">
        <v>40.028570000000002</v>
      </c>
      <c r="Z1544" s="15"/>
      <c r="AA1544" s="15"/>
    </row>
    <row r="1545" spans="8:27" x14ac:dyDescent="0.25">
      <c r="H1545" s="47">
        <v>41.486699999999999</v>
      </c>
      <c r="I1545" s="47">
        <v>37.25714</v>
      </c>
      <c r="Z1545" s="15"/>
      <c r="AA1545" s="15"/>
    </row>
    <row r="1546" spans="8:27" x14ac:dyDescent="0.25">
      <c r="H1546" s="47">
        <v>41.507100000000001</v>
      </c>
      <c r="I1546" s="47">
        <v>40.971429999999998</v>
      </c>
      <c r="Z1546" s="15"/>
      <c r="AA1546" s="15"/>
    </row>
    <row r="1547" spans="8:27" x14ac:dyDescent="0.25">
      <c r="H1547" s="47">
        <v>41.527500000000003</v>
      </c>
      <c r="I1547" s="47">
        <v>40.828569999999999</v>
      </c>
      <c r="Z1547" s="15"/>
      <c r="AA1547" s="15"/>
    </row>
    <row r="1548" spans="8:27" x14ac:dyDescent="0.25">
      <c r="H1548" s="47">
        <v>41.548000000000002</v>
      </c>
      <c r="I1548" s="47">
        <v>41.171430000000001</v>
      </c>
      <c r="Z1548" s="15"/>
      <c r="AA1548" s="15"/>
    </row>
    <row r="1549" spans="8:27" x14ac:dyDescent="0.25">
      <c r="H1549" s="47">
        <v>41.568399999999997</v>
      </c>
      <c r="I1549" s="47">
        <v>34.628570000000003</v>
      </c>
      <c r="Z1549" s="15"/>
      <c r="AA1549" s="15"/>
    </row>
    <row r="1550" spans="8:27" x14ac:dyDescent="0.25">
      <c r="H1550" s="47">
        <v>41.588900000000002</v>
      </c>
      <c r="I1550" s="47">
        <v>38.4</v>
      </c>
      <c r="Z1550" s="15"/>
      <c r="AA1550" s="15"/>
    </row>
    <row r="1551" spans="8:27" x14ac:dyDescent="0.25">
      <c r="H1551" s="47">
        <v>41.609299999999998</v>
      </c>
      <c r="I1551" s="47">
        <v>44.171430000000001</v>
      </c>
      <c r="Z1551" s="15"/>
      <c r="AA1551" s="15"/>
    </row>
    <row r="1552" spans="8:27" x14ac:dyDescent="0.25">
      <c r="H1552" s="47">
        <v>41.629800000000003</v>
      </c>
      <c r="I1552" s="47">
        <v>42.428570000000001</v>
      </c>
      <c r="Z1552" s="15"/>
      <c r="AA1552" s="15"/>
    </row>
    <row r="1553" spans="8:27" x14ac:dyDescent="0.25">
      <c r="H1553" s="47">
        <v>41.650199999999998</v>
      </c>
      <c r="I1553" s="47">
        <v>41.114289999999997</v>
      </c>
      <c r="Z1553" s="15"/>
      <c r="AA1553" s="15"/>
    </row>
    <row r="1554" spans="8:27" x14ac:dyDescent="0.25">
      <c r="H1554" s="47">
        <v>41.670699999999997</v>
      </c>
      <c r="I1554" s="47">
        <v>37.342860000000002</v>
      </c>
      <c r="Z1554" s="15"/>
      <c r="AA1554" s="15"/>
    </row>
    <row r="1555" spans="8:27" x14ac:dyDescent="0.25">
      <c r="H1555" s="47">
        <v>41.691099999999999</v>
      </c>
      <c r="I1555" s="47">
        <v>42.542859999999997</v>
      </c>
      <c r="Z1555" s="15"/>
      <c r="AA1555" s="15"/>
    </row>
    <row r="1556" spans="8:27" x14ac:dyDescent="0.25">
      <c r="H1556" s="47">
        <v>41.711599999999997</v>
      </c>
      <c r="I1556" s="47">
        <v>39.914290000000001</v>
      </c>
      <c r="Z1556" s="15"/>
      <c r="AA1556" s="15"/>
    </row>
    <row r="1557" spans="8:27" x14ac:dyDescent="0.25">
      <c r="H1557" s="47">
        <v>41.731999999999999</v>
      </c>
      <c r="I1557" s="47">
        <v>40.628570000000003</v>
      </c>
      <c r="Z1557" s="15"/>
      <c r="AA1557" s="15"/>
    </row>
    <row r="1558" spans="8:27" x14ac:dyDescent="0.25">
      <c r="H1558" s="47">
        <v>41.752499999999998</v>
      </c>
      <c r="I1558" s="47">
        <v>42.142859999999999</v>
      </c>
      <c r="Z1558" s="15"/>
      <c r="AA1558" s="15"/>
    </row>
    <row r="1559" spans="8:27" x14ac:dyDescent="0.25">
      <c r="H1559" s="47">
        <v>41.7729</v>
      </c>
      <c r="I1559" s="47">
        <v>43.25714</v>
      </c>
      <c r="Z1559" s="15"/>
      <c r="AA1559" s="15"/>
    </row>
    <row r="1560" spans="8:27" x14ac:dyDescent="0.25">
      <c r="H1560" s="47">
        <v>41.793300000000002</v>
      </c>
      <c r="I1560" s="47">
        <v>41.485709999999997</v>
      </c>
      <c r="Z1560" s="15"/>
      <c r="AA1560" s="15"/>
    </row>
    <row r="1561" spans="8:27" x14ac:dyDescent="0.25">
      <c r="H1561" s="47">
        <v>41.813800000000001</v>
      </c>
      <c r="I1561" s="47">
        <v>35.085709999999999</v>
      </c>
      <c r="Z1561" s="15"/>
      <c r="AA1561" s="15"/>
    </row>
    <row r="1562" spans="8:27" x14ac:dyDescent="0.25">
      <c r="H1562" s="47">
        <v>41.834200000000003</v>
      </c>
      <c r="I1562" s="47">
        <v>36.428570000000001</v>
      </c>
      <c r="Z1562" s="15"/>
      <c r="AA1562" s="15"/>
    </row>
    <row r="1563" spans="8:27" x14ac:dyDescent="0.25">
      <c r="H1563" s="47">
        <v>41.854700000000001</v>
      </c>
      <c r="I1563" s="47">
        <v>38.628570000000003</v>
      </c>
      <c r="Z1563" s="15"/>
      <c r="AA1563" s="15"/>
    </row>
    <row r="1564" spans="8:27" x14ac:dyDescent="0.25">
      <c r="H1564" s="47">
        <v>41.875100000000003</v>
      </c>
      <c r="I1564" s="47">
        <v>40.771430000000002</v>
      </c>
      <c r="Z1564" s="15"/>
      <c r="AA1564" s="15"/>
    </row>
    <row r="1565" spans="8:27" x14ac:dyDescent="0.25">
      <c r="H1565" s="47">
        <v>41.895600000000002</v>
      </c>
      <c r="I1565" s="47">
        <v>47.485709999999997</v>
      </c>
      <c r="Z1565" s="15"/>
      <c r="AA1565" s="15"/>
    </row>
    <row r="1566" spans="8:27" x14ac:dyDescent="0.25">
      <c r="H1566" s="47">
        <v>41.915999999999997</v>
      </c>
      <c r="I1566" s="47">
        <v>48.31429</v>
      </c>
      <c r="Z1566" s="15"/>
      <c r="AA1566" s="15"/>
    </row>
    <row r="1567" spans="8:27" x14ac:dyDescent="0.25">
      <c r="H1567" s="47">
        <v>41.936500000000002</v>
      </c>
      <c r="I1567" s="47">
        <v>48.8</v>
      </c>
      <c r="Z1567" s="15"/>
      <c r="AA1567" s="15"/>
    </row>
    <row r="1568" spans="8:27" x14ac:dyDescent="0.25">
      <c r="H1568" s="47">
        <v>41.956899999999997</v>
      </c>
      <c r="I1568" s="47">
        <v>45.4</v>
      </c>
      <c r="Z1568" s="15"/>
      <c r="AA1568" s="15"/>
    </row>
    <row r="1569" spans="8:27" x14ac:dyDescent="0.25">
      <c r="H1569" s="47">
        <v>41.977400000000003</v>
      </c>
      <c r="I1569" s="47">
        <v>52</v>
      </c>
      <c r="Z1569" s="15"/>
      <c r="AA1569" s="15"/>
    </row>
    <row r="1570" spans="8:27" x14ac:dyDescent="0.25">
      <c r="H1570" s="47">
        <v>41.997799999999998</v>
      </c>
      <c r="I1570" s="47">
        <v>54.31429</v>
      </c>
      <c r="Z1570" s="15"/>
      <c r="AA1570" s="15"/>
    </row>
    <row r="1571" spans="8:27" x14ac:dyDescent="0.25">
      <c r="H1571" s="47">
        <v>42.018300000000004</v>
      </c>
      <c r="I1571" s="47">
        <v>51.285710000000002</v>
      </c>
      <c r="Z1571" s="15"/>
      <c r="AA1571" s="15"/>
    </row>
    <row r="1572" spans="8:27" x14ac:dyDescent="0.25">
      <c r="H1572" s="47">
        <v>42.038699999999999</v>
      </c>
      <c r="I1572" s="47">
        <v>43.971429999999998</v>
      </c>
      <c r="Z1572" s="15"/>
      <c r="AA1572" s="15"/>
    </row>
    <row r="1573" spans="8:27" x14ac:dyDescent="0.25">
      <c r="H1573" s="47">
        <v>42.059100000000001</v>
      </c>
      <c r="I1573" s="47">
        <v>39.714289999999998</v>
      </c>
      <c r="Z1573" s="15"/>
      <c r="AA1573" s="15"/>
    </row>
    <row r="1574" spans="8:27" x14ac:dyDescent="0.25">
      <c r="H1574" s="47">
        <v>42.079599999999999</v>
      </c>
      <c r="I1574" s="47">
        <v>40.828569999999999</v>
      </c>
      <c r="Z1574" s="15"/>
      <c r="AA1574" s="15"/>
    </row>
    <row r="1575" spans="8:27" x14ac:dyDescent="0.25">
      <c r="H1575" s="47">
        <v>42.1</v>
      </c>
      <c r="I1575" s="47">
        <v>38.771430000000002</v>
      </c>
      <c r="Z1575" s="15"/>
      <c r="AA1575" s="15"/>
    </row>
    <row r="1576" spans="8:27" x14ac:dyDescent="0.25">
      <c r="H1576" s="47">
        <v>42.1205</v>
      </c>
      <c r="I1576" s="47">
        <v>41.971429999999998</v>
      </c>
      <c r="Z1576" s="15"/>
      <c r="AA1576" s="15"/>
    </row>
    <row r="1577" spans="8:27" x14ac:dyDescent="0.25">
      <c r="H1577" s="47">
        <v>42.140900000000002</v>
      </c>
      <c r="I1577" s="47">
        <v>48.171430000000001</v>
      </c>
      <c r="Z1577" s="15"/>
      <c r="AA1577" s="15"/>
    </row>
    <row r="1578" spans="8:27" x14ac:dyDescent="0.25">
      <c r="H1578" s="47">
        <v>42.1614</v>
      </c>
      <c r="I1578" s="47">
        <v>52.6</v>
      </c>
      <c r="Z1578" s="15"/>
      <c r="AA1578" s="15"/>
    </row>
    <row r="1579" spans="8:27" x14ac:dyDescent="0.25">
      <c r="H1579" s="47">
        <v>42.181800000000003</v>
      </c>
      <c r="I1579" s="47">
        <v>50.8</v>
      </c>
      <c r="Z1579" s="15"/>
      <c r="AA1579" s="15"/>
    </row>
    <row r="1580" spans="8:27" x14ac:dyDescent="0.25">
      <c r="H1580" s="47">
        <v>42.202300000000001</v>
      </c>
      <c r="I1580" s="47">
        <v>44.8</v>
      </c>
      <c r="Z1580" s="15"/>
      <c r="AA1580" s="15"/>
    </row>
    <row r="1581" spans="8:27" x14ac:dyDescent="0.25">
      <c r="H1581" s="47">
        <v>42.222700000000003</v>
      </c>
      <c r="I1581" s="47">
        <v>41.6</v>
      </c>
      <c r="Z1581" s="15"/>
      <c r="AA1581" s="15"/>
    </row>
    <row r="1582" spans="8:27" x14ac:dyDescent="0.25">
      <c r="H1582" s="47">
        <v>42.243200000000002</v>
      </c>
      <c r="I1582" s="47">
        <v>45.657139999999998</v>
      </c>
      <c r="Z1582" s="15"/>
      <c r="AA1582" s="15"/>
    </row>
    <row r="1583" spans="8:27" x14ac:dyDescent="0.25">
      <c r="H1583" s="47">
        <v>42.263599999999997</v>
      </c>
      <c r="I1583" s="47">
        <v>49.114289999999997</v>
      </c>
      <c r="Z1583" s="15"/>
      <c r="AA1583" s="15"/>
    </row>
    <row r="1584" spans="8:27" x14ac:dyDescent="0.25">
      <c r="H1584" s="47">
        <v>42.283999999999999</v>
      </c>
      <c r="I1584" s="47">
        <v>48.25714</v>
      </c>
      <c r="Z1584" s="15"/>
      <c r="AA1584" s="15"/>
    </row>
    <row r="1585" spans="8:27" x14ac:dyDescent="0.25">
      <c r="H1585" s="47">
        <v>42.304499999999997</v>
      </c>
      <c r="I1585" s="47">
        <v>42.971429999999998</v>
      </c>
      <c r="Z1585" s="15"/>
      <c r="AA1585" s="15"/>
    </row>
    <row r="1586" spans="8:27" x14ac:dyDescent="0.25">
      <c r="H1586" s="47">
        <v>42.3249</v>
      </c>
      <c r="I1586" s="47">
        <v>38.771430000000002</v>
      </c>
      <c r="Z1586" s="15"/>
      <c r="AA1586" s="15"/>
    </row>
    <row r="1587" spans="8:27" x14ac:dyDescent="0.25">
      <c r="H1587" s="47">
        <v>42.345399999999998</v>
      </c>
      <c r="I1587" s="47">
        <v>46.057139999999997</v>
      </c>
      <c r="Z1587" s="15"/>
      <c r="AA1587" s="15"/>
    </row>
    <row r="1588" spans="8:27" x14ac:dyDescent="0.25">
      <c r="H1588" s="47">
        <v>42.3658</v>
      </c>
      <c r="I1588" s="47">
        <v>53.4</v>
      </c>
      <c r="Z1588" s="15"/>
      <c r="AA1588" s="15"/>
    </row>
    <row r="1589" spans="8:27" x14ac:dyDescent="0.25">
      <c r="H1589" s="47">
        <v>42.386299999999999</v>
      </c>
      <c r="I1589" s="47">
        <v>53.514290000000003</v>
      </c>
      <c r="Z1589" s="15"/>
      <c r="AA1589" s="15"/>
    </row>
    <row r="1590" spans="8:27" x14ac:dyDescent="0.25">
      <c r="H1590" s="47">
        <v>42.406700000000001</v>
      </c>
      <c r="I1590" s="47">
        <v>47.4</v>
      </c>
      <c r="Z1590" s="15"/>
      <c r="AA1590" s="15"/>
    </row>
    <row r="1591" spans="8:27" x14ac:dyDescent="0.25">
      <c r="H1591" s="47">
        <v>42.427199999999999</v>
      </c>
      <c r="I1591" s="47">
        <v>49.485709999999997</v>
      </c>
      <c r="Z1591" s="15"/>
      <c r="AA1591" s="15"/>
    </row>
    <row r="1592" spans="8:27" x14ac:dyDescent="0.25">
      <c r="H1592" s="47">
        <v>42.447600000000001</v>
      </c>
      <c r="I1592" s="47">
        <v>53.4</v>
      </c>
      <c r="Z1592" s="15"/>
      <c r="AA1592" s="15"/>
    </row>
    <row r="1593" spans="8:27" x14ac:dyDescent="0.25">
      <c r="H1593" s="47">
        <v>42.4681</v>
      </c>
      <c r="I1593" s="47">
        <v>57.6</v>
      </c>
      <c r="Z1593" s="15"/>
      <c r="AA1593" s="15"/>
    </row>
    <row r="1594" spans="8:27" x14ac:dyDescent="0.25">
      <c r="H1594" s="47">
        <v>42.488500000000002</v>
      </c>
      <c r="I1594" s="47">
        <v>55.942860000000003</v>
      </c>
      <c r="Z1594" s="15"/>
      <c r="AA1594" s="15"/>
    </row>
    <row r="1595" spans="8:27" x14ac:dyDescent="0.25">
      <c r="H1595" s="47">
        <v>42.509</v>
      </c>
      <c r="I1595" s="47">
        <v>53.2</v>
      </c>
      <c r="Z1595" s="15"/>
      <c r="AA1595" s="15"/>
    </row>
    <row r="1596" spans="8:27" x14ac:dyDescent="0.25">
      <c r="H1596" s="47">
        <v>42.529400000000003</v>
      </c>
      <c r="I1596" s="47">
        <v>47.228569999999998</v>
      </c>
      <c r="Z1596" s="15"/>
      <c r="AA1596" s="15"/>
    </row>
    <row r="1597" spans="8:27" x14ac:dyDescent="0.25">
      <c r="H1597" s="47">
        <v>42.549799999999998</v>
      </c>
      <c r="I1597" s="47">
        <v>48.571429999999999</v>
      </c>
      <c r="Z1597" s="15"/>
      <c r="AA1597" s="15"/>
    </row>
    <row r="1598" spans="8:27" x14ac:dyDescent="0.25">
      <c r="H1598" s="47">
        <v>42.570300000000003</v>
      </c>
      <c r="I1598" s="47">
        <v>46.142859999999999</v>
      </c>
      <c r="Z1598" s="15"/>
      <c r="AA1598" s="15"/>
    </row>
    <row r="1599" spans="8:27" x14ac:dyDescent="0.25">
      <c r="H1599" s="47">
        <v>42.590699999999998</v>
      </c>
      <c r="I1599" s="47">
        <v>49.228569999999998</v>
      </c>
      <c r="Z1599" s="15"/>
      <c r="AA1599" s="15"/>
    </row>
    <row r="1600" spans="8:27" x14ac:dyDescent="0.25">
      <c r="H1600" s="47">
        <v>42.611199999999997</v>
      </c>
      <c r="I1600" s="47">
        <v>49.885710000000003</v>
      </c>
      <c r="Z1600" s="15"/>
      <c r="AA1600" s="15"/>
    </row>
    <row r="1601" spans="8:27" x14ac:dyDescent="0.25">
      <c r="H1601" s="47">
        <v>42.631599999999999</v>
      </c>
      <c r="I1601" s="47">
        <v>54.114289999999997</v>
      </c>
      <c r="Z1601" s="15"/>
      <c r="AA1601" s="15"/>
    </row>
    <row r="1602" spans="8:27" x14ac:dyDescent="0.25">
      <c r="H1602" s="47">
        <v>42.652099999999997</v>
      </c>
      <c r="I1602" s="47">
        <v>55.457140000000003</v>
      </c>
      <c r="Z1602" s="15"/>
      <c r="AA1602" s="15"/>
    </row>
    <row r="1603" spans="8:27" x14ac:dyDescent="0.25">
      <c r="H1603" s="47">
        <v>42.672499999999999</v>
      </c>
      <c r="I1603" s="47">
        <v>55.457140000000003</v>
      </c>
      <c r="Z1603" s="15"/>
      <c r="AA1603" s="15"/>
    </row>
    <row r="1604" spans="8:27" x14ac:dyDescent="0.25">
      <c r="H1604" s="47">
        <v>42.692999999999998</v>
      </c>
      <c r="I1604" s="47">
        <v>51.028570000000002</v>
      </c>
      <c r="Z1604" s="15"/>
      <c r="AA1604" s="15"/>
    </row>
    <row r="1605" spans="8:27" x14ac:dyDescent="0.25">
      <c r="H1605" s="47">
        <v>42.7134</v>
      </c>
      <c r="I1605" s="47">
        <v>47.457140000000003</v>
      </c>
      <c r="Z1605" s="15"/>
      <c r="AA1605" s="15"/>
    </row>
    <row r="1606" spans="8:27" x14ac:dyDescent="0.25">
      <c r="H1606" s="47">
        <v>42.733899999999998</v>
      </c>
      <c r="I1606" s="47">
        <v>49.885710000000003</v>
      </c>
      <c r="Z1606" s="15"/>
      <c r="AA1606" s="15"/>
    </row>
    <row r="1607" spans="8:27" x14ac:dyDescent="0.25">
      <c r="H1607" s="47">
        <v>42.754300000000001</v>
      </c>
      <c r="I1607" s="47">
        <v>52.542859999999997</v>
      </c>
      <c r="Z1607" s="15"/>
      <c r="AA1607" s="15"/>
    </row>
    <row r="1608" spans="8:27" x14ac:dyDescent="0.25">
      <c r="H1608" s="47">
        <v>42.774700000000003</v>
      </c>
      <c r="I1608" s="47">
        <v>52.771430000000002</v>
      </c>
      <c r="Z1608" s="15"/>
      <c r="AA1608" s="15"/>
    </row>
    <row r="1609" spans="8:27" x14ac:dyDescent="0.25">
      <c r="H1609" s="47">
        <v>42.795200000000001</v>
      </c>
      <c r="I1609" s="47">
        <v>50.8</v>
      </c>
      <c r="Z1609" s="15"/>
      <c r="AA1609" s="15"/>
    </row>
    <row r="1610" spans="8:27" x14ac:dyDescent="0.25">
      <c r="H1610" s="47">
        <v>42.815600000000003</v>
      </c>
      <c r="I1610" s="47">
        <v>47.68571</v>
      </c>
      <c r="Z1610" s="15"/>
      <c r="AA1610" s="15"/>
    </row>
    <row r="1611" spans="8:27" x14ac:dyDescent="0.25">
      <c r="H1611" s="47">
        <v>42.836100000000002</v>
      </c>
      <c r="I1611" s="47">
        <v>44.68571</v>
      </c>
      <c r="Z1611" s="15"/>
      <c r="AA1611" s="15"/>
    </row>
    <row r="1612" spans="8:27" x14ac:dyDescent="0.25">
      <c r="H1612" s="47">
        <v>42.856499999999997</v>
      </c>
      <c r="I1612" s="47">
        <v>49.485709999999997</v>
      </c>
      <c r="Z1612" s="15"/>
      <c r="AA1612" s="15"/>
    </row>
    <row r="1613" spans="8:27" x14ac:dyDescent="0.25">
      <c r="H1613" s="47">
        <v>42.877000000000002</v>
      </c>
      <c r="I1613" s="47">
        <v>57.542859999999997</v>
      </c>
      <c r="Z1613" s="15"/>
      <c r="AA1613" s="15"/>
    </row>
    <row r="1614" spans="8:27" x14ac:dyDescent="0.25">
      <c r="H1614" s="47">
        <v>42.897399999999998</v>
      </c>
      <c r="I1614" s="47">
        <v>54.971429999999998</v>
      </c>
      <c r="Z1614" s="15"/>
      <c r="AA1614" s="15"/>
    </row>
    <row r="1615" spans="8:27" x14ac:dyDescent="0.25">
      <c r="H1615" s="47">
        <v>42.917900000000003</v>
      </c>
      <c r="I1615" s="47">
        <v>47.714289999999998</v>
      </c>
      <c r="Z1615" s="15"/>
      <c r="AA1615" s="15"/>
    </row>
    <row r="1616" spans="8:27" x14ac:dyDescent="0.25">
      <c r="H1616" s="47">
        <v>42.938299999999998</v>
      </c>
      <c r="I1616" s="47">
        <v>47.371429999999997</v>
      </c>
      <c r="Z1616" s="15"/>
      <c r="AA1616" s="15"/>
    </row>
    <row r="1617" spans="8:27" x14ac:dyDescent="0.25">
      <c r="H1617" s="47">
        <v>42.958799999999997</v>
      </c>
      <c r="I1617" s="47">
        <v>50.25714</v>
      </c>
      <c r="Z1617" s="15"/>
      <c r="AA1617" s="15"/>
    </row>
    <row r="1618" spans="8:27" x14ac:dyDescent="0.25">
      <c r="H1618" s="47">
        <v>42.979199999999999</v>
      </c>
      <c r="I1618" s="47">
        <v>48.171430000000001</v>
      </c>
      <c r="Z1618" s="15"/>
      <c r="AA1618" s="15"/>
    </row>
    <row r="1619" spans="8:27" x14ac:dyDescent="0.25">
      <c r="H1619" s="47">
        <v>42.999699999999997</v>
      </c>
      <c r="I1619" s="47">
        <v>47</v>
      </c>
      <c r="Z1619" s="15"/>
      <c r="AA1619" s="15"/>
    </row>
    <row r="1620" spans="8:27" x14ac:dyDescent="0.25">
      <c r="H1620" s="47">
        <v>43.020099999999999</v>
      </c>
      <c r="I1620" s="47">
        <v>49</v>
      </c>
      <c r="Z1620" s="15"/>
      <c r="AA1620" s="15"/>
    </row>
    <row r="1621" spans="8:27" x14ac:dyDescent="0.25">
      <c r="H1621" s="47">
        <v>43.040500000000002</v>
      </c>
      <c r="I1621" s="47">
        <v>48.342860000000002</v>
      </c>
      <c r="Z1621" s="15"/>
      <c r="AA1621" s="15"/>
    </row>
    <row r="1622" spans="8:27" x14ac:dyDescent="0.25">
      <c r="H1622" s="47">
        <v>43.061</v>
      </c>
      <c r="I1622" s="47">
        <v>44.285710000000002</v>
      </c>
      <c r="Z1622" s="15"/>
      <c r="AA1622" s="15"/>
    </row>
    <row r="1623" spans="8:27" x14ac:dyDescent="0.25">
      <c r="H1623" s="47">
        <v>43.081400000000002</v>
      </c>
      <c r="I1623" s="47">
        <v>42.971429999999998</v>
      </c>
      <c r="Z1623" s="15"/>
      <c r="AA1623" s="15"/>
    </row>
    <row r="1624" spans="8:27" x14ac:dyDescent="0.25">
      <c r="H1624" s="47">
        <v>43.101900000000001</v>
      </c>
      <c r="I1624" s="47">
        <v>42.828569999999999</v>
      </c>
      <c r="Z1624" s="15"/>
      <c r="AA1624" s="15"/>
    </row>
    <row r="1625" spans="8:27" x14ac:dyDescent="0.25">
      <c r="H1625" s="47">
        <v>43.122300000000003</v>
      </c>
      <c r="I1625" s="47">
        <v>46.571429999999999</v>
      </c>
      <c r="Z1625" s="15"/>
      <c r="AA1625" s="15"/>
    </row>
    <row r="1626" spans="8:27" x14ac:dyDescent="0.25">
      <c r="H1626" s="47">
        <v>43.142800000000001</v>
      </c>
      <c r="I1626" s="47">
        <v>49.4</v>
      </c>
      <c r="Z1626" s="15"/>
      <c r="AA1626" s="15"/>
    </row>
    <row r="1627" spans="8:27" x14ac:dyDescent="0.25">
      <c r="H1627" s="47">
        <v>43.163200000000003</v>
      </c>
      <c r="I1627" s="47">
        <v>46.68571</v>
      </c>
      <c r="Z1627" s="15"/>
      <c r="AA1627" s="15"/>
    </row>
    <row r="1628" spans="8:27" x14ac:dyDescent="0.25">
      <c r="H1628" s="47">
        <v>43.183700000000002</v>
      </c>
      <c r="I1628" s="47">
        <v>43.485709999999997</v>
      </c>
      <c r="Z1628" s="15"/>
      <c r="AA1628" s="15"/>
    </row>
    <row r="1629" spans="8:27" x14ac:dyDescent="0.25">
      <c r="H1629" s="47">
        <v>43.204099999999997</v>
      </c>
      <c r="I1629" s="47">
        <v>46.285710000000002</v>
      </c>
      <c r="Z1629" s="15"/>
      <c r="AA1629" s="15"/>
    </row>
    <row r="1630" spans="8:27" x14ac:dyDescent="0.25">
      <c r="H1630" s="47">
        <v>43.224600000000002</v>
      </c>
      <c r="I1630" s="47">
        <v>46.457140000000003</v>
      </c>
      <c r="Z1630" s="15"/>
      <c r="AA1630" s="15"/>
    </row>
    <row r="1631" spans="8:27" x14ac:dyDescent="0.25">
      <c r="H1631" s="47">
        <v>43.244999999999997</v>
      </c>
      <c r="I1631" s="47">
        <v>45.428570000000001</v>
      </c>
      <c r="Z1631" s="15"/>
      <c r="AA1631" s="15"/>
    </row>
    <row r="1632" spans="8:27" x14ac:dyDescent="0.25">
      <c r="H1632" s="47">
        <v>43.2654</v>
      </c>
      <c r="I1632" s="47">
        <v>46.342860000000002</v>
      </c>
      <c r="Z1632" s="15"/>
      <c r="AA1632" s="15"/>
    </row>
    <row r="1633" spans="8:27" x14ac:dyDescent="0.25">
      <c r="H1633" s="47">
        <v>43.285899999999998</v>
      </c>
      <c r="I1633" s="47">
        <v>49.457140000000003</v>
      </c>
      <c r="Z1633" s="15"/>
      <c r="AA1633" s="15"/>
    </row>
    <row r="1634" spans="8:27" x14ac:dyDescent="0.25">
      <c r="H1634" s="47">
        <v>43.3063</v>
      </c>
      <c r="I1634" s="47">
        <v>47.971429999999998</v>
      </c>
      <c r="Z1634" s="15"/>
      <c r="AA1634" s="15"/>
    </row>
    <row r="1635" spans="8:27" x14ac:dyDescent="0.25">
      <c r="H1635" s="47">
        <v>43.326799999999999</v>
      </c>
      <c r="I1635" s="47">
        <v>44.74286</v>
      </c>
      <c r="Z1635" s="15"/>
      <c r="AA1635" s="15"/>
    </row>
    <row r="1636" spans="8:27" x14ac:dyDescent="0.25">
      <c r="H1636" s="47">
        <v>43.347200000000001</v>
      </c>
      <c r="I1636" s="47">
        <v>42.371429999999997</v>
      </c>
      <c r="Z1636" s="15"/>
      <c r="AA1636" s="15"/>
    </row>
    <row r="1637" spans="8:27" x14ac:dyDescent="0.25">
      <c r="H1637" s="47">
        <v>43.367699999999999</v>
      </c>
      <c r="I1637" s="47">
        <v>44.571429999999999</v>
      </c>
      <c r="Z1637" s="15"/>
      <c r="AA1637" s="15"/>
    </row>
    <row r="1638" spans="8:27" x14ac:dyDescent="0.25">
      <c r="H1638" s="47">
        <v>43.388100000000001</v>
      </c>
      <c r="I1638" s="47">
        <v>49.25714</v>
      </c>
      <c r="Z1638" s="15"/>
      <c r="AA1638" s="15"/>
    </row>
    <row r="1639" spans="8:27" x14ac:dyDescent="0.25">
      <c r="H1639" s="47">
        <v>43.4086</v>
      </c>
      <c r="I1639" s="47">
        <v>47</v>
      </c>
      <c r="Z1639" s="15"/>
      <c r="AA1639" s="15"/>
    </row>
    <row r="1640" spans="8:27" x14ac:dyDescent="0.25">
      <c r="H1640" s="47">
        <v>43.429000000000002</v>
      </c>
      <c r="I1640" s="47">
        <v>47.571429999999999</v>
      </c>
      <c r="Z1640" s="15"/>
      <c r="AA1640" s="15"/>
    </row>
    <row r="1641" spans="8:27" x14ac:dyDescent="0.25">
      <c r="H1641" s="47">
        <v>43.4495</v>
      </c>
      <c r="I1641" s="47">
        <v>50.228569999999998</v>
      </c>
      <c r="Z1641" s="15"/>
      <c r="AA1641" s="15"/>
    </row>
    <row r="1642" spans="8:27" x14ac:dyDescent="0.25">
      <c r="H1642" s="47">
        <v>43.469900000000003</v>
      </c>
      <c r="I1642" s="47">
        <v>47.857140000000001</v>
      </c>
      <c r="Z1642" s="15"/>
      <c r="AA1642" s="15"/>
    </row>
    <row r="1643" spans="8:27" x14ac:dyDescent="0.25">
      <c r="H1643" s="47">
        <v>43.490400000000001</v>
      </c>
      <c r="I1643" s="47">
        <v>45.114289999999997</v>
      </c>
      <c r="Z1643" s="15"/>
      <c r="AA1643" s="15"/>
    </row>
    <row r="1644" spans="8:27" x14ac:dyDescent="0.25">
      <c r="H1644" s="47">
        <v>43.510800000000003</v>
      </c>
      <c r="I1644" s="47">
        <v>42.857140000000001</v>
      </c>
      <c r="Z1644" s="15"/>
      <c r="AA1644" s="15"/>
    </row>
    <row r="1645" spans="8:27" x14ac:dyDescent="0.25">
      <c r="H1645" s="47">
        <v>43.531199999999998</v>
      </c>
      <c r="I1645" s="47">
        <v>45.514290000000003</v>
      </c>
      <c r="Z1645" s="15"/>
      <c r="AA1645" s="15"/>
    </row>
    <row r="1646" spans="8:27" x14ac:dyDescent="0.25">
      <c r="H1646" s="47">
        <v>43.551699999999997</v>
      </c>
      <c r="I1646" s="47">
        <v>43.228569999999998</v>
      </c>
      <c r="Z1646" s="15"/>
      <c r="AA1646" s="15"/>
    </row>
    <row r="1647" spans="8:27" x14ac:dyDescent="0.25">
      <c r="H1647" s="47">
        <v>43.572099999999999</v>
      </c>
      <c r="I1647" s="47">
        <v>45.2</v>
      </c>
      <c r="Z1647" s="15"/>
      <c r="AA1647" s="15"/>
    </row>
    <row r="1648" spans="8:27" x14ac:dyDescent="0.25">
      <c r="H1648" s="47">
        <v>43.592599999999997</v>
      </c>
      <c r="I1648" s="47">
        <v>43.342860000000002</v>
      </c>
      <c r="Z1648" s="15"/>
      <c r="AA1648" s="15"/>
    </row>
    <row r="1649" spans="8:27" x14ac:dyDescent="0.25">
      <c r="H1649" s="47">
        <v>43.613</v>
      </c>
      <c r="I1649" s="47">
        <v>42.485709999999997</v>
      </c>
      <c r="Z1649" s="15"/>
      <c r="AA1649" s="15"/>
    </row>
    <row r="1650" spans="8:27" x14ac:dyDescent="0.25">
      <c r="H1650" s="47">
        <v>43.633499999999998</v>
      </c>
      <c r="I1650" s="47">
        <v>37.714289999999998</v>
      </c>
      <c r="Z1650" s="15"/>
      <c r="AA1650" s="15"/>
    </row>
    <row r="1651" spans="8:27" x14ac:dyDescent="0.25">
      <c r="H1651" s="47">
        <v>43.6539</v>
      </c>
      <c r="I1651" s="47">
        <v>33.285710000000002</v>
      </c>
      <c r="Z1651" s="15"/>
      <c r="AA1651" s="15"/>
    </row>
    <row r="1652" spans="8:27" x14ac:dyDescent="0.25">
      <c r="H1652" s="47">
        <v>43.674399999999999</v>
      </c>
      <c r="I1652" s="47">
        <v>42.8</v>
      </c>
      <c r="Z1652" s="15"/>
      <c r="AA1652" s="15"/>
    </row>
    <row r="1653" spans="8:27" x14ac:dyDescent="0.25">
      <c r="H1653" s="47">
        <v>43.694800000000001</v>
      </c>
      <c r="I1653" s="47">
        <v>47.457140000000003</v>
      </c>
      <c r="Z1653" s="15"/>
      <c r="AA1653" s="15"/>
    </row>
    <row r="1654" spans="8:27" x14ac:dyDescent="0.25">
      <c r="H1654" s="47">
        <v>43.715299999999999</v>
      </c>
      <c r="I1654" s="47">
        <v>47.371429999999997</v>
      </c>
      <c r="Z1654" s="15"/>
      <c r="AA1654" s="15"/>
    </row>
    <row r="1655" spans="8:27" x14ac:dyDescent="0.25">
      <c r="H1655" s="47">
        <v>43.735700000000001</v>
      </c>
      <c r="I1655" s="47">
        <v>33.571429999999999</v>
      </c>
      <c r="Z1655" s="15"/>
      <c r="AA1655" s="15"/>
    </row>
    <row r="1656" spans="8:27" x14ac:dyDescent="0.25">
      <c r="H1656" s="47">
        <v>43.7562</v>
      </c>
      <c r="I1656" s="47">
        <v>31.485710000000001</v>
      </c>
      <c r="Z1656" s="15"/>
      <c r="AA1656" s="15"/>
    </row>
    <row r="1657" spans="8:27" x14ac:dyDescent="0.25">
      <c r="H1657" s="47">
        <v>43.776600000000002</v>
      </c>
      <c r="I1657" s="47">
        <v>28.6</v>
      </c>
      <c r="Z1657" s="15"/>
      <c r="AA1657" s="15"/>
    </row>
    <row r="1658" spans="8:27" x14ac:dyDescent="0.25">
      <c r="H1658" s="47">
        <v>43.796999999999997</v>
      </c>
      <c r="I1658" s="47">
        <v>38.542859999999997</v>
      </c>
      <c r="Z1658" s="15"/>
      <c r="AA1658" s="15"/>
    </row>
    <row r="1659" spans="8:27" x14ac:dyDescent="0.25">
      <c r="H1659" s="47">
        <v>43.817500000000003</v>
      </c>
      <c r="I1659" s="47">
        <v>38.342860000000002</v>
      </c>
      <c r="Z1659" s="15"/>
      <c r="AA1659" s="15"/>
    </row>
    <row r="1660" spans="8:27" x14ac:dyDescent="0.25">
      <c r="H1660" s="47">
        <v>43.837899999999998</v>
      </c>
      <c r="I1660" s="47">
        <v>35.085709999999999</v>
      </c>
      <c r="Z1660" s="15"/>
      <c r="AA1660" s="15"/>
    </row>
    <row r="1661" spans="8:27" x14ac:dyDescent="0.25">
      <c r="H1661" s="47">
        <v>43.858400000000003</v>
      </c>
      <c r="I1661" s="47">
        <v>33.714289999999998</v>
      </c>
      <c r="Z1661" s="15"/>
      <c r="AA1661" s="15"/>
    </row>
    <row r="1662" spans="8:27" x14ac:dyDescent="0.25">
      <c r="H1662" s="47">
        <v>43.878799999999998</v>
      </c>
      <c r="I1662" s="47">
        <v>39.342860000000002</v>
      </c>
      <c r="Z1662" s="15"/>
      <c r="AA1662" s="15"/>
    </row>
    <row r="1663" spans="8:27" x14ac:dyDescent="0.25">
      <c r="H1663" s="47">
        <v>43.899299999999997</v>
      </c>
      <c r="I1663" s="47">
        <v>39.74286</v>
      </c>
      <c r="Z1663" s="15"/>
      <c r="AA1663" s="15"/>
    </row>
    <row r="1664" spans="8:27" x14ac:dyDescent="0.25">
      <c r="H1664" s="47">
        <v>43.919699999999999</v>
      </c>
      <c r="I1664" s="47">
        <v>36.885710000000003</v>
      </c>
      <c r="Z1664" s="15"/>
      <c r="AA1664" s="15"/>
    </row>
    <row r="1665" spans="8:27" x14ac:dyDescent="0.25">
      <c r="H1665" s="47">
        <v>43.940199999999997</v>
      </c>
      <c r="I1665" s="47">
        <v>38.485709999999997</v>
      </c>
      <c r="Z1665" s="15"/>
      <c r="AA1665" s="15"/>
    </row>
    <row r="1666" spans="8:27" x14ac:dyDescent="0.25">
      <c r="H1666" s="47">
        <v>43.960599999999999</v>
      </c>
      <c r="I1666" s="47">
        <v>40.799999999999997</v>
      </c>
      <c r="Z1666" s="15"/>
      <c r="AA1666" s="15"/>
    </row>
    <row r="1667" spans="8:27" x14ac:dyDescent="0.25">
      <c r="H1667" s="47">
        <v>43.981099999999998</v>
      </c>
      <c r="I1667" s="47">
        <v>42.74286</v>
      </c>
      <c r="Z1667" s="15"/>
      <c r="AA1667" s="15"/>
    </row>
    <row r="1668" spans="8:27" x14ac:dyDescent="0.25">
      <c r="H1668" s="47">
        <v>44.0015</v>
      </c>
      <c r="I1668" s="47">
        <v>37.428570000000001</v>
      </c>
      <c r="Z1668" s="15"/>
      <c r="AA1668" s="15"/>
    </row>
    <row r="1669" spans="8:27" x14ac:dyDescent="0.25">
      <c r="H1669" s="47">
        <v>44.021900000000002</v>
      </c>
      <c r="I1669" s="47">
        <v>36.200000000000003</v>
      </c>
      <c r="Z1669" s="15"/>
      <c r="AA1669" s="15"/>
    </row>
    <row r="1670" spans="8:27" x14ac:dyDescent="0.25">
      <c r="H1670" s="47">
        <v>44.042400000000001</v>
      </c>
      <c r="I1670" s="47">
        <v>36.200000000000003</v>
      </c>
      <c r="Z1670" s="15"/>
      <c r="AA1670" s="15"/>
    </row>
    <row r="1671" spans="8:27" x14ac:dyDescent="0.25">
      <c r="H1671" s="47">
        <v>44.062800000000003</v>
      </c>
      <c r="I1671" s="47">
        <v>39.885710000000003</v>
      </c>
      <c r="Z1671" s="15"/>
      <c r="AA1671" s="15"/>
    </row>
    <row r="1672" spans="8:27" x14ac:dyDescent="0.25">
      <c r="H1672" s="47">
        <v>44.083300000000001</v>
      </c>
      <c r="I1672" s="47">
        <v>31.828569999999999</v>
      </c>
      <c r="Z1672" s="15"/>
      <c r="AA1672" s="15"/>
    </row>
    <row r="1673" spans="8:27" x14ac:dyDescent="0.25">
      <c r="H1673" s="47">
        <v>44.103700000000003</v>
      </c>
      <c r="I1673" s="47">
        <v>30.571429999999999</v>
      </c>
      <c r="Z1673" s="15"/>
      <c r="AA1673" s="15"/>
    </row>
    <row r="1674" spans="8:27" x14ac:dyDescent="0.25">
      <c r="H1674" s="47">
        <v>44.124200000000002</v>
      </c>
      <c r="I1674" s="47">
        <v>34.142859999999999</v>
      </c>
      <c r="Z1674" s="15"/>
      <c r="AA1674" s="15"/>
    </row>
    <row r="1675" spans="8:27" x14ac:dyDescent="0.25">
      <c r="H1675" s="47">
        <v>44.144599999999997</v>
      </c>
      <c r="I1675" s="47">
        <v>40.028570000000002</v>
      </c>
      <c r="Z1675" s="15"/>
      <c r="AA1675" s="15"/>
    </row>
    <row r="1676" spans="8:27" x14ac:dyDescent="0.25">
      <c r="H1676" s="47">
        <v>44.165100000000002</v>
      </c>
      <c r="I1676" s="47">
        <v>37.057139999999997</v>
      </c>
      <c r="Z1676" s="15"/>
      <c r="AA1676" s="15"/>
    </row>
    <row r="1677" spans="8:27" x14ac:dyDescent="0.25">
      <c r="H1677" s="47">
        <v>44.185499999999998</v>
      </c>
      <c r="I1677" s="47">
        <v>33.857140000000001</v>
      </c>
      <c r="Z1677" s="15"/>
      <c r="AA1677" s="15"/>
    </row>
    <row r="1678" spans="8:27" x14ac:dyDescent="0.25">
      <c r="H1678" s="47">
        <v>44.206000000000003</v>
      </c>
      <c r="I1678" s="47">
        <v>33.771430000000002</v>
      </c>
      <c r="Z1678" s="15"/>
      <c r="AA1678" s="15"/>
    </row>
    <row r="1679" spans="8:27" x14ac:dyDescent="0.25">
      <c r="H1679" s="47">
        <v>44.226399999999998</v>
      </c>
      <c r="I1679" s="47">
        <v>35.114289999999997</v>
      </c>
      <c r="Z1679" s="15"/>
      <c r="AA1679" s="15"/>
    </row>
    <row r="1680" spans="8:27" x14ac:dyDescent="0.25">
      <c r="H1680" s="47">
        <v>44.246899999999997</v>
      </c>
      <c r="I1680" s="47">
        <v>36.714289999999998</v>
      </c>
      <c r="Z1680" s="15"/>
      <c r="AA1680" s="15"/>
    </row>
    <row r="1681" spans="8:27" x14ac:dyDescent="0.25">
      <c r="H1681" s="47">
        <v>44.267299999999999</v>
      </c>
      <c r="I1681" s="47">
        <v>39</v>
      </c>
      <c r="Z1681" s="15"/>
      <c r="AA1681" s="15"/>
    </row>
    <row r="1682" spans="8:27" x14ac:dyDescent="0.25">
      <c r="H1682" s="47">
        <v>44.287700000000001</v>
      </c>
      <c r="I1682" s="47">
        <v>38.942860000000003</v>
      </c>
      <c r="Z1682" s="15"/>
      <c r="AA1682" s="15"/>
    </row>
    <row r="1683" spans="8:27" x14ac:dyDescent="0.25">
      <c r="H1683" s="47">
        <v>44.308199999999999</v>
      </c>
      <c r="I1683" s="47">
        <v>35.228569999999998</v>
      </c>
      <c r="Z1683" s="15"/>
      <c r="AA1683" s="15"/>
    </row>
    <row r="1684" spans="8:27" x14ac:dyDescent="0.25">
      <c r="H1684" s="47">
        <v>44.328600000000002</v>
      </c>
      <c r="I1684" s="47">
        <v>28.857140000000001</v>
      </c>
      <c r="Z1684" s="15"/>
      <c r="AA1684" s="15"/>
    </row>
    <row r="1685" spans="8:27" x14ac:dyDescent="0.25">
      <c r="H1685" s="47">
        <v>44.3491</v>
      </c>
      <c r="I1685" s="47">
        <v>27.914290000000001</v>
      </c>
      <c r="Z1685" s="15"/>
      <c r="AA1685" s="15"/>
    </row>
    <row r="1686" spans="8:27" x14ac:dyDescent="0.25">
      <c r="H1686" s="47">
        <v>44.369500000000002</v>
      </c>
      <c r="I1686" s="47">
        <v>26.485710000000001</v>
      </c>
      <c r="Z1686" s="15"/>
      <c r="AA1686" s="15"/>
    </row>
    <row r="1687" spans="8:27" x14ac:dyDescent="0.25">
      <c r="H1687" s="47">
        <v>44.39</v>
      </c>
      <c r="I1687" s="47">
        <v>30.857140000000001</v>
      </c>
      <c r="Z1687" s="15"/>
      <c r="AA1687" s="15"/>
    </row>
    <row r="1688" spans="8:27" x14ac:dyDescent="0.25">
      <c r="H1688" s="47">
        <v>44.410400000000003</v>
      </c>
      <c r="I1688" s="47">
        <v>36.628570000000003</v>
      </c>
      <c r="Z1688" s="15"/>
      <c r="AA1688" s="15"/>
    </row>
    <row r="1689" spans="8:27" x14ac:dyDescent="0.25">
      <c r="H1689" s="47">
        <v>44.430900000000001</v>
      </c>
      <c r="I1689" s="47">
        <v>35.714289999999998</v>
      </c>
      <c r="Z1689" s="15"/>
      <c r="AA1689" s="15"/>
    </row>
    <row r="1690" spans="8:27" x14ac:dyDescent="0.25">
      <c r="H1690" s="47">
        <v>44.451300000000003</v>
      </c>
      <c r="I1690" s="47">
        <v>34.142859999999999</v>
      </c>
      <c r="Z1690" s="15"/>
      <c r="AA1690" s="15"/>
    </row>
    <row r="1691" spans="8:27" x14ac:dyDescent="0.25">
      <c r="H1691" s="47">
        <v>44.471800000000002</v>
      </c>
      <c r="I1691" s="47">
        <v>31.542860000000001</v>
      </c>
      <c r="Z1691" s="15"/>
      <c r="AA1691" s="15"/>
    </row>
    <row r="1692" spans="8:27" x14ac:dyDescent="0.25">
      <c r="H1692" s="47">
        <v>44.492199999999997</v>
      </c>
      <c r="I1692" s="47">
        <v>30.342860000000002</v>
      </c>
      <c r="Z1692" s="15"/>
      <c r="AA1692" s="15"/>
    </row>
    <row r="1693" spans="8:27" x14ac:dyDescent="0.25">
      <c r="H1693" s="47">
        <v>44.512599999999999</v>
      </c>
      <c r="I1693" s="47">
        <v>25</v>
      </c>
      <c r="Z1693" s="15"/>
      <c r="AA1693" s="15"/>
    </row>
    <row r="1694" spans="8:27" x14ac:dyDescent="0.25">
      <c r="H1694" s="47">
        <v>44.533099999999997</v>
      </c>
      <c r="I1694" s="47">
        <v>30.11429</v>
      </c>
      <c r="Z1694" s="15"/>
      <c r="AA1694" s="15"/>
    </row>
    <row r="1695" spans="8:27" x14ac:dyDescent="0.25">
      <c r="H1695" s="47">
        <v>44.5535</v>
      </c>
      <c r="I1695" s="47">
        <v>31.914290000000001</v>
      </c>
      <c r="Z1695" s="15"/>
      <c r="AA1695" s="15"/>
    </row>
    <row r="1696" spans="8:27" x14ac:dyDescent="0.25">
      <c r="H1696" s="47">
        <v>44.573999999999998</v>
      </c>
      <c r="I1696" s="47">
        <v>27.028569999999998</v>
      </c>
      <c r="Z1696" s="15"/>
      <c r="AA1696" s="15"/>
    </row>
    <row r="1697" spans="8:27" x14ac:dyDescent="0.25">
      <c r="H1697" s="47">
        <v>44.5944</v>
      </c>
      <c r="I1697" s="47">
        <v>23.4</v>
      </c>
      <c r="Z1697" s="15"/>
      <c r="AA1697" s="15"/>
    </row>
    <row r="1698" spans="8:27" x14ac:dyDescent="0.25">
      <c r="H1698" s="47">
        <v>44.614899999999999</v>
      </c>
      <c r="I1698" s="47">
        <v>23.571429999999999</v>
      </c>
      <c r="Z1698" s="15"/>
      <c r="AA1698" s="15"/>
    </row>
    <row r="1699" spans="8:27" x14ac:dyDescent="0.25">
      <c r="H1699" s="47">
        <v>44.635300000000001</v>
      </c>
      <c r="I1699" s="47">
        <v>26.25714</v>
      </c>
      <c r="Z1699" s="15"/>
      <c r="AA1699" s="15"/>
    </row>
    <row r="1700" spans="8:27" x14ac:dyDescent="0.25">
      <c r="H1700" s="47">
        <v>44.655799999999999</v>
      </c>
      <c r="I1700" s="47">
        <v>25.6</v>
      </c>
      <c r="Z1700" s="15"/>
      <c r="AA1700" s="15"/>
    </row>
    <row r="1701" spans="8:27" x14ac:dyDescent="0.25">
      <c r="H1701" s="47">
        <v>44.676200000000001</v>
      </c>
      <c r="I1701" s="47">
        <v>22.485710000000001</v>
      </c>
      <c r="Z1701" s="15"/>
      <c r="AA1701" s="15"/>
    </row>
    <row r="1702" spans="8:27" x14ac:dyDescent="0.25">
      <c r="H1702" s="47">
        <v>44.6967</v>
      </c>
      <c r="I1702" s="47">
        <v>19.74286</v>
      </c>
      <c r="Z1702" s="15"/>
      <c r="AA1702" s="15"/>
    </row>
    <row r="1703" spans="8:27" x14ac:dyDescent="0.25">
      <c r="H1703" s="47">
        <v>44.717100000000002</v>
      </c>
      <c r="I1703" s="47">
        <v>23.971430000000002</v>
      </c>
      <c r="Z1703" s="15"/>
      <c r="AA1703" s="15"/>
    </row>
    <row r="1704" spans="8:27" x14ac:dyDescent="0.25">
      <c r="H1704" s="47">
        <v>44.7376</v>
      </c>
      <c r="I1704" s="47">
        <v>27.857140000000001</v>
      </c>
      <c r="Z1704" s="15"/>
      <c r="AA1704" s="15"/>
    </row>
    <row r="1705" spans="8:27" x14ac:dyDescent="0.25">
      <c r="H1705" s="47">
        <v>44.758000000000003</v>
      </c>
      <c r="I1705" s="47">
        <v>31.285710000000002</v>
      </c>
      <c r="Z1705" s="15"/>
      <c r="AA1705" s="15"/>
    </row>
    <row r="1706" spans="8:27" x14ac:dyDescent="0.25">
      <c r="H1706" s="47">
        <v>44.778399999999998</v>
      </c>
      <c r="I1706" s="47">
        <v>31.457139999999999</v>
      </c>
      <c r="Z1706" s="15"/>
      <c r="AA1706" s="15"/>
    </row>
    <row r="1707" spans="8:27" x14ac:dyDescent="0.25">
      <c r="H1707" s="47">
        <v>44.798900000000003</v>
      </c>
      <c r="I1707" s="47">
        <v>29.05714</v>
      </c>
      <c r="Z1707" s="15"/>
      <c r="AA1707" s="15"/>
    </row>
    <row r="1708" spans="8:27" x14ac:dyDescent="0.25">
      <c r="H1708" s="47">
        <v>44.819299999999998</v>
      </c>
      <c r="I1708" s="47">
        <v>23.428570000000001</v>
      </c>
      <c r="Z1708" s="15"/>
      <c r="AA1708" s="15"/>
    </row>
    <row r="1709" spans="8:27" x14ac:dyDescent="0.25">
      <c r="H1709" s="47">
        <v>44.839799999999997</v>
      </c>
      <c r="I1709" s="47">
        <v>21.11429</v>
      </c>
      <c r="Z1709" s="15"/>
      <c r="AA1709" s="15"/>
    </row>
    <row r="1710" spans="8:27" x14ac:dyDescent="0.25">
      <c r="H1710" s="47">
        <v>44.860199999999999</v>
      </c>
      <c r="I1710" s="47">
        <v>25.457139999999999</v>
      </c>
      <c r="Z1710" s="15"/>
      <c r="AA1710" s="15"/>
    </row>
    <row r="1711" spans="8:27" x14ac:dyDescent="0.25">
      <c r="H1711" s="47">
        <v>44.880699999999997</v>
      </c>
      <c r="I1711" s="47">
        <v>27</v>
      </c>
      <c r="Z1711" s="15"/>
      <c r="AA1711" s="15"/>
    </row>
    <row r="1712" spans="8:27" x14ac:dyDescent="0.25">
      <c r="H1712" s="47">
        <v>44.9011</v>
      </c>
      <c r="I1712" s="47">
        <v>26.428570000000001</v>
      </c>
      <c r="Z1712" s="15"/>
      <c r="AA1712" s="15"/>
    </row>
    <row r="1713" spans="8:27" x14ac:dyDescent="0.25">
      <c r="H1713" s="47">
        <v>44.921599999999998</v>
      </c>
      <c r="I1713" s="47">
        <v>26.285710000000002</v>
      </c>
      <c r="Z1713" s="15"/>
      <c r="AA1713" s="15"/>
    </row>
    <row r="1714" spans="8:27" x14ac:dyDescent="0.25">
      <c r="H1714" s="47">
        <v>44.942</v>
      </c>
      <c r="I1714" s="47">
        <v>29.05714</v>
      </c>
      <c r="Z1714" s="15"/>
      <c r="AA1714" s="15"/>
    </row>
    <row r="1715" spans="8:27" x14ac:dyDescent="0.25">
      <c r="H1715" s="47">
        <v>44.962499999999999</v>
      </c>
      <c r="I1715" s="47">
        <v>29.68571</v>
      </c>
      <c r="Z1715" s="15"/>
      <c r="AA1715" s="15"/>
    </row>
    <row r="1716" spans="8:27" x14ac:dyDescent="0.25">
      <c r="H1716" s="47">
        <v>44.982900000000001</v>
      </c>
      <c r="I1716" s="47">
        <v>26.771429999999999</v>
      </c>
      <c r="Z1716" s="15"/>
      <c r="AA1716" s="15"/>
    </row>
    <row r="1717" spans="8:27" x14ac:dyDescent="0.25">
      <c r="H1717" s="47">
        <v>45.003300000000003</v>
      </c>
      <c r="I1717" s="47">
        <v>23.914290000000001</v>
      </c>
      <c r="Z1717" s="15"/>
      <c r="AA1717" s="15"/>
    </row>
    <row r="1718" spans="8:27" x14ac:dyDescent="0.25">
      <c r="H1718" s="47">
        <v>45.023800000000001</v>
      </c>
      <c r="I1718" s="47">
        <v>20.971430000000002</v>
      </c>
      <c r="Z1718" s="15"/>
      <c r="AA1718" s="15"/>
    </row>
    <row r="1719" spans="8:27" x14ac:dyDescent="0.25">
      <c r="H1719" s="47">
        <v>45.044199999999996</v>
      </c>
      <c r="I1719" s="47">
        <v>21.714289999999998</v>
      </c>
      <c r="Z1719" s="15"/>
      <c r="AA1719" s="15"/>
    </row>
    <row r="1720" spans="8:27" x14ac:dyDescent="0.25">
      <c r="H1720" s="47">
        <v>45.064700000000002</v>
      </c>
      <c r="I1720" s="47">
        <v>21.228570000000001</v>
      </c>
      <c r="Z1720" s="15"/>
      <c r="AA1720" s="15"/>
    </row>
    <row r="1721" spans="8:27" x14ac:dyDescent="0.25">
      <c r="H1721" s="47">
        <v>45.085099999999997</v>
      </c>
      <c r="I1721" s="47">
        <v>18.028569999999998</v>
      </c>
      <c r="Z1721" s="15"/>
      <c r="AA1721" s="15"/>
    </row>
    <row r="1722" spans="8:27" x14ac:dyDescent="0.25">
      <c r="H1722" s="47">
        <v>45.105600000000003</v>
      </c>
      <c r="I1722" s="47">
        <v>18.342860000000002</v>
      </c>
      <c r="Z1722" s="15"/>
      <c r="AA1722" s="15"/>
    </row>
    <row r="1723" spans="8:27" x14ac:dyDescent="0.25">
      <c r="H1723" s="47">
        <v>45.125999999999998</v>
      </c>
      <c r="I1723" s="47">
        <v>22.828569999999999</v>
      </c>
      <c r="Z1723" s="15"/>
      <c r="AA1723" s="15"/>
    </row>
    <row r="1724" spans="8:27" x14ac:dyDescent="0.25">
      <c r="H1724" s="47">
        <v>45.146500000000003</v>
      </c>
      <c r="I1724" s="47">
        <v>25.485710000000001</v>
      </c>
      <c r="Z1724" s="15"/>
      <c r="AA1724" s="15"/>
    </row>
    <row r="1725" spans="8:27" x14ac:dyDescent="0.25">
      <c r="H1725" s="47">
        <v>45.166899999999998</v>
      </c>
      <c r="I1725" s="47">
        <v>21.62857</v>
      </c>
      <c r="Z1725" s="15"/>
      <c r="AA1725" s="15"/>
    </row>
    <row r="1726" spans="8:27" x14ac:dyDescent="0.25">
      <c r="H1726" s="47">
        <v>45.187399999999997</v>
      </c>
      <c r="I1726" s="47">
        <v>19.342860000000002</v>
      </c>
      <c r="Z1726" s="15"/>
      <c r="AA1726" s="15"/>
    </row>
    <row r="1727" spans="8:27" x14ac:dyDescent="0.25">
      <c r="H1727" s="47">
        <v>45.207799999999999</v>
      </c>
      <c r="I1727" s="47">
        <v>20.94286</v>
      </c>
      <c r="Z1727" s="15"/>
      <c r="AA1727" s="15"/>
    </row>
    <row r="1728" spans="8:27" x14ac:dyDescent="0.25">
      <c r="H1728" s="47">
        <v>45.228299999999997</v>
      </c>
      <c r="I1728" s="47">
        <v>22.657139999999998</v>
      </c>
      <c r="Z1728" s="15"/>
      <c r="AA1728" s="15"/>
    </row>
    <row r="1729" spans="8:27" x14ac:dyDescent="0.25">
      <c r="H1729" s="47">
        <v>45.248699999999999</v>
      </c>
      <c r="I1729" s="47">
        <v>18.657139999999998</v>
      </c>
      <c r="Z1729" s="15"/>
      <c r="AA1729" s="15"/>
    </row>
    <row r="1730" spans="8:27" x14ac:dyDescent="0.25">
      <c r="H1730" s="47">
        <v>45.269100000000002</v>
      </c>
      <c r="I1730" s="47">
        <v>21.771429999999999</v>
      </c>
      <c r="Z1730" s="15"/>
      <c r="AA1730" s="15"/>
    </row>
    <row r="1731" spans="8:27" x14ac:dyDescent="0.25">
      <c r="H1731" s="47">
        <v>45.2896</v>
      </c>
      <c r="I1731" s="47">
        <v>26.285710000000002</v>
      </c>
      <c r="Z1731" s="15"/>
      <c r="AA1731" s="15"/>
    </row>
    <row r="1732" spans="8:27" x14ac:dyDescent="0.25">
      <c r="H1732" s="47">
        <v>45.31</v>
      </c>
      <c r="I1732" s="47">
        <v>27.05714</v>
      </c>
      <c r="Z1732" s="15"/>
      <c r="AA1732" s="15"/>
    </row>
    <row r="1733" spans="8:27" x14ac:dyDescent="0.25">
      <c r="H1733" s="47">
        <v>45.330500000000001</v>
      </c>
      <c r="I1733" s="47">
        <v>20.8</v>
      </c>
      <c r="Z1733" s="15"/>
      <c r="AA1733" s="15"/>
    </row>
    <row r="1734" spans="8:27" x14ac:dyDescent="0.25">
      <c r="H1734" s="47">
        <v>45.350900000000003</v>
      </c>
      <c r="I1734" s="47">
        <v>23.171430000000001</v>
      </c>
      <c r="Z1734" s="15"/>
      <c r="AA1734" s="15"/>
    </row>
    <row r="1735" spans="8:27" x14ac:dyDescent="0.25">
      <c r="H1735" s="47">
        <v>45.371400000000001</v>
      </c>
      <c r="I1735" s="47">
        <v>28.857140000000001</v>
      </c>
      <c r="Z1735" s="15"/>
      <c r="AA1735" s="15"/>
    </row>
    <row r="1736" spans="8:27" x14ac:dyDescent="0.25">
      <c r="H1736" s="47">
        <v>45.391800000000003</v>
      </c>
      <c r="I1736" s="47">
        <v>27.25714</v>
      </c>
      <c r="Z1736" s="15"/>
      <c r="AA1736" s="15"/>
    </row>
    <row r="1737" spans="8:27" x14ac:dyDescent="0.25">
      <c r="H1737" s="47">
        <v>45.412300000000002</v>
      </c>
      <c r="I1737" s="47">
        <v>22.31429</v>
      </c>
      <c r="Z1737" s="15"/>
      <c r="AA1737" s="15"/>
    </row>
    <row r="1738" spans="8:27" x14ac:dyDescent="0.25">
      <c r="H1738" s="47">
        <v>45.432699999999997</v>
      </c>
      <c r="I1738" s="47">
        <v>20.657139999999998</v>
      </c>
      <c r="Z1738" s="15"/>
      <c r="AA1738" s="15"/>
    </row>
    <row r="1739" spans="8:27" x14ac:dyDescent="0.25">
      <c r="H1739" s="47">
        <v>45.453200000000002</v>
      </c>
      <c r="I1739" s="47">
        <v>21.085709999999999</v>
      </c>
      <c r="Z1739" s="15"/>
      <c r="AA1739" s="15"/>
    </row>
    <row r="1740" spans="8:27" x14ac:dyDescent="0.25">
      <c r="H1740" s="47">
        <v>45.473599999999998</v>
      </c>
      <c r="I1740" s="47">
        <v>18.2</v>
      </c>
      <c r="Z1740" s="15"/>
      <c r="AA1740" s="15"/>
    </row>
    <row r="1741" spans="8:27" x14ac:dyDescent="0.25">
      <c r="H1741" s="47">
        <v>45.494100000000003</v>
      </c>
      <c r="I1741" s="47">
        <v>19.31429</v>
      </c>
      <c r="Z1741" s="15"/>
      <c r="AA1741" s="15"/>
    </row>
    <row r="1742" spans="8:27" x14ac:dyDescent="0.25">
      <c r="H1742" s="47">
        <v>45.514499999999998</v>
      </c>
      <c r="I1742" s="47">
        <v>25.714289999999998</v>
      </c>
      <c r="Z1742" s="15"/>
      <c r="AA1742" s="15"/>
    </row>
    <row r="1743" spans="8:27" x14ac:dyDescent="0.25">
      <c r="H1743" s="47">
        <v>45.5349</v>
      </c>
      <c r="I1743" s="47">
        <v>28</v>
      </c>
      <c r="Z1743" s="15"/>
      <c r="AA1743" s="15"/>
    </row>
    <row r="1744" spans="8:27" x14ac:dyDescent="0.25">
      <c r="H1744" s="47">
        <v>45.555399999999999</v>
      </c>
      <c r="I1744" s="47">
        <v>22.828569999999999</v>
      </c>
      <c r="Z1744" s="15"/>
      <c r="AA1744" s="15"/>
    </row>
    <row r="1745" spans="8:27" x14ac:dyDescent="0.25">
      <c r="H1745" s="47">
        <v>45.575800000000001</v>
      </c>
      <c r="I1745" s="47">
        <v>22.828569999999999</v>
      </c>
      <c r="Z1745" s="15"/>
      <c r="AA1745" s="15"/>
    </row>
    <row r="1746" spans="8:27" x14ac:dyDescent="0.25">
      <c r="H1746" s="47">
        <v>45.596299999999999</v>
      </c>
      <c r="I1746" s="47">
        <v>24.37143</v>
      </c>
      <c r="Z1746" s="15"/>
      <c r="AA1746" s="15"/>
    </row>
    <row r="1747" spans="8:27" x14ac:dyDescent="0.25">
      <c r="H1747" s="47">
        <v>45.616700000000002</v>
      </c>
      <c r="I1747" s="47">
        <v>23.285710000000002</v>
      </c>
      <c r="Z1747" s="15"/>
      <c r="AA1747" s="15"/>
    </row>
    <row r="1748" spans="8:27" x14ac:dyDescent="0.25">
      <c r="H1748" s="47">
        <v>45.6372</v>
      </c>
      <c r="I1748" s="47">
        <v>16.714289999999998</v>
      </c>
      <c r="Z1748" s="15"/>
      <c r="AA1748" s="15"/>
    </row>
    <row r="1749" spans="8:27" x14ac:dyDescent="0.25">
      <c r="H1749" s="47">
        <v>45.657600000000002</v>
      </c>
      <c r="I1749" s="47">
        <v>21.571429999999999</v>
      </c>
      <c r="Z1749" s="15"/>
      <c r="AA1749" s="15"/>
    </row>
    <row r="1750" spans="8:27" x14ac:dyDescent="0.25">
      <c r="H1750" s="47">
        <v>45.678100000000001</v>
      </c>
      <c r="I1750" s="47">
        <v>22.37143</v>
      </c>
      <c r="Z1750" s="15"/>
      <c r="AA1750" s="15"/>
    </row>
    <row r="1751" spans="8:27" x14ac:dyDescent="0.25">
      <c r="H1751" s="47">
        <v>45.698500000000003</v>
      </c>
      <c r="I1751" s="47">
        <v>20.514289999999999</v>
      </c>
      <c r="Z1751" s="15"/>
      <c r="AA1751" s="15"/>
    </row>
    <row r="1752" spans="8:27" x14ac:dyDescent="0.25">
      <c r="H1752" s="47">
        <v>45.719000000000001</v>
      </c>
      <c r="I1752" s="47">
        <v>16.88571</v>
      </c>
      <c r="Z1752" s="15"/>
      <c r="AA1752" s="15"/>
    </row>
    <row r="1753" spans="8:27" x14ac:dyDescent="0.25">
      <c r="H1753" s="47">
        <v>45.739400000000003</v>
      </c>
      <c r="I1753" s="47">
        <v>17.828569999999999</v>
      </c>
      <c r="Z1753" s="15"/>
      <c r="AA1753" s="15"/>
    </row>
    <row r="1754" spans="8:27" x14ac:dyDescent="0.25">
      <c r="H1754" s="47">
        <v>45.759799999999998</v>
      </c>
      <c r="I1754" s="47">
        <v>18.600000000000001</v>
      </c>
      <c r="Z1754" s="15"/>
      <c r="AA1754" s="15"/>
    </row>
    <row r="1755" spans="8:27" x14ac:dyDescent="0.25">
      <c r="H1755" s="47">
        <v>45.780299999999997</v>
      </c>
      <c r="I1755" s="47">
        <v>21.085709999999999</v>
      </c>
      <c r="Z1755" s="15"/>
      <c r="AA1755" s="15"/>
    </row>
    <row r="1756" spans="8:27" x14ac:dyDescent="0.25">
      <c r="H1756" s="47">
        <v>45.800699999999999</v>
      </c>
      <c r="I1756" s="47">
        <v>22.31429</v>
      </c>
      <c r="Z1756" s="15"/>
      <c r="AA1756" s="15"/>
    </row>
    <row r="1757" spans="8:27" x14ac:dyDescent="0.25">
      <c r="H1757" s="47">
        <v>45.821199999999997</v>
      </c>
      <c r="I1757" s="47">
        <v>16.857140000000001</v>
      </c>
      <c r="Z1757" s="15"/>
      <c r="AA1757" s="15"/>
    </row>
    <row r="1758" spans="8:27" x14ac:dyDescent="0.25">
      <c r="H1758" s="47">
        <v>45.8416</v>
      </c>
      <c r="I1758" s="47">
        <v>18.25714</v>
      </c>
      <c r="Z1758" s="15"/>
      <c r="AA1758" s="15"/>
    </row>
    <row r="1759" spans="8:27" x14ac:dyDescent="0.25">
      <c r="H1759" s="47">
        <v>45.862099999999998</v>
      </c>
      <c r="I1759" s="47">
        <v>25.11429</v>
      </c>
      <c r="Z1759" s="15"/>
      <c r="AA1759" s="15"/>
    </row>
    <row r="1760" spans="8:27" x14ac:dyDescent="0.25">
      <c r="H1760" s="47">
        <v>45.8825</v>
      </c>
      <c r="I1760" s="47">
        <v>26.714289999999998</v>
      </c>
      <c r="Z1760" s="15"/>
      <c r="AA1760" s="15"/>
    </row>
    <row r="1761" spans="8:27" x14ac:dyDescent="0.25">
      <c r="H1761" s="47">
        <v>45.902999999999999</v>
      </c>
      <c r="I1761" s="47">
        <v>23.228570000000001</v>
      </c>
      <c r="Z1761" s="15"/>
      <c r="AA1761" s="15"/>
    </row>
    <row r="1762" spans="8:27" x14ac:dyDescent="0.25">
      <c r="H1762" s="47">
        <v>45.923400000000001</v>
      </c>
      <c r="I1762" s="47">
        <v>22.457139999999999</v>
      </c>
      <c r="Z1762" s="15"/>
      <c r="AA1762" s="15"/>
    </row>
    <row r="1763" spans="8:27" x14ac:dyDescent="0.25">
      <c r="H1763" s="47">
        <v>45.943899999999999</v>
      </c>
      <c r="I1763" s="47">
        <v>22.2</v>
      </c>
      <c r="Z1763" s="15"/>
      <c r="AA1763" s="15"/>
    </row>
    <row r="1764" spans="8:27" x14ac:dyDescent="0.25">
      <c r="H1764" s="47">
        <v>45.964300000000001</v>
      </c>
      <c r="I1764" s="47">
        <v>21.571429999999999</v>
      </c>
      <c r="Z1764" s="15"/>
      <c r="AA1764" s="15"/>
    </row>
    <row r="1765" spans="8:27" x14ac:dyDescent="0.25">
      <c r="H1765" s="47">
        <v>45.9848</v>
      </c>
      <c r="I1765" s="47">
        <v>21.11429</v>
      </c>
      <c r="Z1765" s="15"/>
      <c r="AA1765" s="15"/>
    </row>
    <row r="1766" spans="8:27" x14ac:dyDescent="0.25">
      <c r="H1766" s="47">
        <v>46.005200000000002</v>
      </c>
      <c r="I1766" s="47">
        <v>21.971430000000002</v>
      </c>
      <c r="Z1766" s="15"/>
      <c r="AA1766" s="15"/>
    </row>
    <row r="1767" spans="8:27" x14ac:dyDescent="0.25">
      <c r="H1767" s="47">
        <v>46.025599999999997</v>
      </c>
      <c r="I1767" s="47">
        <v>20.31429</v>
      </c>
      <c r="Z1767" s="15"/>
      <c r="AA1767" s="15"/>
    </row>
    <row r="1768" spans="8:27" x14ac:dyDescent="0.25">
      <c r="H1768" s="47">
        <v>46.046100000000003</v>
      </c>
      <c r="I1768" s="47">
        <v>23.142859999999999</v>
      </c>
      <c r="Z1768" s="15"/>
      <c r="AA1768" s="15"/>
    </row>
    <row r="1769" spans="8:27" x14ac:dyDescent="0.25">
      <c r="H1769" s="47">
        <v>46.066499999999998</v>
      </c>
      <c r="I1769" s="47">
        <v>24.485710000000001</v>
      </c>
      <c r="Z1769" s="15"/>
      <c r="AA1769" s="15"/>
    </row>
    <row r="1770" spans="8:27" x14ac:dyDescent="0.25">
      <c r="H1770" s="47">
        <v>46.087000000000003</v>
      </c>
      <c r="I1770" s="47">
        <v>27.74286</v>
      </c>
      <c r="Z1770" s="15"/>
      <c r="AA1770" s="15"/>
    </row>
    <row r="1771" spans="8:27" x14ac:dyDescent="0.25">
      <c r="H1771" s="47">
        <v>46.107399999999998</v>
      </c>
      <c r="I1771" s="47">
        <v>28.428570000000001</v>
      </c>
      <c r="Z1771" s="15"/>
      <c r="AA1771" s="15"/>
    </row>
    <row r="1772" spans="8:27" x14ac:dyDescent="0.25">
      <c r="H1772" s="47">
        <v>46.127899999999997</v>
      </c>
      <c r="I1772" s="47">
        <v>24.028569999999998</v>
      </c>
      <c r="Z1772" s="15"/>
      <c r="AA1772" s="15"/>
    </row>
    <row r="1773" spans="8:27" x14ac:dyDescent="0.25">
      <c r="H1773" s="47">
        <v>46.148299999999999</v>
      </c>
      <c r="I1773" s="47">
        <v>21.085709999999999</v>
      </c>
      <c r="Z1773" s="15"/>
      <c r="AA1773" s="15"/>
    </row>
    <row r="1774" spans="8:27" x14ac:dyDescent="0.25">
      <c r="H1774" s="47">
        <v>46.168799999999997</v>
      </c>
      <c r="I1774" s="47">
        <v>21.285710000000002</v>
      </c>
      <c r="Z1774" s="15"/>
      <c r="AA1774" s="15"/>
    </row>
    <row r="1775" spans="8:27" x14ac:dyDescent="0.25">
      <c r="H1775" s="47">
        <v>46.1892</v>
      </c>
      <c r="I1775" s="47">
        <v>24.25714</v>
      </c>
      <c r="Z1775" s="15"/>
      <c r="AA1775" s="15"/>
    </row>
    <row r="1776" spans="8:27" x14ac:dyDescent="0.25">
      <c r="H1776" s="47">
        <v>46.209699999999998</v>
      </c>
      <c r="I1776" s="47">
        <v>24.171430000000001</v>
      </c>
      <c r="Z1776" s="15"/>
      <c r="AA1776" s="15"/>
    </row>
    <row r="1777" spans="8:27" x14ac:dyDescent="0.25">
      <c r="H1777" s="47">
        <v>46.2301</v>
      </c>
      <c r="I1777" s="47">
        <v>22.142859999999999</v>
      </c>
      <c r="Z1777" s="15"/>
      <c r="AA1777" s="15"/>
    </row>
    <row r="1778" spans="8:27" x14ac:dyDescent="0.25">
      <c r="H1778" s="47">
        <v>46.250500000000002</v>
      </c>
      <c r="I1778" s="47">
        <v>19.68571</v>
      </c>
      <c r="Z1778" s="15"/>
      <c r="AA1778" s="15"/>
    </row>
    <row r="1779" spans="8:27" x14ac:dyDescent="0.25">
      <c r="H1779" s="47">
        <v>46.271000000000001</v>
      </c>
      <c r="I1779" s="47">
        <v>21.2</v>
      </c>
      <c r="Z1779" s="15"/>
      <c r="AA1779" s="15"/>
    </row>
    <row r="1780" spans="8:27" x14ac:dyDescent="0.25">
      <c r="H1780" s="47">
        <v>46.291400000000003</v>
      </c>
      <c r="I1780" s="47">
        <v>24.457139999999999</v>
      </c>
      <c r="Z1780" s="15"/>
      <c r="AA1780" s="15"/>
    </row>
    <row r="1781" spans="8:27" x14ac:dyDescent="0.25">
      <c r="H1781" s="47">
        <v>46.311900000000001</v>
      </c>
      <c r="I1781" s="47">
        <v>21.714289999999998</v>
      </c>
      <c r="Z1781" s="15"/>
      <c r="AA1781" s="15"/>
    </row>
    <row r="1782" spans="8:27" x14ac:dyDescent="0.25">
      <c r="H1782" s="47">
        <v>46.332299999999996</v>
      </c>
      <c r="I1782" s="47">
        <v>18</v>
      </c>
      <c r="Z1782" s="15"/>
      <c r="AA1782" s="15"/>
    </row>
    <row r="1783" spans="8:27" x14ac:dyDescent="0.25">
      <c r="H1783" s="47">
        <v>46.352800000000002</v>
      </c>
      <c r="I1783" s="47">
        <v>19.542860000000001</v>
      </c>
      <c r="Z1783" s="15"/>
      <c r="AA1783" s="15"/>
    </row>
    <row r="1784" spans="8:27" x14ac:dyDescent="0.25">
      <c r="H1784" s="47">
        <v>46.373199999999997</v>
      </c>
      <c r="I1784" s="47">
        <v>25.428570000000001</v>
      </c>
      <c r="Z1784" s="15"/>
      <c r="AA1784" s="15"/>
    </row>
    <row r="1785" spans="8:27" x14ac:dyDescent="0.25">
      <c r="H1785" s="47">
        <v>46.393700000000003</v>
      </c>
      <c r="I1785" s="47">
        <v>27.74286</v>
      </c>
      <c r="Z1785" s="15"/>
      <c r="AA1785" s="15"/>
    </row>
    <row r="1786" spans="8:27" x14ac:dyDescent="0.25">
      <c r="H1786" s="47">
        <v>46.414099999999998</v>
      </c>
      <c r="I1786" s="47">
        <v>24.714289999999998</v>
      </c>
      <c r="Z1786" s="15"/>
      <c r="AA1786" s="15"/>
    </row>
    <row r="1787" spans="8:27" x14ac:dyDescent="0.25">
      <c r="H1787" s="47">
        <v>46.434600000000003</v>
      </c>
      <c r="I1787" s="47">
        <v>19.285710000000002</v>
      </c>
      <c r="Z1787" s="15"/>
      <c r="AA1787" s="15"/>
    </row>
    <row r="1788" spans="8:27" x14ac:dyDescent="0.25">
      <c r="H1788" s="47">
        <v>46.454999999999998</v>
      </c>
      <c r="I1788" s="47">
        <v>18.514289999999999</v>
      </c>
      <c r="Z1788" s="15"/>
      <c r="AA1788" s="15"/>
    </row>
    <row r="1789" spans="8:27" x14ac:dyDescent="0.25">
      <c r="H1789" s="47">
        <v>46.475499999999997</v>
      </c>
      <c r="I1789" s="47">
        <v>25.857140000000001</v>
      </c>
      <c r="Z1789" s="15"/>
      <c r="AA1789" s="15"/>
    </row>
    <row r="1790" spans="8:27" x14ac:dyDescent="0.25">
      <c r="H1790" s="47">
        <v>46.495899999999999</v>
      </c>
      <c r="I1790" s="47">
        <v>28.571429999999999</v>
      </c>
      <c r="Z1790" s="15"/>
      <c r="AA1790" s="15"/>
    </row>
    <row r="1791" spans="8:27" x14ac:dyDescent="0.25">
      <c r="H1791" s="47">
        <v>46.516300000000001</v>
      </c>
      <c r="I1791" s="47">
        <v>24.31429</v>
      </c>
      <c r="Z1791" s="15"/>
      <c r="AA1791" s="15"/>
    </row>
    <row r="1792" spans="8:27" x14ac:dyDescent="0.25">
      <c r="H1792" s="47">
        <v>46.536799999999999</v>
      </c>
      <c r="I1792" s="47">
        <v>17.657139999999998</v>
      </c>
      <c r="Z1792" s="15"/>
      <c r="AA1792" s="15"/>
    </row>
    <row r="1793" spans="8:27" x14ac:dyDescent="0.25">
      <c r="H1793" s="47">
        <v>46.557200000000002</v>
      </c>
      <c r="I1793" s="47">
        <v>16.171430000000001</v>
      </c>
      <c r="Z1793" s="15"/>
      <c r="AA1793" s="15"/>
    </row>
    <row r="1794" spans="8:27" x14ac:dyDescent="0.25">
      <c r="H1794" s="47">
        <v>46.5777</v>
      </c>
      <c r="I1794" s="47">
        <v>15.31429</v>
      </c>
      <c r="Z1794" s="15"/>
      <c r="AA1794" s="15"/>
    </row>
    <row r="1795" spans="8:27" x14ac:dyDescent="0.25">
      <c r="H1795" s="47">
        <v>46.598100000000002</v>
      </c>
      <c r="I1795" s="47">
        <v>17.8</v>
      </c>
      <c r="Z1795" s="15"/>
      <c r="AA1795" s="15"/>
    </row>
    <row r="1796" spans="8:27" x14ac:dyDescent="0.25">
      <c r="H1796" s="47">
        <v>46.618600000000001</v>
      </c>
      <c r="I1796" s="47">
        <v>19.342860000000002</v>
      </c>
      <c r="Z1796" s="15"/>
      <c r="AA1796" s="15"/>
    </row>
    <row r="1797" spans="8:27" x14ac:dyDescent="0.25">
      <c r="H1797" s="47">
        <v>46.639000000000003</v>
      </c>
      <c r="I1797" s="47">
        <v>21.485710000000001</v>
      </c>
      <c r="Z1797" s="15"/>
      <c r="AA1797" s="15"/>
    </row>
    <row r="1798" spans="8:27" x14ac:dyDescent="0.25">
      <c r="H1798" s="47">
        <v>46.659500000000001</v>
      </c>
      <c r="I1798" s="47">
        <v>21.285710000000002</v>
      </c>
      <c r="Z1798" s="15"/>
      <c r="AA1798" s="15"/>
    </row>
    <row r="1799" spans="8:27" x14ac:dyDescent="0.25">
      <c r="H1799" s="47">
        <v>46.679900000000004</v>
      </c>
      <c r="I1799" s="47">
        <v>21.771429999999999</v>
      </c>
      <c r="Z1799" s="15"/>
      <c r="AA1799" s="15"/>
    </row>
    <row r="1800" spans="8:27" x14ac:dyDescent="0.25">
      <c r="H1800" s="47">
        <v>46.700400000000002</v>
      </c>
      <c r="I1800" s="47">
        <v>19.74286</v>
      </c>
      <c r="Z1800" s="15"/>
      <c r="AA1800" s="15"/>
    </row>
    <row r="1801" spans="8:27" x14ac:dyDescent="0.25">
      <c r="H1801" s="47">
        <v>46.720799999999997</v>
      </c>
      <c r="I1801" s="47">
        <v>17.657139999999998</v>
      </c>
      <c r="Z1801" s="15"/>
      <c r="AA1801" s="15"/>
    </row>
    <row r="1802" spans="8:27" x14ac:dyDescent="0.25">
      <c r="H1802" s="47">
        <v>46.741199999999999</v>
      </c>
      <c r="I1802" s="47">
        <v>16.771429999999999</v>
      </c>
      <c r="Z1802" s="15"/>
      <c r="AA1802" s="15"/>
    </row>
    <row r="1803" spans="8:27" x14ac:dyDescent="0.25">
      <c r="H1803" s="47">
        <v>46.761699999999998</v>
      </c>
      <c r="I1803" s="47">
        <v>19</v>
      </c>
      <c r="Z1803" s="15"/>
      <c r="AA1803" s="15"/>
    </row>
    <row r="1804" spans="8:27" x14ac:dyDescent="0.25">
      <c r="H1804" s="47">
        <v>46.7821</v>
      </c>
      <c r="I1804" s="47">
        <v>22.4</v>
      </c>
      <c r="Z1804" s="15"/>
      <c r="AA1804" s="15"/>
    </row>
    <row r="1805" spans="8:27" x14ac:dyDescent="0.25">
      <c r="H1805" s="47">
        <v>46.802599999999998</v>
      </c>
      <c r="I1805" s="47">
        <v>25.11429</v>
      </c>
      <c r="Z1805" s="15"/>
      <c r="AA1805" s="15"/>
    </row>
    <row r="1806" spans="8:27" x14ac:dyDescent="0.25">
      <c r="H1806" s="47">
        <v>46.823</v>
      </c>
      <c r="I1806" s="47">
        <v>21.914290000000001</v>
      </c>
      <c r="Z1806" s="15"/>
      <c r="AA1806" s="15"/>
    </row>
    <row r="1807" spans="8:27" x14ac:dyDescent="0.25">
      <c r="H1807" s="47">
        <v>46.843499999999999</v>
      </c>
      <c r="I1807" s="47">
        <v>19.771429999999999</v>
      </c>
      <c r="Z1807" s="15"/>
      <c r="AA1807" s="15"/>
    </row>
    <row r="1808" spans="8:27" x14ac:dyDescent="0.25">
      <c r="H1808" s="47">
        <v>46.863900000000001</v>
      </c>
      <c r="I1808" s="47">
        <v>21.8</v>
      </c>
      <c r="Z1808" s="15"/>
      <c r="AA1808" s="15"/>
    </row>
    <row r="1809" spans="8:27" x14ac:dyDescent="0.25">
      <c r="H1809" s="47">
        <v>46.884399999999999</v>
      </c>
      <c r="I1809" s="47">
        <v>27.31429</v>
      </c>
      <c r="Z1809" s="15"/>
      <c r="AA1809" s="15"/>
    </row>
    <row r="1810" spans="8:27" x14ac:dyDescent="0.25">
      <c r="H1810" s="47">
        <v>46.904800000000002</v>
      </c>
      <c r="I1810" s="47">
        <v>27.68571</v>
      </c>
      <c r="Z1810" s="15"/>
      <c r="AA1810" s="15"/>
    </row>
    <row r="1811" spans="8:27" x14ac:dyDescent="0.25">
      <c r="H1811" s="47">
        <v>46.9253</v>
      </c>
      <c r="I1811" s="47">
        <v>22.11429</v>
      </c>
      <c r="Z1811" s="15"/>
      <c r="AA1811" s="15"/>
    </row>
    <row r="1812" spans="8:27" x14ac:dyDescent="0.25">
      <c r="H1812" s="47">
        <v>46.945700000000002</v>
      </c>
      <c r="I1812" s="47">
        <v>17.828569999999999</v>
      </c>
      <c r="Z1812" s="15"/>
      <c r="AA1812" s="15"/>
    </row>
    <row r="1813" spans="8:27" x14ac:dyDescent="0.25">
      <c r="H1813" s="47">
        <v>46.966200000000001</v>
      </c>
      <c r="I1813" s="47">
        <v>16.457139999999999</v>
      </c>
      <c r="Z1813" s="15"/>
      <c r="AA1813" s="15"/>
    </row>
    <row r="1814" spans="8:27" x14ac:dyDescent="0.25">
      <c r="H1814" s="47">
        <v>46.986600000000003</v>
      </c>
      <c r="I1814" s="47">
        <v>18.171430000000001</v>
      </c>
      <c r="Z1814" s="15"/>
      <c r="AA1814" s="15"/>
    </row>
    <row r="1815" spans="8:27" x14ac:dyDescent="0.25">
      <c r="H1815" s="47">
        <v>47.006999999999998</v>
      </c>
      <c r="I1815" s="47">
        <v>18.085709999999999</v>
      </c>
      <c r="Z1815" s="15"/>
      <c r="AA1815" s="15"/>
    </row>
    <row r="1816" spans="8:27" x14ac:dyDescent="0.25">
      <c r="H1816" s="47">
        <v>47.027500000000003</v>
      </c>
      <c r="I1816" s="47">
        <v>19.600000000000001</v>
      </c>
      <c r="Z1816" s="15"/>
      <c r="AA1816" s="15"/>
    </row>
    <row r="1817" spans="8:27" x14ac:dyDescent="0.25">
      <c r="H1817" s="47">
        <v>47.047899999999998</v>
      </c>
      <c r="I1817" s="47">
        <v>19.285710000000002</v>
      </c>
      <c r="Z1817" s="15"/>
      <c r="AA1817" s="15"/>
    </row>
    <row r="1818" spans="8:27" x14ac:dyDescent="0.25">
      <c r="H1818" s="47">
        <v>47.068399999999997</v>
      </c>
      <c r="I1818" s="47">
        <v>19.228570000000001</v>
      </c>
      <c r="Z1818" s="15"/>
      <c r="AA1818" s="15"/>
    </row>
    <row r="1819" spans="8:27" x14ac:dyDescent="0.25">
      <c r="H1819" s="47">
        <v>47.088799999999999</v>
      </c>
      <c r="I1819" s="47">
        <v>18.028569999999998</v>
      </c>
      <c r="Z1819" s="15"/>
      <c r="AA1819" s="15"/>
    </row>
    <row r="1820" spans="8:27" x14ac:dyDescent="0.25">
      <c r="H1820" s="47">
        <v>47.109299999999998</v>
      </c>
      <c r="I1820" s="47">
        <v>17.342860000000002</v>
      </c>
      <c r="Z1820" s="15"/>
      <c r="AA1820" s="15"/>
    </row>
    <row r="1821" spans="8:27" x14ac:dyDescent="0.25">
      <c r="H1821" s="47">
        <v>47.1297</v>
      </c>
      <c r="I1821" s="47">
        <v>20.657139999999998</v>
      </c>
      <c r="Z1821" s="15"/>
      <c r="AA1821" s="15"/>
    </row>
    <row r="1822" spans="8:27" x14ac:dyDescent="0.25">
      <c r="H1822" s="47">
        <v>47.150199999999998</v>
      </c>
      <c r="I1822" s="47">
        <v>25.31429</v>
      </c>
      <c r="Z1822" s="15"/>
      <c r="AA1822" s="15"/>
    </row>
    <row r="1823" spans="8:27" x14ac:dyDescent="0.25">
      <c r="H1823" s="47">
        <v>47.1706</v>
      </c>
      <c r="I1823" s="47">
        <v>26.62857</v>
      </c>
      <c r="Z1823" s="15"/>
      <c r="AA1823" s="15"/>
    </row>
    <row r="1824" spans="8:27" x14ac:dyDescent="0.25">
      <c r="H1824" s="47">
        <v>47.191099999999999</v>
      </c>
      <c r="I1824" s="47">
        <v>24.6</v>
      </c>
      <c r="Z1824" s="15"/>
      <c r="AA1824" s="15"/>
    </row>
    <row r="1825" spans="8:27" x14ac:dyDescent="0.25">
      <c r="H1825" s="47">
        <v>47.211500000000001</v>
      </c>
      <c r="I1825" s="47">
        <v>23.62857</v>
      </c>
      <c r="Z1825" s="15"/>
      <c r="AA1825" s="15"/>
    </row>
    <row r="1826" spans="8:27" x14ac:dyDescent="0.25">
      <c r="H1826" s="47">
        <v>47.231999999999999</v>
      </c>
      <c r="I1826" s="47">
        <v>21.2</v>
      </c>
      <c r="Z1826" s="15"/>
      <c r="AA1826" s="15"/>
    </row>
    <row r="1827" spans="8:27" x14ac:dyDescent="0.25">
      <c r="H1827" s="47">
        <v>47.252400000000002</v>
      </c>
      <c r="I1827" s="47">
        <v>14.68571</v>
      </c>
      <c r="Z1827" s="15"/>
      <c r="AA1827" s="15"/>
    </row>
    <row r="1828" spans="8:27" x14ac:dyDescent="0.25">
      <c r="H1828" s="47">
        <v>47.272799999999997</v>
      </c>
      <c r="I1828" s="47">
        <v>14.542859999999999</v>
      </c>
      <c r="Z1828" s="15"/>
      <c r="AA1828" s="15"/>
    </row>
    <row r="1829" spans="8:27" x14ac:dyDescent="0.25">
      <c r="H1829" s="47">
        <v>47.293300000000002</v>
      </c>
      <c r="I1829" s="47">
        <v>15.2</v>
      </c>
      <c r="Z1829" s="15"/>
      <c r="AA1829" s="15"/>
    </row>
    <row r="1830" spans="8:27" x14ac:dyDescent="0.25">
      <c r="H1830" s="47">
        <v>47.313699999999997</v>
      </c>
      <c r="I1830" s="47">
        <v>17.657139999999998</v>
      </c>
      <c r="Z1830" s="15"/>
      <c r="AA1830" s="15"/>
    </row>
    <row r="1831" spans="8:27" x14ac:dyDescent="0.25">
      <c r="H1831" s="47">
        <v>47.334200000000003</v>
      </c>
      <c r="I1831" s="47">
        <v>19</v>
      </c>
      <c r="Z1831" s="15"/>
      <c r="AA1831" s="15"/>
    </row>
    <row r="1832" spans="8:27" x14ac:dyDescent="0.25">
      <c r="H1832" s="47">
        <v>47.354599999999998</v>
      </c>
      <c r="I1832" s="47">
        <v>24.74286</v>
      </c>
      <c r="Z1832" s="15"/>
      <c r="AA1832" s="15"/>
    </row>
    <row r="1833" spans="8:27" x14ac:dyDescent="0.25">
      <c r="H1833" s="47">
        <v>47.375100000000003</v>
      </c>
      <c r="I1833" s="47">
        <v>24.2</v>
      </c>
      <c r="Z1833" s="15"/>
      <c r="AA1833" s="15"/>
    </row>
    <row r="1834" spans="8:27" x14ac:dyDescent="0.25">
      <c r="H1834" s="47">
        <v>47.395499999999998</v>
      </c>
      <c r="I1834" s="47">
        <v>19.88571</v>
      </c>
      <c r="Z1834" s="15"/>
      <c r="AA1834" s="15"/>
    </row>
    <row r="1835" spans="8:27" x14ac:dyDescent="0.25">
      <c r="H1835" s="47">
        <v>47.415999999999997</v>
      </c>
      <c r="I1835" s="47">
        <v>17.74286</v>
      </c>
      <c r="Z1835" s="15"/>
      <c r="AA1835" s="15"/>
    </row>
    <row r="1836" spans="8:27" x14ac:dyDescent="0.25">
      <c r="H1836" s="47">
        <v>47.436399999999999</v>
      </c>
      <c r="I1836" s="47">
        <v>21.6</v>
      </c>
      <c r="Z1836" s="15"/>
      <c r="AA1836" s="15"/>
    </row>
    <row r="1837" spans="8:27" x14ac:dyDescent="0.25">
      <c r="H1837" s="47">
        <v>47.456899999999997</v>
      </c>
      <c r="I1837" s="47">
        <v>22.68571</v>
      </c>
      <c r="Z1837" s="15"/>
      <c r="AA1837" s="15"/>
    </row>
    <row r="1838" spans="8:27" x14ac:dyDescent="0.25">
      <c r="H1838" s="47">
        <v>47.4773</v>
      </c>
      <c r="I1838" s="47">
        <v>24.514289999999999</v>
      </c>
      <c r="Z1838" s="15"/>
      <c r="AA1838" s="15"/>
    </row>
    <row r="1839" spans="8:27" x14ac:dyDescent="0.25">
      <c r="H1839" s="47">
        <v>47.497700000000002</v>
      </c>
      <c r="I1839" s="47">
        <v>23.31429</v>
      </c>
      <c r="Z1839" s="15"/>
      <c r="AA1839" s="15"/>
    </row>
    <row r="1840" spans="8:27" x14ac:dyDescent="0.25">
      <c r="H1840" s="47">
        <v>47.5182</v>
      </c>
      <c r="I1840" s="47">
        <v>22.31429</v>
      </c>
      <c r="Z1840" s="15"/>
      <c r="AA1840" s="15"/>
    </row>
    <row r="1841" spans="8:27" x14ac:dyDescent="0.25">
      <c r="H1841" s="47">
        <v>47.538600000000002</v>
      </c>
      <c r="I1841" s="47">
        <v>19.74286</v>
      </c>
      <c r="Z1841" s="15"/>
      <c r="AA1841" s="15"/>
    </row>
    <row r="1842" spans="8:27" x14ac:dyDescent="0.25">
      <c r="H1842" s="47">
        <v>47.559100000000001</v>
      </c>
      <c r="I1842" s="47">
        <v>17.94286</v>
      </c>
      <c r="Z1842" s="15"/>
      <c r="AA1842" s="15"/>
    </row>
    <row r="1843" spans="8:27" x14ac:dyDescent="0.25">
      <c r="H1843" s="47">
        <v>47.579500000000003</v>
      </c>
      <c r="I1843" s="47">
        <v>20.37143</v>
      </c>
      <c r="Z1843" s="15"/>
      <c r="AA1843" s="15"/>
    </row>
    <row r="1844" spans="8:27" x14ac:dyDescent="0.25">
      <c r="H1844" s="47">
        <v>47.6</v>
      </c>
      <c r="I1844" s="47">
        <v>24.228570000000001</v>
      </c>
      <c r="Z1844" s="15"/>
      <c r="AA1844" s="15"/>
    </row>
    <row r="1845" spans="8:27" x14ac:dyDescent="0.25">
      <c r="H1845" s="47">
        <v>47.620399999999997</v>
      </c>
      <c r="I1845" s="47">
        <v>25.085709999999999</v>
      </c>
      <c r="Z1845" s="15"/>
      <c r="AA1845" s="15"/>
    </row>
    <row r="1846" spans="8:27" x14ac:dyDescent="0.25">
      <c r="H1846" s="47">
        <v>47.640900000000002</v>
      </c>
      <c r="I1846" s="47">
        <v>23.342860000000002</v>
      </c>
      <c r="Z1846" s="15"/>
      <c r="AA1846" s="15"/>
    </row>
    <row r="1847" spans="8:27" x14ac:dyDescent="0.25">
      <c r="H1847" s="47">
        <v>47.661299999999997</v>
      </c>
      <c r="I1847" s="47">
        <v>19.514289999999999</v>
      </c>
      <c r="Z1847" s="15"/>
      <c r="AA1847" s="15"/>
    </row>
    <row r="1848" spans="8:27" x14ac:dyDescent="0.25">
      <c r="H1848" s="47">
        <v>47.681800000000003</v>
      </c>
      <c r="I1848" s="47">
        <v>19.25714</v>
      </c>
      <c r="Z1848" s="15"/>
      <c r="AA1848" s="15"/>
    </row>
    <row r="1849" spans="8:27" x14ac:dyDescent="0.25">
      <c r="H1849" s="47">
        <v>47.702199999999998</v>
      </c>
      <c r="I1849" s="47">
        <v>15.6</v>
      </c>
      <c r="Z1849" s="15"/>
      <c r="AA1849" s="15"/>
    </row>
    <row r="1850" spans="8:27" x14ac:dyDescent="0.25">
      <c r="H1850" s="47">
        <v>47.722700000000003</v>
      </c>
      <c r="I1850" s="47">
        <v>16.25714</v>
      </c>
      <c r="Z1850" s="15"/>
      <c r="AA1850" s="15"/>
    </row>
    <row r="1851" spans="8:27" x14ac:dyDescent="0.25">
      <c r="H1851" s="47">
        <v>47.743099999999998</v>
      </c>
      <c r="I1851" s="47">
        <v>14.542859999999999</v>
      </c>
      <c r="Z1851" s="15"/>
      <c r="AA1851" s="15"/>
    </row>
    <row r="1852" spans="8:27" x14ac:dyDescent="0.25">
      <c r="H1852" s="47">
        <v>47.763500000000001</v>
      </c>
      <c r="I1852" s="47">
        <v>21.828569999999999</v>
      </c>
      <c r="Z1852" s="15"/>
      <c r="AA1852" s="15"/>
    </row>
    <row r="1853" spans="8:27" x14ac:dyDescent="0.25">
      <c r="H1853" s="47">
        <v>47.783999999999999</v>
      </c>
      <c r="I1853" s="47">
        <v>22.171430000000001</v>
      </c>
      <c r="Z1853" s="15"/>
      <c r="AA1853" s="15"/>
    </row>
    <row r="1854" spans="8:27" x14ac:dyDescent="0.25">
      <c r="H1854" s="47">
        <v>47.804400000000001</v>
      </c>
      <c r="I1854" s="47">
        <v>22</v>
      </c>
      <c r="Z1854" s="15"/>
      <c r="AA1854" s="15"/>
    </row>
    <row r="1855" spans="8:27" x14ac:dyDescent="0.25">
      <c r="H1855" s="47">
        <v>47.8249</v>
      </c>
      <c r="I1855" s="47">
        <v>21.171430000000001</v>
      </c>
      <c r="Z1855" s="15"/>
      <c r="AA1855" s="15"/>
    </row>
    <row r="1856" spans="8:27" x14ac:dyDescent="0.25">
      <c r="H1856" s="47">
        <v>47.845300000000002</v>
      </c>
      <c r="I1856" s="47">
        <v>22.142859999999999</v>
      </c>
      <c r="Z1856" s="15"/>
      <c r="AA1856" s="15"/>
    </row>
    <row r="1857" spans="8:27" x14ac:dyDescent="0.25">
      <c r="H1857" s="47">
        <v>47.8658</v>
      </c>
      <c r="I1857" s="47">
        <v>19.914290000000001</v>
      </c>
      <c r="Z1857" s="15"/>
      <c r="AA1857" s="15"/>
    </row>
    <row r="1858" spans="8:27" x14ac:dyDescent="0.25">
      <c r="H1858" s="47">
        <v>47.886200000000002</v>
      </c>
      <c r="I1858" s="47">
        <v>15.88571</v>
      </c>
      <c r="Z1858" s="15"/>
      <c r="AA1858" s="15"/>
    </row>
    <row r="1859" spans="8:27" x14ac:dyDescent="0.25">
      <c r="H1859" s="47">
        <v>47.906700000000001</v>
      </c>
      <c r="I1859" s="47">
        <v>16.714289999999998</v>
      </c>
      <c r="Z1859" s="15"/>
      <c r="AA1859" s="15"/>
    </row>
    <row r="1860" spans="8:27" x14ac:dyDescent="0.25">
      <c r="H1860" s="47">
        <v>47.927100000000003</v>
      </c>
      <c r="I1860" s="47">
        <v>18.25714</v>
      </c>
      <c r="Z1860" s="15"/>
      <c r="AA1860" s="15"/>
    </row>
    <row r="1861" spans="8:27" x14ac:dyDescent="0.25">
      <c r="H1861" s="47">
        <v>47.947600000000001</v>
      </c>
      <c r="I1861" s="47">
        <v>18.714289999999998</v>
      </c>
      <c r="Z1861" s="15"/>
      <c r="AA1861" s="15"/>
    </row>
    <row r="1862" spans="8:27" x14ac:dyDescent="0.25">
      <c r="H1862" s="47">
        <v>47.968000000000004</v>
      </c>
      <c r="I1862" s="47">
        <v>17.68571</v>
      </c>
      <c r="Z1862" s="15"/>
      <c r="AA1862" s="15"/>
    </row>
    <row r="1863" spans="8:27" x14ac:dyDescent="0.25">
      <c r="H1863" s="47">
        <v>47.988399999999999</v>
      </c>
      <c r="I1863" s="47">
        <v>20.771429999999999</v>
      </c>
      <c r="Z1863" s="15"/>
      <c r="AA1863" s="15"/>
    </row>
    <row r="1864" spans="8:27" x14ac:dyDescent="0.25">
      <c r="H1864" s="47">
        <v>48.008899999999997</v>
      </c>
      <c r="I1864" s="47">
        <v>23.485710000000001</v>
      </c>
      <c r="Z1864" s="15"/>
      <c r="AA1864" s="15"/>
    </row>
    <row r="1865" spans="8:27" x14ac:dyDescent="0.25">
      <c r="H1865" s="47">
        <v>48.029299999999999</v>
      </c>
      <c r="I1865" s="47">
        <v>20.771429999999999</v>
      </c>
      <c r="Z1865" s="15"/>
      <c r="AA1865" s="15"/>
    </row>
    <row r="1866" spans="8:27" x14ac:dyDescent="0.25">
      <c r="H1866" s="47">
        <v>48.049799999999998</v>
      </c>
      <c r="I1866" s="47">
        <v>21.11429</v>
      </c>
      <c r="Z1866" s="15"/>
      <c r="AA1866" s="15"/>
    </row>
    <row r="1867" spans="8:27" x14ac:dyDescent="0.25">
      <c r="H1867" s="47">
        <v>48.0702</v>
      </c>
      <c r="I1867" s="47">
        <v>21.428570000000001</v>
      </c>
      <c r="Z1867" s="15"/>
      <c r="AA1867" s="15"/>
    </row>
    <row r="1868" spans="8:27" x14ac:dyDescent="0.25">
      <c r="H1868" s="47">
        <v>48.090699999999998</v>
      </c>
      <c r="I1868" s="47">
        <v>21.657139999999998</v>
      </c>
      <c r="Z1868" s="15"/>
      <c r="AA1868" s="15"/>
    </row>
    <row r="1869" spans="8:27" x14ac:dyDescent="0.25">
      <c r="H1869" s="47">
        <v>48.1111</v>
      </c>
      <c r="I1869" s="47">
        <v>19.857140000000001</v>
      </c>
      <c r="Z1869" s="15"/>
      <c r="AA1869" s="15"/>
    </row>
    <row r="1870" spans="8:27" x14ac:dyDescent="0.25">
      <c r="H1870" s="47">
        <v>48.131599999999999</v>
      </c>
      <c r="I1870" s="47">
        <v>20.37143</v>
      </c>
      <c r="Z1870" s="15"/>
      <c r="AA1870" s="15"/>
    </row>
    <row r="1871" spans="8:27" x14ac:dyDescent="0.25">
      <c r="H1871" s="47">
        <v>48.152000000000001</v>
      </c>
      <c r="I1871" s="47">
        <v>21.6</v>
      </c>
      <c r="Z1871" s="15"/>
      <c r="AA1871" s="15"/>
    </row>
    <row r="1872" spans="8:27" x14ac:dyDescent="0.25">
      <c r="H1872" s="47">
        <v>48.172499999999999</v>
      </c>
      <c r="I1872" s="47">
        <v>20</v>
      </c>
      <c r="Z1872" s="15"/>
      <c r="AA1872" s="15"/>
    </row>
    <row r="1873" spans="8:27" x14ac:dyDescent="0.25">
      <c r="H1873" s="47">
        <v>48.192900000000002</v>
      </c>
      <c r="I1873" s="47">
        <v>15.485709999999999</v>
      </c>
      <c r="Z1873" s="15"/>
      <c r="AA1873" s="15"/>
    </row>
    <row r="1874" spans="8:27" x14ac:dyDescent="0.25">
      <c r="H1874" s="47">
        <v>48.2134</v>
      </c>
      <c r="I1874" s="47">
        <v>14.6</v>
      </c>
      <c r="Z1874" s="15"/>
      <c r="AA1874" s="15"/>
    </row>
    <row r="1875" spans="8:27" x14ac:dyDescent="0.25">
      <c r="H1875" s="47">
        <v>48.233800000000002</v>
      </c>
      <c r="I1875" s="47">
        <v>18.542860000000001</v>
      </c>
      <c r="Z1875" s="15"/>
      <c r="AA1875" s="15"/>
    </row>
    <row r="1876" spans="8:27" x14ac:dyDescent="0.25">
      <c r="H1876" s="47">
        <v>48.254199999999997</v>
      </c>
      <c r="I1876" s="47">
        <v>16.37143</v>
      </c>
      <c r="Z1876" s="15"/>
      <c r="AA1876" s="15"/>
    </row>
    <row r="1877" spans="8:27" x14ac:dyDescent="0.25">
      <c r="H1877" s="47">
        <v>48.274700000000003</v>
      </c>
      <c r="I1877" s="47">
        <v>17.05714</v>
      </c>
      <c r="Z1877" s="15"/>
      <c r="AA1877" s="15"/>
    </row>
    <row r="1878" spans="8:27" x14ac:dyDescent="0.25">
      <c r="H1878" s="47">
        <v>48.295099999999998</v>
      </c>
      <c r="I1878" s="47">
        <v>20.8</v>
      </c>
      <c r="Z1878" s="15"/>
      <c r="AA1878" s="15"/>
    </row>
    <row r="1879" spans="8:27" x14ac:dyDescent="0.25">
      <c r="H1879" s="47">
        <v>48.315600000000003</v>
      </c>
      <c r="I1879" s="47">
        <v>20.31429</v>
      </c>
      <c r="Z1879" s="15"/>
      <c r="AA1879" s="15"/>
    </row>
    <row r="1880" spans="8:27" x14ac:dyDescent="0.25">
      <c r="H1880" s="47">
        <v>48.335999999999999</v>
      </c>
      <c r="I1880" s="47">
        <v>17.714289999999998</v>
      </c>
      <c r="Z1880" s="15"/>
      <c r="AA1880" s="15"/>
    </row>
    <row r="1881" spans="8:27" x14ac:dyDescent="0.25">
      <c r="H1881" s="47">
        <v>48.356499999999997</v>
      </c>
      <c r="I1881" s="47">
        <v>16.25714</v>
      </c>
      <c r="Z1881" s="15"/>
      <c r="AA1881" s="15"/>
    </row>
    <row r="1882" spans="8:27" x14ac:dyDescent="0.25">
      <c r="H1882" s="47">
        <v>48.376899999999999</v>
      </c>
      <c r="I1882" s="47">
        <v>18.714289999999998</v>
      </c>
      <c r="Z1882" s="15"/>
      <c r="AA1882" s="15"/>
    </row>
    <row r="1883" spans="8:27" x14ac:dyDescent="0.25">
      <c r="H1883" s="47">
        <v>48.397399999999998</v>
      </c>
      <c r="I1883" s="47">
        <v>20.37143</v>
      </c>
      <c r="Z1883" s="15"/>
      <c r="AA1883" s="15"/>
    </row>
    <row r="1884" spans="8:27" x14ac:dyDescent="0.25">
      <c r="H1884" s="47">
        <v>48.4178</v>
      </c>
      <c r="I1884" s="47">
        <v>21.771429999999999</v>
      </c>
      <c r="Z1884" s="15"/>
      <c r="AA1884" s="15"/>
    </row>
    <row r="1885" spans="8:27" x14ac:dyDescent="0.25">
      <c r="H1885" s="47">
        <v>48.438299999999998</v>
      </c>
      <c r="I1885" s="47">
        <v>20.857140000000001</v>
      </c>
      <c r="Z1885" s="15"/>
      <c r="AA1885" s="15"/>
    </row>
    <row r="1886" spans="8:27" x14ac:dyDescent="0.25">
      <c r="H1886" s="47">
        <v>48.4587</v>
      </c>
      <c r="I1886" s="47">
        <v>21.25714</v>
      </c>
      <c r="Z1886" s="15"/>
      <c r="AA1886" s="15"/>
    </row>
    <row r="1887" spans="8:27" x14ac:dyDescent="0.25">
      <c r="H1887" s="47">
        <v>48.479100000000003</v>
      </c>
      <c r="I1887" s="47">
        <v>24.714289999999998</v>
      </c>
      <c r="Z1887" s="15"/>
      <c r="AA1887" s="15"/>
    </row>
    <row r="1888" spans="8:27" x14ac:dyDescent="0.25">
      <c r="H1888" s="47">
        <v>48.499600000000001</v>
      </c>
      <c r="I1888" s="47">
        <v>22.028569999999998</v>
      </c>
      <c r="Z1888" s="15"/>
      <c r="AA1888" s="15"/>
    </row>
    <row r="1889" spans="8:27" x14ac:dyDescent="0.25">
      <c r="H1889" s="47">
        <v>48.52</v>
      </c>
      <c r="I1889" s="47">
        <v>17.514289999999999</v>
      </c>
      <c r="Z1889" s="15"/>
      <c r="AA1889" s="15"/>
    </row>
    <row r="1890" spans="8:27" x14ac:dyDescent="0.25">
      <c r="H1890" s="47">
        <v>48.540500000000002</v>
      </c>
      <c r="I1890" s="47">
        <v>18.171430000000001</v>
      </c>
      <c r="Z1890" s="15"/>
      <c r="AA1890" s="15"/>
    </row>
    <row r="1891" spans="8:27" x14ac:dyDescent="0.25">
      <c r="H1891" s="47">
        <v>48.560899999999997</v>
      </c>
      <c r="I1891" s="47">
        <v>19.68571</v>
      </c>
      <c r="Z1891" s="15"/>
      <c r="AA1891" s="15"/>
    </row>
    <row r="1892" spans="8:27" x14ac:dyDescent="0.25">
      <c r="H1892" s="47">
        <v>48.581400000000002</v>
      </c>
      <c r="I1892" s="47">
        <v>21.8</v>
      </c>
      <c r="Z1892" s="15"/>
      <c r="AA1892" s="15"/>
    </row>
    <row r="1893" spans="8:27" x14ac:dyDescent="0.25">
      <c r="H1893" s="47">
        <v>48.601799999999997</v>
      </c>
      <c r="I1893" s="47">
        <v>20.085709999999999</v>
      </c>
      <c r="Z1893" s="15"/>
      <c r="AA1893" s="15"/>
    </row>
    <row r="1894" spans="8:27" x14ac:dyDescent="0.25">
      <c r="H1894" s="47">
        <v>48.622300000000003</v>
      </c>
      <c r="I1894" s="47">
        <v>19.085709999999999</v>
      </c>
      <c r="Z1894" s="15"/>
      <c r="AA1894" s="15"/>
    </row>
    <row r="1895" spans="8:27" x14ac:dyDescent="0.25">
      <c r="H1895" s="47">
        <v>48.642699999999998</v>
      </c>
      <c r="I1895" s="47">
        <v>17.571429999999999</v>
      </c>
      <c r="Z1895" s="15"/>
      <c r="AA1895" s="15"/>
    </row>
    <row r="1896" spans="8:27" x14ac:dyDescent="0.25">
      <c r="H1896" s="47">
        <v>48.663200000000003</v>
      </c>
      <c r="I1896" s="47">
        <v>15.97143</v>
      </c>
      <c r="Z1896" s="15"/>
      <c r="AA1896" s="15"/>
    </row>
    <row r="1897" spans="8:27" x14ac:dyDescent="0.25">
      <c r="H1897" s="47">
        <v>48.683599999999998</v>
      </c>
      <c r="I1897" s="47">
        <v>16.514289999999999</v>
      </c>
      <c r="Z1897" s="15"/>
      <c r="AA1897" s="15"/>
    </row>
    <row r="1898" spans="8:27" x14ac:dyDescent="0.25">
      <c r="H1898" s="47">
        <v>48.704099999999997</v>
      </c>
      <c r="I1898" s="47">
        <v>20.342860000000002</v>
      </c>
      <c r="Z1898" s="15"/>
      <c r="AA1898" s="15"/>
    </row>
    <row r="1899" spans="8:27" x14ac:dyDescent="0.25">
      <c r="H1899" s="47">
        <v>48.724499999999999</v>
      </c>
      <c r="I1899" s="47">
        <v>20.68571</v>
      </c>
      <c r="Z1899" s="15"/>
      <c r="AA1899" s="15"/>
    </row>
    <row r="1900" spans="8:27" x14ac:dyDescent="0.25">
      <c r="H1900" s="47">
        <v>48.744900000000001</v>
      </c>
      <c r="I1900" s="47">
        <v>18.857140000000001</v>
      </c>
      <c r="Z1900" s="15"/>
      <c r="AA1900" s="15"/>
    </row>
    <row r="1901" spans="8:27" x14ac:dyDescent="0.25">
      <c r="H1901" s="47">
        <v>48.7654</v>
      </c>
      <c r="I1901" s="47">
        <v>15.25714</v>
      </c>
      <c r="Z1901" s="15"/>
      <c r="AA1901" s="15"/>
    </row>
    <row r="1902" spans="8:27" x14ac:dyDescent="0.25">
      <c r="H1902" s="47">
        <v>48.785800000000002</v>
      </c>
      <c r="I1902" s="47">
        <v>21.571429999999999</v>
      </c>
      <c r="Z1902" s="15"/>
      <c r="AA1902" s="15"/>
    </row>
    <row r="1903" spans="8:27" x14ac:dyDescent="0.25">
      <c r="H1903" s="47">
        <v>48.8063</v>
      </c>
      <c r="I1903" s="47">
        <v>21.68571</v>
      </c>
      <c r="Z1903" s="15"/>
      <c r="AA1903" s="15"/>
    </row>
    <row r="1904" spans="8:27" x14ac:dyDescent="0.25">
      <c r="H1904" s="47">
        <v>48.826700000000002</v>
      </c>
      <c r="I1904" s="47">
        <v>21.657139999999998</v>
      </c>
      <c r="Z1904" s="15"/>
      <c r="AA1904" s="15"/>
    </row>
    <row r="1905" spans="8:27" x14ac:dyDescent="0.25">
      <c r="H1905" s="47">
        <v>48.847200000000001</v>
      </c>
      <c r="I1905" s="47">
        <v>19.68571</v>
      </c>
      <c r="Z1905" s="15"/>
      <c r="AA1905" s="15"/>
    </row>
    <row r="1906" spans="8:27" x14ac:dyDescent="0.25">
      <c r="H1906" s="47">
        <v>48.867600000000003</v>
      </c>
      <c r="I1906" s="47">
        <v>21.285710000000002</v>
      </c>
      <c r="Z1906" s="15"/>
      <c r="AA1906" s="15"/>
    </row>
    <row r="1907" spans="8:27" x14ac:dyDescent="0.25">
      <c r="H1907" s="47">
        <v>48.888100000000001</v>
      </c>
      <c r="I1907" s="47">
        <v>18.74286</v>
      </c>
      <c r="Z1907" s="15"/>
      <c r="AA1907" s="15"/>
    </row>
    <row r="1908" spans="8:27" x14ac:dyDescent="0.25">
      <c r="H1908" s="47">
        <v>48.908499999999997</v>
      </c>
      <c r="I1908" s="47">
        <v>17.657139999999998</v>
      </c>
      <c r="Z1908" s="15"/>
      <c r="AA1908" s="15"/>
    </row>
    <row r="1909" spans="8:27" x14ac:dyDescent="0.25">
      <c r="H1909" s="47">
        <v>48.929000000000002</v>
      </c>
      <c r="I1909" s="47">
        <v>19.25714</v>
      </c>
      <c r="Z1909" s="15"/>
      <c r="AA1909" s="15"/>
    </row>
    <row r="1910" spans="8:27" x14ac:dyDescent="0.25">
      <c r="H1910" s="47">
        <v>48.949399999999997</v>
      </c>
      <c r="I1910" s="47">
        <v>21.62857</v>
      </c>
      <c r="Z1910" s="15"/>
      <c r="AA1910" s="15"/>
    </row>
    <row r="1911" spans="8:27" x14ac:dyDescent="0.25">
      <c r="H1911" s="47">
        <v>48.969799999999999</v>
      </c>
      <c r="I1911" s="47">
        <v>19.457139999999999</v>
      </c>
      <c r="Z1911" s="15"/>
      <c r="AA1911" s="15"/>
    </row>
    <row r="1912" spans="8:27" x14ac:dyDescent="0.25">
      <c r="H1912" s="47">
        <v>48.990299999999998</v>
      </c>
      <c r="I1912" s="47">
        <v>20.142859999999999</v>
      </c>
      <c r="Z1912" s="15"/>
      <c r="AA1912" s="15"/>
    </row>
    <row r="1913" spans="8:27" x14ac:dyDescent="0.25">
      <c r="H1913" s="47">
        <v>49.0107</v>
      </c>
      <c r="I1913" s="47">
        <v>19.94286</v>
      </c>
      <c r="Z1913" s="15"/>
      <c r="AA1913" s="15"/>
    </row>
    <row r="1914" spans="8:27" x14ac:dyDescent="0.25">
      <c r="H1914" s="47">
        <v>49.031199999999998</v>
      </c>
      <c r="I1914" s="47">
        <v>19.514289999999999</v>
      </c>
      <c r="Z1914" s="15"/>
      <c r="AA1914" s="15"/>
    </row>
    <row r="1915" spans="8:27" x14ac:dyDescent="0.25">
      <c r="H1915" s="47">
        <v>49.051600000000001</v>
      </c>
      <c r="I1915" s="47">
        <v>21.31429</v>
      </c>
      <c r="Z1915" s="15"/>
      <c r="AA1915" s="15"/>
    </row>
    <row r="1916" spans="8:27" x14ac:dyDescent="0.25">
      <c r="H1916" s="47">
        <v>49.072099999999999</v>
      </c>
      <c r="I1916" s="47">
        <v>22.485710000000001</v>
      </c>
      <c r="Z1916" s="15"/>
      <c r="AA1916" s="15"/>
    </row>
    <row r="1917" spans="8:27" x14ac:dyDescent="0.25">
      <c r="H1917" s="47">
        <v>49.092500000000001</v>
      </c>
      <c r="I1917" s="47">
        <v>16.914290000000001</v>
      </c>
      <c r="Z1917" s="15"/>
      <c r="AA1917" s="15"/>
    </row>
    <row r="1918" spans="8:27" x14ac:dyDescent="0.25">
      <c r="H1918" s="47">
        <v>49.113</v>
      </c>
      <c r="I1918" s="47">
        <v>15.05714</v>
      </c>
      <c r="Z1918" s="15"/>
      <c r="AA1918" s="15"/>
    </row>
    <row r="1919" spans="8:27" x14ac:dyDescent="0.25">
      <c r="H1919" s="47">
        <v>49.133400000000002</v>
      </c>
      <c r="I1919" s="47">
        <v>18</v>
      </c>
      <c r="Z1919" s="15"/>
      <c r="AA1919" s="15"/>
    </row>
    <row r="1920" spans="8:27" x14ac:dyDescent="0.25">
      <c r="H1920" s="47">
        <v>49.1539</v>
      </c>
      <c r="I1920" s="47">
        <v>23.714289999999998</v>
      </c>
      <c r="Z1920" s="15"/>
      <c r="AA1920" s="15"/>
    </row>
    <row r="1921" spans="8:27" x14ac:dyDescent="0.25">
      <c r="H1921" s="47">
        <v>49.174300000000002</v>
      </c>
      <c r="I1921" s="47">
        <v>20.8</v>
      </c>
      <c r="Z1921" s="15"/>
      <c r="AA1921" s="15"/>
    </row>
    <row r="1922" spans="8:27" x14ac:dyDescent="0.25">
      <c r="H1922" s="47">
        <v>49.194800000000001</v>
      </c>
      <c r="I1922" s="47">
        <v>19.914290000000001</v>
      </c>
      <c r="Z1922" s="15"/>
      <c r="AA1922" s="15"/>
    </row>
    <row r="1923" spans="8:27" x14ac:dyDescent="0.25">
      <c r="H1923" s="47">
        <v>49.215200000000003</v>
      </c>
      <c r="I1923" s="47">
        <v>18.74286</v>
      </c>
      <c r="Z1923" s="15"/>
      <c r="AA1923" s="15"/>
    </row>
    <row r="1924" spans="8:27" x14ac:dyDescent="0.25">
      <c r="H1924" s="47">
        <v>49.235599999999998</v>
      </c>
      <c r="I1924" s="47">
        <v>18.771429999999999</v>
      </c>
      <c r="Z1924" s="15"/>
      <c r="AA1924" s="15"/>
    </row>
    <row r="1925" spans="8:27" x14ac:dyDescent="0.25">
      <c r="H1925" s="47">
        <v>49.256100000000004</v>
      </c>
      <c r="I1925" s="47">
        <v>19.085709999999999</v>
      </c>
      <c r="Z1925" s="15"/>
      <c r="AA1925" s="15"/>
    </row>
    <row r="1926" spans="8:27" x14ac:dyDescent="0.25">
      <c r="H1926" s="47">
        <v>49.276499999999999</v>
      </c>
      <c r="I1926" s="47">
        <v>21.285710000000002</v>
      </c>
      <c r="Z1926" s="15"/>
      <c r="AA1926" s="15"/>
    </row>
    <row r="1927" spans="8:27" x14ac:dyDescent="0.25">
      <c r="H1927" s="47">
        <v>49.296999999999997</v>
      </c>
      <c r="I1927" s="47">
        <v>25.514289999999999</v>
      </c>
      <c r="Z1927" s="15"/>
      <c r="AA1927" s="15"/>
    </row>
    <row r="1928" spans="8:27" x14ac:dyDescent="0.25">
      <c r="H1928" s="47">
        <v>49.317399999999999</v>
      </c>
      <c r="I1928" s="47">
        <v>23.714289999999998</v>
      </c>
      <c r="Z1928" s="15"/>
      <c r="AA1928" s="15"/>
    </row>
    <row r="1929" spans="8:27" x14ac:dyDescent="0.25">
      <c r="H1929" s="47">
        <v>49.337899999999998</v>
      </c>
      <c r="I1929" s="47">
        <v>22.4</v>
      </c>
      <c r="Z1929" s="15"/>
      <c r="AA1929" s="15"/>
    </row>
    <row r="1930" spans="8:27" x14ac:dyDescent="0.25">
      <c r="H1930" s="47">
        <v>49.3583</v>
      </c>
      <c r="I1930" s="47">
        <v>18.74286</v>
      </c>
      <c r="Z1930" s="15"/>
      <c r="AA1930" s="15"/>
    </row>
    <row r="1931" spans="8:27" x14ac:dyDescent="0.25">
      <c r="H1931" s="47">
        <v>49.378799999999998</v>
      </c>
      <c r="I1931" s="47">
        <v>18.68571</v>
      </c>
      <c r="Z1931" s="15"/>
      <c r="AA1931" s="15"/>
    </row>
    <row r="1932" spans="8:27" x14ac:dyDescent="0.25">
      <c r="H1932" s="47">
        <v>49.3992</v>
      </c>
      <c r="I1932" s="47">
        <v>18.171430000000001</v>
      </c>
      <c r="Z1932" s="15"/>
      <c r="AA1932" s="15"/>
    </row>
    <row r="1933" spans="8:27" x14ac:dyDescent="0.25">
      <c r="H1933" s="47">
        <v>49.419699999999999</v>
      </c>
      <c r="I1933" s="47">
        <v>20.971430000000002</v>
      </c>
      <c r="Z1933" s="15"/>
      <c r="AA1933" s="15"/>
    </row>
    <row r="1934" spans="8:27" x14ac:dyDescent="0.25">
      <c r="H1934" s="47">
        <v>49.440100000000001</v>
      </c>
      <c r="I1934" s="47">
        <v>18.771429999999999</v>
      </c>
      <c r="Z1934" s="15"/>
      <c r="AA1934" s="15"/>
    </row>
    <row r="1935" spans="8:27" x14ac:dyDescent="0.25">
      <c r="H1935" s="47">
        <v>49.460599999999999</v>
      </c>
      <c r="I1935" s="47">
        <v>18.228570000000001</v>
      </c>
      <c r="Z1935" s="15"/>
      <c r="AA1935" s="15"/>
    </row>
    <row r="1936" spans="8:27" x14ac:dyDescent="0.25">
      <c r="H1936" s="47">
        <v>49.481000000000002</v>
      </c>
      <c r="I1936" s="47">
        <v>18.228570000000001</v>
      </c>
      <c r="Z1936" s="15"/>
      <c r="AA1936" s="15"/>
    </row>
    <row r="1937" spans="8:27" x14ac:dyDescent="0.25">
      <c r="H1937" s="47">
        <v>49.501399999999997</v>
      </c>
      <c r="I1937" s="47">
        <v>17.285710000000002</v>
      </c>
      <c r="Z1937" s="15"/>
      <c r="AA1937" s="15"/>
    </row>
    <row r="1938" spans="8:27" x14ac:dyDescent="0.25">
      <c r="H1938" s="47">
        <v>49.521900000000002</v>
      </c>
      <c r="I1938" s="47">
        <v>18.285710000000002</v>
      </c>
      <c r="Z1938" s="15"/>
      <c r="AA1938" s="15"/>
    </row>
    <row r="1939" spans="8:27" x14ac:dyDescent="0.25">
      <c r="H1939" s="47">
        <v>49.542299999999997</v>
      </c>
      <c r="I1939" s="47">
        <v>15.74286</v>
      </c>
      <c r="Z1939" s="15"/>
      <c r="AA1939" s="15"/>
    </row>
    <row r="1940" spans="8:27" x14ac:dyDescent="0.25">
      <c r="H1940" s="47">
        <v>49.562800000000003</v>
      </c>
      <c r="I1940" s="47">
        <v>17.428570000000001</v>
      </c>
      <c r="Z1940" s="15"/>
      <c r="AA1940" s="15"/>
    </row>
    <row r="1941" spans="8:27" x14ac:dyDescent="0.25">
      <c r="H1941" s="47">
        <v>49.583199999999998</v>
      </c>
      <c r="I1941" s="47">
        <v>18.399999999999999</v>
      </c>
      <c r="Z1941" s="15"/>
      <c r="AA1941" s="15"/>
    </row>
    <row r="1942" spans="8:27" x14ac:dyDescent="0.25">
      <c r="H1942" s="47">
        <v>49.603700000000003</v>
      </c>
      <c r="I1942" s="47">
        <v>19.714289999999998</v>
      </c>
      <c r="Z1942" s="15"/>
      <c r="AA1942" s="15"/>
    </row>
    <row r="1943" spans="8:27" x14ac:dyDescent="0.25">
      <c r="H1943" s="47">
        <v>49.624099999999999</v>
      </c>
      <c r="I1943" s="47">
        <v>21.142859999999999</v>
      </c>
      <c r="Z1943" s="15"/>
      <c r="AA1943" s="15"/>
    </row>
    <row r="1944" spans="8:27" x14ac:dyDescent="0.25">
      <c r="H1944" s="47">
        <v>49.644599999999997</v>
      </c>
      <c r="I1944" s="47">
        <v>25.2</v>
      </c>
      <c r="Z1944" s="15"/>
      <c r="AA1944" s="15"/>
    </row>
    <row r="1945" spans="8:27" x14ac:dyDescent="0.25">
      <c r="H1945" s="47">
        <v>49.664999999999999</v>
      </c>
      <c r="I1945" s="47">
        <v>28.228570000000001</v>
      </c>
      <c r="Z1945" s="15"/>
      <c r="AA1945" s="15"/>
    </row>
    <row r="1946" spans="8:27" x14ac:dyDescent="0.25">
      <c r="H1946" s="47">
        <v>49.685499999999998</v>
      </c>
      <c r="I1946" s="47">
        <v>21.028569999999998</v>
      </c>
      <c r="Z1946" s="15"/>
      <c r="AA1946" s="15"/>
    </row>
    <row r="1947" spans="8:27" x14ac:dyDescent="0.25">
      <c r="H1947" s="47">
        <v>49.7059</v>
      </c>
      <c r="I1947" s="47">
        <v>15.97143</v>
      </c>
      <c r="Z1947" s="15"/>
      <c r="AA1947" s="15"/>
    </row>
    <row r="1948" spans="8:27" x14ac:dyDescent="0.25">
      <c r="H1948" s="47">
        <v>49.726300000000002</v>
      </c>
      <c r="I1948" s="47">
        <v>15.085710000000001</v>
      </c>
      <c r="Z1948" s="15"/>
      <c r="AA1948" s="15"/>
    </row>
    <row r="1949" spans="8:27" x14ac:dyDescent="0.25">
      <c r="H1949" s="47">
        <v>49.7468</v>
      </c>
      <c r="I1949" s="47">
        <v>18.571429999999999</v>
      </c>
      <c r="Z1949" s="15"/>
      <c r="AA1949" s="15"/>
    </row>
    <row r="1950" spans="8:27" x14ac:dyDescent="0.25">
      <c r="H1950" s="47">
        <v>49.767200000000003</v>
      </c>
      <c r="I1950" s="47">
        <v>15.34286</v>
      </c>
      <c r="Z1950" s="15"/>
      <c r="AA1950" s="15"/>
    </row>
    <row r="1951" spans="8:27" x14ac:dyDescent="0.25">
      <c r="H1951" s="47">
        <v>49.787700000000001</v>
      </c>
      <c r="I1951" s="47">
        <v>13.8</v>
      </c>
      <c r="Z1951" s="15"/>
      <c r="AA1951" s="15"/>
    </row>
    <row r="1952" spans="8:27" x14ac:dyDescent="0.25">
      <c r="H1952" s="47">
        <v>49.808100000000003</v>
      </c>
      <c r="I1952" s="47">
        <v>17.600000000000001</v>
      </c>
      <c r="Z1952" s="15"/>
      <c r="AA1952" s="15"/>
    </row>
    <row r="1953" spans="8:27" x14ac:dyDescent="0.25">
      <c r="H1953" s="47">
        <v>49.828600000000002</v>
      </c>
      <c r="I1953" s="47">
        <v>21.88571</v>
      </c>
      <c r="Z1953" s="15"/>
      <c r="AA1953" s="15"/>
    </row>
    <row r="1954" spans="8:27" x14ac:dyDescent="0.25">
      <c r="H1954" s="47">
        <v>49.848999999999997</v>
      </c>
      <c r="I1954" s="47">
        <v>19.37143</v>
      </c>
      <c r="Z1954" s="15"/>
      <c r="AA1954" s="15"/>
    </row>
    <row r="1955" spans="8:27" x14ac:dyDescent="0.25">
      <c r="H1955" s="47">
        <v>49.869500000000002</v>
      </c>
      <c r="I1955" s="47">
        <v>18.68571</v>
      </c>
      <c r="Z1955" s="15"/>
      <c r="AA1955" s="15"/>
    </row>
    <row r="1956" spans="8:27" x14ac:dyDescent="0.25">
      <c r="H1956" s="47">
        <v>49.889899999999997</v>
      </c>
      <c r="I1956" s="47">
        <v>17</v>
      </c>
      <c r="Z1956" s="15"/>
      <c r="AA1956" s="15"/>
    </row>
    <row r="1957" spans="8:27" x14ac:dyDescent="0.25">
      <c r="H1957" s="47">
        <v>49.910400000000003</v>
      </c>
      <c r="I1957" s="47">
        <v>17.542860000000001</v>
      </c>
      <c r="Z1957" s="15"/>
      <c r="AA1957" s="15"/>
    </row>
    <row r="1958" spans="8:27" x14ac:dyDescent="0.25">
      <c r="H1958" s="47">
        <v>49.930799999999998</v>
      </c>
      <c r="I1958" s="47">
        <v>16.11429</v>
      </c>
      <c r="Z1958" s="15"/>
      <c r="AA1958" s="15"/>
    </row>
    <row r="1959" spans="8:27" x14ac:dyDescent="0.25">
      <c r="H1959" s="47">
        <v>49.951300000000003</v>
      </c>
      <c r="I1959" s="47">
        <v>19.62857</v>
      </c>
      <c r="Z1959" s="15"/>
      <c r="AA1959" s="15"/>
    </row>
    <row r="1960" spans="8:27" x14ac:dyDescent="0.25">
      <c r="H1960" s="47">
        <v>49.971699999999998</v>
      </c>
      <c r="I1960" s="47">
        <v>19.485710000000001</v>
      </c>
      <c r="Z1960" s="15"/>
      <c r="AA1960" s="15"/>
    </row>
    <row r="1961" spans="8:27" x14ac:dyDescent="0.25">
      <c r="H1961" s="47">
        <v>49.992100000000001</v>
      </c>
      <c r="I1961" s="47">
        <v>20.457139999999999</v>
      </c>
      <c r="Z1961" s="15"/>
      <c r="AA1961" s="15"/>
    </row>
    <row r="1962" spans="8:27" x14ac:dyDescent="0.25">
      <c r="H1962" s="47">
        <v>50.012599999999999</v>
      </c>
      <c r="I1962" s="47">
        <v>17.74286</v>
      </c>
      <c r="Z1962" s="15"/>
      <c r="AA1962" s="15"/>
    </row>
    <row r="1963" spans="8:27" x14ac:dyDescent="0.25">
      <c r="H1963" s="47">
        <v>50.033000000000001</v>
      </c>
      <c r="I1963" s="47">
        <v>18.25714</v>
      </c>
      <c r="Z1963" s="15"/>
      <c r="AA1963" s="15"/>
    </row>
    <row r="1964" spans="8:27" x14ac:dyDescent="0.25">
      <c r="H1964" s="47">
        <v>50.0535</v>
      </c>
      <c r="I1964" s="47">
        <v>19.571429999999999</v>
      </c>
      <c r="Z1964" s="15"/>
      <c r="AA1964" s="15"/>
    </row>
    <row r="1965" spans="8:27" x14ac:dyDescent="0.25">
      <c r="H1965" s="47">
        <v>50.073900000000002</v>
      </c>
      <c r="I1965" s="47">
        <v>24.228570000000001</v>
      </c>
      <c r="Z1965" s="15"/>
      <c r="AA1965" s="15"/>
    </row>
    <row r="1966" spans="8:27" x14ac:dyDescent="0.25">
      <c r="H1966" s="47">
        <v>50.0944</v>
      </c>
      <c r="I1966" s="47">
        <v>21.428570000000001</v>
      </c>
      <c r="Z1966" s="15"/>
      <c r="AA1966" s="15"/>
    </row>
    <row r="1967" spans="8:27" x14ac:dyDescent="0.25">
      <c r="H1967" s="47">
        <v>50.114800000000002</v>
      </c>
      <c r="I1967" s="47">
        <v>18.600000000000001</v>
      </c>
      <c r="Z1967" s="15"/>
      <c r="AA1967" s="15"/>
    </row>
    <row r="1968" spans="8:27" x14ac:dyDescent="0.25">
      <c r="H1968" s="47">
        <v>50.135300000000001</v>
      </c>
      <c r="I1968" s="47">
        <v>13.68571</v>
      </c>
      <c r="Z1968" s="15"/>
      <c r="AA1968" s="15"/>
    </row>
    <row r="1969" spans="8:27" x14ac:dyDescent="0.25">
      <c r="H1969" s="47">
        <v>50.155700000000003</v>
      </c>
      <c r="I1969" s="47">
        <v>17.2</v>
      </c>
      <c r="Z1969" s="15"/>
      <c r="AA1969" s="15"/>
    </row>
    <row r="1970" spans="8:27" x14ac:dyDescent="0.25">
      <c r="H1970" s="47">
        <v>50.176200000000001</v>
      </c>
      <c r="I1970" s="47">
        <v>18.600000000000001</v>
      </c>
      <c r="Z1970" s="15"/>
      <c r="AA1970" s="15"/>
    </row>
    <row r="1971" spans="8:27" x14ac:dyDescent="0.25">
      <c r="H1971" s="47">
        <v>50.196599999999997</v>
      </c>
      <c r="I1971" s="47">
        <v>20.914290000000001</v>
      </c>
      <c r="Z1971" s="15"/>
      <c r="AA1971" s="15"/>
    </row>
    <row r="1972" spans="8:27" x14ac:dyDescent="0.25">
      <c r="H1972" s="47">
        <v>50.216999999999999</v>
      </c>
      <c r="I1972" s="47">
        <v>20.11429</v>
      </c>
      <c r="Z1972" s="15"/>
      <c r="AA1972" s="15"/>
    </row>
    <row r="1973" spans="8:27" x14ac:dyDescent="0.25">
      <c r="H1973" s="47">
        <v>50.237499999999997</v>
      </c>
      <c r="I1973" s="47">
        <v>22.171430000000001</v>
      </c>
      <c r="Z1973" s="15"/>
      <c r="AA1973" s="15"/>
    </row>
    <row r="1974" spans="8:27" x14ac:dyDescent="0.25">
      <c r="H1974" s="47">
        <v>50.257899999999999</v>
      </c>
      <c r="I1974" s="47">
        <v>22.11429</v>
      </c>
      <c r="Z1974" s="15"/>
      <c r="AA1974" s="15"/>
    </row>
    <row r="1975" spans="8:27" x14ac:dyDescent="0.25">
      <c r="H1975" s="47">
        <v>50.278399999999998</v>
      </c>
      <c r="I1975" s="47">
        <v>17.514289999999999</v>
      </c>
      <c r="Z1975" s="15"/>
      <c r="AA1975" s="15"/>
    </row>
    <row r="1976" spans="8:27" x14ac:dyDescent="0.25">
      <c r="H1976" s="47">
        <v>50.2988</v>
      </c>
      <c r="I1976" s="47">
        <v>18.771429999999999</v>
      </c>
      <c r="Z1976" s="15"/>
      <c r="AA1976" s="15"/>
    </row>
    <row r="1977" spans="8:27" x14ac:dyDescent="0.25">
      <c r="H1977" s="47">
        <v>50.319299999999998</v>
      </c>
      <c r="I1977" s="47">
        <v>19.399999999999999</v>
      </c>
      <c r="Z1977" s="15"/>
      <c r="AA1977" s="15"/>
    </row>
    <row r="1978" spans="8:27" x14ac:dyDescent="0.25">
      <c r="H1978" s="47">
        <v>50.339700000000001</v>
      </c>
      <c r="I1978" s="47">
        <v>20.085709999999999</v>
      </c>
      <c r="Z1978" s="15"/>
      <c r="AA1978" s="15"/>
    </row>
    <row r="1979" spans="8:27" x14ac:dyDescent="0.25">
      <c r="H1979" s="47">
        <v>50.360199999999999</v>
      </c>
      <c r="I1979" s="47">
        <v>15.37143</v>
      </c>
      <c r="Z1979" s="15"/>
      <c r="AA1979" s="15"/>
    </row>
    <row r="1980" spans="8:27" x14ac:dyDescent="0.25">
      <c r="H1980" s="47">
        <v>50.380600000000001</v>
      </c>
      <c r="I1980" s="47">
        <v>17.68571</v>
      </c>
      <c r="Z1980" s="15"/>
      <c r="AA1980" s="15"/>
    </row>
    <row r="1981" spans="8:27" x14ac:dyDescent="0.25">
      <c r="H1981" s="47">
        <v>50.4011</v>
      </c>
      <c r="I1981" s="47">
        <v>17.94286</v>
      </c>
      <c r="Z1981" s="15"/>
      <c r="AA1981" s="15"/>
    </row>
    <row r="1982" spans="8:27" x14ac:dyDescent="0.25">
      <c r="H1982" s="47">
        <v>50.421500000000002</v>
      </c>
      <c r="I1982" s="47">
        <v>18.399999999999999</v>
      </c>
      <c r="Z1982" s="15"/>
      <c r="AA1982" s="15"/>
    </row>
    <row r="1983" spans="8:27" x14ac:dyDescent="0.25">
      <c r="H1983" s="47">
        <v>50.442</v>
      </c>
      <c r="I1983" s="47">
        <v>18.142859999999999</v>
      </c>
      <c r="Z1983" s="15"/>
      <c r="AA1983" s="15"/>
    </row>
    <row r="1984" spans="8:27" x14ac:dyDescent="0.25">
      <c r="H1984" s="47">
        <v>50.462400000000002</v>
      </c>
      <c r="I1984" s="47">
        <v>22.142859999999999</v>
      </c>
      <c r="Z1984" s="15"/>
      <c r="AA1984" s="15"/>
    </row>
    <row r="1985" spans="8:27" x14ac:dyDescent="0.25">
      <c r="H1985" s="47">
        <v>50.482799999999997</v>
      </c>
      <c r="I1985" s="47">
        <v>25.714289999999998</v>
      </c>
      <c r="Z1985" s="15"/>
      <c r="AA1985" s="15"/>
    </row>
    <row r="1986" spans="8:27" x14ac:dyDescent="0.25">
      <c r="H1986" s="47">
        <v>50.503300000000003</v>
      </c>
      <c r="I1986" s="47">
        <v>27.914290000000001</v>
      </c>
      <c r="Z1986" s="15"/>
      <c r="AA1986" s="15"/>
    </row>
    <row r="1987" spans="8:27" x14ac:dyDescent="0.25">
      <c r="H1987" s="47">
        <v>50.523699999999998</v>
      </c>
      <c r="I1987" s="47">
        <v>24.971430000000002</v>
      </c>
      <c r="Z1987" s="15"/>
      <c r="AA1987" s="15"/>
    </row>
    <row r="1988" spans="8:27" x14ac:dyDescent="0.25">
      <c r="H1988" s="47">
        <v>50.544199999999996</v>
      </c>
      <c r="I1988" s="47">
        <v>19.228570000000001</v>
      </c>
      <c r="Z1988" s="15"/>
      <c r="AA1988" s="15"/>
    </row>
    <row r="1989" spans="8:27" x14ac:dyDescent="0.25">
      <c r="H1989" s="47">
        <v>50.564599999999999</v>
      </c>
      <c r="I1989" s="47">
        <v>15.02857</v>
      </c>
      <c r="Z1989" s="15"/>
      <c r="AA1989" s="15"/>
    </row>
    <row r="1990" spans="8:27" x14ac:dyDescent="0.25">
      <c r="H1990" s="47">
        <v>50.585099999999997</v>
      </c>
      <c r="I1990" s="47">
        <v>17.88571</v>
      </c>
      <c r="Z1990" s="15"/>
      <c r="AA1990" s="15"/>
    </row>
    <row r="1991" spans="8:27" x14ac:dyDescent="0.25">
      <c r="H1991" s="47">
        <v>50.605499999999999</v>
      </c>
      <c r="I1991" s="47">
        <v>16.771429999999999</v>
      </c>
      <c r="Z1991" s="15"/>
      <c r="AA1991" s="15"/>
    </row>
    <row r="1992" spans="8:27" x14ac:dyDescent="0.25">
      <c r="H1992" s="47">
        <v>50.625999999999998</v>
      </c>
      <c r="I1992" s="47">
        <v>20.514289999999999</v>
      </c>
      <c r="Z1992" s="15"/>
      <c r="AA1992" s="15"/>
    </row>
    <row r="1993" spans="8:27" x14ac:dyDescent="0.25">
      <c r="H1993" s="47">
        <v>50.6464</v>
      </c>
      <c r="I1993" s="47">
        <v>22.457139999999999</v>
      </c>
      <c r="Z1993" s="15"/>
      <c r="AA1993" s="15"/>
    </row>
    <row r="1994" spans="8:27" x14ac:dyDescent="0.25">
      <c r="H1994" s="47">
        <v>50.666899999999998</v>
      </c>
      <c r="I1994" s="47">
        <v>20</v>
      </c>
      <c r="Z1994" s="15"/>
      <c r="AA1994" s="15"/>
    </row>
    <row r="1995" spans="8:27" x14ac:dyDescent="0.25">
      <c r="H1995" s="47">
        <v>50.6873</v>
      </c>
      <c r="I1995" s="47">
        <v>15.142860000000001</v>
      </c>
      <c r="Z1995" s="15"/>
      <c r="AA1995" s="15"/>
    </row>
    <row r="1996" spans="8:27" x14ac:dyDescent="0.25">
      <c r="H1996" s="47">
        <v>50.707700000000003</v>
      </c>
      <c r="I1996" s="47">
        <v>17.485710000000001</v>
      </c>
      <c r="Z1996" s="15"/>
      <c r="AA1996" s="15"/>
    </row>
    <row r="1997" spans="8:27" x14ac:dyDescent="0.25">
      <c r="H1997" s="47">
        <v>50.728200000000001</v>
      </c>
      <c r="I1997" s="47">
        <v>22.171430000000001</v>
      </c>
      <c r="Z1997" s="15"/>
      <c r="AA1997" s="15"/>
    </row>
    <row r="1998" spans="8:27" x14ac:dyDescent="0.25">
      <c r="H1998" s="47">
        <v>50.748600000000003</v>
      </c>
      <c r="I1998" s="47">
        <v>23</v>
      </c>
      <c r="Z1998" s="15"/>
      <c r="AA1998" s="15"/>
    </row>
    <row r="1999" spans="8:27" x14ac:dyDescent="0.25">
      <c r="H1999" s="47">
        <v>50.769100000000002</v>
      </c>
      <c r="I1999" s="47">
        <v>27.428570000000001</v>
      </c>
      <c r="Z1999" s="15"/>
      <c r="AA1999" s="15"/>
    </row>
    <row r="2000" spans="8:27" x14ac:dyDescent="0.25">
      <c r="H2000" s="47">
        <v>50.789499999999997</v>
      </c>
      <c r="I2000" s="47">
        <v>26.142859999999999</v>
      </c>
      <c r="Z2000" s="15"/>
      <c r="AA2000" s="15"/>
    </row>
    <row r="2001" spans="8:27" x14ac:dyDescent="0.25">
      <c r="H2001" s="47">
        <v>50.81</v>
      </c>
      <c r="I2001" s="47">
        <v>22.971430000000002</v>
      </c>
      <c r="Z2001" s="15"/>
      <c r="AA2001" s="15"/>
    </row>
    <row r="2002" spans="8:27" x14ac:dyDescent="0.25">
      <c r="H2002" s="47">
        <v>50.830399999999997</v>
      </c>
      <c r="I2002" s="47">
        <v>19.857140000000001</v>
      </c>
      <c r="Z2002" s="15"/>
      <c r="AA2002" s="15"/>
    </row>
    <row r="2003" spans="8:27" x14ac:dyDescent="0.25">
      <c r="H2003" s="47">
        <v>50.850900000000003</v>
      </c>
      <c r="I2003" s="47">
        <v>22.228570000000001</v>
      </c>
      <c r="Z2003" s="15"/>
      <c r="AA2003" s="15"/>
    </row>
    <row r="2004" spans="8:27" x14ac:dyDescent="0.25">
      <c r="H2004" s="47">
        <v>50.871299999999998</v>
      </c>
      <c r="I2004" s="47">
        <v>19.94286</v>
      </c>
      <c r="Z2004" s="15"/>
      <c r="AA2004" s="15"/>
    </row>
    <row r="2005" spans="8:27" x14ac:dyDescent="0.25">
      <c r="H2005" s="47">
        <v>50.891800000000003</v>
      </c>
      <c r="I2005" s="47">
        <v>17.94286</v>
      </c>
      <c r="Z2005" s="15"/>
      <c r="AA2005" s="15"/>
    </row>
    <row r="2006" spans="8:27" x14ac:dyDescent="0.25">
      <c r="H2006" s="47">
        <v>50.912199999999999</v>
      </c>
      <c r="I2006" s="47">
        <v>17.828569999999999</v>
      </c>
      <c r="Z2006" s="15"/>
      <c r="AA2006" s="15"/>
    </row>
    <row r="2007" spans="8:27" x14ac:dyDescent="0.25">
      <c r="H2007" s="47">
        <v>50.932699999999997</v>
      </c>
      <c r="I2007" s="47">
        <v>20.714289999999998</v>
      </c>
      <c r="Z2007" s="15"/>
      <c r="AA2007" s="15"/>
    </row>
    <row r="2008" spans="8:27" x14ac:dyDescent="0.25">
      <c r="H2008" s="47">
        <v>50.953099999999999</v>
      </c>
      <c r="I2008" s="47">
        <v>19.714289999999998</v>
      </c>
      <c r="Z2008" s="15"/>
      <c r="AA2008" s="15"/>
    </row>
    <row r="2009" spans="8:27" x14ac:dyDescent="0.25">
      <c r="H2009" s="47">
        <v>50.973500000000001</v>
      </c>
      <c r="I2009" s="47">
        <v>22.228570000000001</v>
      </c>
      <c r="Z2009" s="15"/>
      <c r="AA2009" s="15"/>
    </row>
    <row r="2010" spans="8:27" x14ac:dyDescent="0.25">
      <c r="H2010" s="47">
        <v>50.994</v>
      </c>
      <c r="I2010" s="47">
        <v>20.31429</v>
      </c>
      <c r="Z2010" s="15"/>
      <c r="AA2010" s="15"/>
    </row>
    <row r="2011" spans="8:27" x14ac:dyDescent="0.25">
      <c r="H2011" s="47">
        <v>51.014400000000002</v>
      </c>
      <c r="I2011" s="47">
        <v>18.085709999999999</v>
      </c>
      <c r="Z2011" s="15"/>
      <c r="AA2011" s="15"/>
    </row>
    <row r="2012" spans="8:27" x14ac:dyDescent="0.25">
      <c r="H2012" s="47">
        <v>51.0349</v>
      </c>
      <c r="I2012" s="47">
        <v>18.085709999999999</v>
      </c>
      <c r="Z2012" s="15"/>
      <c r="AA2012" s="15"/>
    </row>
    <row r="2013" spans="8:27" x14ac:dyDescent="0.25">
      <c r="H2013" s="47">
        <v>51.055300000000003</v>
      </c>
      <c r="I2013" s="47">
        <v>18.914290000000001</v>
      </c>
      <c r="Z2013" s="15"/>
      <c r="AA2013" s="15"/>
    </row>
    <row r="2014" spans="8:27" x14ac:dyDescent="0.25">
      <c r="H2014" s="47">
        <v>51.075800000000001</v>
      </c>
      <c r="I2014" s="47">
        <v>18.514289999999999</v>
      </c>
      <c r="Z2014" s="15"/>
      <c r="AA2014" s="15"/>
    </row>
    <row r="2015" spans="8:27" x14ac:dyDescent="0.25">
      <c r="H2015" s="47">
        <v>51.096200000000003</v>
      </c>
      <c r="I2015" s="47">
        <v>19.457139999999999</v>
      </c>
      <c r="Z2015" s="15"/>
      <c r="AA2015" s="15"/>
    </row>
    <row r="2016" spans="8:27" x14ac:dyDescent="0.25">
      <c r="H2016" s="47">
        <v>51.116700000000002</v>
      </c>
      <c r="I2016" s="47">
        <v>22.485710000000001</v>
      </c>
      <c r="Z2016" s="15"/>
      <c r="AA2016" s="15"/>
    </row>
    <row r="2017" spans="8:27" x14ac:dyDescent="0.25">
      <c r="H2017" s="47">
        <v>51.137099999999997</v>
      </c>
      <c r="I2017" s="47">
        <v>23.285710000000002</v>
      </c>
      <c r="Z2017" s="15"/>
      <c r="AA2017" s="15"/>
    </row>
    <row r="2018" spans="8:27" x14ac:dyDescent="0.25">
      <c r="H2018" s="47">
        <v>51.157600000000002</v>
      </c>
      <c r="I2018" s="47">
        <v>24.05714</v>
      </c>
      <c r="Z2018" s="15"/>
      <c r="AA2018" s="15"/>
    </row>
    <row r="2019" spans="8:27" x14ac:dyDescent="0.25">
      <c r="H2019" s="47">
        <v>51.177999999999997</v>
      </c>
      <c r="I2019" s="47">
        <v>24.771429999999999</v>
      </c>
      <c r="Z2019" s="15"/>
      <c r="AA2019" s="15"/>
    </row>
    <row r="2020" spans="8:27" x14ac:dyDescent="0.25">
      <c r="H2020" s="47">
        <v>51.198500000000003</v>
      </c>
      <c r="I2020" s="47">
        <v>20.028569999999998</v>
      </c>
      <c r="Z2020" s="15"/>
      <c r="AA2020" s="15"/>
    </row>
    <row r="2021" spans="8:27" x14ac:dyDescent="0.25">
      <c r="H2021" s="47">
        <v>51.218899999999998</v>
      </c>
      <c r="I2021" s="47">
        <v>14.8</v>
      </c>
      <c r="Z2021" s="15"/>
      <c r="AA2021" s="15"/>
    </row>
    <row r="2022" spans="8:27" x14ac:dyDescent="0.25">
      <c r="H2022" s="47">
        <v>51.2393</v>
      </c>
      <c r="I2022" s="47">
        <v>14.34286</v>
      </c>
      <c r="Z2022" s="15"/>
      <c r="AA2022" s="15"/>
    </row>
    <row r="2023" spans="8:27" x14ac:dyDescent="0.25">
      <c r="H2023" s="47">
        <v>51.259799999999998</v>
      </c>
      <c r="I2023" s="47">
        <v>21</v>
      </c>
      <c r="Z2023" s="15"/>
      <c r="AA2023" s="15"/>
    </row>
    <row r="2024" spans="8:27" x14ac:dyDescent="0.25">
      <c r="H2024" s="47">
        <v>51.280200000000001</v>
      </c>
      <c r="I2024" s="47">
        <v>24.457139999999999</v>
      </c>
      <c r="Z2024" s="15"/>
      <c r="AA2024" s="15"/>
    </row>
    <row r="2025" spans="8:27" x14ac:dyDescent="0.25">
      <c r="H2025" s="47">
        <v>51.300699999999999</v>
      </c>
      <c r="I2025" s="47">
        <v>20.914290000000001</v>
      </c>
      <c r="Z2025" s="15"/>
      <c r="AA2025" s="15"/>
    </row>
    <row r="2026" spans="8:27" x14ac:dyDescent="0.25">
      <c r="H2026" s="47">
        <v>51.321100000000001</v>
      </c>
      <c r="I2026" s="47">
        <v>19.085709999999999</v>
      </c>
      <c r="Z2026" s="15"/>
      <c r="AA2026" s="15"/>
    </row>
    <row r="2027" spans="8:27" x14ac:dyDescent="0.25">
      <c r="H2027" s="47">
        <v>51.3416</v>
      </c>
      <c r="I2027" s="47">
        <v>16.94286</v>
      </c>
      <c r="Z2027" s="15"/>
      <c r="AA2027" s="15"/>
    </row>
    <row r="2028" spans="8:27" x14ac:dyDescent="0.25">
      <c r="H2028" s="47">
        <v>51.362000000000002</v>
      </c>
      <c r="I2028" s="47">
        <v>20</v>
      </c>
      <c r="Z2028" s="15"/>
      <c r="AA2028" s="15"/>
    </row>
    <row r="2029" spans="8:27" x14ac:dyDescent="0.25">
      <c r="H2029" s="47">
        <v>51.3825</v>
      </c>
      <c r="I2029" s="47">
        <v>20.94286</v>
      </c>
      <c r="Z2029" s="15"/>
      <c r="AA2029" s="15"/>
    </row>
    <row r="2030" spans="8:27" x14ac:dyDescent="0.25">
      <c r="H2030" s="47">
        <v>51.402900000000002</v>
      </c>
      <c r="I2030" s="47">
        <v>25.25714</v>
      </c>
      <c r="Z2030" s="15"/>
      <c r="AA2030" s="15"/>
    </row>
    <row r="2031" spans="8:27" x14ac:dyDescent="0.25">
      <c r="H2031" s="47">
        <v>51.423400000000001</v>
      </c>
      <c r="I2031" s="47">
        <v>22.514289999999999</v>
      </c>
      <c r="Z2031" s="15"/>
      <c r="AA2031" s="15"/>
    </row>
    <row r="2032" spans="8:27" x14ac:dyDescent="0.25">
      <c r="H2032" s="47">
        <v>51.443800000000003</v>
      </c>
      <c r="I2032" s="47">
        <v>21.88571</v>
      </c>
      <c r="Z2032" s="15"/>
      <c r="AA2032" s="15"/>
    </row>
    <row r="2033" spans="8:27" x14ac:dyDescent="0.25">
      <c r="H2033" s="47">
        <v>51.464199999999998</v>
      </c>
      <c r="I2033" s="47">
        <v>20.657139999999998</v>
      </c>
      <c r="Z2033" s="15"/>
      <c r="AA2033" s="15"/>
    </row>
    <row r="2034" spans="8:27" x14ac:dyDescent="0.25">
      <c r="H2034" s="47">
        <v>51.484699999999997</v>
      </c>
      <c r="I2034" s="47">
        <v>17.94286</v>
      </c>
      <c r="Z2034" s="15"/>
      <c r="AA2034" s="15"/>
    </row>
    <row r="2035" spans="8:27" x14ac:dyDescent="0.25">
      <c r="H2035" s="47">
        <v>51.505099999999999</v>
      </c>
      <c r="I2035" s="47">
        <v>16.600000000000001</v>
      </c>
      <c r="Z2035" s="15"/>
      <c r="AA2035" s="15"/>
    </row>
    <row r="2036" spans="8:27" x14ac:dyDescent="0.25">
      <c r="H2036" s="47">
        <v>51.525599999999997</v>
      </c>
      <c r="I2036" s="47">
        <v>15.8</v>
      </c>
      <c r="Z2036" s="15"/>
      <c r="AA2036" s="15"/>
    </row>
    <row r="2037" spans="8:27" x14ac:dyDescent="0.25">
      <c r="H2037" s="47">
        <v>51.545999999999999</v>
      </c>
      <c r="I2037" s="47">
        <v>25.6</v>
      </c>
      <c r="Z2037" s="15"/>
      <c r="AA2037" s="15"/>
    </row>
    <row r="2038" spans="8:27" x14ac:dyDescent="0.25">
      <c r="H2038" s="47">
        <v>51.566499999999998</v>
      </c>
      <c r="I2038" s="47">
        <v>29.11429</v>
      </c>
      <c r="Z2038" s="15"/>
      <c r="AA2038" s="15"/>
    </row>
    <row r="2039" spans="8:27" x14ac:dyDescent="0.25">
      <c r="H2039" s="47">
        <v>51.5869</v>
      </c>
      <c r="I2039" s="47">
        <v>28.2</v>
      </c>
      <c r="Z2039" s="15"/>
      <c r="AA2039" s="15"/>
    </row>
    <row r="2040" spans="8:27" x14ac:dyDescent="0.25">
      <c r="H2040" s="47">
        <v>51.607399999999998</v>
      </c>
      <c r="I2040" s="47">
        <v>22.171430000000001</v>
      </c>
      <c r="Z2040" s="15"/>
      <c r="AA2040" s="15"/>
    </row>
    <row r="2041" spans="8:27" x14ac:dyDescent="0.25">
      <c r="H2041" s="47">
        <v>51.627800000000001</v>
      </c>
      <c r="I2041" s="47">
        <v>22.88571</v>
      </c>
      <c r="Z2041" s="15"/>
      <c r="AA2041" s="15"/>
    </row>
    <row r="2042" spans="8:27" x14ac:dyDescent="0.25">
      <c r="H2042" s="47">
        <v>51.648299999999999</v>
      </c>
      <c r="I2042" s="47">
        <v>19.88571</v>
      </c>
      <c r="Z2042" s="15"/>
      <c r="AA2042" s="15"/>
    </row>
    <row r="2043" spans="8:27" x14ac:dyDescent="0.25">
      <c r="H2043" s="47">
        <v>51.668700000000001</v>
      </c>
      <c r="I2043" s="47">
        <v>20.94286</v>
      </c>
      <c r="Z2043" s="15"/>
      <c r="AA2043" s="15"/>
    </row>
    <row r="2044" spans="8:27" x14ac:dyDescent="0.25">
      <c r="H2044" s="47">
        <v>51.6892</v>
      </c>
      <c r="I2044" s="47">
        <v>25.914290000000001</v>
      </c>
      <c r="Z2044" s="15"/>
      <c r="AA2044" s="15"/>
    </row>
    <row r="2045" spans="8:27" x14ac:dyDescent="0.25">
      <c r="H2045" s="47">
        <v>51.709600000000002</v>
      </c>
      <c r="I2045" s="47">
        <v>27.05714</v>
      </c>
      <c r="Z2045" s="15"/>
      <c r="AA2045" s="15"/>
    </row>
    <row r="2046" spans="8:27" x14ac:dyDescent="0.25">
      <c r="H2046" s="47">
        <v>51.73</v>
      </c>
      <c r="I2046" s="47">
        <v>24.428570000000001</v>
      </c>
      <c r="Z2046" s="15"/>
      <c r="AA2046" s="15"/>
    </row>
    <row r="2047" spans="8:27" x14ac:dyDescent="0.25">
      <c r="H2047" s="47">
        <v>51.750500000000002</v>
      </c>
      <c r="I2047" s="47">
        <v>21.88571</v>
      </c>
      <c r="Z2047" s="15"/>
      <c r="AA2047" s="15"/>
    </row>
    <row r="2048" spans="8:27" x14ac:dyDescent="0.25">
      <c r="H2048" s="47">
        <v>51.770899999999997</v>
      </c>
      <c r="I2048" s="47">
        <v>26.571429999999999</v>
      </c>
      <c r="Z2048" s="15"/>
      <c r="AA2048" s="15"/>
    </row>
    <row r="2049" spans="8:27" x14ac:dyDescent="0.25">
      <c r="H2049" s="47">
        <v>51.791400000000003</v>
      </c>
      <c r="I2049" s="47">
        <v>25.142859999999999</v>
      </c>
      <c r="Z2049" s="15"/>
      <c r="AA2049" s="15"/>
    </row>
    <row r="2050" spans="8:27" x14ac:dyDescent="0.25">
      <c r="H2050" s="47">
        <v>51.811799999999998</v>
      </c>
      <c r="I2050" s="47">
        <v>25.228570000000001</v>
      </c>
      <c r="Z2050" s="15"/>
      <c r="AA2050" s="15"/>
    </row>
    <row r="2051" spans="8:27" x14ac:dyDescent="0.25">
      <c r="H2051" s="47">
        <v>51.832299999999996</v>
      </c>
      <c r="I2051" s="47">
        <v>24.62857</v>
      </c>
      <c r="Z2051" s="15"/>
      <c r="AA2051" s="15"/>
    </row>
    <row r="2052" spans="8:27" x14ac:dyDescent="0.25">
      <c r="H2052" s="47">
        <v>51.852699999999999</v>
      </c>
      <c r="I2052" s="47">
        <v>29.657139999999998</v>
      </c>
      <c r="Z2052" s="15"/>
      <c r="AA2052" s="15"/>
    </row>
    <row r="2053" spans="8:27" x14ac:dyDescent="0.25">
      <c r="H2053" s="47">
        <v>51.873199999999997</v>
      </c>
      <c r="I2053" s="47">
        <v>26.971430000000002</v>
      </c>
      <c r="Z2053" s="15"/>
      <c r="AA2053" s="15"/>
    </row>
    <row r="2054" spans="8:27" x14ac:dyDescent="0.25">
      <c r="H2054" s="47">
        <v>51.893599999999999</v>
      </c>
      <c r="I2054" s="47">
        <v>21.2</v>
      </c>
      <c r="Z2054" s="15"/>
      <c r="AA2054" s="15"/>
    </row>
    <row r="2055" spans="8:27" x14ac:dyDescent="0.25">
      <c r="H2055" s="47">
        <v>51.914099999999998</v>
      </c>
      <c r="I2055" s="47">
        <v>18.94286</v>
      </c>
      <c r="Z2055" s="15"/>
      <c r="AA2055" s="15"/>
    </row>
    <row r="2056" spans="8:27" x14ac:dyDescent="0.25">
      <c r="H2056" s="47">
        <v>51.9345</v>
      </c>
      <c r="I2056" s="47">
        <v>16.914290000000001</v>
      </c>
      <c r="Z2056" s="15"/>
      <c r="AA2056" s="15"/>
    </row>
    <row r="2057" spans="8:27" x14ac:dyDescent="0.25">
      <c r="H2057" s="47">
        <v>51.954900000000002</v>
      </c>
      <c r="I2057" s="47">
        <v>16.342860000000002</v>
      </c>
      <c r="Z2057" s="15"/>
      <c r="AA2057" s="15"/>
    </row>
    <row r="2058" spans="8:27" x14ac:dyDescent="0.25">
      <c r="H2058" s="47">
        <v>51.9754</v>
      </c>
      <c r="I2058" s="47">
        <v>19.05714</v>
      </c>
      <c r="Z2058" s="15"/>
      <c r="AA2058" s="15"/>
    </row>
    <row r="2059" spans="8:27" x14ac:dyDescent="0.25">
      <c r="H2059" s="47">
        <v>51.995800000000003</v>
      </c>
      <c r="I2059" s="47">
        <v>24.05714</v>
      </c>
      <c r="Z2059" s="15"/>
      <c r="AA2059" s="15"/>
    </row>
    <row r="2060" spans="8:27" x14ac:dyDescent="0.25">
      <c r="H2060" s="47">
        <v>52.016300000000001</v>
      </c>
      <c r="I2060" s="47">
        <v>22.571429999999999</v>
      </c>
      <c r="Z2060" s="15"/>
      <c r="AA2060" s="15"/>
    </row>
    <row r="2061" spans="8:27" x14ac:dyDescent="0.25">
      <c r="H2061" s="47">
        <v>52.036700000000003</v>
      </c>
      <c r="I2061" s="47">
        <v>22.31429</v>
      </c>
      <c r="Z2061" s="15"/>
      <c r="AA2061" s="15"/>
    </row>
    <row r="2062" spans="8:27" x14ac:dyDescent="0.25">
      <c r="H2062" s="47">
        <v>52.057200000000002</v>
      </c>
      <c r="I2062" s="47">
        <v>25.285710000000002</v>
      </c>
      <c r="Z2062" s="15"/>
      <c r="AA2062" s="15"/>
    </row>
    <row r="2063" spans="8:27" x14ac:dyDescent="0.25">
      <c r="H2063" s="47">
        <v>52.077599999999997</v>
      </c>
      <c r="I2063" s="47">
        <v>28.6</v>
      </c>
      <c r="Z2063" s="15"/>
      <c r="AA2063" s="15"/>
    </row>
    <row r="2064" spans="8:27" x14ac:dyDescent="0.25">
      <c r="H2064" s="47">
        <v>52.098100000000002</v>
      </c>
      <c r="I2064" s="47">
        <v>26.31429</v>
      </c>
      <c r="Z2064" s="15"/>
      <c r="AA2064" s="15"/>
    </row>
    <row r="2065" spans="8:27" x14ac:dyDescent="0.25">
      <c r="H2065" s="47">
        <v>52.118499999999997</v>
      </c>
      <c r="I2065" s="47">
        <v>19.2</v>
      </c>
      <c r="Z2065" s="15"/>
      <c r="AA2065" s="15"/>
    </row>
    <row r="2066" spans="8:27" x14ac:dyDescent="0.25">
      <c r="H2066" s="47">
        <v>52.139000000000003</v>
      </c>
      <c r="I2066" s="47">
        <v>21.857140000000001</v>
      </c>
      <c r="Z2066" s="15"/>
      <c r="AA2066" s="15"/>
    </row>
    <row r="2067" spans="8:27" x14ac:dyDescent="0.25">
      <c r="H2067" s="47">
        <v>52.159399999999998</v>
      </c>
      <c r="I2067" s="47">
        <v>26.857140000000001</v>
      </c>
      <c r="Z2067" s="15"/>
      <c r="AA2067" s="15"/>
    </row>
    <row r="2068" spans="8:27" x14ac:dyDescent="0.25">
      <c r="H2068" s="47">
        <v>52.179900000000004</v>
      </c>
      <c r="I2068" s="47">
        <v>33.171430000000001</v>
      </c>
      <c r="Z2068" s="15"/>
      <c r="AA2068" s="15"/>
    </row>
    <row r="2069" spans="8:27" x14ac:dyDescent="0.25">
      <c r="H2069" s="47">
        <v>52.200299999999999</v>
      </c>
      <c r="I2069" s="47">
        <v>26.6</v>
      </c>
      <c r="Z2069" s="15"/>
      <c r="AA2069" s="15"/>
    </row>
    <row r="2070" spans="8:27" x14ac:dyDescent="0.25">
      <c r="H2070" s="47">
        <v>52.220700000000001</v>
      </c>
      <c r="I2070" s="47">
        <v>22.25714</v>
      </c>
      <c r="Z2070" s="15"/>
      <c r="AA2070" s="15"/>
    </row>
    <row r="2071" spans="8:27" x14ac:dyDescent="0.25">
      <c r="H2071" s="47">
        <v>52.241199999999999</v>
      </c>
      <c r="I2071" s="47">
        <v>21.028569999999998</v>
      </c>
      <c r="Z2071" s="15"/>
      <c r="AA2071" s="15"/>
    </row>
    <row r="2072" spans="8:27" x14ac:dyDescent="0.25">
      <c r="H2072" s="47">
        <v>52.261600000000001</v>
      </c>
      <c r="I2072" s="47">
        <v>26.428570000000001</v>
      </c>
      <c r="Z2072" s="15"/>
      <c r="AA2072" s="15"/>
    </row>
    <row r="2073" spans="8:27" x14ac:dyDescent="0.25">
      <c r="H2073" s="47">
        <v>52.2821</v>
      </c>
      <c r="I2073" s="47">
        <v>29.542860000000001</v>
      </c>
      <c r="Z2073" s="15"/>
      <c r="AA2073" s="15"/>
    </row>
    <row r="2074" spans="8:27" x14ac:dyDescent="0.25">
      <c r="H2074" s="47">
        <v>52.302500000000002</v>
      </c>
      <c r="I2074" s="47">
        <v>28.228570000000001</v>
      </c>
      <c r="Z2074" s="15"/>
      <c r="AA2074" s="15"/>
    </row>
    <row r="2075" spans="8:27" x14ac:dyDescent="0.25">
      <c r="H2075" s="47">
        <v>52.323</v>
      </c>
      <c r="I2075" s="47">
        <v>26.428570000000001</v>
      </c>
      <c r="Z2075" s="15"/>
      <c r="AA2075" s="15"/>
    </row>
    <row r="2076" spans="8:27" x14ac:dyDescent="0.25">
      <c r="H2076" s="47">
        <v>52.343400000000003</v>
      </c>
      <c r="I2076" s="47">
        <v>18.74286</v>
      </c>
      <c r="Z2076" s="15"/>
      <c r="AA2076" s="15"/>
    </row>
    <row r="2077" spans="8:27" x14ac:dyDescent="0.25">
      <c r="H2077" s="47">
        <v>52.363900000000001</v>
      </c>
      <c r="I2077" s="47">
        <v>23.74286</v>
      </c>
      <c r="Z2077" s="15"/>
      <c r="AA2077" s="15"/>
    </row>
    <row r="2078" spans="8:27" x14ac:dyDescent="0.25">
      <c r="H2078" s="47">
        <v>52.384300000000003</v>
      </c>
      <c r="I2078" s="47">
        <v>32.171430000000001</v>
      </c>
      <c r="Z2078" s="15"/>
      <c r="AA2078" s="15"/>
    </row>
    <row r="2079" spans="8:27" x14ac:dyDescent="0.25">
      <c r="H2079" s="47">
        <v>52.404800000000002</v>
      </c>
      <c r="I2079" s="47">
        <v>37.942860000000003</v>
      </c>
      <c r="Z2079" s="15"/>
      <c r="AA2079" s="15"/>
    </row>
    <row r="2080" spans="8:27" x14ac:dyDescent="0.25">
      <c r="H2080" s="47">
        <v>52.425199999999997</v>
      </c>
      <c r="I2080" s="47">
        <v>28</v>
      </c>
      <c r="Z2080" s="15"/>
      <c r="AA2080" s="15"/>
    </row>
    <row r="2081" spans="8:27" x14ac:dyDescent="0.25">
      <c r="H2081" s="47">
        <v>52.445599999999999</v>
      </c>
      <c r="I2081" s="47">
        <v>29.857140000000001</v>
      </c>
      <c r="Z2081" s="15"/>
      <c r="AA2081" s="15"/>
    </row>
    <row r="2082" spans="8:27" x14ac:dyDescent="0.25">
      <c r="H2082" s="47">
        <v>52.466099999999997</v>
      </c>
      <c r="I2082" s="47">
        <v>26.74286</v>
      </c>
      <c r="Z2082" s="15"/>
      <c r="AA2082" s="15"/>
    </row>
    <row r="2083" spans="8:27" x14ac:dyDescent="0.25">
      <c r="H2083" s="47">
        <v>52.486499999999999</v>
      </c>
      <c r="I2083" s="47">
        <v>21.31429</v>
      </c>
      <c r="Z2083" s="15"/>
      <c r="AA2083" s="15"/>
    </row>
    <row r="2084" spans="8:27" x14ac:dyDescent="0.25">
      <c r="H2084" s="47">
        <v>52.506999999999998</v>
      </c>
      <c r="I2084" s="47">
        <v>18.457139999999999</v>
      </c>
      <c r="Z2084" s="15"/>
      <c r="AA2084" s="15"/>
    </row>
    <row r="2085" spans="8:27" x14ac:dyDescent="0.25">
      <c r="H2085" s="47">
        <v>52.5274</v>
      </c>
      <c r="I2085" s="47">
        <v>28.085709999999999</v>
      </c>
      <c r="Z2085" s="15"/>
      <c r="AA2085" s="15"/>
    </row>
    <row r="2086" spans="8:27" x14ac:dyDescent="0.25">
      <c r="H2086" s="47">
        <v>52.547899999999998</v>
      </c>
      <c r="I2086" s="47">
        <v>33.942860000000003</v>
      </c>
      <c r="Z2086" s="15"/>
      <c r="AA2086" s="15"/>
    </row>
    <row r="2087" spans="8:27" x14ac:dyDescent="0.25">
      <c r="H2087" s="47">
        <v>52.568300000000001</v>
      </c>
      <c r="I2087" s="47">
        <v>30.285710000000002</v>
      </c>
      <c r="Z2087" s="15"/>
      <c r="AA2087" s="15"/>
    </row>
    <row r="2088" spans="8:27" x14ac:dyDescent="0.25">
      <c r="H2088" s="47">
        <v>52.588799999999999</v>
      </c>
      <c r="I2088" s="47">
        <v>30.028569999999998</v>
      </c>
      <c r="Z2088" s="15"/>
      <c r="AA2088" s="15"/>
    </row>
    <row r="2089" spans="8:27" x14ac:dyDescent="0.25">
      <c r="H2089" s="47">
        <v>52.609200000000001</v>
      </c>
      <c r="I2089" s="47">
        <v>28.11429</v>
      </c>
      <c r="Z2089" s="15"/>
      <c r="AA2089" s="15"/>
    </row>
    <row r="2090" spans="8:27" x14ac:dyDescent="0.25">
      <c r="H2090" s="47">
        <v>52.6297</v>
      </c>
      <c r="I2090" s="47">
        <v>27.771429999999999</v>
      </c>
      <c r="Z2090" s="15"/>
      <c r="AA2090" s="15"/>
    </row>
    <row r="2091" spans="8:27" x14ac:dyDescent="0.25">
      <c r="H2091" s="47">
        <v>52.650100000000002</v>
      </c>
      <c r="I2091" s="47">
        <v>24.25714</v>
      </c>
      <c r="Z2091" s="15"/>
      <c r="AA2091" s="15"/>
    </row>
    <row r="2092" spans="8:27" x14ac:dyDescent="0.25">
      <c r="H2092" s="47">
        <v>52.6706</v>
      </c>
      <c r="I2092" s="47">
        <v>29.342860000000002</v>
      </c>
      <c r="Z2092" s="15"/>
      <c r="AA2092" s="15"/>
    </row>
    <row r="2093" spans="8:27" x14ac:dyDescent="0.25">
      <c r="H2093" s="47">
        <v>52.691000000000003</v>
      </c>
      <c r="I2093" s="47">
        <v>34.428570000000001</v>
      </c>
      <c r="Z2093" s="15"/>
      <c r="AA2093" s="15"/>
    </row>
    <row r="2094" spans="8:27" x14ac:dyDescent="0.25">
      <c r="H2094" s="47">
        <v>52.711399999999998</v>
      </c>
      <c r="I2094" s="47">
        <v>36.914290000000001</v>
      </c>
      <c r="Z2094" s="15"/>
      <c r="AA2094" s="15"/>
    </row>
    <row r="2095" spans="8:27" x14ac:dyDescent="0.25">
      <c r="H2095" s="47">
        <v>52.731900000000003</v>
      </c>
      <c r="I2095" s="47">
        <v>34.028570000000002</v>
      </c>
      <c r="Z2095" s="15"/>
      <c r="AA2095" s="15"/>
    </row>
    <row r="2096" spans="8:27" x14ac:dyDescent="0.25">
      <c r="H2096" s="47">
        <v>52.752299999999998</v>
      </c>
      <c r="I2096" s="47">
        <v>33.428570000000001</v>
      </c>
      <c r="Z2096" s="15"/>
      <c r="AA2096" s="15"/>
    </row>
    <row r="2097" spans="8:27" x14ac:dyDescent="0.25">
      <c r="H2097" s="47">
        <v>52.772799999999997</v>
      </c>
      <c r="I2097" s="47">
        <v>30</v>
      </c>
      <c r="Z2097" s="15"/>
      <c r="AA2097" s="15"/>
    </row>
    <row r="2098" spans="8:27" x14ac:dyDescent="0.25">
      <c r="H2098" s="47">
        <v>52.793199999999999</v>
      </c>
      <c r="I2098" s="47">
        <v>28.11429</v>
      </c>
      <c r="Z2098" s="15"/>
      <c r="AA2098" s="15"/>
    </row>
    <row r="2099" spans="8:27" x14ac:dyDescent="0.25">
      <c r="H2099" s="47">
        <v>52.813699999999997</v>
      </c>
      <c r="I2099" s="47">
        <v>30.11429</v>
      </c>
      <c r="Z2099" s="15"/>
      <c r="AA2099" s="15"/>
    </row>
    <row r="2100" spans="8:27" x14ac:dyDescent="0.25">
      <c r="H2100" s="47">
        <v>52.834099999999999</v>
      </c>
      <c r="I2100" s="47">
        <v>33.799999999999997</v>
      </c>
      <c r="Z2100" s="15"/>
      <c r="AA2100" s="15"/>
    </row>
    <row r="2101" spans="8:27" x14ac:dyDescent="0.25">
      <c r="H2101" s="47">
        <v>52.854599999999998</v>
      </c>
      <c r="I2101" s="47">
        <v>36.857140000000001</v>
      </c>
      <c r="Z2101" s="15"/>
      <c r="AA2101" s="15"/>
    </row>
    <row r="2102" spans="8:27" x14ac:dyDescent="0.25">
      <c r="H2102" s="47">
        <v>52.875</v>
      </c>
      <c r="I2102" s="47">
        <v>33.657139999999998</v>
      </c>
      <c r="Z2102" s="15"/>
      <c r="AA2102" s="15"/>
    </row>
    <row r="2103" spans="8:27" x14ac:dyDescent="0.25">
      <c r="H2103" s="47">
        <v>52.895499999999998</v>
      </c>
      <c r="I2103" s="47">
        <v>30.74286</v>
      </c>
      <c r="Z2103" s="15"/>
      <c r="AA2103" s="15"/>
    </row>
    <row r="2104" spans="8:27" x14ac:dyDescent="0.25">
      <c r="H2104" s="47">
        <v>52.915900000000001</v>
      </c>
      <c r="I2104" s="47">
        <v>29.542860000000001</v>
      </c>
      <c r="Z2104" s="15"/>
      <c r="AA2104" s="15"/>
    </row>
    <row r="2105" spans="8:27" x14ac:dyDescent="0.25">
      <c r="H2105" s="47">
        <v>52.936399999999999</v>
      </c>
      <c r="I2105" s="47">
        <v>31.514289999999999</v>
      </c>
      <c r="Z2105" s="15"/>
      <c r="AA2105" s="15"/>
    </row>
    <row r="2106" spans="8:27" x14ac:dyDescent="0.25">
      <c r="H2106" s="47">
        <v>52.956800000000001</v>
      </c>
      <c r="I2106" s="47">
        <v>30.68571</v>
      </c>
      <c r="Z2106" s="15"/>
      <c r="AA2106" s="15"/>
    </row>
    <row r="2107" spans="8:27" x14ac:dyDescent="0.25">
      <c r="H2107" s="47">
        <v>52.977200000000003</v>
      </c>
      <c r="I2107" s="47">
        <v>29.171430000000001</v>
      </c>
      <c r="Z2107" s="15"/>
      <c r="AA2107" s="15"/>
    </row>
    <row r="2108" spans="8:27" x14ac:dyDescent="0.25">
      <c r="H2108" s="47">
        <v>52.997700000000002</v>
      </c>
      <c r="I2108" s="47">
        <v>29.62857</v>
      </c>
      <c r="Z2108" s="15"/>
      <c r="AA2108" s="15"/>
    </row>
    <row r="2109" spans="8:27" x14ac:dyDescent="0.25">
      <c r="H2109" s="47">
        <v>53.018099999999997</v>
      </c>
      <c r="I2109" s="47">
        <v>24.68571</v>
      </c>
      <c r="Z2109" s="15"/>
      <c r="AA2109" s="15"/>
    </row>
    <row r="2110" spans="8:27" x14ac:dyDescent="0.25">
      <c r="H2110" s="47">
        <v>53.038600000000002</v>
      </c>
      <c r="I2110" s="47">
        <v>26.2</v>
      </c>
      <c r="Z2110" s="15"/>
      <c r="AA2110" s="15"/>
    </row>
    <row r="2111" spans="8:27" x14ac:dyDescent="0.25">
      <c r="H2111" s="47">
        <v>53.058999999999997</v>
      </c>
      <c r="I2111" s="47">
        <v>29.485710000000001</v>
      </c>
      <c r="Z2111" s="15"/>
      <c r="AA2111" s="15"/>
    </row>
    <row r="2112" spans="8:27" x14ac:dyDescent="0.25">
      <c r="H2112" s="47">
        <v>53.079500000000003</v>
      </c>
      <c r="I2112" s="47">
        <v>30.828569999999999</v>
      </c>
      <c r="Z2112" s="15"/>
      <c r="AA2112" s="15"/>
    </row>
    <row r="2113" spans="8:27" x14ac:dyDescent="0.25">
      <c r="H2113" s="47">
        <v>53.099899999999998</v>
      </c>
      <c r="I2113" s="47">
        <v>32.457140000000003</v>
      </c>
      <c r="Z2113" s="15"/>
      <c r="AA2113" s="15"/>
    </row>
    <row r="2114" spans="8:27" x14ac:dyDescent="0.25">
      <c r="H2114" s="47">
        <v>53.120399999999997</v>
      </c>
      <c r="I2114" s="47">
        <v>31.228570000000001</v>
      </c>
      <c r="Z2114" s="15"/>
      <c r="AA2114" s="15"/>
    </row>
    <row r="2115" spans="8:27" x14ac:dyDescent="0.25">
      <c r="H2115" s="47">
        <v>53.140799999999999</v>
      </c>
      <c r="I2115" s="47">
        <v>27.37143</v>
      </c>
      <c r="Z2115" s="15"/>
      <c r="AA2115" s="15"/>
    </row>
    <row r="2116" spans="8:27" x14ac:dyDescent="0.25">
      <c r="H2116" s="47">
        <v>53.161299999999997</v>
      </c>
      <c r="I2116" s="47">
        <v>25.2</v>
      </c>
      <c r="Z2116" s="15"/>
      <c r="AA2116" s="15"/>
    </row>
    <row r="2117" spans="8:27" x14ac:dyDescent="0.25">
      <c r="H2117" s="47">
        <v>53.181699999999999</v>
      </c>
      <c r="I2117" s="47">
        <v>25.94286</v>
      </c>
      <c r="Z2117" s="15"/>
      <c r="AA2117" s="15"/>
    </row>
    <row r="2118" spans="8:27" x14ac:dyDescent="0.25">
      <c r="H2118" s="47">
        <v>53.202100000000002</v>
      </c>
      <c r="I2118" s="47">
        <v>23.94286</v>
      </c>
      <c r="Z2118" s="15"/>
      <c r="AA2118" s="15"/>
    </row>
    <row r="2119" spans="8:27" x14ac:dyDescent="0.25">
      <c r="H2119" s="47">
        <v>53.2226</v>
      </c>
      <c r="I2119" s="47">
        <v>28.142859999999999</v>
      </c>
      <c r="Z2119" s="15"/>
      <c r="AA2119" s="15"/>
    </row>
    <row r="2120" spans="8:27" x14ac:dyDescent="0.25">
      <c r="H2120" s="47">
        <v>53.243000000000002</v>
      </c>
      <c r="I2120" s="47">
        <v>30.37143</v>
      </c>
      <c r="Z2120" s="15"/>
      <c r="AA2120" s="15"/>
    </row>
    <row r="2121" spans="8:27" x14ac:dyDescent="0.25">
      <c r="H2121" s="47">
        <v>53.263500000000001</v>
      </c>
      <c r="I2121" s="47">
        <v>26</v>
      </c>
      <c r="Z2121" s="15"/>
      <c r="AA2121" s="15"/>
    </row>
    <row r="2122" spans="8:27" x14ac:dyDescent="0.25">
      <c r="H2122" s="47">
        <v>53.283900000000003</v>
      </c>
      <c r="I2122" s="47">
        <v>24.74286</v>
      </c>
      <c r="Z2122" s="15"/>
      <c r="AA2122" s="15"/>
    </row>
    <row r="2123" spans="8:27" x14ac:dyDescent="0.25">
      <c r="H2123" s="47">
        <v>53.304400000000001</v>
      </c>
      <c r="I2123" s="47">
        <v>35.4</v>
      </c>
      <c r="Z2123" s="15"/>
      <c r="AA2123" s="15"/>
    </row>
    <row r="2124" spans="8:27" x14ac:dyDescent="0.25">
      <c r="H2124" s="47">
        <v>53.324800000000003</v>
      </c>
      <c r="I2124" s="47">
        <v>36.428570000000001</v>
      </c>
      <c r="Z2124" s="15"/>
      <c r="AA2124" s="15"/>
    </row>
    <row r="2125" spans="8:27" x14ac:dyDescent="0.25">
      <c r="H2125" s="47">
        <v>53.345300000000002</v>
      </c>
      <c r="I2125" s="47">
        <v>28.11429</v>
      </c>
      <c r="Z2125" s="15"/>
      <c r="AA2125" s="15"/>
    </row>
    <row r="2126" spans="8:27" x14ac:dyDescent="0.25">
      <c r="H2126" s="47">
        <v>53.365699999999997</v>
      </c>
      <c r="I2126" s="47">
        <v>27.11429</v>
      </c>
      <c r="Z2126" s="15"/>
      <c r="AA2126" s="15"/>
    </row>
    <row r="2127" spans="8:27" x14ac:dyDescent="0.25">
      <c r="H2127" s="47">
        <v>53.386200000000002</v>
      </c>
      <c r="I2127" s="47">
        <v>32.200000000000003</v>
      </c>
      <c r="Z2127" s="15"/>
      <c r="AA2127" s="15"/>
    </row>
    <row r="2128" spans="8:27" x14ac:dyDescent="0.25">
      <c r="H2128" s="47">
        <v>53.406599999999997</v>
      </c>
      <c r="I2128" s="47">
        <v>30.31429</v>
      </c>
      <c r="Z2128" s="15"/>
      <c r="AA2128" s="15"/>
    </row>
    <row r="2129" spans="8:27" x14ac:dyDescent="0.25">
      <c r="H2129" s="47">
        <v>53.427100000000003</v>
      </c>
      <c r="I2129" s="47">
        <v>29.514289999999999</v>
      </c>
      <c r="Z2129" s="15"/>
      <c r="AA2129" s="15"/>
    </row>
    <row r="2130" spans="8:27" x14ac:dyDescent="0.25">
      <c r="H2130" s="47">
        <v>53.447499999999998</v>
      </c>
      <c r="I2130" s="47">
        <v>32.142859999999999</v>
      </c>
      <c r="Z2130" s="15"/>
      <c r="AA2130" s="15"/>
    </row>
    <row r="2131" spans="8:27" x14ac:dyDescent="0.25">
      <c r="H2131" s="47">
        <v>53.4679</v>
      </c>
      <c r="I2131" s="47">
        <v>30.285710000000002</v>
      </c>
      <c r="Z2131" s="15"/>
      <c r="AA2131" s="15"/>
    </row>
    <row r="2132" spans="8:27" x14ac:dyDescent="0.25">
      <c r="H2132" s="47">
        <v>53.488399999999999</v>
      </c>
      <c r="I2132" s="47">
        <v>28.05714</v>
      </c>
      <c r="Z2132" s="15"/>
      <c r="AA2132" s="15"/>
    </row>
    <row r="2133" spans="8:27" x14ac:dyDescent="0.25">
      <c r="H2133" s="47">
        <v>53.508800000000001</v>
      </c>
      <c r="I2133" s="47">
        <v>29.4</v>
      </c>
      <c r="Z2133" s="15"/>
      <c r="AA2133" s="15"/>
    </row>
    <row r="2134" spans="8:27" x14ac:dyDescent="0.25">
      <c r="H2134" s="47">
        <v>53.529299999999999</v>
      </c>
      <c r="I2134" s="47">
        <v>26.142859999999999</v>
      </c>
      <c r="Z2134" s="15"/>
      <c r="AA2134" s="15"/>
    </row>
    <row r="2135" spans="8:27" x14ac:dyDescent="0.25">
      <c r="H2135" s="47">
        <v>53.549700000000001</v>
      </c>
      <c r="I2135" s="47">
        <v>23.25714</v>
      </c>
      <c r="Z2135" s="15"/>
      <c r="AA2135" s="15"/>
    </row>
    <row r="2136" spans="8:27" x14ac:dyDescent="0.25">
      <c r="H2136" s="47">
        <v>53.5702</v>
      </c>
      <c r="I2136" s="47">
        <v>28.485710000000001</v>
      </c>
      <c r="Z2136" s="15"/>
      <c r="AA2136" s="15"/>
    </row>
    <row r="2137" spans="8:27" x14ac:dyDescent="0.25">
      <c r="H2137" s="47">
        <v>53.590600000000002</v>
      </c>
      <c r="I2137" s="47">
        <v>29.914290000000001</v>
      </c>
      <c r="Z2137" s="15"/>
      <c r="AA2137" s="15"/>
    </row>
    <row r="2138" spans="8:27" x14ac:dyDescent="0.25">
      <c r="H2138" s="47">
        <v>53.6111</v>
      </c>
      <c r="I2138" s="47">
        <v>27.828569999999999</v>
      </c>
      <c r="Z2138" s="15"/>
      <c r="AA2138" s="15"/>
    </row>
    <row r="2139" spans="8:27" x14ac:dyDescent="0.25">
      <c r="H2139" s="47">
        <v>53.631500000000003</v>
      </c>
      <c r="I2139" s="47">
        <v>24.542860000000001</v>
      </c>
      <c r="Z2139" s="15"/>
      <c r="AA2139" s="15"/>
    </row>
    <row r="2140" spans="8:27" x14ac:dyDescent="0.25">
      <c r="H2140" s="47">
        <v>53.652000000000001</v>
      </c>
      <c r="I2140" s="47">
        <v>27.25714</v>
      </c>
      <c r="Z2140" s="15"/>
      <c r="AA2140" s="15"/>
    </row>
    <row r="2141" spans="8:27" x14ac:dyDescent="0.25">
      <c r="H2141" s="47">
        <v>53.672400000000003</v>
      </c>
      <c r="I2141" s="47">
        <v>24.62857</v>
      </c>
      <c r="Z2141" s="15"/>
      <c r="AA2141" s="15"/>
    </row>
    <row r="2142" spans="8:27" x14ac:dyDescent="0.25">
      <c r="H2142" s="47">
        <v>53.692799999999998</v>
      </c>
      <c r="I2142" s="47">
        <v>26</v>
      </c>
      <c r="Z2142" s="15"/>
      <c r="AA2142" s="15"/>
    </row>
    <row r="2143" spans="8:27" x14ac:dyDescent="0.25">
      <c r="H2143" s="47">
        <v>53.713299999999997</v>
      </c>
      <c r="I2143" s="47">
        <v>27.8</v>
      </c>
      <c r="Z2143" s="15"/>
      <c r="AA2143" s="15"/>
    </row>
    <row r="2144" spans="8:27" x14ac:dyDescent="0.25">
      <c r="H2144" s="47">
        <v>53.733699999999999</v>
      </c>
      <c r="I2144" s="47">
        <v>28.542860000000001</v>
      </c>
      <c r="Z2144" s="15"/>
      <c r="AA2144" s="15"/>
    </row>
    <row r="2145" spans="8:27" x14ac:dyDescent="0.25">
      <c r="H2145" s="47">
        <v>53.754199999999997</v>
      </c>
      <c r="I2145" s="47">
        <v>25.828569999999999</v>
      </c>
      <c r="Z2145" s="15"/>
      <c r="AA2145" s="15"/>
    </row>
    <row r="2146" spans="8:27" x14ac:dyDescent="0.25">
      <c r="H2146" s="47">
        <v>53.7746</v>
      </c>
      <c r="I2146" s="47">
        <v>27.94286</v>
      </c>
      <c r="Z2146" s="15"/>
      <c r="AA2146" s="15"/>
    </row>
    <row r="2147" spans="8:27" x14ac:dyDescent="0.25">
      <c r="H2147" s="47">
        <v>53.795099999999998</v>
      </c>
      <c r="I2147" s="47">
        <v>34.142859999999999</v>
      </c>
      <c r="Z2147" s="15"/>
      <c r="AA2147" s="15"/>
    </row>
    <row r="2148" spans="8:27" x14ac:dyDescent="0.25">
      <c r="H2148" s="47">
        <v>53.8155</v>
      </c>
      <c r="I2148" s="47">
        <v>29.88571</v>
      </c>
      <c r="Z2148" s="15"/>
      <c r="AA2148" s="15"/>
    </row>
    <row r="2149" spans="8:27" x14ac:dyDescent="0.25">
      <c r="H2149" s="47">
        <v>53.835999999999999</v>
      </c>
      <c r="I2149" s="47">
        <v>28.2</v>
      </c>
      <c r="Z2149" s="15"/>
      <c r="AA2149" s="15"/>
    </row>
    <row r="2150" spans="8:27" x14ac:dyDescent="0.25">
      <c r="H2150" s="47">
        <v>53.856400000000001</v>
      </c>
      <c r="I2150" s="47">
        <v>29.4</v>
      </c>
      <c r="Z2150" s="15"/>
      <c r="AA2150" s="15"/>
    </row>
    <row r="2151" spans="8:27" x14ac:dyDescent="0.25">
      <c r="H2151" s="47">
        <v>53.876899999999999</v>
      </c>
      <c r="I2151" s="47">
        <v>27.74286</v>
      </c>
      <c r="Z2151" s="15"/>
      <c r="AA2151" s="15"/>
    </row>
    <row r="2152" spans="8:27" x14ac:dyDescent="0.25">
      <c r="H2152" s="47">
        <v>53.897300000000001</v>
      </c>
      <c r="I2152" s="47">
        <v>23.31429</v>
      </c>
      <c r="Z2152" s="15"/>
      <c r="AA2152" s="15"/>
    </row>
    <row r="2153" spans="8:27" x14ac:dyDescent="0.25">
      <c r="H2153" s="47">
        <v>53.9178</v>
      </c>
      <c r="I2153" s="47">
        <v>27</v>
      </c>
      <c r="Z2153" s="15"/>
      <c r="AA2153" s="15"/>
    </row>
    <row r="2154" spans="8:27" x14ac:dyDescent="0.25">
      <c r="H2154" s="47">
        <v>53.938200000000002</v>
      </c>
      <c r="I2154" s="47">
        <v>31.68571</v>
      </c>
      <c r="Z2154" s="15"/>
      <c r="AA2154" s="15"/>
    </row>
    <row r="2155" spans="8:27" x14ac:dyDescent="0.25">
      <c r="H2155" s="47">
        <v>53.958599999999997</v>
      </c>
      <c r="I2155" s="47">
        <v>31.457139999999999</v>
      </c>
      <c r="Z2155" s="15"/>
      <c r="AA2155" s="15"/>
    </row>
    <row r="2156" spans="8:27" x14ac:dyDescent="0.25">
      <c r="H2156" s="47">
        <v>53.979100000000003</v>
      </c>
      <c r="I2156" s="47">
        <v>30.514289999999999</v>
      </c>
      <c r="Z2156" s="15"/>
      <c r="AA2156" s="15"/>
    </row>
    <row r="2157" spans="8:27" x14ac:dyDescent="0.25">
      <c r="H2157" s="47">
        <v>53.999499999999998</v>
      </c>
      <c r="I2157" s="47">
        <v>30.2</v>
      </c>
      <c r="Z2157" s="15"/>
      <c r="AA2157" s="15"/>
    </row>
    <row r="2158" spans="8:27" x14ac:dyDescent="0.25">
      <c r="H2158" s="47">
        <v>54.02</v>
      </c>
      <c r="I2158" s="47">
        <v>30.228570000000001</v>
      </c>
      <c r="Z2158" s="15"/>
      <c r="AA2158" s="15"/>
    </row>
    <row r="2159" spans="8:27" x14ac:dyDescent="0.25">
      <c r="H2159" s="47">
        <v>54.040399999999998</v>
      </c>
      <c r="I2159" s="47">
        <v>29.37143</v>
      </c>
      <c r="Z2159" s="15"/>
      <c r="AA2159" s="15"/>
    </row>
    <row r="2160" spans="8:27" x14ac:dyDescent="0.25">
      <c r="H2160" s="47">
        <v>54.060899999999997</v>
      </c>
      <c r="I2160" s="47">
        <v>28.514289999999999</v>
      </c>
      <c r="Z2160" s="15"/>
      <c r="AA2160" s="15"/>
    </row>
    <row r="2161" spans="8:27" x14ac:dyDescent="0.25">
      <c r="H2161" s="47">
        <v>54.081299999999999</v>
      </c>
      <c r="I2161" s="47">
        <v>24.142859999999999</v>
      </c>
      <c r="Z2161" s="15"/>
      <c r="AA2161" s="15"/>
    </row>
    <row r="2162" spans="8:27" x14ac:dyDescent="0.25">
      <c r="H2162" s="47">
        <v>54.101799999999997</v>
      </c>
      <c r="I2162" s="47">
        <v>24.4</v>
      </c>
      <c r="Z2162" s="15"/>
      <c r="AA2162" s="15"/>
    </row>
    <row r="2163" spans="8:27" x14ac:dyDescent="0.25">
      <c r="H2163" s="47">
        <v>54.122199999999999</v>
      </c>
      <c r="I2163" s="47">
        <v>26.6</v>
      </c>
      <c r="Z2163" s="15"/>
      <c r="AA2163" s="15"/>
    </row>
    <row r="2164" spans="8:27" x14ac:dyDescent="0.25">
      <c r="H2164" s="47">
        <v>54.142699999999998</v>
      </c>
      <c r="I2164" s="47">
        <v>29.971430000000002</v>
      </c>
      <c r="Z2164" s="15"/>
      <c r="AA2164" s="15"/>
    </row>
    <row r="2165" spans="8:27" x14ac:dyDescent="0.25">
      <c r="H2165" s="47">
        <v>54.1631</v>
      </c>
      <c r="I2165" s="47">
        <v>25.485710000000001</v>
      </c>
      <c r="Z2165" s="15"/>
      <c r="AA2165" s="15"/>
    </row>
    <row r="2166" spans="8:27" x14ac:dyDescent="0.25">
      <c r="H2166" s="47">
        <v>54.183500000000002</v>
      </c>
      <c r="I2166" s="47">
        <v>22.94286</v>
      </c>
      <c r="Z2166" s="15"/>
      <c r="AA2166" s="15"/>
    </row>
    <row r="2167" spans="8:27" x14ac:dyDescent="0.25">
      <c r="H2167" s="47">
        <v>54.204000000000001</v>
      </c>
      <c r="I2167" s="47">
        <v>24.8</v>
      </c>
      <c r="Z2167" s="15"/>
      <c r="AA2167" s="15"/>
    </row>
    <row r="2168" spans="8:27" x14ac:dyDescent="0.25">
      <c r="H2168" s="47">
        <v>54.224400000000003</v>
      </c>
      <c r="I2168" s="47">
        <v>31.74286</v>
      </c>
      <c r="Z2168" s="15"/>
      <c r="AA2168" s="15"/>
    </row>
    <row r="2169" spans="8:27" x14ac:dyDescent="0.25">
      <c r="H2169" s="47">
        <v>54.244900000000001</v>
      </c>
      <c r="I2169" s="47">
        <v>31.37143</v>
      </c>
      <c r="Z2169" s="15"/>
      <c r="AA2169" s="15"/>
    </row>
    <row r="2170" spans="8:27" x14ac:dyDescent="0.25">
      <c r="H2170" s="47">
        <v>54.265300000000003</v>
      </c>
      <c r="I2170" s="47">
        <v>31.771429999999999</v>
      </c>
      <c r="Z2170" s="15"/>
      <c r="AA2170" s="15"/>
    </row>
    <row r="2171" spans="8:27" x14ac:dyDescent="0.25">
      <c r="H2171" s="47">
        <v>54.285800000000002</v>
      </c>
      <c r="I2171" s="47">
        <v>29.085709999999999</v>
      </c>
      <c r="Z2171" s="15"/>
      <c r="AA2171" s="15"/>
    </row>
    <row r="2172" spans="8:27" x14ac:dyDescent="0.25">
      <c r="H2172" s="47">
        <v>54.306199999999997</v>
      </c>
      <c r="I2172" s="47">
        <v>38.371429999999997</v>
      </c>
      <c r="Z2172" s="15"/>
      <c r="AA2172" s="15"/>
    </row>
    <row r="2173" spans="8:27" x14ac:dyDescent="0.25">
      <c r="H2173" s="47">
        <v>54.326700000000002</v>
      </c>
      <c r="I2173" s="47">
        <v>36.885710000000003</v>
      </c>
      <c r="Z2173" s="15"/>
      <c r="AA2173" s="15"/>
    </row>
    <row r="2174" spans="8:27" x14ac:dyDescent="0.25">
      <c r="H2174" s="47">
        <v>54.347099999999998</v>
      </c>
      <c r="I2174" s="47">
        <v>30.11429</v>
      </c>
      <c r="Z2174" s="15"/>
      <c r="AA2174" s="15"/>
    </row>
    <row r="2175" spans="8:27" x14ac:dyDescent="0.25">
      <c r="H2175" s="47">
        <v>54.367600000000003</v>
      </c>
      <c r="I2175" s="47">
        <v>24.657139999999998</v>
      </c>
      <c r="Z2175" s="15"/>
      <c r="AA2175" s="15"/>
    </row>
    <row r="2176" spans="8:27" x14ac:dyDescent="0.25">
      <c r="H2176" s="47">
        <v>54.387999999999998</v>
      </c>
      <c r="I2176" s="47">
        <v>33.6</v>
      </c>
      <c r="Z2176" s="15"/>
      <c r="AA2176" s="15"/>
    </row>
    <row r="2177" spans="8:27" x14ac:dyDescent="0.25">
      <c r="H2177" s="47">
        <v>54.408499999999997</v>
      </c>
      <c r="I2177" s="47">
        <v>37.74286</v>
      </c>
      <c r="Z2177" s="15"/>
      <c r="AA2177" s="15"/>
    </row>
    <row r="2178" spans="8:27" x14ac:dyDescent="0.25">
      <c r="H2178" s="47">
        <v>54.428899999999999</v>
      </c>
      <c r="I2178" s="47">
        <v>32.714289999999998</v>
      </c>
      <c r="Z2178" s="15"/>
      <c r="AA2178" s="15"/>
    </row>
    <row r="2179" spans="8:27" x14ac:dyDescent="0.25">
      <c r="H2179" s="47">
        <v>54.449300000000001</v>
      </c>
      <c r="I2179" s="47">
        <v>28.428570000000001</v>
      </c>
      <c r="Z2179" s="15"/>
      <c r="AA2179" s="15"/>
    </row>
    <row r="2180" spans="8:27" x14ac:dyDescent="0.25">
      <c r="H2180" s="47">
        <v>54.469799999999999</v>
      </c>
      <c r="I2180" s="47">
        <v>23.74286</v>
      </c>
      <c r="Z2180" s="15"/>
      <c r="AA2180" s="15"/>
    </row>
    <row r="2181" spans="8:27" x14ac:dyDescent="0.25">
      <c r="H2181" s="47">
        <v>54.490200000000002</v>
      </c>
      <c r="I2181" s="47">
        <v>26.828569999999999</v>
      </c>
      <c r="Z2181" s="15"/>
      <c r="AA2181" s="15"/>
    </row>
    <row r="2182" spans="8:27" x14ac:dyDescent="0.25">
      <c r="H2182" s="47">
        <v>54.5107</v>
      </c>
      <c r="I2182" s="47">
        <v>27.6</v>
      </c>
      <c r="Z2182" s="15"/>
      <c r="AA2182" s="15"/>
    </row>
    <row r="2183" spans="8:27" x14ac:dyDescent="0.25">
      <c r="H2183" s="47">
        <v>54.531100000000002</v>
      </c>
      <c r="I2183" s="47">
        <v>28.485710000000001</v>
      </c>
      <c r="Z2183" s="15"/>
      <c r="AA2183" s="15"/>
    </row>
    <row r="2184" spans="8:27" x14ac:dyDescent="0.25">
      <c r="H2184" s="47">
        <v>54.551600000000001</v>
      </c>
      <c r="I2184" s="47">
        <v>23.68571</v>
      </c>
      <c r="Z2184" s="15"/>
      <c r="AA2184" s="15"/>
    </row>
    <row r="2185" spans="8:27" x14ac:dyDescent="0.25">
      <c r="H2185" s="47">
        <v>54.572000000000003</v>
      </c>
      <c r="I2185" s="47">
        <v>28.68571</v>
      </c>
      <c r="Z2185" s="15"/>
      <c r="AA2185" s="15"/>
    </row>
    <row r="2186" spans="8:27" x14ac:dyDescent="0.25">
      <c r="H2186" s="47">
        <v>54.592500000000001</v>
      </c>
      <c r="I2186" s="47">
        <v>27.457139999999999</v>
      </c>
      <c r="Z2186" s="15"/>
      <c r="AA2186" s="15"/>
    </row>
    <row r="2187" spans="8:27" x14ac:dyDescent="0.25">
      <c r="H2187" s="47">
        <v>54.612900000000003</v>
      </c>
      <c r="I2187" s="47">
        <v>28.485710000000001</v>
      </c>
      <c r="Z2187" s="15"/>
      <c r="AA2187" s="15"/>
    </row>
    <row r="2188" spans="8:27" x14ac:dyDescent="0.25">
      <c r="H2188" s="47">
        <v>54.633400000000002</v>
      </c>
      <c r="I2188" s="47">
        <v>27.028569999999998</v>
      </c>
      <c r="Z2188" s="15"/>
      <c r="AA2188" s="15"/>
    </row>
    <row r="2189" spans="8:27" x14ac:dyDescent="0.25">
      <c r="H2189" s="47">
        <v>54.653799999999997</v>
      </c>
      <c r="I2189" s="47">
        <v>32.6</v>
      </c>
      <c r="Z2189" s="15"/>
      <c r="AA2189" s="15"/>
    </row>
    <row r="2190" spans="8:27" x14ac:dyDescent="0.25">
      <c r="H2190" s="47">
        <v>54.674300000000002</v>
      </c>
      <c r="I2190" s="47">
        <v>33.4</v>
      </c>
      <c r="Z2190" s="15"/>
      <c r="AA2190" s="15"/>
    </row>
    <row r="2191" spans="8:27" x14ac:dyDescent="0.25">
      <c r="H2191" s="47">
        <v>54.694699999999997</v>
      </c>
      <c r="I2191" s="47">
        <v>28.62857</v>
      </c>
      <c r="Z2191" s="15"/>
      <c r="AA2191" s="15"/>
    </row>
    <row r="2192" spans="8:27" x14ac:dyDescent="0.25">
      <c r="H2192" s="47">
        <v>54.7151</v>
      </c>
      <c r="I2192" s="47">
        <v>25.171430000000001</v>
      </c>
      <c r="Z2192" s="15"/>
      <c r="AA2192" s="15"/>
    </row>
    <row r="2193" spans="8:27" x14ac:dyDescent="0.25">
      <c r="H2193" s="47">
        <v>54.735599999999998</v>
      </c>
      <c r="I2193" s="47">
        <v>26.285710000000002</v>
      </c>
      <c r="Z2193" s="15"/>
      <c r="AA2193" s="15"/>
    </row>
    <row r="2194" spans="8:27" x14ac:dyDescent="0.25">
      <c r="H2194" s="47">
        <v>54.756</v>
      </c>
      <c r="I2194" s="47">
        <v>28.05714</v>
      </c>
      <c r="Z2194" s="15"/>
      <c r="AA2194" s="15"/>
    </row>
    <row r="2195" spans="8:27" x14ac:dyDescent="0.25">
      <c r="H2195" s="47">
        <v>54.776499999999999</v>
      </c>
      <c r="I2195" s="47">
        <v>28.228570000000001</v>
      </c>
      <c r="Z2195" s="15"/>
      <c r="AA2195" s="15"/>
    </row>
    <row r="2196" spans="8:27" x14ac:dyDescent="0.25">
      <c r="H2196" s="47">
        <v>54.796900000000001</v>
      </c>
      <c r="I2196" s="47">
        <v>28.857140000000001</v>
      </c>
      <c r="Z2196" s="15"/>
      <c r="AA2196" s="15"/>
    </row>
    <row r="2197" spans="8:27" x14ac:dyDescent="0.25">
      <c r="H2197" s="47">
        <v>54.817399999999999</v>
      </c>
      <c r="I2197" s="47">
        <v>32.4</v>
      </c>
      <c r="Z2197" s="15"/>
      <c r="AA2197" s="15"/>
    </row>
    <row r="2198" spans="8:27" x14ac:dyDescent="0.25">
      <c r="H2198" s="47">
        <v>54.837800000000001</v>
      </c>
      <c r="I2198" s="47">
        <v>29.11429</v>
      </c>
      <c r="Z2198" s="15"/>
      <c r="AA2198" s="15"/>
    </row>
    <row r="2199" spans="8:27" x14ac:dyDescent="0.25">
      <c r="H2199" s="47">
        <v>54.8583</v>
      </c>
      <c r="I2199" s="47">
        <v>34.571429999999999</v>
      </c>
      <c r="Z2199" s="15"/>
      <c r="AA2199" s="15"/>
    </row>
    <row r="2200" spans="8:27" x14ac:dyDescent="0.25">
      <c r="H2200" s="47">
        <v>54.878700000000002</v>
      </c>
      <c r="I2200" s="47">
        <v>37.085709999999999</v>
      </c>
      <c r="Z2200" s="15"/>
      <c r="AA2200" s="15"/>
    </row>
    <row r="2201" spans="8:27" x14ac:dyDescent="0.25">
      <c r="H2201" s="47">
        <v>54.8992</v>
      </c>
      <c r="I2201" s="47">
        <v>38.714289999999998</v>
      </c>
      <c r="Z2201" s="15"/>
      <c r="AA2201" s="15"/>
    </row>
    <row r="2202" spans="8:27" x14ac:dyDescent="0.25">
      <c r="H2202" s="47">
        <v>54.919600000000003</v>
      </c>
      <c r="I2202" s="47">
        <v>33.657139999999998</v>
      </c>
      <c r="Z2202" s="15"/>
      <c r="AA2202" s="15"/>
    </row>
    <row r="2203" spans="8:27" x14ac:dyDescent="0.25">
      <c r="H2203" s="47">
        <v>54.94</v>
      </c>
      <c r="I2203" s="47">
        <v>32.771430000000002</v>
      </c>
      <c r="Z2203" s="15"/>
      <c r="AA2203" s="15"/>
    </row>
    <row r="2204" spans="8:27" x14ac:dyDescent="0.25">
      <c r="H2204" s="47">
        <v>54.960500000000003</v>
      </c>
      <c r="I2204" s="47">
        <v>33.6</v>
      </c>
      <c r="Z2204" s="15"/>
      <c r="AA2204" s="15"/>
    </row>
    <row r="2205" spans="8:27" x14ac:dyDescent="0.25">
      <c r="H2205" s="47">
        <v>54.980899999999998</v>
      </c>
      <c r="I2205" s="47">
        <v>34.571429999999999</v>
      </c>
      <c r="Z2205" s="15"/>
      <c r="AA2205" s="15"/>
    </row>
    <row r="2206" spans="8:27" x14ac:dyDescent="0.25">
      <c r="H2206" s="47">
        <v>55.001399999999997</v>
      </c>
      <c r="I2206" s="47">
        <v>39.342860000000002</v>
      </c>
      <c r="Z2206" s="15"/>
      <c r="AA2206" s="15"/>
    </row>
    <row r="2207" spans="8:27" x14ac:dyDescent="0.25">
      <c r="H2207" s="47">
        <v>55.021799999999999</v>
      </c>
      <c r="I2207" s="47">
        <v>36.628570000000003</v>
      </c>
      <c r="Z2207" s="15"/>
      <c r="AA2207" s="15"/>
    </row>
    <row r="2208" spans="8:27" x14ac:dyDescent="0.25">
      <c r="H2208" s="47">
        <v>55.042299999999997</v>
      </c>
      <c r="I2208" s="47">
        <v>35.542859999999997</v>
      </c>
      <c r="Z2208" s="15"/>
      <c r="AA2208" s="15"/>
    </row>
    <row r="2209" spans="8:27" x14ac:dyDescent="0.25">
      <c r="H2209" s="47">
        <v>55.0627</v>
      </c>
      <c r="I2209" s="47">
        <v>31.228570000000001</v>
      </c>
      <c r="Z2209" s="15"/>
      <c r="AA2209" s="15"/>
    </row>
    <row r="2210" spans="8:27" x14ac:dyDescent="0.25">
      <c r="H2210" s="47">
        <v>55.083199999999998</v>
      </c>
      <c r="I2210" s="47">
        <v>32.514290000000003</v>
      </c>
      <c r="Z2210" s="15"/>
      <c r="AA2210" s="15"/>
    </row>
    <row r="2211" spans="8:27" x14ac:dyDescent="0.25">
      <c r="H2211" s="47">
        <v>55.1036</v>
      </c>
      <c r="I2211" s="47">
        <v>28.2</v>
      </c>
      <c r="Z2211" s="15"/>
      <c r="AA2211" s="15"/>
    </row>
    <row r="2212" spans="8:27" x14ac:dyDescent="0.25">
      <c r="H2212" s="47">
        <v>55.124099999999999</v>
      </c>
      <c r="I2212" s="47">
        <v>33.028570000000002</v>
      </c>
      <c r="Z2212" s="15"/>
      <c r="AA2212" s="15"/>
    </row>
    <row r="2213" spans="8:27" x14ac:dyDescent="0.25">
      <c r="H2213" s="47">
        <v>55.144500000000001</v>
      </c>
      <c r="I2213" s="47">
        <v>37.085709999999999</v>
      </c>
      <c r="Z2213" s="15"/>
      <c r="AA2213" s="15"/>
    </row>
    <row r="2214" spans="8:27" x14ac:dyDescent="0.25">
      <c r="H2214" s="47">
        <v>55.164999999999999</v>
      </c>
      <c r="I2214" s="47">
        <v>38.200000000000003</v>
      </c>
      <c r="Z2214" s="15"/>
      <c r="AA2214" s="15"/>
    </row>
    <row r="2215" spans="8:27" x14ac:dyDescent="0.25">
      <c r="H2215" s="47">
        <v>55.185400000000001</v>
      </c>
      <c r="I2215" s="47">
        <v>30.6</v>
      </c>
      <c r="Z2215" s="15"/>
      <c r="AA2215" s="15"/>
    </row>
    <row r="2216" spans="8:27" x14ac:dyDescent="0.25">
      <c r="H2216" s="47">
        <v>55.205800000000004</v>
      </c>
      <c r="I2216" s="47">
        <v>32.31429</v>
      </c>
      <c r="Z2216" s="15"/>
      <c r="AA2216" s="15"/>
    </row>
    <row r="2217" spans="8:27" x14ac:dyDescent="0.25">
      <c r="H2217" s="47">
        <v>55.226300000000002</v>
      </c>
      <c r="I2217" s="47">
        <v>32.857140000000001</v>
      </c>
      <c r="Z2217" s="15"/>
      <c r="AA2217" s="15"/>
    </row>
    <row r="2218" spans="8:27" x14ac:dyDescent="0.25">
      <c r="H2218" s="47">
        <v>55.246699999999997</v>
      </c>
      <c r="I2218" s="47">
        <v>32.714289999999998</v>
      </c>
      <c r="Z2218" s="15"/>
      <c r="AA2218" s="15"/>
    </row>
    <row r="2219" spans="8:27" x14ac:dyDescent="0.25">
      <c r="H2219" s="47">
        <v>55.267200000000003</v>
      </c>
      <c r="I2219" s="47">
        <v>31.771429999999999</v>
      </c>
      <c r="Z2219" s="15"/>
      <c r="AA2219" s="15"/>
    </row>
    <row r="2220" spans="8:27" x14ac:dyDescent="0.25">
      <c r="H2220" s="47">
        <v>55.287599999999998</v>
      </c>
      <c r="I2220" s="47">
        <v>35.857140000000001</v>
      </c>
      <c r="Z2220" s="15"/>
      <c r="AA2220" s="15"/>
    </row>
    <row r="2221" spans="8:27" x14ac:dyDescent="0.25">
      <c r="H2221" s="47">
        <v>55.308100000000003</v>
      </c>
      <c r="I2221" s="47">
        <v>33.942860000000003</v>
      </c>
      <c r="Z2221" s="15"/>
      <c r="AA2221" s="15"/>
    </row>
    <row r="2222" spans="8:27" x14ac:dyDescent="0.25">
      <c r="H2222" s="47">
        <v>55.328499999999998</v>
      </c>
      <c r="I2222" s="47">
        <v>35.6</v>
      </c>
      <c r="Z2222" s="15"/>
      <c r="AA2222" s="15"/>
    </row>
    <row r="2223" spans="8:27" x14ac:dyDescent="0.25">
      <c r="H2223" s="47">
        <v>55.348999999999997</v>
      </c>
      <c r="I2223" s="47">
        <v>40.200000000000003</v>
      </c>
      <c r="Z2223" s="15"/>
      <c r="AA2223" s="15"/>
    </row>
    <row r="2224" spans="8:27" x14ac:dyDescent="0.25">
      <c r="H2224" s="47">
        <v>55.369399999999999</v>
      </c>
      <c r="I2224" s="47">
        <v>40.25714</v>
      </c>
      <c r="Z2224" s="15"/>
      <c r="AA2224" s="15"/>
    </row>
    <row r="2225" spans="8:27" x14ac:dyDescent="0.25">
      <c r="H2225" s="47">
        <v>55.389899999999997</v>
      </c>
      <c r="I2225" s="47">
        <v>38.31429</v>
      </c>
      <c r="Z2225" s="15"/>
      <c r="AA2225" s="15"/>
    </row>
    <row r="2226" spans="8:27" x14ac:dyDescent="0.25">
      <c r="H2226" s="47">
        <v>55.410299999999999</v>
      </c>
      <c r="I2226" s="47">
        <v>37.971429999999998</v>
      </c>
      <c r="Z2226" s="15"/>
      <c r="AA2226" s="15"/>
    </row>
    <row r="2227" spans="8:27" x14ac:dyDescent="0.25">
      <c r="H2227" s="47">
        <v>55.430700000000002</v>
      </c>
      <c r="I2227" s="47">
        <v>40.142859999999999</v>
      </c>
      <c r="Z2227" s="15"/>
      <c r="AA2227" s="15"/>
    </row>
    <row r="2228" spans="8:27" x14ac:dyDescent="0.25">
      <c r="H2228" s="47">
        <v>55.4512</v>
      </c>
      <c r="I2228" s="47">
        <v>32.228569999999998</v>
      </c>
      <c r="Z2228" s="15"/>
      <c r="AA2228" s="15"/>
    </row>
    <row r="2229" spans="8:27" x14ac:dyDescent="0.25">
      <c r="H2229" s="47">
        <v>55.471600000000002</v>
      </c>
      <c r="I2229" s="47">
        <v>32.342860000000002</v>
      </c>
      <c r="Z2229" s="15"/>
      <c r="AA2229" s="15"/>
    </row>
    <row r="2230" spans="8:27" x14ac:dyDescent="0.25">
      <c r="H2230" s="47">
        <v>55.492100000000001</v>
      </c>
      <c r="I2230" s="47">
        <v>38.485709999999997</v>
      </c>
      <c r="Z2230" s="15"/>
      <c r="AA2230" s="15"/>
    </row>
    <row r="2231" spans="8:27" x14ac:dyDescent="0.25">
      <c r="H2231" s="47">
        <v>55.512500000000003</v>
      </c>
      <c r="I2231" s="47">
        <v>41.6</v>
      </c>
      <c r="Z2231" s="15"/>
      <c r="AA2231" s="15"/>
    </row>
    <row r="2232" spans="8:27" x14ac:dyDescent="0.25">
      <c r="H2232" s="47">
        <v>55.533000000000001</v>
      </c>
      <c r="I2232" s="47">
        <v>37.028570000000002</v>
      </c>
      <c r="Z2232" s="15"/>
      <c r="AA2232" s="15"/>
    </row>
    <row r="2233" spans="8:27" x14ac:dyDescent="0.25">
      <c r="H2233" s="47">
        <v>55.553400000000003</v>
      </c>
      <c r="I2233" s="47">
        <v>36.971429999999998</v>
      </c>
      <c r="Z2233" s="15"/>
      <c r="AA2233" s="15"/>
    </row>
    <row r="2234" spans="8:27" x14ac:dyDescent="0.25">
      <c r="H2234" s="47">
        <v>55.573900000000002</v>
      </c>
      <c r="I2234" s="47">
        <v>38.68571</v>
      </c>
      <c r="Z2234" s="15"/>
      <c r="AA2234" s="15"/>
    </row>
    <row r="2235" spans="8:27" x14ac:dyDescent="0.25">
      <c r="H2235" s="47">
        <v>55.594299999999997</v>
      </c>
      <c r="I2235" s="47">
        <v>40.028570000000002</v>
      </c>
      <c r="Z2235" s="15"/>
      <c r="AA2235" s="15"/>
    </row>
    <row r="2236" spans="8:27" x14ac:dyDescent="0.25">
      <c r="H2236" s="47">
        <v>55.614800000000002</v>
      </c>
      <c r="I2236" s="47">
        <v>40.31429</v>
      </c>
      <c r="Z2236" s="15"/>
      <c r="AA2236" s="15"/>
    </row>
    <row r="2237" spans="8:27" x14ac:dyDescent="0.25">
      <c r="H2237" s="47">
        <v>55.635199999999998</v>
      </c>
      <c r="I2237" s="47">
        <v>40.799999999999997</v>
      </c>
      <c r="Z2237" s="15"/>
      <c r="AA2237" s="15"/>
    </row>
    <row r="2238" spans="8:27" x14ac:dyDescent="0.25">
      <c r="H2238" s="47">
        <v>55.655700000000003</v>
      </c>
      <c r="I2238" s="47">
        <v>36.885710000000003</v>
      </c>
      <c r="Z2238" s="15"/>
      <c r="AA2238" s="15"/>
    </row>
    <row r="2239" spans="8:27" x14ac:dyDescent="0.25">
      <c r="H2239" s="47">
        <v>55.676099999999998</v>
      </c>
      <c r="I2239" s="47">
        <v>39.828569999999999</v>
      </c>
      <c r="Z2239" s="15"/>
      <c r="AA2239" s="15"/>
    </row>
    <row r="2240" spans="8:27" x14ac:dyDescent="0.25">
      <c r="H2240" s="47">
        <v>55.6965</v>
      </c>
      <c r="I2240" s="47">
        <v>41.142859999999999</v>
      </c>
      <c r="Z2240" s="15"/>
      <c r="AA2240" s="15"/>
    </row>
    <row r="2241" spans="8:27" x14ac:dyDescent="0.25">
      <c r="H2241" s="47">
        <v>55.716999999999999</v>
      </c>
      <c r="I2241" s="47">
        <v>39.971429999999998</v>
      </c>
      <c r="Z2241" s="15"/>
      <c r="AA2241" s="15"/>
    </row>
    <row r="2242" spans="8:27" x14ac:dyDescent="0.25">
      <c r="H2242" s="47">
        <v>55.737400000000001</v>
      </c>
      <c r="I2242" s="47">
        <v>37.342860000000002</v>
      </c>
      <c r="Z2242" s="15"/>
      <c r="AA2242" s="15"/>
    </row>
    <row r="2243" spans="8:27" x14ac:dyDescent="0.25">
      <c r="H2243" s="47">
        <v>55.757899999999999</v>
      </c>
      <c r="I2243" s="47">
        <v>39.4</v>
      </c>
      <c r="Z2243" s="15"/>
      <c r="AA2243" s="15"/>
    </row>
    <row r="2244" spans="8:27" x14ac:dyDescent="0.25">
      <c r="H2244" s="47">
        <v>55.778300000000002</v>
      </c>
      <c r="I2244" s="47">
        <v>40.485709999999997</v>
      </c>
      <c r="Z2244" s="15"/>
      <c r="AA2244" s="15"/>
    </row>
    <row r="2245" spans="8:27" x14ac:dyDescent="0.25">
      <c r="H2245" s="47">
        <v>55.7988</v>
      </c>
      <c r="I2245" s="47">
        <v>43.571429999999999</v>
      </c>
      <c r="Z2245" s="15"/>
      <c r="AA2245" s="15"/>
    </row>
    <row r="2246" spans="8:27" x14ac:dyDescent="0.25">
      <c r="H2246" s="47">
        <v>55.819200000000002</v>
      </c>
      <c r="I2246" s="47">
        <v>42.285710000000002</v>
      </c>
      <c r="Z2246" s="15"/>
      <c r="AA2246" s="15"/>
    </row>
    <row r="2247" spans="8:27" x14ac:dyDescent="0.25">
      <c r="H2247" s="47">
        <v>55.839700000000001</v>
      </c>
      <c r="I2247" s="47">
        <v>39.771430000000002</v>
      </c>
      <c r="Z2247" s="15"/>
      <c r="AA2247" s="15"/>
    </row>
    <row r="2248" spans="8:27" x14ac:dyDescent="0.25">
      <c r="H2248" s="47">
        <v>55.860100000000003</v>
      </c>
      <c r="I2248" s="47">
        <v>39.485709999999997</v>
      </c>
      <c r="Z2248" s="15"/>
      <c r="AA2248" s="15"/>
    </row>
    <row r="2249" spans="8:27" x14ac:dyDescent="0.25">
      <c r="H2249" s="47">
        <v>55.880600000000001</v>
      </c>
      <c r="I2249" s="47">
        <v>47.428570000000001</v>
      </c>
      <c r="Z2249" s="15"/>
      <c r="AA2249" s="15"/>
    </row>
    <row r="2250" spans="8:27" x14ac:dyDescent="0.25">
      <c r="H2250" s="47">
        <v>55.901000000000003</v>
      </c>
      <c r="I2250" s="47">
        <v>48.771430000000002</v>
      </c>
      <c r="Z2250" s="15"/>
      <c r="AA2250" s="15"/>
    </row>
    <row r="2251" spans="8:27" x14ac:dyDescent="0.25">
      <c r="H2251" s="47">
        <v>55.921399999999998</v>
      </c>
      <c r="I2251" s="47">
        <v>39.714289999999998</v>
      </c>
      <c r="Z2251" s="15"/>
      <c r="AA2251" s="15"/>
    </row>
    <row r="2252" spans="8:27" x14ac:dyDescent="0.25">
      <c r="H2252" s="47">
        <v>55.941899999999997</v>
      </c>
      <c r="I2252" s="47">
        <v>40.142859999999999</v>
      </c>
      <c r="Z2252" s="15"/>
      <c r="AA2252" s="15"/>
    </row>
    <row r="2253" spans="8:27" x14ac:dyDescent="0.25">
      <c r="H2253" s="47">
        <v>55.962299999999999</v>
      </c>
      <c r="I2253" s="47">
        <v>44.4</v>
      </c>
      <c r="Z2253" s="15"/>
      <c r="AA2253" s="15"/>
    </row>
    <row r="2254" spans="8:27" x14ac:dyDescent="0.25">
      <c r="H2254" s="47">
        <v>55.982799999999997</v>
      </c>
      <c r="I2254" s="47">
        <v>45.857140000000001</v>
      </c>
      <c r="Z2254" s="15"/>
      <c r="AA2254" s="15"/>
    </row>
    <row r="2255" spans="8:27" x14ac:dyDescent="0.25">
      <c r="H2255" s="47">
        <v>56.0032</v>
      </c>
      <c r="I2255" s="47">
        <v>47.8</v>
      </c>
      <c r="Z2255" s="15"/>
      <c r="AA2255" s="15"/>
    </row>
    <row r="2256" spans="8:27" x14ac:dyDescent="0.25">
      <c r="H2256" s="47">
        <v>56.023699999999998</v>
      </c>
      <c r="I2256" s="47">
        <v>48.8</v>
      </c>
      <c r="Z2256" s="15"/>
      <c r="AA2256" s="15"/>
    </row>
    <row r="2257" spans="8:27" x14ac:dyDescent="0.25">
      <c r="H2257" s="47">
        <v>56.0441</v>
      </c>
      <c r="I2257" s="47">
        <v>43.457140000000003</v>
      </c>
      <c r="Z2257" s="15"/>
      <c r="AA2257" s="15"/>
    </row>
    <row r="2258" spans="8:27" x14ac:dyDescent="0.25">
      <c r="H2258" s="47">
        <v>56.064599999999999</v>
      </c>
      <c r="I2258" s="47">
        <v>37.885710000000003</v>
      </c>
      <c r="Z2258" s="15"/>
      <c r="AA2258" s="15"/>
    </row>
    <row r="2259" spans="8:27" x14ac:dyDescent="0.25">
      <c r="H2259" s="47">
        <v>56.085000000000001</v>
      </c>
      <c r="I2259" s="47">
        <v>45.228569999999998</v>
      </c>
      <c r="Z2259" s="15"/>
      <c r="AA2259" s="15"/>
    </row>
    <row r="2260" spans="8:27" x14ac:dyDescent="0.25">
      <c r="H2260" s="47">
        <v>56.105499999999999</v>
      </c>
      <c r="I2260" s="47">
        <v>46.971429999999998</v>
      </c>
      <c r="Z2260" s="15"/>
      <c r="AA2260" s="15"/>
    </row>
    <row r="2261" spans="8:27" x14ac:dyDescent="0.25">
      <c r="H2261" s="47">
        <v>56.125900000000001</v>
      </c>
      <c r="I2261" s="47">
        <v>46.971429999999998</v>
      </c>
      <c r="Z2261" s="15"/>
      <c r="AA2261" s="15"/>
    </row>
    <row r="2262" spans="8:27" x14ac:dyDescent="0.25">
      <c r="H2262" s="47">
        <v>56.1464</v>
      </c>
      <c r="I2262" s="47">
        <v>47.971429999999998</v>
      </c>
      <c r="Z2262" s="15"/>
      <c r="AA2262" s="15"/>
    </row>
    <row r="2263" spans="8:27" x14ac:dyDescent="0.25">
      <c r="H2263" s="47">
        <v>56.166800000000002</v>
      </c>
      <c r="I2263" s="47">
        <v>47.628570000000003</v>
      </c>
      <c r="Z2263" s="15"/>
      <c r="AA2263" s="15"/>
    </row>
    <row r="2264" spans="8:27" x14ac:dyDescent="0.25">
      <c r="H2264" s="47">
        <v>56.187199999999997</v>
      </c>
      <c r="I2264" s="47">
        <v>51.057139999999997</v>
      </c>
      <c r="Z2264" s="15"/>
      <c r="AA2264" s="15"/>
    </row>
    <row r="2265" spans="8:27" x14ac:dyDescent="0.25">
      <c r="H2265" s="47">
        <v>56.207700000000003</v>
      </c>
      <c r="I2265" s="47">
        <v>49.285710000000002</v>
      </c>
      <c r="Z2265" s="15"/>
      <c r="AA2265" s="15"/>
    </row>
    <row r="2266" spans="8:27" x14ac:dyDescent="0.25">
      <c r="H2266" s="47">
        <v>56.228099999999998</v>
      </c>
      <c r="I2266" s="47">
        <v>45.4</v>
      </c>
      <c r="Z2266" s="15"/>
      <c r="AA2266" s="15"/>
    </row>
    <row r="2267" spans="8:27" x14ac:dyDescent="0.25">
      <c r="H2267" s="47">
        <v>56.248600000000003</v>
      </c>
      <c r="I2267" s="47">
        <v>43.514290000000003</v>
      </c>
      <c r="Z2267" s="15"/>
      <c r="AA2267" s="15"/>
    </row>
    <row r="2268" spans="8:27" x14ac:dyDescent="0.25">
      <c r="H2268" s="47">
        <v>56.268999999999998</v>
      </c>
      <c r="I2268" s="47">
        <v>46.285710000000002</v>
      </c>
      <c r="Z2268" s="15"/>
      <c r="AA2268" s="15"/>
    </row>
    <row r="2269" spans="8:27" x14ac:dyDescent="0.25">
      <c r="H2269" s="47">
        <v>56.289499999999997</v>
      </c>
      <c r="I2269" s="47">
        <v>49.25714</v>
      </c>
      <c r="Z2269" s="15"/>
      <c r="AA2269" s="15"/>
    </row>
    <row r="2270" spans="8:27" x14ac:dyDescent="0.25">
      <c r="H2270" s="47">
        <v>56.309899999999999</v>
      </c>
      <c r="I2270" s="47">
        <v>47.25714</v>
      </c>
      <c r="Z2270" s="15"/>
      <c r="AA2270" s="15"/>
    </row>
    <row r="2271" spans="8:27" x14ac:dyDescent="0.25">
      <c r="H2271" s="47">
        <v>56.330399999999997</v>
      </c>
      <c r="I2271" s="47">
        <v>44.057139999999997</v>
      </c>
      <c r="Z2271" s="15"/>
      <c r="AA2271" s="15"/>
    </row>
    <row r="2272" spans="8:27" x14ac:dyDescent="0.25">
      <c r="H2272" s="47">
        <v>56.3508</v>
      </c>
      <c r="I2272" s="47">
        <v>39.971429999999998</v>
      </c>
      <c r="Z2272" s="15"/>
      <c r="AA2272" s="15"/>
    </row>
    <row r="2273" spans="8:27" x14ac:dyDescent="0.25">
      <c r="H2273" s="47">
        <v>56.371299999999998</v>
      </c>
      <c r="I2273" s="47">
        <v>41.657139999999998</v>
      </c>
      <c r="Z2273" s="15"/>
      <c r="AA2273" s="15"/>
    </row>
    <row r="2274" spans="8:27" x14ac:dyDescent="0.25">
      <c r="H2274" s="47">
        <v>56.3917</v>
      </c>
      <c r="I2274" s="47">
        <v>47.942860000000003</v>
      </c>
      <c r="Z2274" s="15"/>
      <c r="AA2274" s="15"/>
    </row>
    <row r="2275" spans="8:27" x14ac:dyDescent="0.25">
      <c r="H2275" s="47">
        <v>56.412199999999999</v>
      </c>
      <c r="I2275" s="47">
        <v>52.171430000000001</v>
      </c>
      <c r="Z2275" s="15"/>
      <c r="AA2275" s="15"/>
    </row>
    <row r="2276" spans="8:27" x14ac:dyDescent="0.25">
      <c r="H2276" s="47">
        <v>56.432600000000001</v>
      </c>
      <c r="I2276" s="47">
        <v>51.914290000000001</v>
      </c>
      <c r="Z2276" s="15"/>
      <c r="AA2276" s="15"/>
    </row>
    <row r="2277" spans="8:27" x14ac:dyDescent="0.25">
      <c r="H2277" s="47">
        <v>56.453000000000003</v>
      </c>
      <c r="I2277" s="47">
        <v>40.799999999999997</v>
      </c>
      <c r="Z2277" s="15"/>
      <c r="AA2277" s="15"/>
    </row>
    <row r="2278" spans="8:27" x14ac:dyDescent="0.25">
      <c r="H2278" s="47">
        <v>56.473500000000001</v>
      </c>
      <c r="I2278" s="47">
        <v>38.4</v>
      </c>
      <c r="Z2278" s="15"/>
      <c r="AA2278" s="15"/>
    </row>
    <row r="2279" spans="8:27" x14ac:dyDescent="0.25">
      <c r="H2279" s="47">
        <v>56.493899999999996</v>
      </c>
      <c r="I2279" s="47">
        <v>41.771430000000002</v>
      </c>
      <c r="Z2279" s="15"/>
      <c r="AA2279" s="15"/>
    </row>
    <row r="2280" spans="8:27" x14ac:dyDescent="0.25">
      <c r="H2280" s="47">
        <v>56.514400000000002</v>
      </c>
      <c r="I2280" s="47">
        <v>44.714289999999998</v>
      </c>
      <c r="Z2280" s="15"/>
      <c r="AA2280" s="15"/>
    </row>
    <row r="2281" spans="8:27" x14ac:dyDescent="0.25">
      <c r="H2281" s="47">
        <v>56.534799999999997</v>
      </c>
      <c r="I2281" s="47">
        <v>42.2</v>
      </c>
      <c r="Z2281" s="15"/>
      <c r="AA2281" s="15"/>
    </row>
    <row r="2282" spans="8:27" x14ac:dyDescent="0.25">
      <c r="H2282" s="47">
        <v>56.555300000000003</v>
      </c>
      <c r="I2282" s="47">
        <v>35.514290000000003</v>
      </c>
      <c r="Z2282" s="15"/>
      <c r="AA2282" s="15"/>
    </row>
    <row r="2283" spans="8:27" x14ac:dyDescent="0.25">
      <c r="H2283" s="47">
        <v>56.575699999999998</v>
      </c>
      <c r="I2283" s="47">
        <v>39.885710000000003</v>
      </c>
      <c r="Z2283" s="15"/>
      <c r="AA2283" s="15"/>
    </row>
    <row r="2284" spans="8:27" x14ac:dyDescent="0.25">
      <c r="H2284" s="47">
        <v>56.596200000000003</v>
      </c>
      <c r="I2284" s="47">
        <v>43.857140000000001</v>
      </c>
      <c r="Z2284" s="15"/>
      <c r="AA2284" s="15"/>
    </row>
    <row r="2285" spans="8:27" x14ac:dyDescent="0.25">
      <c r="H2285" s="47">
        <v>56.616599999999998</v>
      </c>
      <c r="I2285" s="47">
        <v>48.085709999999999</v>
      </c>
      <c r="Z2285" s="15"/>
      <c r="AA2285" s="15"/>
    </row>
    <row r="2286" spans="8:27" x14ac:dyDescent="0.25">
      <c r="H2286" s="47">
        <v>56.637099999999997</v>
      </c>
      <c r="I2286" s="47">
        <v>40.514290000000003</v>
      </c>
      <c r="Z2286" s="15"/>
      <c r="AA2286" s="15"/>
    </row>
    <row r="2287" spans="8:27" x14ac:dyDescent="0.25">
      <c r="H2287" s="47">
        <v>56.657499999999999</v>
      </c>
      <c r="I2287" s="47">
        <v>41.542859999999997</v>
      </c>
      <c r="Z2287" s="15"/>
      <c r="AA2287" s="15"/>
    </row>
    <row r="2288" spans="8:27" x14ac:dyDescent="0.25">
      <c r="H2288" s="47">
        <v>56.677900000000001</v>
      </c>
      <c r="I2288" s="47">
        <v>42.971429999999998</v>
      </c>
      <c r="Z2288" s="15"/>
      <c r="AA2288" s="15"/>
    </row>
    <row r="2289" spans="8:27" x14ac:dyDescent="0.25">
      <c r="H2289" s="47">
        <v>56.698399999999999</v>
      </c>
      <c r="I2289" s="47">
        <v>51.171430000000001</v>
      </c>
      <c r="Z2289" s="15"/>
      <c r="AA2289" s="15"/>
    </row>
    <row r="2290" spans="8:27" x14ac:dyDescent="0.25">
      <c r="H2290" s="47">
        <v>56.718800000000002</v>
      </c>
      <c r="I2290" s="47">
        <v>50.142859999999999</v>
      </c>
      <c r="Z2290" s="15"/>
      <c r="AA2290" s="15"/>
    </row>
    <row r="2291" spans="8:27" x14ac:dyDescent="0.25">
      <c r="H2291" s="47">
        <v>56.7393</v>
      </c>
      <c r="I2291" s="47">
        <v>44.828569999999999</v>
      </c>
      <c r="Z2291" s="15"/>
      <c r="AA2291" s="15"/>
    </row>
    <row r="2292" spans="8:27" x14ac:dyDescent="0.25">
      <c r="H2292" s="47">
        <v>56.759700000000002</v>
      </c>
      <c r="I2292" s="47">
        <v>41.571429999999999</v>
      </c>
      <c r="Z2292" s="15"/>
      <c r="AA2292" s="15"/>
    </row>
    <row r="2293" spans="8:27" x14ac:dyDescent="0.25">
      <c r="H2293" s="47">
        <v>56.780200000000001</v>
      </c>
      <c r="I2293" s="47">
        <v>41.885710000000003</v>
      </c>
      <c r="Z2293" s="15"/>
      <c r="AA2293" s="15"/>
    </row>
    <row r="2294" spans="8:27" x14ac:dyDescent="0.25">
      <c r="H2294" s="47">
        <v>56.800600000000003</v>
      </c>
      <c r="I2294" s="47">
        <v>40.457140000000003</v>
      </c>
      <c r="Z2294" s="15"/>
      <c r="AA2294" s="15"/>
    </row>
    <row r="2295" spans="8:27" x14ac:dyDescent="0.25">
      <c r="H2295" s="47">
        <v>56.821100000000001</v>
      </c>
      <c r="I2295" s="47">
        <v>44.057139999999997</v>
      </c>
      <c r="Z2295" s="15"/>
      <c r="AA2295" s="15"/>
    </row>
    <row r="2296" spans="8:27" x14ac:dyDescent="0.25">
      <c r="H2296" s="47">
        <v>56.841500000000003</v>
      </c>
      <c r="I2296" s="47">
        <v>53.31429</v>
      </c>
      <c r="Z2296" s="15"/>
      <c r="AA2296" s="15"/>
    </row>
    <row r="2297" spans="8:27" x14ac:dyDescent="0.25">
      <c r="H2297" s="47">
        <v>56.862000000000002</v>
      </c>
      <c r="I2297" s="47">
        <v>53.885710000000003</v>
      </c>
      <c r="Z2297" s="15"/>
      <c r="AA2297" s="15"/>
    </row>
    <row r="2298" spans="8:27" x14ac:dyDescent="0.25">
      <c r="H2298" s="47">
        <v>56.882399999999997</v>
      </c>
      <c r="I2298" s="47">
        <v>49.285710000000002</v>
      </c>
      <c r="Z2298" s="15"/>
      <c r="AA2298" s="15"/>
    </row>
    <row r="2299" spans="8:27" x14ac:dyDescent="0.25">
      <c r="H2299" s="47">
        <v>56.902900000000002</v>
      </c>
      <c r="I2299" s="47">
        <v>45.74286</v>
      </c>
      <c r="Z2299" s="15"/>
      <c r="AA2299" s="15"/>
    </row>
    <row r="2300" spans="8:27" x14ac:dyDescent="0.25">
      <c r="H2300" s="47">
        <v>56.923299999999998</v>
      </c>
      <c r="I2300" s="47">
        <v>48.028570000000002</v>
      </c>
      <c r="Z2300" s="15"/>
      <c r="AA2300" s="15"/>
    </row>
    <row r="2301" spans="8:27" x14ac:dyDescent="0.25">
      <c r="H2301" s="47">
        <v>56.9437</v>
      </c>
      <c r="I2301" s="47">
        <v>50.2</v>
      </c>
      <c r="Z2301" s="15"/>
      <c r="AA2301" s="15"/>
    </row>
    <row r="2302" spans="8:27" x14ac:dyDescent="0.25">
      <c r="H2302" s="47">
        <v>56.964199999999998</v>
      </c>
      <c r="I2302" s="47">
        <v>51.8</v>
      </c>
      <c r="Z2302" s="15"/>
      <c r="AA2302" s="15"/>
    </row>
    <row r="2303" spans="8:27" x14ac:dyDescent="0.25">
      <c r="H2303" s="47">
        <v>56.9846</v>
      </c>
      <c r="I2303" s="47">
        <v>47.657139999999998</v>
      </c>
      <c r="Z2303" s="15"/>
      <c r="AA2303" s="15"/>
    </row>
    <row r="2304" spans="8:27" x14ac:dyDescent="0.25">
      <c r="H2304" s="47">
        <v>57.005099999999999</v>
      </c>
      <c r="I2304" s="47">
        <v>49.4</v>
      </c>
      <c r="Z2304" s="15"/>
      <c r="AA2304" s="15"/>
    </row>
    <row r="2305" spans="8:27" x14ac:dyDescent="0.25">
      <c r="H2305" s="47">
        <v>57.025500000000001</v>
      </c>
      <c r="I2305" s="47">
        <v>53.914290000000001</v>
      </c>
      <c r="Z2305" s="15"/>
      <c r="AA2305" s="15"/>
    </row>
    <row r="2306" spans="8:27" x14ac:dyDescent="0.25">
      <c r="H2306" s="47">
        <v>57.045999999999999</v>
      </c>
      <c r="I2306" s="47">
        <v>52.171430000000001</v>
      </c>
      <c r="Z2306" s="15"/>
      <c r="AA2306" s="15"/>
    </row>
    <row r="2307" spans="8:27" x14ac:dyDescent="0.25">
      <c r="H2307" s="47">
        <v>57.066400000000002</v>
      </c>
      <c r="I2307" s="47">
        <v>43.542859999999997</v>
      </c>
      <c r="Z2307" s="15"/>
      <c r="AA2307" s="15"/>
    </row>
    <row r="2308" spans="8:27" x14ac:dyDescent="0.25">
      <c r="H2308" s="47">
        <v>57.0869</v>
      </c>
      <c r="I2308" s="47">
        <v>40.857140000000001</v>
      </c>
      <c r="Z2308" s="15"/>
      <c r="AA2308" s="15"/>
    </row>
    <row r="2309" spans="8:27" x14ac:dyDescent="0.25">
      <c r="H2309" s="47">
        <v>57.107300000000002</v>
      </c>
      <c r="I2309" s="47">
        <v>51.085709999999999</v>
      </c>
      <c r="Z2309" s="15"/>
      <c r="AA2309" s="15"/>
    </row>
    <row r="2310" spans="8:27" x14ac:dyDescent="0.25">
      <c r="H2310" s="47">
        <v>57.127800000000001</v>
      </c>
      <c r="I2310" s="47">
        <v>54.514290000000003</v>
      </c>
      <c r="Z2310" s="15"/>
      <c r="AA2310" s="15"/>
    </row>
    <row r="2311" spans="8:27" x14ac:dyDescent="0.25">
      <c r="H2311" s="47">
        <v>57.148200000000003</v>
      </c>
      <c r="I2311" s="47">
        <v>53.885710000000003</v>
      </c>
      <c r="Z2311" s="15"/>
      <c r="AA2311" s="15"/>
    </row>
    <row r="2312" spans="8:27" x14ac:dyDescent="0.25">
      <c r="H2312" s="47">
        <v>57.168599999999998</v>
      </c>
      <c r="I2312" s="47">
        <v>43</v>
      </c>
      <c r="Z2312" s="15"/>
      <c r="AA2312" s="15"/>
    </row>
    <row r="2313" spans="8:27" x14ac:dyDescent="0.25">
      <c r="H2313" s="47">
        <v>57.189100000000003</v>
      </c>
      <c r="I2313" s="47">
        <v>47.114289999999997</v>
      </c>
      <c r="Z2313" s="15"/>
      <c r="AA2313" s="15"/>
    </row>
    <row r="2314" spans="8:27" x14ac:dyDescent="0.25">
      <c r="H2314" s="47">
        <v>57.209499999999998</v>
      </c>
      <c r="I2314" s="47">
        <v>49.285710000000002</v>
      </c>
      <c r="Z2314" s="15"/>
      <c r="AA2314" s="15"/>
    </row>
    <row r="2315" spans="8:27" x14ac:dyDescent="0.25">
      <c r="H2315" s="47">
        <v>57.23</v>
      </c>
      <c r="I2315" s="47">
        <v>54.114289999999997</v>
      </c>
      <c r="Z2315" s="15"/>
      <c r="AA2315" s="15"/>
    </row>
    <row r="2316" spans="8:27" x14ac:dyDescent="0.25">
      <c r="H2316" s="47">
        <v>57.250399999999999</v>
      </c>
      <c r="I2316" s="47">
        <v>48.914290000000001</v>
      </c>
      <c r="Z2316" s="15"/>
      <c r="AA2316" s="15"/>
    </row>
    <row r="2317" spans="8:27" x14ac:dyDescent="0.25">
      <c r="H2317" s="47">
        <v>57.270899999999997</v>
      </c>
      <c r="I2317" s="47">
        <v>45.228569999999998</v>
      </c>
      <c r="Z2317" s="15"/>
      <c r="AA2317" s="15"/>
    </row>
    <row r="2318" spans="8:27" x14ac:dyDescent="0.25">
      <c r="H2318" s="47">
        <v>57.2913</v>
      </c>
      <c r="I2318" s="47">
        <v>37.200000000000003</v>
      </c>
      <c r="Z2318" s="15"/>
      <c r="AA2318" s="15"/>
    </row>
    <row r="2319" spans="8:27" x14ac:dyDescent="0.25">
      <c r="H2319" s="47">
        <v>57.311799999999998</v>
      </c>
      <c r="I2319" s="47">
        <v>41.428570000000001</v>
      </c>
      <c r="Z2319" s="15"/>
      <c r="AA2319" s="15"/>
    </row>
    <row r="2320" spans="8:27" x14ac:dyDescent="0.25">
      <c r="H2320" s="47">
        <v>57.3322</v>
      </c>
      <c r="I2320" s="47">
        <v>48.942860000000003</v>
      </c>
      <c r="Z2320" s="15"/>
      <c r="AA2320" s="15"/>
    </row>
    <row r="2321" spans="8:27" x14ac:dyDescent="0.25">
      <c r="H2321" s="47">
        <v>57.352699999999999</v>
      </c>
      <c r="I2321" s="47">
        <v>45.828569999999999</v>
      </c>
      <c r="Z2321" s="15"/>
      <c r="AA2321" s="15"/>
    </row>
    <row r="2322" spans="8:27" x14ac:dyDescent="0.25">
      <c r="H2322" s="47">
        <v>57.373100000000001</v>
      </c>
      <c r="I2322" s="47">
        <v>38.942860000000003</v>
      </c>
      <c r="Z2322" s="15"/>
      <c r="AA2322" s="15"/>
    </row>
    <row r="2323" spans="8:27" x14ac:dyDescent="0.25">
      <c r="H2323" s="47">
        <v>57.393599999999999</v>
      </c>
      <c r="I2323" s="47">
        <v>43.657139999999998</v>
      </c>
      <c r="Z2323" s="15"/>
      <c r="AA2323" s="15"/>
    </row>
    <row r="2324" spans="8:27" x14ac:dyDescent="0.25">
      <c r="H2324" s="47">
        <v>57.414000000000001</v>
      </c>
      <c r="I2324" s="47">
        <v>44.6</v>
      </c>
      <c r="Z2324" s="15"/>
      <c r="AA2324" s="15"/>
    </row>
    <row r="2325" spans="8:27" x14ac:dyDescent="0.25">
      <c r="H2325" s="47">
        <v>57.434399999999997</v>
      </c>
      <c r="I2325" s="47">
        <v>40</v>
      </c>
      <c r="Z2325" s="15"/>
      <c r="AA2325" s="15"/>
    </row>
    <row r="2326" spans="8:27" x14ac:dyDescent="0.25">
      <c r="H2326" s="47">
        <v>57.454900000000002</v>
      </c>
      <c r="I2326" s="47">
        <v>37.171430000000001</v>
      </c>
      <c r="Z2326" s="15"/>
      <c r="AA2326" s="15"/>
    </row>
    <row r="2327" spans="8:27" x14ac:dyDescent="0.25">
      <c r="H2327" s="47">
        <v>57.475299999999997</v>
      </c>
      <c r="I2327" s="47">
        <v>44.142859999999999</v>
      </c>
      <c r="Z2327" s="15"/>
      <c r="AA2327" s="15"/>
    </row>
    <row r="2328" spans="8:27" x14ac:dyDescent="0.25">
      <c r="H2328" s="47">
        <v>57.495800000000003</v>
      </c>
      <c r="I2328" s="47">
        <v>43.657139999999998</v>
      </c>
      <c r="Z2328" s="15"/>
      <c r="AA2328" s="15"/>
    </row>
    <row r="2329" spans="8:27" x14ac:dyDescent="0.25">
      <c r="H2329" s="47">
        <v>57.516199999999998</v>
      </c>
      <c r="I2329" s="47">
        <v>36.657139999999998</v>
      </c>
      <c r="Z2329" s="15"/>
      <c r="AA2329" s="15"/>
    </row>
    <row r="2330" spans="8:27" x14ac:dyDescent="0.25">
      <c r="H2330" s="47">
        <v>57.536700000000003</v>
      </c>
      <c r="I2330" s="47">
        <v>40.028570000000002</v>
      </c>
      <c r="Z2330" s="15"/>
      <c r="AA2330" s="15"/>
    </row>
    <row r="2331" spans="8:27" x14ac:dyDescent="0.25">
      <c r="H2331" s="47">
        <v>57.557099999999998</v>
      </c>
      <c r="I2331" s="47">
        <v>54.085709999999999</v>
      </c>
      <c r="Z2331" s="15"/>
      <c r="AA2331" s="15"/>
    </row>
    <row r="2332" spans="8:27" x14ac:dyDescent="0.25">
      <c r="H2332" s="47">
        <v>57.577599999999997</v>
      </c>
      <c r="I2332" s="47">
        <v>60.31429</v>
      </c>
      <c r="Z2332" s="15"/>
      <c r="AA2332" s="15"/>
    </row>
    <row r="2333" spans="8:27" x14ac:dyDescent="0.25">
      <c r="H2333" s="47">
        <v>57.597999999999999</v>
      </c>
      <c r="I2333" s="47">
        <v>49.371429999999997</v>
      </c>
      <c r="Z2333" s="15"/>
      <c r="AA2333" s="15"/>
    </row>
    <row r="2334" spans="8:27" x14ac:dyDescent="0.25">
      <c r="H2334" s="47">
        <v>57.618499999999997</v>
      </c>
      <c r="I2334" s="47">
        <v>42.285710000000002</v>
      </c>
      <c r="Z2334" s="15"/>
      <c r="AA2334" s="15"/>
    </row>
    <row r="2335" spans="8:27" x14ac:dyDescent="0.25">
      <c r="H2335" s="47">
        <v>57.6389</v>
      </c>
      <c r="I2335" s="47">
        <v>43.914290000000001</v>
      </c>
      <c r="Z2335" s="15"/>
      <c r="AA2335" s="15"/>
    </row>
    <row r="2336" spans="8:27" x14ac:dyDescent="0.25">
      <c r="H2336" s="47">
        <v>57.659300000000002</v>
      </c>
      <c r="I2336" s="47">
        <v>43.342860000000002</v>
      </c>
      <c r="Z2336" s="15"/>
      <c r="AA2336" s="15"/>
    </row>
    <row r="2337" spans="8:27" x14ac:dyDescent="0.25">
      <c r="H2337" s="47">
        <v>57.6798</v>
      </c>
      <c r="I2337" s="47">
        <v>40.857140000000001</v>
      </c>
      <c r="Z2337" s="15"/>
      <c r="AA2337" s="15"/>
    </row>
    <row r="2338" spans="8:27" x14ac:dyDescent="0.25">
      <c r="H2338" s="47">
        <v>57.700200000000002</v>
      </c>
      <c r="I2338" s="47">
        <v>33.028570000000002</v>
      </c>
      <c r="Z2338" s="15"/>
      <c r="AA2338" s="15"/>
    </row>
    <row r="2339" spans="8:27" x14ac:dyDescent="0.25">
      <c r="H2339" s="47">
        <v>57.720700000000001</v>
      </c>
      <c r="I2339" s="47">
        <v>29.714289999999998</v>
      </c>
      <c r="Z2339" s="15"/>
      <c r="AA2339" s="15"/>
    </row>
    <row r="2340" spans="8:27" x14ac:dyDescent="0.25">
      <c r="H2340" s="47">
        <v>57.741100000000003</v>
      </c>
      <c r="I2340" s="47">
        <v>30.88571</v>
      </c>
      <c r="Z2340" s="15"/>
      <c r="AA2340" s="15"/>
    </row>
    <row r="2341" spans="8:27" x14ac:dyDescent="0.25">
      <c r="H2341" s="47">
        <v>57.761600000000001</v>
      </c>
      <c r="I2341" s="47">
        <v>36.457140000000003</v>
      </c>
      <c r="Z2341" s="15"/>
      <c r="AA2341" s="15"/>
    </row>
    <row r="2342" spans="8:27" x14ac:dyDescent="0.25">
      <c r="H2342" s="47">
        <v>57.781999999999996</v>
      </c>
      <c r="I2342" s="47">
        <v>35.514290000000003</v>
      </c>
      <c r="Z2342" s="15"/>
      <c r="AA2342" s="15"/>
    </row>
    <row r="2343" spans="8:27" x14ac:dyDescent="0.25">
      <c r="H2343" s="47">
        <v>57.802500000000002</v>
      </c>
      <c r="I2343" s="47">
        <v>33.857140000000001</v>
      </c>
      <c r="Z2343" s="15"/>
      <c r="AA2343" s="15"/>
    </row>
    <row r="2344" spans="8:27" x14ac:dyDescent="0.25">
      <c r="H2344" s="47">
        <v>57.822899999999997</v>
      </c>
      <c r="I2344" s="47">
        <v>35.31429</v>
      </c>
      <c r="Z2344" s="15"/>
      <c r="AA2344" s="15"/>
    </row>
    <row r="2345" spans="8:27" x14ac:dyDescent="0.25">
      <c r="H2345" s="47">
        <v>57.843400000000003</v>
      </c>
      <c r="I2345" s="47">
        <v>38.428570000000001</v>
      </c>
      <c r="Z2345" s="15"/>
      <c r="AA2345" s="15"/>
    </row>
    <row r="2346" spans="8:27" x14ac:dyDescent="0.25">
      <c r="H2346" s="47">
        <v>57.863799999999998</v>
      </c>
      <c r="I2346" s="47">
        <v>41.771430000000002</v>
      </c>
      <c r="Z2346" s="15"/>
      <c r="AA2346" s="15"/>
    </row>
    <row r="2347" spans="8:27" x14ac:dyDescent="0.25">
      <c r="H2347" s="47">
        <v>57.884300000000003</v>
      </c>
      <c r="I2347" s="47">
        <v>37.971429999999998</v>
      </c>
      <c r="Z2347" s="15"/>
      <c r="AA2347" s="15"/>
    </row>
    <row r="2348" spans="8:27" x14ac:dyDescent="0.25">
      <c r="H2348" s="47">
        <v>57.904699999999998</v>
      </c>
      <c r="I2348" s="47">
        <v>34.485709999999997</v>
      </c>
      <c r="Z2348" s="15"/>
      <c r="AA2348" s="15"/>
    </row>
    <row r="2349" spans="8:27" x14ac:dyDescent="0.25">
      <c r="H2349" s="47">
        <v>57.9251</v>
      </c>
      <c r="I2349" s="47">
        <v>33.74286</v>
      </c>
      <c r="Z2349" s="15"/>
      <c r="AA2349" s="15"/>
    </row>
    <row r="2350" spans="8:27" x14ac:dyDescent="0.25">
      <c r="H2350" s="47">
        <v>57.945599999999999</v>
      </c>
      <c r="I2350" s="47">
        <v>38.628570000000003</v>
      </c>
      <c r="Z2350" s="15"/>
      <c r="AA2350" s="15"/>
    </row>
    <row r="2351" spans="8:27" x14ac:dyDescent="0.25">
      <c r="H2351" s="47">
        <v>57.966000000000001</v>
      </c>
      <c r="I2351" s="47">
        <v>34.31429</v>
      </c>
      <c r="Z2351" s="15"/>
      <c r="AA2351" s="15"/>
    </row>
    <row r="2352" spans="8:27" x14ac:dyDescent="0.25">
      <c r="H2352" s="47">
        <v>57.986499999999999</v>
      </c>
      <c r="I2352" s="47">
        <v>37.714289999999998</v>
      </c>
      <c r="Z2352" s="15"/>
      <c r="AA2352" s="15"/>
    </row>
    <row r="2353" spans="8:27" x14ac:dyDescent="0.25">
      <c r="H2353" s="47">
        <v>58.006900000000002</v>
      </c>
      <c r="I2353" s="47">
        <v>36.4</v>
      </c>
      <c r="Z2353" s="15"/>
      <c r="AA2353" s="15"/>
    </row>
    <row r="2354" spans="8:27" x14ac:dyDescent="0.25">
      <c r="H2354" s="47">
        <v>58.0274</v>
      </c>
      <c r="I2354" s="47">
        <v>35.514290000000003</v>
      </c>
      <c r="Z2354" s="15"/>
      <c r="AA2354" s="15"/>
    </row>
    <row r="2355" spans="8:27" x14ac:dyDescent="0.25">
      <c r="H2355" s="47">
        <v>58.047800000000002</v>
      </c>
      <c r="I2355" s="47">
        <v>33.228569999999998</v>
      </c>
      <c r="Z2355" s="15"/>
      <c r="AA2355" s="15"/>
    </row>
    <row r="2356" spans="8:27" x14ac:dyDescent="0.25">
      <c r="H2356" s="47">
        <v>58.068300000000001</v>
      </c>
      <c r="I2356" s="47">
        <v>38.200000000000003</v>
      </c>
      <c r="Z2356" s="15"/>
      <c r="AA2356" s="15"/>
    </row>
    <row r="2357" spans="8:27" x14ac:dyDescent="0.25">
      <c r="H2357" s="47">
        <v>58.088700000000003</v>
      </c>
      <c r="I2357" s="47">
        <v>35.68571</v>
      </c>
      <c r="Z2357" s="15"/>
      <c r="AA2357" s="15"/>
    </row>
    <row r="2358" spans="8:27" x14ac:dyDescent="0.25">
      <c r="H2358" s="47">
        <v>58.109200000000001</v>
      </c>
      <c r="I2358" s="47">
        <v>25.428570000000001</v>
      </c>
      <c r="Z2358" s="15"/>
      <c r="AA2358" s="15"/>
    </row>
    <row r="2359" spans="8:27" x14ac:dyDescent="0.25">
      <c r="H2359" s="47">
        <v>58.129600000000003</v>
      </c>
      <c r="I2359" s="47">
        <v>27.88571</v>
      </c>
      <c r="Z2359" s="15"/>
      <c r="AA2359" s="15"/>
    </row>
    <row r="2360" spans="8:27" x14ac:dyDescent="0.25">
      <c r="H2360" s="47">
        <v>58.150100000000002</v>
      </c>
      <c r="I2360" s="47">
        <v>34.114289999999997</v>
      </c>
      <c r="Z2360" s="15"/>
      <c r="AA2360" s="15"/>
    </row>
    <row r="2361" spans="8:27" x14ac:dyDescent="0.25">
      <c r="H2361" s="47">
        <v>58.170499999999997</v>
      </c>
      <c r="I2361" s="47">
        <v>33.085709999999999</v>
      </c>
      <c r="Z2361" s="15"/>
      <c r="AA2361" s="15"/>
    </row>
    <row r="2362" spans="8:27" x14ac:dyDescent="0.25">
      <c r="H2362" s="47">
        <v>58.190899999999999</v>
      </c>
      <c r="I2362" s="47">
        <v>31.8</v>
      </c>
      <c r="Z2362" s="15"/>
      <c r="AA2362" s="15"/>
    </row>
    <row r="2363" spans="8:27" x14ac:dyDescent="0.25">
      <c r="H2363" s="47">
        <v>58.211399999999998</v>
      </c>
      <c r="I2363" s="47">
        <v>36.771430000000002</v>
      </c>
      <c r="Z2363" s="15"/>
      <c r="AA2363" s="15"/>
    </row>
    <row r="2364" spans="8:27" x14ac:dyDescent="0.25">
      <c r="H2364" s="47">
        <v>58.2318</v>
      </c>
      <c r="I2364" s="47">
        <v>38.085709999999999</v>
      </c>
      <c r="Z2364" s="15"/>
      <c r="AA2364" s="15"/>
    </row>
    <row r="2365" spans="8:27" x14ac:dyDescent="0.25">
      <c r="H2365" s="47">
        <v>58.252299999999998</v>
      </c>
      <c r="I2365" s="47">
        <v>28.31429</v>
      </c>
      <c r="Z2365" s="15"/>
      <c r="AA2365" s="15"/>
    </row>
    <row r="2366" spans="8:27" x14ac:dyDescent="0.25">
      <c r="H2366" s="47">
        <v>58.2727</v>
      </c>
      <c r="I2366" s="47">
        <v>28.485710000000001</v>
      </c>
      <c r="Z2366" s="15"/>
      <c r="AA2366" s="15"/>
    </row>
    <row r="2367" spans="8:27" x14ac:dyDescent="0.25">
      <c r="H2367" s="47">
        <v>58.293199999999999</v>
      </c>
      <c r="I2367" s="47">
        <v>28.88571</v>
      </c>
      <c r="Z2367" s="15"/>
      <c r="AA2367" s="15"/>
    </row>
    <row r="2368" spans="8:27" x14ac:dyDescent="0.25">
      <c r="H2368" s="47">
        <v>58.313600000000001</v>
      </c>
      <c r="I2368" s="47">
        <v>31.94286</v>
      </c>
      <c r="Z2368" s="15"/>
      <c r="AA2368" s="15"/>
    </row>
    <row r="2369" spans="8:27" x14ac:dyDescent="0.25">
      <c r="H2369" s="47">
        <v>58.334099999999999</v>
      </c>
      <c r="I2369" s="47">
        <v>35.028570000000002</v>
      </c>
      <c r="Z2369" s="15"/>
      <c r="AA2369" s="15"/>
    </row>
    <row r="2370" spans="8:27" x14ac:dyDescent="0.25">
      <c r="H2370" s="47">
        <v>58.354500000000002</v>
      </c>
      <c r="I2370" s="47">
        <v>40.342860000000002</v>
      </c>
      <c r="Z2370" s="15"/>
      <c r="AA2370" s="15"/>
    </row>
    <row r="2371" spans="8:27" x14ac:dyDescent="0.25">
      <c r="H2371" s="47">
        <v>58.375</v>
      </c>
      <c r="I2371" s="47">
        <v>39.571429999999999</v>
      </c>
      <c r="Z2371" s="15"/>
      <c r="AA2371" s="15"/>
    </row>
    <row r="2372" spans="8:27" x14ac:dyDescent="0.25">
      <c r="H2372" s="47">
        <v>58.395400000000002</v>
      </c>
      <c r="I2372" s="47">
        <v>35.828569999999999</v>
      </c>
      <c r="Z2372" s="15"/>
      <c r="AA2372" s="15"/>
    </row>
    <row r="2373" spans="8:27" x14ac:dyDescent="0.25">
      <c r="H2373" s="47">
        <v>58.415799999999997</v>
      </c>
      <c r="I2373" s="47">
        <v>33.714289999999998</v>
      </c>
      <c r="Z2373" s="15"/>
      <c r="AA2373" s="15"/>
    </row>
    <row r="2374" spans="8:27" x14ac:dyDescent="0.25">
      <c r="H2374" s="47">
        <v>58.436300000000003</v>
      </c>
      <c r="I2374" s="47">
        <v>30.74286</v>
      </c>
      <c r="Z2374" s="15"/>
      <c r="AA2374" s="15"/>
    </row>
    <row r="2375" spans="8:27" x14ac:dyDescent="0.25">
      <c r="H2375" s="47">
        <v>58.456699999999998</v>
      </c>
      <c r="I2375" s="47">
        <v>33.657139999999998</v>
      </c>
      <c r="Z2375" s="15"/>
      <c r="AA2375" s="15"/>
    </row>
    <row r="2376" spans="8:27" x14ac:dyDescent="0.25">
      <c r="H2376" s="47">
        <v>58.477200000000003</v>
      </c>
      <c r="I2376" s="47">
        <v>30.457139999999999</v>
      </c>
      <c r="Z2376" s="15"/>
      <c r="AA2376" s="15"/>
    </row>
    <row r="2377" spans="8:27" x14ac:dyDescent="0.25">
      <c r="H2377" s="47">
        <v>58.497599999999998</v>
      </c>
      <c r="I2377" s="47">
        <v>27.828569999999999</v>
      </c>
      <c r="Z2377" s="15"/>
      <c r="AA2377" s="15"/>
    </row>
    <row r="2378" spans="8:27" x14ac:dyDescent="0.25">
      <c r="H2378" s="47">
        <v>58.518099999999997</v>
      </c>
      <c r="I2378" s="47">
        <v>24.028569999999998</v>
      </c>
      <c r="Z2378" s="15"/>
      <c r="AA2378" s="15"/>
    </row>
    <row r="2379" spans="8:27" x14ac:dyDescent="0.25">
      <c r="H2379" s="47">
        <v>58.538499999999999</v>
      </c>
      <c r="I2379" s="47">
        <v>27.657139999999998</v>
      </c>
      <c r="Z2379" s="15"/>
      <c r="AA2379" s="15"/>
    </row>
    <row r="2380" spans="8:27" x14ac:dyDescent="0.25">
      <c r="H2380" s="47">
        <v>58.558999999999997</v>
      </c>
      <c r="I2380" s="47">
        <v>30.37143</v>
      </c>
      <c r="Z2380" s="15"/>
      <c r="AA2380" s="15"/>
    </row>
    <row r="2381" spans="8:27" x14ac:dyDescent="0.25">
      <c r="H2381" s="47">
        <v>58.5794</v>
      </c>
      <c r="I2381" s="47">
        <v>32.799999999999997</v>
      </c>
      <c r="Z2381" s="15"/>
      <c r="AA2381" s="15"/>
    </row>
    <row r="2382" spans="8:27" x14ac:dyDescent="0.25">
      <c r="H2382" s="47">
        <v>58.599899999999998</v>
      </c>
      <c r="I2382" s="47">
        <v>31.31429</v>
      </c>
      <c r="Z2382" s="15"/>
      <c r="AA2382" s="15"/>
    </row>
    <row r="2383" spans="8:27" x14ac:dyDescent="0.25">
      <c r="H2383" s="47">
        <v>58.6203</v>
      </c>
      <c r="I2383" s="47">
        <v>27.88571</v>
      </c>
      <c r="Z2383" s="15"/>
      <c r="AA2383" s="15"/>
    </row>
    <row r="2384" spans="8:27" x14ac:dyDescent="0.25">
      <c r="H2384" s="47">
        <v>58.640799999999999</v>
      </c>
      <c r="I2384" s="47">
        <v>24.25714</v>
      </c>
      <c r="Z2384" s="15"/>
      <c r="AA2384" s="15"/>
    </row>
    <row r="2385" spans="8:27" x14ac:dyDescent="0.25">
      <c r="H2385" s="47">
        <v>58.661200000000001</v>
      </c>
      <c r="I2385" s="47">
        <v>28.971430000000002</v>
      </c>
      <c r="Z2385" s="15"/>
      <c r="AA2385" s="15"/>
    </row>
    <row r="2386" spans="8:27" x14ac:dyDescent="0.25">
      <c r="H2386" s="47">
        <v>58.681600000000003</v>
      </c>
      <c r="I2386" s="47">
        <v>32.68571</v>
      </c>
      <c r="Z2386" s="15"/>
      <c r="AA2386" s="15"/>
    </row>
    <row r="2387" spans="8:27" x14ac:dyDescent="0.25">
      <c r="H2387" s="47">
        <v>58.702100000000002</v>
      </c>
      <c r="I2387" s="47">
        <v>34.74286</v>
      </c>
      <c r="Z2387" s="15"/>
      <c r="AA2387" s="15"/>
    </row>
    <row r="2388" spans="8:27" x14ac:dyDescent="0.25">
      <c r="H2388" s="47">
        <v>58.722499999999997</v>
      </c>
      <c r="I2388" s="47">
        <v>29.714289999999998</v>
      </c>
      <c r="Z2388" s="15"/>
      <c r="AA2388" s="15"/>
    </row>
    <row r="2389" spans="8:27" x14ac:dyDescent="0.25">
      <c r="H2389" s="47">
        <v>58.743000000000002</v>
      </c>
      <c r="I2389" s="47">
        <v>29.714289999999998</v>
      </c>
      <c r="Z2389" s="15"/>
      <c r="AA2389" s="15"/>
    </row>
    <row r="2390" spans="8:27" x14ac:dyDescent="0.25">
      <c r="H2390" s="47">
        <v>58.763399999999997</v>
      </c>
      <c r="I2390" s="47">
        <v>28.68571</v>
      </c>
      <c r="Z2390" s="15"/>
      <c r="AA2390" s="15"/>
    </row>
    <row r="2391" spans="8:27" x14ac:dyDescent="0.25">
      <c r="H2391" s="47">
        <v>58.783900000000003</v>
      </c>
      <c r="I2391" s="47">
        <v>30.657139999999998</v>
      </c>
      <c r="Z2391" s="15"/>
      <c r="AA2391" s="15"/>
    </row>
    <row r="2392" spans="8:27" x14ac:dyDescent="0.25">
      <c r="H2392" s="47">
        <v>58.804299999999998</v>
      </c>
      <c r="I2392" s="47">
        <v>32.371429999999997</v>
      </c>
      <c r="Z2392" s="15"/>
      <c r="AA2392" s="15"/>
    </row>
    <row r="2393" spans="8:27" x14ac:dyDescent="0.25">
      <c r="H2393" s="47">
        <v>58.824800000000003</v>
      </c>
      <c r="I2393" s="47">
        <v>32.485709999999997</v>
      </c>
      <c r="Z2393" s="15"/>
      <c r="AA2393" s="15"/>
    </row>
    <row r="2394" spans="8:27" x14ac:dyDescent="0.25">
      <c r="H2394" s="47">
        <v>58.845199999999998</v>
      </c>
      <c r="I2394" s="47">
        <v>28.857140000000001</v>
      </c>
      <c r="Z2394" s="15"/>
      <c r="AA2394" s="15"/>
    </row>
    <row r="2395" spans="8:27" x14ac:dyDescent="0.25">
      <c r="H2395" s="47">
        <v>58.865699999999997</v>
      </c>
      <c r="I2395" s="47">
        <v>29.542860000000001</v>
      </c>
      <c r="Z2395" s="15"/>
      <c r="AA2395" s="15"/>
    </row>
    <row r="2396" spans="8:27" x14ac:dyDescent="0.25">
      <c r="H2396" s="47">
        <v>58.886099999999999</v>
      </c>
      <c r="I2396" s="47">
        <v>27.8</v>
      </c>
      <c r="Z2396" s="15"/>
      <c r="AA2396" s="15"/>
    </row>
    <row r="2397" spans="8:27" x14ac:dyDescent="0.25">
      <c r="H2397" s="47">
        <v>58.906500000000001</v>
      </c>
      <c r="I2397" s="47">
        <v>24.514289999999999</v>
      </c>
      <c r="Z2397" s="15"/>
      <c r="AA2397" s="15"/>
    </row>
    <row r="2398" spans="8:27" x14ac:dyDescent="0.25">
      <c r="H2398" s="47">
        <v>58.927</v>
      </c>
      <c r="I2398" s="47">
        <v>25.25714</v>
      </c>
      <c r="Z2398" s="15"/>
      <c r="AA2398" s="15"/>
    </row>
    <row r="2399" spans="8:27" x14ac:dyDescent="0.25">
      <c r="H2399" s="47">
        <v>58.947400000000002</v>
      </c>
      <c r="I2399" s="47">
        <v>31.285710000000002</v>
      </c>
      <c r="Z2399" s="15"/>
      <c r="AA2399" s="15"/>
    </row>
    <row r="2400" spans="8:27" x14ac:dyDescent="0.25">
      <c r="H2400" s="47">
        <v>58.9679</v>
      </c>
      <c r="I2400" s="47">
        <v>29.285710000000002</v>
      </c>
      <c r="Z2400" s="15"/>
      <c r="AA2400" s="15"/>
    </row>
    <row r="2401" spans="8:27" x14ac:dyDescent="0.25">
      <c r="H2401" s="47">
        <v>58.988300000000002</v>
      </c>
      <c r="I2401" s="47">
        <v>31.6</v>
      </c>
      <c r="Z2401" s="15"/>
      <c r="AA2401" s="15"/>
    </row>
    <row r="2402" spans="8:27" x14ac:dyDescent="0.25">
      <c r="H2402" s="47">
        <v>59.008800000000001</v>
      </c>
      <c r="I2402" s="47">
        <v>32.342860000000002</v>
      </c>
      <c r="Z2402" s="15"/>
      <c r="AA2402" s="15"/>
    </row>
    <row r="2403" spans="8:27" x14ac:dyDescent="0.25">
      <c r="H2403" s="47">
        <v>59.029200000000003</v>
      </c>
      <c r="I2403" s="47">
        <v>35.200000000000003</v>
      </c>
      <c r="Z2403" s="15"/>
      <c r="AA2403" s="15"/>
    </row>
    <row r="2404" spans="8:27" x14ac:dyDescent="0.25">
      <c r="H2404" s="47">
        <v>59.049700000000001</v>
      </c>
      <c r="I2404" s="47">
        <v>32.74286</v>
      </c>
      <c r="Z2404" s="15"/>
      <c r="AA2404" s="15"/>
    </row>
    <row r="2405" spans="8:27" x14ac:dyDescent="0.25">
      <c r="H2405" s="47">
        <v>59.070099999999996</v>
      </c>
      <c r="I2405" s="47">
        <v>28.342860000000002</v>
      </c>
      <c r="Z2405" s="15"/>
      <c r="AA2405" s="15"/>
    </row>
    <row r="2406" spans="8:27" x14ac:dyDescent="0.25">
      <c r="H2406" s="47">
        <v>59.090600000000002</v>
      </c>
      <c r="I2406" s="47">
        <v>23.68571</v>
      </c>
      <c r="Z2406" s="15"/>
      <c r="AA2406" s="15"/>
    </row>
    <row r="2407" spans="8:27" x14ac:dyDescent="0.25">
      <c r="H2407" s="47">
        <v>59.110999999999997</v>
      </c>
      <c r="I2407" s="47">
        <v>23.085709999999999</v>
      </c>
      <c r="Z2407" s="15"/>
      <c r="AA2407" s="15"/>
    </row>
    <row r="2408" spans="8:27" x14ac:dyDescent="0.25">
      <c r="H2408" s="47">
        <v>59.131500000000003</v>
      </c>
      <c r="I2408" s="47">
        <v>27.771429999999999</v>
      </c>
      <c r="Z2408" s="15"/>
      <c r="AA2408" s="15"/>
    </row>
    <row r="2409" spans="8:27" x14ac:dyDescent="0.25">
      <c r="H2409" s="47">
        <v>59.151899999999998</v>
      </c>
      <c r="I2409" s="47">
        <v>25</v>
      </c>
      <c r="Z2409" s="15"/>
      <c r="AA2409" s="15"/>
    </row>
    <row r="2410" spans="8:27" x14ac:dyDescent="0.25">
      <c r="H2410" s="47">
        <v>59.1723</v>
      </c>
      <c r="I2410" s="47">
        <v>25.657139999999998</v>
      </c>
      <c r="Z2410" s="15"/>
      <c r="AA2410" s="15"/>
    </row>
    <row r="2411" spans="8:27" x14ac:dyDescent="0.25">
      <c r="H2411" s="47">
        <v>59.192799999999998</v>
      </c>
      <c r="I2411" s="47">
        <v>23.085709999999999</v>
      </c>
      <c r="Z2411" s="15"/>
      <c r="AA2411" s="15"/>
    </row>
    <row r="2412" spans="8:27" x14ac:dyDescent="0.25">
      <c r="H2412" s="47">
        <v>59.213200000000001</v>
      </c>
      <c r="I2412" s="47">
        <v>27.457139999999999</v>
      </c>
      <c r="Z2412" s="15"/>
      <c r="AA2412" s="15"/>
    </row>
    <row r="2413" spans="8:27" x14ac:dyDescent="0.25">
      <c r="H2413" s="47">
        <v>59.233699999999999</v>
      </c>
      <c r="I2413" s="47">
        <v>29.285710000000002</v>
      </c>
      <c r="Z2413" s="15"/>
      <c r="AA2413" s="15"/>
    </row>
    <row r="2414" spans="8:27" x14ac:dyDescent="0.25">
      <c r="H2414" s="47">
        <v>59.254100000000001</v>
      </c>
      <c r="I2414" s="47">
        <v>28.971430000000002</v>
      </c>
      <c r="Z2414" s="15"/>
      <c r="AA2414" s="15"/>
    </row>
    <row r="2415" spans="8:27" x14ac:dyDescent="0.25">
      <c r="H2415" s="47">
        <v>59.2746</v>
      </c>
      <c r="I2415" s="47">
        <v>25.25714</v>
      </c>
      <c r="Z2415" s="15"/>
      <c r="AA2415" s="15"/>
    </row>
    <row r="2416" spans="8:27" x14ac:dyDescent="0.25">
      <c r="H2416" s="47">
        <v>59.295000000000002</v>
      </c>
      <c r="I2416" s="47">
        <v>28.342860000000002</v>
      </c>
      <c r="Z2416" s="15"/>
      <c r="AA2416" s="15"/>
    </row>
    <row r="2417" spans="8:27" x14ac:dyDescent="0.25">
      <c r="H2417" s="47">
        <v>59.3155</v>
      </c>
      <c r="I2417" s="47">
        <v>32.4</v>
      </c>
      <c r="Z2417" s="15"/>
      <c r="AA2417" s="15"/>
    </row>
    <row r="2418" spans="8:27" x14ac:dyDescent="0.25">
      <c r="H2418" s="47">
        <v>59.335900000000002</v>
      </c>
      <c r="I2418" s="47">
        <v>32.31429</v>
      </c>
      <c r="Z2418" s="15"/>
      <c r="AA2418" s="15"/>
    </row>
    <row r="2419" spans="8:27" x14ac:dyDescent="0.25">
      <c r="H2419" s="47">
        <v>59.356400000000001</v>
      </c>
      <c r="I2419" s="47">
        <v>29.028569999999998</v>
      </c>
      <c r="Z2419" s="15"/>
      <c r="AA2419" s="15"/>
    </row>
    <row r="2420" spans="8:27" x14ac:dyDescent="0.25">
      <c r="H2420" s="47">
        <v>59.376800000000003</v>
      </c>
      <c r="I2420" s="47">
        <v>24.37143</v>
      </c>
      <c r="Z2420" s="15"/>
      <c r="AA2420" s="15"/>
    </row>
    <row r="2421" spans="8:27" x14ac:dyDescent="0.25">
      <c r="H2421" s="47">
        <v>59.397199999999998</v>
      </c>
      <c r="I2421" s="47">
        <v>26.771429999999999</v>
      </c>
      <c r="Z2421" s="15"/>
      <c r="AA2421" s="15"/>
    </row>
    <row r="2422" spans="8:27" x14ac:dyDescent="0.25">
      <c r="H2422" s="47">
        <v>59.417700000000004</v>
      </c>
      <c r="I2422" s="47">
        <v>29.88571</v>
      </c>
      <c r="Z2422" s="15"/>
      <c r="AA2422" s="15"/>
    </row>
    <row r="2423" spans="8:27" x14ac:dyDescent="0.25">
      <c r="H2423" s="47">
        <v>59.438099999999999</v>
      </c>
      <c r="I2423" s="47">
        <v>33.171430000000001</v>
      </c>
      <c r="Z2423" s="15"/>
      <c r="AA2423" s="15"/>
    </row>
    <row r="2424" spans="8:27" x14ac:dyDescent="0.25">
      <c r="H2424" s="47">
        <v>59.458599999999997</v>
      </c>
      <c r="I2424" s="47">
        <v>25.11429</v>
      </c>
      <c r="Z2424" s="15"/>
      <c r="AA2424" s="15"/>
    </row>
    <row r="2425" spans="8:27" x14ac:dyDescent="0.25">
      <c r="H2425" s="47">
        <v>59.478999999999999</v>
      </c>
      <c r="I2425" s="47">
        <v>22.25714</v>
      </c>
      <c r="Z2425" s="15"/>
      <c r="AA2425" s="15"/>
    </row>
    <row r="2426" spans="8:27" x14ac:dyDescent="0.25">
      <c r="H2426" s="47">
        <v>59.499499999999998</v>
      </c>
      <c r="I2426" s="47">
        <v>24.085709999999999</v>
      </c>
      <c r="Z2426" s="15"/>
      <c r="AA2426" s="15"/>
    </row>
    <row r="2427" spans="8:27" x14ac:dyDescent="0.25">
      <c r="H2427" s="47">
        <v>59.5199</v>
      </c>
      <c r="I2427" s="47">
        <v>27.88571</v>
      </c>
      <c r="Z2427" s="15"/>
      <c r="AA2427" s="15"/>
    </row>
    <row r="2428" spans="8:27" x14ac:dyDescent="0.25">
      <c r="H2428" s="47">
        <v>59.540399999999998</v>
      </c>
      <c r="I2428" s="47">
        <v>22.6</v>
      </c>
      <c r="Z2428" s="15"/>
      <c r="AA2428" s="15"/>
    </row>
    <row r="2429" spans="8:27" x14ac:dyDescent="0.25">
      <c r="H2429" s="47">
        <v>59.5608</v>
      </c>
      <c r="I2429" s="47">
        <v>19.857140000000001</v>
      </c>
      <c r="Z2429" s="15"/>
      <c r="AA2429" s="15"/>
    </row>
    <row r="2430" spans="8:27" x14ac:dyDescent="0.25">
      <c r="H2430" s="47">
        <v>59.581299999999999</v>
      </c>
      <c r="I2430" s="47">
        <v>28.828569999999999</v>
      </c>
      <c r="Z2430" s="15"/>
      <c r="AA2430" s="15"/>
    </row>
    <row r="2431" spans="8:27" x14ac:dyDescent="0.25">
      <c r="H2431" s="47">
        <v>59.601700000000001</v>
      </c>
      <c r="I2431" s="47">
        <v>31.2</v>
      </c>
      <c r="Z2431" s="15"/>
      <c r="AA2431" s="15"/>
    </row>
    <row r="2432" spans="8:27" x14ac:dyDescent="0.25">
      <c r="H2432" s="47">
        <v>59.622199999999999</v>
      </c>
      <c r="I2432" s="47">
        <v>27.771429999999999</v>
      </c>
      <c r="Z2432" s="15"/>
      <c r="AA2432" s="15"/>
    </row>
    <row r="2433" spans="8:27" x14ac:dyDescent="0.25">
      <c r="H2433" s="47">
        <v>59.642600000000002</v>
      </c>
      <c r="I2433" s="47">
        <v>24.62857</v>
      </c>
      <c r="Z2433" s="15"/>
      <c r="AA2433" s="15"/>
    </row>
    <row r="2434" spans="8:27" x14ac:dyDescent="0.25">
      <c r="H2434" s="47">
        <v>59.662999999999997</v>
      </c>
      <c r="I2434" s="47">
        <v>25.657139999999998</v>
      </c>
      <c r="Z2434" s="15"/>
      <c r="AA2434" s="15"/>
    </row>
    <row r="2435" spans="8:27" x14ac:dyDescent="0.25">
      <c r="H2435" s="47">
        <v>59.683500000000002</v>
      </c>
      <c r="I2435" s="47">
        <v>26.657139999999998</v>
      </c>
      <c r="Z2435" s="15"/>
      <c r="AA2435" s="15"/>
    </row>
    <row r="2436" spans="8:27" x14ac:dyDescent="0.25">
      <c r="H2436" s="47">
        <v>59.703899999999997</v>
      </c>
      <c r="I2436" s="47">
        <v>26.857140000000001</v>
      </c>
      <c r="Z2436" s="15"/>
      <c r="AA2436" s="15"/>
    </row>
    <row r="2437" spans="8:27" x14ac:dyDescent="0.25">
      <c r="H2437" s="47">
        <v>59.724400000000003</v>
      </c>
      <c r="I2437" s="47">
        <v>28.485710000000001</v>
      </c>
      <c r="Z2437" s="15"/>
      <c r="AA2437" s="15"/>
    </row>
    <row r="2438" spans="8:27" x14ac:dyDescent="0.25">
      <c r="H2438" s="47">
        <v>59.744799999999998</v>
      </c>
      <c r="I2438" s="47">
        <v>27.771429999999999</v>
      </c>
      <c r="Z2438" s="15"/>
      <c r="AA2438" s="15"/>
    </row>
    <row r="2439" spans="8:27" x14ac:dyDescent="0.25">
      <c r="H2439" s="47">
        <v>59.765300000000003</v>
      </c>
      <c r="I2439" s="47">
        <v>26.4</v>
      </c>
      <c r="Z2439" s="15"/>
      <c r="AA2439" s="15"/>
    </row>
    <row r="2440" spans="8:27" x14ac:dyDescent="0.25">
      <c r="H2440" s="47">
        <v>59.785699999999999</v>
      </c>
      <c r="I2440" s="47">
        <v>26.05714</v>
      </c>
      <c r="Z2440" s="15"/>
      <c r="AA2440" s="15"/>
    </row>
    <row r="2441" spans="8:27" x14ac:dyDescent="0.25">
      <c r="H2441" s="47">
        <v>59.806199999999997</v>
      </c>
      <c r="I2441" s="47">
        <v>22.6</v>
      </c>
      <c r="Z2441" s="15"/>
      <c r="AA2441" s="15"/>
    </row>
    <row r="2442" spans="8:27" x14ac:dyDescent="0.25">
      <c r="H2442" s="47">
        <v>59.826599999999999</v>
      </c>
      <c r="I2442" s="47">
        <v>26</v>
      </c>
      <c r="Z2442" s="15"/>
      <c r="AA2442" s="15"/>
    </row>
    <row r="2443" spans="8:27" x14ac:dyDescent="0.25">
      <c r="H2443" s="47">
        <v>59.847099999999998</v>
      </c>
      <c r="I2443" s="47">
        <v>21.542860000000001</v>
      </c>
      <c r="Z2443" s="15"/>
      <c r="AA2443" s="15"/>
    </row>
    <row r="2444" spans="8:27" x14ac:dyDescent="0.25">
      <c r="H2444" s="47">
        <v>59.8675</v>
      </c>
      <c r="I2444" s="47">
        <v>25.4</v>
      </c>
      <c r="Z2444" s="15"/>
      <c r="AA2444" s="15"/>
    </row>
    <row r="2445" spans="8:27" x14ac:dyDescent="0.25">
      <c r="H2445" s="47">
        <v>59.887999999999998</v>
      </c>
      <c r="I2445" s="47">
        <v>25.971430000000002</v>
      </c>
      <c r="Z2445" s="15"/>
      <c r="AA2445" s="15"/>
    </row>
    <row r="2446" spans="8:27" x14ac:dyDescent="0.25">
      <c r="H2446" s="47">
        <v>59.9084</v>
      </c>
      <c r="I2446" s="47">
        <v>33.057139999999997</v>
      </c>
      <c r="Z2446" s="15"/>
      <c r="AA2446" s="15"/>
    </row>
    <row r="2447" spans="8:27" x14ac:dyDescent="0.25">
      <c r="H2447" s="47">
        <v>59.928800000000003</v>
      </c>
      <c r="I2447" s="47">
        <v>30.8</v>
      </c>
      <c r="Z2447" s="15"/>
      <c r="AA2447" s="15"/>
    </row>
    <row r="2448" spans="8:27" x14ac:dyDescent="0.25">
      <c r="H2448" s="47">
        <v>59.949300000000001</v>
      </c>
      <c r="I2448" s="47">
        <v>31.68571</v>
      </c>
      <c r="Z2448" s="15"/>
      <c r="AA2448" s="15"/>
    </row>
    <row r="2449" spans="8:27" x14ac:dyDescent="0.25">
      <c r="H2449" s="47">
        <v>59.969700000000003</v>
      </c>
      <c r="I2449" s="47">
        <v>26.142859999999999</v>
      </c>
      <c r="Z2449" s="15"/>
      <c r="AA2449" s="15"/>
    </row>
    <row r="2450" spans="8:27" x14ac:dyDescent="0.25">
      <c r="H2450" s="47">
        <v>59.990200000000002</v>
      </c>
      <c r="I2450" s="47">
        <v>23.914290000000001</v>
      </c>
      <c r="Z2450" s="15"/>
      <c r="AA2450" s="15"/>
    </row>
    <row r="2451" spans="8:27" x14ac:dyDescent="0.25">
      <c r="H2451" s="47">
        <v>60.010599999999997</v>
      </c>
      <c r="I2451" s="47">
        <v>27.37143</v>
      </c>
      <c r="Z2451" s="15"/>
      <c r="AA2451" s="15"/>
    </row>
    <row r="2452" spans="8:27" x14ac:dyDescent="0.25">
      <c r="H2452" s="47">
        <v>60.031100000000002</v>
      </c>
      <c r="I2452" s="47">
        <v>31.028569999999998</v>
      </c>
      <c r="Z2452" s="15"/>
      <c r="AA2452" s="15"/>
    </row>
    <row r="2453" spans="8:27" x14ac:dyDescent="0.25">
      <c r="H2453" s="47">
        <v>60.051499999999997</v>
      </c>
      <c r="I2453" s="47">
        <v>30.971430000000002</v>
      </c>
      <c r="Z2453" s="15"/>
      <c r="AA2453" s="15"/>
    </row>
    <row r="2454" spans="8:27" x14ac:dyDescent="0.25">
      <c r="H2454" s="47">
        <v>60.072000000000003</v>
      </c>
      <c r="I2454" s="47">
        <v>24.11429</v>
      </c>
      <c r="Z2454" s="15"/>
      <c r="AA2454" s="15"/>
    </row>
    <row r="2455" spans="8:27" x14ac:dyDescent="0.25">
      <c r="H2455" s="47">
        <v>60.092399999999998</v>
      </c>
      <c r="I2455" s="47">
        <v>25.4</v>
      </c>
      <c r="Z2455" s="15"/>
      <c r="AA2455" s="15"/>
    </row>
    <row r="2456" spans="8:27" x14ac:dyDescent="0.25">
      <c r="H2456" s="47">
        <v>60.112900000000003</v>
      </c>
      <c r="I2456" s="47">
        <v>26.971430000000002</v>
      </c>
      <c r="Z2456" s="15"/>
      <c r="AA2456" s="15"/>
    </row>
    <row r="2457" spans="8:27" x14ac:dyDescent="0.25">
      <c r="H2457" s="47">
        <v>60.133299999999998</v>
      </c>
      <c r="I2457" s="47">
        <v>33.4</v>
      </c>
      <c r="Z2457" s="15"/>
      <c r="AA2457" s="15"/>
    </row>
    <row r="2458" spans="8:27" x14ac:dyDescent="0.25">
      <c r="H2458" s="47">
        <v>60.153700000000001</v>
      </c>
      <c r="I2458" s="47">
        <v>32.571429999999999</v>
      </c>
      <c r="Z2458" s="15"/>
      <c r="AA2458" s="15"/>
    </row>
    <row r="2459" spans="8:27" x14ac:dyDescent="0.25">
      <c r="H2459" s="47">
        <v>60.174199999999999</v>
      </c>
      <c r="I2459" s="47">
        <v>40.085709999999999</v>
      </c>
      <c r="Z2459" s="15"/>
      <c r="AA2459" s="15"/>
    </row>
    <row r="2460" spans="8:27" x14ac:dyDescent="0.25">
      <c r="H2460" s="47">
        <v>60.194600000000001</v>
      </c>
      <c r="I2460" s="47">
        <v>49.228569999999998</v>
      </c>
      <c r="Z2460" s="15"/>
      <c r="AA2460" s="15"/>
    </row>
    <row r="2461" spans="8:27" x14ac:dyDescent="0.25">
      <c r="H2461" s="47">
        <v>60.2151</v>
      </c>
      <c r="I2461" s="47">
        <v>45.457140000000003</v>
      </c>
      <c r="Z2461" s="15"/>
      <c r="AA2461" s="15"/>
    </row>
    <row r="2462" spans="8:27" x14ac:dyDescent="0.25">
      <c r="H2462" s="47">
        <v>60.235500000000002</v>
      </c>
      <c r="I2462" s="47">
        <v>34.4</v>
      </c>
      <c r="Z2462" s="15"/>
      <c r="AA2462" s="15"/>
    </row>
    <row r="2463" spans="8:27" x14ac:dyDescent="0.25">
      <c r="H2463" s="47">
        <v>60.256</v>
      </c>
      <c r="I2463" s="47">
        <v>29.857140000000001</v>
      </c>
      <c r="Z2463" s="15"/>
      <c r="AA2463" s="15"/>
    </row>
    <row r="2464" spans="8:27" x14ac:dyDescent="0.25">
      <c r="H2464" s="47">
        <v>60.276400000000002</v>
      </c>
      <c r="I2464" s="47">
        <v>35.657139999999998</v>
      </c>
      <c r="Z2464" s="15"/>
      <c r="AA2464" s="15"/>
    </row>
    <row r="2465" spans="8:27" x14ac:dyDescent="0.25">
      <c r="H2465" s="47">
        <v>60.296900000000001</v>
      </c>
      <c r="I2465" s="47">
        <v>31.971430000000002</v>
      </c>
      <c r="Z2465" s="15"/>
      <c r="AA2465" s="15"/>
    </row>
    <row r="2466" spans="8:27" x14ac:dyDescent="0.25">
      <c r="H2466" s="47">
        <v>60.317300000000003</v>
      </c>
      <c r="I2466" s="47">
        <v>35.6</v>
      </c>
      <c r="Z2466" s="15"/>
      <c r="AA2466" s="15"/>
    </row>
    <row r="2467" spans="8:27" x14ac:dyDescent="0.25">
      <c r="H2467" s="47">
        <v>60.337800000000001</v>
      </c>
      <c r="I2467" s="47">
        <v>37.914290000000001</v>
      </c>
      <c r="Z2467" s="15"/>
      <c r="AA2467" s="15"/>
    </row>
    <row r="2468" spans="8:27" x14ac:dyDescent="0.25">
      <c r="H2468" s="47">
        <v>60.358199999999997</v>
      </c>
      <c r="I2468" s="47">
        <v>38.31429</v>
      </c>
      <c r="Z2468" s="15"/>
      <c r="AA2468" s="15"/>
    </row>
    <row r="2469" spans="8:27" x14ac:dyDescent="0.25">
      <c r="H2469" s="47">
        <v>60.378700000000002</v>
      </c>
      <c r="I2469" s="47">
        <v>30.228570000000001</v>
      </c>
      <c r="Z2469" s="15"/>
      <c r="AA2469" s="15"/>
    </row>
    <row r="2470" spans="8:27" x14ac:dyDescent="0.25">
      <c r="H2470" s="47">
        <v>60.399099999999997</v>
      </c>
      <c r="I2470" s="47">
        <v>30.05714</v>
      </c>
      <c r="Z2470" s="15"/>
      <c r="AA2470" s="15"/>
    </row>
    <row r="2471" spans="8:27" x14ac:dyDescent="0.25">
      <c r="H2471" s="47">
        <v>60.419499999999999</v>
      </c>
      <c r="I2471" s="47">
        <v>32.942860000000003</v>
      </c>
      <c r="Z2471" s="15"/>
      <c r="AA2471" s="15"/>
    </row>
    <row r="2472" spans="8:27" x14ac:dyDescent="0.25">
      <c r="H2472" s="47">
        <v>60.44</v>
      </c>
      <c r="I2472" s="47">
        <v>37.285710000000002</v>
      </c>
      <c r="Z2472" s="15"/>
      <c r="AA2472" s="15"/>
    </row>
    <row r="2473" spans="8:27" x14ac:dyDescent="0.25">
      <c r="H2473" s="47">
        <v>60.4604</v>
      </c>
      <c r="I2473" s="47">
        <v>37.971429999999998</v>
      </c>
      <c r="Z2473" s="15"/>
      <c r="AA2473" s="15"/>
    </row>
    <row r="2474" spans="8:27" x14ac:dyDescent="0.25">
      <c r="H2474" s="47">
        <v>60.480899999999998</v>
      </c>
      <c r="I2474" s="47">
        <v>36.914290000000001</v>
      </c>
      <c r="Z2474" s="15"/>
      <c r="AA2474" s="15"/>
    </row>
    <row r="2475" spans="8:27" x14ac:dyDescent="0.25">
      <c r="H2475" s="47">
        <v>60.501300000000001</v>
      </c>
      <c r="I2475" s="47">
        <v>36.200000000000003</v>
      </c>
      <c r="Z2475" s="15"/>
      <c r="AA2475" s="15"/>
    </row>
    <row r="2476" spans="8:27" x14ac:dyDescent="0.25">
      <c r="H2476" s="47">
        <v>60.521799999999999</v>
      </c>
      <c r="I2476" s="47">
        <v>38.485709999999997</v>
      </c>
      <c r="Z2476" s="15"/>
      <c r="AA2476" s="15"/>
    </row>
    <row r="2477" spans="8:27" x14ac:dyDescent="0.25">
      <c r="H2477" s="47">
        <v>60.542200000000001</v>
      </c>
      <c r="I2477" s="47">
        <v>40.228569999999998</v>
      </c>
      <c r="Z2477" s="15"/>
      <c r="AA2477" s="15"/>
    </row>
    <row r="2478" spans="8:27" x14ac:dyDescent="0.25">
      <c r="H2478" s="47">
        <v>60.5627</v>
      </c>
      <c r="I2478" s="47">
        <v>39.68571</v>
      </c>
      <c r="Z2478" s="15"/>
      <c r="AA2478" s="15"/>
    </row>
    <row r="2479" spans="8:27" x14ac:dyDescent="0.25">
      <c r="H2479" s="47">
        <v>60.583100000000002</v>
      </c>
      <c r="I2479" s="47">
        <v>40.857140000000001</v>
      </c>
      <c r="Z2479" s="15"/>
      <c r="AA2479" s="15"/>
    </row>
    <row r="2480" spans="8:27" x14ac:dyDescent="0.25">
      <c r="H2480" s="47">
        <v>60.6036</v>
      </c>
      <c r="I2480" s="47">
        <v>40.771430000000002</v>
      </c>
      <c r="Z2480" s="15"/>
      <c r="AA2480" s="15"/>
    </row>
    <row r="2481" spans="8:27" x14ac:dyDescent="0.25">
      <c r="H2481" s="47">
        <v>60.624000000000002</v>
      </c>
      <c r="I2481" s="47">
        <v>38.799999999999997</v>
      </c>
      <c r="Z2481" s="15"/>
      <c r="AA2481" s="15"/>
    </row>
    <row r="2482" spans="8:27" x14ac:dyDescent="0.25">
      <c r="H2482" s="47">
        <v>60.644399999999997</v>
      </c>
      <c r="I2482" s="47">
        <v>35.885710000000003</v>
      </c>
      <c r="Z2482" s="15"/>
      <c r="AA2482" s="15"/>
    </row>
    <row r="2483" spans="8:27" x14ac:dyDescent="0.25">
      <c r="H2483" s="47">
        <v>60.664900000000003</v>
      </c>
      <c r="I2483" s="47">
        <v>38.628570000000003</v>
      </c>
      <c r="Z2483" s="15"/>
      <c r="AA2483" s="15"/>
    </row>
    <row r="2484" spans="8:27" x14ac:dyDescent="0.25">
      <c r="H2484" s="47">
        <v>60.685299999999998</v>
      </c>
      <c r="I2484" s="47">
        <v>43.142859999999999</v>
      </c>
      <c r="Z2484" s="15"/>
      <c r="AA2484" s="15"/>
    </row>
    <row r="2485" spans="8:27" x14ac:dyDescent="0.25">
      <c r="H2485" s="47">
        <v>60.705800000000004</v>
      </c>
      <c r="I2485" s="47">
        <v>43.857140000000001</v>
      </c>
      <c r="Z2485" s="15"/>
      <c r="AA2485" s="15"/>
    </row>
    <row r="2486" spans="8:27" x14ac:dyDescent="0.25">
      <c r="H2486" s="47">
        <v>60.726199999999999</v>
      </c>
      <c r="I2486" s="47">
        <v>46.057139999999997</v>
      </c>
      <c r="Z2486" s="15"/>
      <c r="AA2486" s="15"/>
    </row>
    <row r="2487" spans="8:27" x14ac:dyDescent="0.25">
      <c r="H2487" s="47">
        <v>60.746699999999997</v>
      </c>
      <c r="I2487" s="47">
        <v>45.74286</v>
      </c>
      <c r="Z2487" s="15"/>
      <c r="AA2487" s="15"/>
    </row>
    <row r="2488" spans="8:27" x14ac:dyDescent="0.25">
      <c r="H2488" s="47">
        <v>60.767099999999999</v>
      </c>
      <c r="I2488" s="47">
        <v>49.514290000000003</v>
      </c>
      <c r="Z2488" s="15"/>
      <c r="AA2488" s="15"/>
    </row>
    <row r="2489" spans="8:27" x14ac:dyDescent="0.25">
      <c r="H2489" s="47">
        <v>60.787599999999998</v>
      </c>
      <c r="I2489" s="47">
        <v>44.657139999999998</v>
      </c>
      <c r="Z2489" s="15"/>
      <c r="AA2489" s="15"/>
    </row>
    <row r="2490" spans="8:27" x14ac:dyDescent="0.25">
      <c r="H2490" s="47">
        <v>60.808</v>
      </c>
      <c r="I2490" s="47">
        <v>39.828569999999999</v>
      </c>
      <c r="Z2490" s="15"/>
      <c r="AA2490" s="15"/>
    </row>
    <row r="2491" spans="8:27" x14ac:dyDescent="0.25">
      <c r="H2491" s="47">
        <v>60.828499999999998</v>
      </c>
      <c r="I2491" s="47">
        <v>39.68571</v>
      </c>
      <c r="Z2491" s="15"/>
      <c r="AA2491" s="15"/>
    </row>
    <row r="2492" spans="8:27" x14ac:dyDescent="0.25">
      <c r="H2492" s="47">
        <v>60.8489</v>
      </c>
      <c r="I2492" s="47">
        <v>42.114289999999997</v>
      </c>
      <c r="Z2492" s="15"/>
      <c r="AA2492" s="15"/>
    </row>
    <row r="2493" spans="8:27" x14ac:dyDescent="0.25">
      <c r="H2493" s="47">
        <v>60.869399999999999</v>
      </c>
      <c r="I2493" s="47">
        <v>46.485709999999997</v>
      </c>
      <c r="Z2493" s="15"/>
      <c r="AA2493" s="15"/>
    </row>
    <row r="2494" spans="8:27" x14ac:dyDescent="0.25">
      <c r="H2494" s="47">
        <v>60.889800000000001</v>
      </c>
      <c r="I2494" s="47">
        <v>43.285710000000002</v>
      </c>
      <c r="Z2494" s="15"/>
      <c r="AA2494" s="15"/>
    </row>
    <row r="2495" spans="8:27" x14ac:dyDescent="0.25">
      <c r="H2495" s="47">
        <v>60.910200000000003</v>
      </c>
      <c r="I2495" s="47">
        <v>47.6</v>
      </c>
      <c r="Z2495" s="15"/>
      <c r="AA2495" s="15"/>
    </row>
    <row r="2496" spans="8:27" x14ac:dyDescent="0.25">
      <c r="H2496" s="47">
        <v>60.930700000000002</v>
      </c>
      <c r="I2496" s="47">
        <v>44.085709999999999</v>
      </c>
      <c r="Z2496" s="15"/>
      <c r="AA2496" s="15"/>
    </row>
    <row r="2497" spans="8:27" x14ac:dyDescent="0.25">
      <c r="H2497" s="47">
        <v>60.951099999999997</v>
      </c>
      <c r="I2497" s="47">
        <v>48.828569999999999</v>
      </c>
      <c r="Z2497" s="15"/>
      <c r="AA2497" s="15"/>
    </row>
    <row r="2498" spans="8:27" x14ac:dyDescent="0.25">
      <c r="H2498" s="47">
        <v>60.971600000000002</v>
      </c>
      <c r="I2498" s="47">
        <v>49.371429999999997</v>
      </c>
      <c r="Z2498" s="15"/>
      <c r="AA2498" s="15"/>
    </row>
    <row r="2499" spans="8:27" x14ac:dyDescent="0.25">
      <c r="H2499" s="47">
        <v>60.991999999999997</v>
      </c>
      <c r="I2499" s="47">
        <v>50.971429999999998</v>
      </c>
      <c r="Z2499" s="15"/>
      <c r="AA2499" s="15"/>
    </row>
    <row r="2500" spans="8:27" x14ac:dyDescent="0.25">
      <c r="H2500" s="47">
        <v>61.012500000000003</v>
      </c>
      <c r="I2500" s="47">
        <v>48.514290000000003</v>
      </c>
      <c r="Z2500" s="15"/>
      <c r="AA2500" s="15"/>
    </row>
    <row r="2501" spans="8:27" x14ac:dyDescent="0.25">
      <c r="H2501" s="47">
        <v>61.032899999999998</v>
      </c>
      <c r="I2501" s="47">
        <v>45.25714</v>
      </c>
      <c r="Z2501" s="15"/>
      <c r="AA2501" s="15"/>
    </row>
    <row r="2502" spans="8:27" x14ac:dyDescent="0.25">
      <c r="H2502" s="47">
        <v>61.053400000000003</v>
      </c>
      <c r="I2502" s="47">
        <v>43.6</v>
      </c>
      <c r="Z2502" s="15"/>
      <c r="AA2502" s="15"/>
    </row>
    <row r="2503" spans="8:27" x14ac:dyDescent="0.25">
      <c r="H2503" s="47">
        <v>61.073799999999999</v>
      </c>
      <c r="I2503" s="47">
        <v>45.542859999999997</v>
      </c>
      <c r="Z2503" s="15"/>
      <c r="AA2503" s="15"/>
    </row>
    <row r="2504" spans="8:27" x14ac:dyDescent="0.25">
      <c r="H2504" s="47">
        <v>61.094299999999997</v>
      </c>
      <c r="I2504" s="47">
        <v>49.057139999999997</v>
      </c>
      <c r="Z2504" s="15"/>
      <c r="AA2504" s="15"/>
    </row>
    <row r="2505" spans="8:27" x14ac:dyDescent="0.25">
      <c r="H2505" s="47">
        <v>61.114699999999999</v>
      </c>
      <c r="I2505" s="47">
        <v>47.428570000000001</v>
      </c>
      <c r="Z2505" s="15"/>
      <c r="AA2505" s="15"/>
    </row>
    <row r="2506" spans="8:27" x14ac:dyDescent="0.25">
      <c r="H2506" s="47">
        <v>61.135100000000001</v>
      </c>
      <c r="I2506" s="47">
        <v>48.8</v>
      </c>
      <c r="Z2506" s="15"/>
      <c r="AA2506" s="15"/>
    </row>
    <row r="2507" spans="8:27" x14ac:dyDescent="0.25">
      <c r="H2507" s="47">
        <v>61.1556</v>
      </c>
      <c r="I2507" s="47">
        <v>51.342860000000002</v>
      </c>
      <c r="Z2507" s="15"/>
      <c r="AA2507" s="15"/>
    </row>
    <row r="2508" spans="8:27" x14ac:dyDescent="0.25">
      <c r="H2508" s="47">
        <v>61.176000000000002</v>
      </c>
      <c r="I2508" s="47">
        <v>52.371429999999997</v>
      </c>
      <c r="Z2508" s="15"/>
      <c r="AA2508" s="15"/>
    </row>
    <row r="2509" spans="8:27" x14ac:dyDescent="0.25">
      <c r="H2509" s="47">
        <v>61.1965</v>
      </c>
      <c r="I2509" s="47">
        <v>52.342860000000002</v>
      </c>
      <c r="Z2509" s="15"/>
      <c r="AA2509" s="15"/>
    </row>
    <row r="2510" spans="8:27" x14ac:dyDescent="0.25">
      <c r="H2510" s="47">
        <v>61.216900000000003</v>
      </c>
      <c r="I2510" s="47">
        <v>53.971429999999998</v>
      </c>
      <c r="Z2510" s="15"/>
      <c r="AA2510" s="15"/>
    </row>
    <row r="2511" spans="8:27" x14ac:dyDescent="0.25">
      <c r="H2511" s="47">
        <v>61.237400000000001</v>
      </c>
      <c r="I2511" s="47">
        <v>55.285710000000002</v>
      </c>
      <c r="Z2511" s="15"/>
      <c r="AA2511" s="15"/>
    </row>
    <row r="2512" spans="8:27" x14ac:dyDescent="0.25">
      <c r="H2512" s="47">
        <v>61.257800000000003</v>
      </c>
      <c r="I2512" s="47">
        <v>53.371429999999997</v>
      </c>
      <c r="Z2512" s="15"/>
      <c r="AA2512" s="15"/>
    </row>
    <row r="2513" spans="8:27" x14ac:dyDescent="0.25">
      <c r="H2513" s="47">
        <v>61.278300000000002</v>
      </c>
      <c r="I2513" s="47">
        <v>48.914290000000001</v>
      </c>
      <c r="Z2513" s="15"/>
      <c r="AA2513" s="15"/>
    </row>
    <row r="2514" spans="8:27" x14ac:dyDescent="0.25">
      <c r="H2514" s="47">
        <v>61.298699999999997</v>
      </c>
      <c r="I2514" s="47">
        <v>48.74286</v>
      </c>
      <c r="Z2514" s="15"/>
      <c r="AA2514" s="15"/>
    </row>
    <row r="2515" spans="8:27" x14ac:dyDescent="0.25">
      <c r="H2515" s="47">
        <v>61.319200000000002</v>
      </c>
      <c r="I2515" s="47">
        <v>55.8</v>
      </c>
      <c r="Z2515" s="15"/>
      <c r="AA2515" s="15"/>
    </row>
    <row r="2516" spans="8:27" x14ac:dyDescent="0.25">
      <c r="H2516" s="47">
        <v>61.339599999999997</v>
      </c>
      <c r="I2516" s="47">
        <v>58.25714</v>
      </c>
      <c r="Z2516" s="15"/>
      <c r="AA2516" s="15"/>
    </row>
    <row r="2517" spans="8:27" x14ac:dyDescent="0.25">
      <c r="H2517" s="47">
        <v>61.360100000000003</v>
      </c>
      <c r="I2517" s="47">
        <v>54.514290000000003</v>
      </c>
      <c r="Z2517" s="15"/>
      <c r="AA2517" s="15"/>
    </row>
    <row r="2518" spans="8:27" x14ac:dyDescent="0.25">
      <c r="H2518" s="47">
        <v>61.380499999999998</v>
      </c>
      <c r="I2518" s="47">
        <v>49.857140000000001</v>
      </c>
      <c r="Z2518" s="15"/>
      <c r="AA2518" s="15"/>
    </row>
    <row r="2519" spans="8:27" x14ac:dyDescent="0.25">
      <c r="H2519" s="47">
        <v>61.4009</v>
      </c>
      <c r="I2519" s="47">
        <v>48.428570000000001</v>
      </c>
      <c r="Z2519" s="15"/>
      <c r="AA2519" s="15"/>
    </row>
    <row r="2520" spans="8:27" x14ac:dyDescent="0.25">
      <c r="H2520" s="47">
        <v>61.421399999999998</v>
      </c>
      <c r="I2520" s="47">
        <v>49.371429999999997</v>
      </c>
      <c r="Z2520" s="15"/>
      <c r="AA2520" s="15"/>
    </row>
    <row r="2521" spans="8:27" x14ac:dyDescent="0.25">
      <c r="H2521" s="47">
        <v>61.441800000000001</v>
      </c>
      <c r="I2521" s="47">
        <v>56.171430000000001</v>
      </c>
      <c r="Z2521" s="15"/>
      <c r="AA2521" s="15"/>
    </row>
    <row r="2522" spans="8:27" x14ac:dyDescent="0.25">
      <c r="H2522" s="47">
        <v>61.462299999999999</v>
      </c>
      <c r="I2522" s="47">
        <v>54.771430000000002</v>
      </c>
      <c r="Z2522" s="15"/>
      <c r="AA2522" s="15"/>
    </row>
    <row r="2523" spans="8:27" x14ac:dyDescent="0.25">
      <c r="H2523" s="47">
        <v>61.482700000000001</v>
      </c>
      <c r="I2523" s="47">
        <v>53.8</v>
      </c>
      <c r="Z2523" s="15"/>
      <c r="AA2523" s="15"/>
    </row>
    <row r="2524" spans="8:27" x14ac:dyDescent="0.25">
      <c r="H2524" s="47">
        <v>61.5032</v>
      </c>
      <c r="I2524" s="47">
        <v>56.457140000000003</v>
      </c>
      <c r="Z2524" s="15"/>
      <c r="AA2524" s="15"/>
    </row>
    <row r="2525" spans="8:27" x14ac:dyDescent="0.25">
      <c r="H2525" s="47">
        <v>61.523600000000002</v>
      </c>
      <c r="I2525" s="47">
        <v>61.25714</v>
      </c>
      <c r="Z2525" s="15"/>
      <c r="AA2525" s="15"/>
    </row>
    <row r="2526" spans="8:27" x14ac:dyDescent="0.25">
      <c r="H2526" s="47">
        <v>61.5441</v>
      </c>
      <c r="I2526" s="47">
        <v>53.114289999999997</v>
      </c>
      <c r="Z2526" s="15"/>
      <c r="AA2526" s="15"/>
    </row>
    <row r="2527" spans="8:27" x14ac:dyDescent="0.25">
      <c r="H2527" s="47">
        <v>61.564500000000002</v>
      </c>
      <c r="I2527" s="47">
        <v>56.371429999999997</v>
      </c>
      <c r="Z2527" s="15"/>
      <c r="AA2527" s="15"/>
    </row>
    <row r="2528" spans="8:27" x14ac:dyDescent="0.25">
      <c r="H2528" s="47">
        <v>61.585000000000001</v>
      </c>
      <c r="I2528" s="47">
        <v>64.400000000000006</v>
      </c>
      <c r="Z2528" s="15"/>
      <c r="AA2528" s="15"/>
    </row>
    <row r="2529" spans="8:27" x14ac:dyDescent="0.25">
      <c r="H2529" s="47">
        <v>61.605400000000003</v>
      </c>
      <c r="I2529" s="47">
        <v>61.8</v>
      </c>
      <c r="Z2529" s="15"/>
      <c r="AA2529" s="15"/>
    </row>
    <row r="2530" spans="8:27" x14ac:dyDescent="0.25">
      <c r="H2530" s="47">
        <v>61.625900000000001</v>
      </c>
      <c r="I2530" s="47">
        <v>47.25714</v>
      </c>
      <c r="Z2530" s="15"/>
      <c r="AA2530" s="15"/>
    </row>
    <row r="2531" spans="8:27" x14ac:dyDescent="0.25">
      <c r="H2531" s="47">
        <v>61.646299999999997</v>
      </c>
      <c r="I2531" s="47">
        <v>51.028570000000002</v>
      </c>
      <c r="Z2531" s="15"/>
      <c r="AA2531" s="15"/>
    </row>
    <row r="2532" spans="8:27" x14ac:dyDescent="0.25">
      <c r="H2532" s="47">
        <v>61.666699999999999</v>
      </c>
      <c r="I2532" s="47">
        <v>57.31429</v>
      </c>
      <c r="Z2532" s="15"/>
      <c r="AA2532" s="15"/>
    </row>
    <row r="2533" spans="8:27" x14ac:dyDescent="0.25">
      <c r="H2533" s="47">
        <v>61.687199999999997</v>
      </c>
      <c r="I2533" s="47">
        <v>60.914290000000001</v>
      </c>
      <c r="Z2533" s="15"/>
      <c r="AA2533" s="15"/>
    </row>
    <row r="2534" spans="8:27" x14ac:dyDescent="0.25">
      <c r="H2534" s="47">
        <v>61.707599999999999</v>
      </c>
      <c r="I2534" s="47">
        <v>57.25714</v>
      </c>
      <c r="Z2534" s="15"/>
      <c r="AA2534" s="15"/>
    </row>
    <row r="2535" spans="8:27" x14ac:dyDescent="0.25">
      <c r="H2535" s="47">
        <v>61.728099999999998</v>
      </c>
      <c r="I2535" s="47">
        <v>59.4</v>
      </c>
      <c r="Z2535" s="15"/>
      <c r="AA2535" s="15"/>
    </row>
    <row r="2536" spans="8:27" x14ac:dyDescent="0.25">
      <c r="H2536" s="47">
        <v>61.7485</v>
      </c>
      <c r="I2536" s="47">
        <v>58.6</v>
      </c>
      <c r="Z2536" s="15"/>
      <c r="AA2536" s="15"/>
    </row>
    <row r="2537" spans="8:27" x14ac:dyDescent="0.25">
      <c r="H2537" s="47">
        <v>61.768999999999998</v>
      </c>
      <c r="I2537" s="47">
        <v>58.657139999999998</v>
      </c>
      <c r="Z2537" s="15"/>
      <c r="AA2537" s="15"/>
    </row>
    <row r="2538" spans="8:27" x14ac:dyDescent="0.25">
      <c r="H2538" s="47">
        <v>61.789400000000001</v>
      </c>
      <c r="I2538" s="47">
        <v>65.285709999999995</v>
      </c>
      <c r="Z2538" s="15"/>
      <c r="AA2538" s="15"/>
    </row>
    <row r="2539" spans="8:27" x14ac:dyDescent="0.25">
      <c r="H2539" s="47">
        <v>61.809899999999999</v>
      </c>
      <c r="I2539" s="47">
        <v>62.942860000000003</v>
      </c>
      <c r="Z2539" s="15"/>
      <c r="AA2539" s="15"/>
    </row>
    <row r="2540" spans="8:27" x14ac:dyDescent="0.25">
      <c r="H2540" s="47">
        <v>61.830300000000001</v>
      </c>
      <c r="I2540" s="47">
        <v>63.285710000000002</v>
      </c>
      <c r="Z2540" s="15"/>
      <c r="AA2540" s="15"/>
    </row>
    <row r="2541" spans="8:27" x14ac:dyDescent="0.25">
      <c r="H2541" s="47">
        <v>61.8508</v>
      </c>
      <c r="I2541" s="47">
        <v>61.857140000000001</v>
      </c>
      <c r="Z2541" s="15"/>
      <c r="AA2541" s="15"/>
    </row>
    <row r="2542" spans="8:27" x14ac:dyDescent="0.25">
      <c r="H2542" s="47">
        <v>61.871200000000002</v>
      </c>
      <c r="I2542" s="47">
        <v>68.68571</v>
      </c>
      <c r="Z2542" s="15"/>
      <c r="AA2542" s="15"/>
    </row>
    <row r="2543" spans="8:27" x14ac:dyDescent="0.25">
      <c r="H2543" s="47">
        <v>61.891599999999997</v>
      </c>
      <c r="I2543" s="47">
        <v>68.514290000000003</v>
      </c>
      <c r="Z2543" s="15"/>
      <c r="AA2543" s="15"/>
    </row>
    <row r="2544" spans="8:27" x14ac:dyDescent="0.25">
      <c r="H2544" s="47">
        <v>61.912100000000002</v>
      </c>
      <c r="I2544" s="47">
        <v>72.371430000000004</v>
      </c>
      <c r="Z2544" s="15"/>
      <c r="AA2544" s="15"/>
    </row>
    <row r="2545" spans="8:27" x14ac:dyDescent="0.25">
      <c r="H2545" s="47">
        <v>61.932499999999997</v>
      </c>
      <c r="I2545" s="47">
        <v>71.400000000000006</v>
      </c>
      <c r="Z2545" s="15"/>
      <c r="AA2545" s="15"/>
    </row>
    <row r="2546" spans="8:27" x14ac:dyDescent="0.25">
      <c r="H2546" s="47">
        <v>61.953000000000003</v>
      </c>
      <c r="I2546" s="47">
        <v>63.542859999999997</v>
      </c>
      <c r="Z2546" s="15"/>
      <c r="AA2546" s="15"/>
    </row>
    <row r="2547" spans="8:27" x14ac:dyDescent="0.25">
      <c r="H2547" s="47">
        <v>61.973399999999998</v>
      </c>
      <c r="I2547" s="47">
        <v>58.571429999999999</v>
      </c>
      <c r="Z2547" s="15"/>
      <c r="AA2547" s="15"/>
    </row>
    <row r="2548" spans="8:27" x14ac:dyDescent="0.25">
      <c r="H2548" s="47">
        <v>61.993899999999996</v>
      </c>
      <c r="I2548" s="47">
        <v>59.4</v>
      </c>
      <c r="Z2548" s="15"/>
      <c r="AA2548" s="15"/>
    </row>
    <row r="2549" spans="8:27" x14ac:dyDescent="0.25">
      <c r="H2549" s="47">
        <v>62.014299999999999</v>
      </c>
      <c r="I2549" s="47">
        <v>61.142859999999999</v>
      </c>
      <c r="Z2549" s="15"/>
      <c r="AA2549" s="15"/>
    </row>
    <row r="2550" spans="8:27" x14ac:dyDescent="0.25">
      <c r="H2550" s="47">
        <v>62.034799999999997</v>
      </c>
      <c r="I2550" s="47">
        <v>60.8</v>
      </c>
      <c r="Z2550" s="15"/>
      <c r="AA2550" s="15"/>
    </row>
    <row r="2551" spans="8:27" x14ac:dyDescent="0.25">
      <c r="H2551" s="47">
        <v>62.055199999999999</v>
      </c>
      <c r="I2551" s="47">
        <v>68.171430000000001</v>
      </c>
      <c r="Z2551" s="15"/>
      <c r="AA2551" s="15"/>
    </row>
    <row r="2552" spans="8:27" x14ac:dyDescent="0.25">
      <c r="H2552" s="47">
        <v>62.075699999999998</v>
      </c>
      <c r="I2552" s="47">
        <v>69.771429999999995</v>
      </c>
      <c r="Z2552" s="15"/>
      <c r="AA2552" s="15"/>
    </row>
    <row r="2553" spans="8:27" x14ac:dyDescent="0.25">
      <c r="H2553" s="47">
        <v>62.0961</v>
      </c>
      <c r="I2553" s="47">
        <v>65.342860000000002</v>
      </c>
      <c r="Z2553" s="15"/>
      <c r="AA2553" s="15"/>
    </row>
    <row r="2554" spans="8:27" x14ac:dyDescent="0.25">
      <c r="H2554" s="47">
        <v>62.116599999999998</v>
      </c>
      <c r="I2554" s="47">
        <v>55.114289999999997</v>
      </c>
      <c r="Z2554" s="15"/>
      <c r="AA2554" s="15"/>
    </row>
    <row r="2555" spans="8:27" x14ac:dyDescent="0.25">
      <c r="H2555" s="47">
        <v>62.137</v>
      </c>
      <c r="I2555" s="47">
        <v>54.485709999999997</v>
      </c>
      <c r="Z2555" s="15"/>
      <c r="AA2555" s="15"/>
    </row>
    <row r="2556" spans="8:27" x14ac:dyDescent="0.25">
      <c r="H2556" s="47">
        <v>62.157400000000003</v>
      </c>
      <c r="I2556" s="47">
        <v>59.971429999999998</v>
      </c>
      <c r="Z2556" s="15"/>
      <c r="AA2556" s="15"/>
    </row>
    <row r="2557" spans="8:27" x14ac:dyDescent="0.25">
      <c r="H2557" s="47">
        <v>62.177900000000001</v>
      </c>
      <c r="I2557" s="47">
        <v>68.571430000000007</v>
      </c>
      <c r="Z2557" s="15"/>
      <c r="AA2557" s="15"/>
    </row>
    <row r="2558" spans="8:27" x14ac:dyDescent="0.25">
      <c r="H2558" s="47">
        <v>62.198300000000003</v>
      </c>
      <c r="I2558" s="47">
        <v>74.028570000000002</v>
      </c>
      <c r="Z2558" s="15"/>
      <c r="AA2558" s="15"/>
    </row>
    <row r="2559" spans="8:27" x14ac:dyDescent="0.25">
      <c r="H2559" s="47">
        <v>62.218800000000002</v>
      </c>
      <c r="I2559" s="47">
        <v>73.114289999999997</v>
      </c>
      <c r="Z2559" s="15"/>
      <c r="AA2559" s="15"/>
    </row>
    <row r="2560" spans="8:27" x14ac:dyDescent="0.25">
      <c r="H2560" s="47">
        <v>62.239199999999997</v>
      </c>
      <c r="I2560" s="47">
        <v>64.485709999999997</v>
      </c>
      <c r="Z2560" s="15"/>
      <c r="AA2560" s="15"/>
    </row>
    <row r="2561" spans="8:27" x14ac:dyDescent="0.25">
      <c r="H2561" s="47">
        <v>62.259700000000002</v>
      </c>
      <c r="I2561" s="47">
        <v>58.6</v>
      </c>
      <c r="Z2561" s="15"/>
      <c r="AA2561" s="15"/>
    </row>
    <row r="2562" spans="8:27" x14ac:dyDescent="0.25">
      <c r="H2562" s="47">
        <v>62.280099999999997</v>
      </c>
      <c r="I2562" s="47">
        <v>61.628570000000003</v>
      </c>
      <c r="Z2562" s="15"/>
      <c r="AA2562" s="15"/>
    </row>
    <row r="2563" spans="8:27" x14ac:dyDescent="0.25">
      <c r="H2563" s="47">
        <v>62.300600000000003</v>
      </c>
      <c r="I2563" s="47">
        <v>61.31429</v>
      </c>
      <c r="Z2563" s="15"/>
      <c r="AA2563" s="15"/>
    </row>
    <row r="2564" spans="8:27" x14ac:dyDescent="0.25">
      <c r="H2564" s="47">
        <v>62.320999999999998</v>
      </c>
      <c r="I2564" s="47">
        <v>59.085709999999999</v>
      </c>
      <c r="Z2564" s="15"/>
      <c r="AA2564" s="15"/>
    </row>
    <row r="2565" spans="8:27" x14ac:dyDescent="0.25">
      <c r="H2565" s="47">
        <v>62.341500000000003</v>
      </c>
      <c r="I2565" s="47">
        <v>56.942860000000003</v>
      </c>
      <c r="Z2565" s="15"/>
      <c r="AA2565" s="15"/>
    </row>
    <row r="2566" spans="8:27" x14ac:dyDescent="0.25">
      <c r="H2566" s="47">
        <v>62.361899999999999</v>
      </c>
      <c r="I2566" s="47">
        <v>59.085709999999999</v>
      </c>
      <c r="Z2566" s="15"/>
      <c r="AA2566" s="15"/>
    </row>
    <row r="2567" spans="8:27" x14ac:dyDescent="0.25">
      <c r="H2567" s="47">
        <v>62.382300000000001</v>
      </c>
      <c r="I2567" s="47">
        <v>56.457140000000003</v>
      </c>
      <c r="Z2567" s="15"/>
      <c r="AA2567" s="15"/>
    </row>
    <row r="2568" spans="8:27" x14ac:dyDescent="0.25">
      <c r="H2568" s="47">
        <v>62.402799999999999</v>
      </c>
      <c r="I2568" s="47">
        <v>54.914290000000001</v>
      </c>
      <c r="Z2568" s="15"/>
      <c r="AA2568" s="15"/>
    </row>
    <row r="2569" spans="8:27" x14ac:dyDescent="0.25">
      <c r="H2569" s="47">
        <v>62.423200000000001</v>
      </c>
      <c r="I2569" s="47">
        <v>52.514290000000003</v>
      </c>
      <c r="Z2569" s="15"/>
      <c r="AA2569" s="15"/>
    </row>
    <row r="2570" spans="8:27" x14ac:dyDescent="0.25">
      <c r="H2570" s="47">
        <v>62.4437</v>
      </c>
      <c r="I2570" s="47">
        <v>57.4</v>
      </c>
      <c r="Z2570" s="15"/>
      <c r="AA2570" s="15"/>
    </row>
    <row r="2571" spans="8:27" x14ac:dyDescent="0.25">
      <c r="H2571" s="47">
        <v>62.464100000000002</v>
      </c>
      <c r="I2571" s="47">
        <v>58.514290000000003</v>
      </c>
      <c r="Z2571" s="15"/>
      <c r="AA2571" s="15"/>
    </row>
    <row r="2572" spans="8:27" x14ac:dyDescent="0.25">
      <c r="H2572" s="47">
        <v>62.4846</v>
      </c>
      <c r="I2572" s="47">
        <v>54.428570000000001</v>
      </c>
      <c r="Z2572" s="15"/>
      <c r="AA2572" s="15"/>
    </row>
    <row r="2573" spans="8:27" x14ac:dyDescent="0.25">
      <c r="H2573" s="47">
        <v>62.505000000000003</v>
      </c>
      <c r="I2573" s="47">
        <v>55.342860000000002</v>
      </c>
      <c r="Z2573" s="15"/>
      <c r="AA2573" s="15"/>
    </row>
    <row r="2574" spans="8:27" x14ac:dyDescent="0.25">
      <c r="H2574" s="47">
        <v>62.525500000000001</v>
      </c>
      <c r="I2574" s="47">
        <v>53.228569999999998</v>
      </c>
      <c r="Z2574" s="15"/>
      <c r="AA2574" s="15"/>
    </row>
    <row r="2575" spans="8:27" x14ac:dyDescent="0.25">
      <c r="H2575" s="47">
        <v>62.545900000000003</v>
      </c>
      <c r="I2575" s="47">
        <v>51.285710000000002</v>
      </c>
      <c r="Z2575" s="15"/>
      <c r="AA2575" s="15"/>
    </row>
    <row r="2576" spans="8:27" x14ac:dyDescent="0.25">
      <c r="H2576" s="47">
        <v>62.566400000000002</v>
      </c>
      <c r="I2576" s="47">
        <v>53.228569999999998</v>
      </c>
      <c r="Z2576" s="15"/>
      <c r="AA2576" s="15"/>
    </row>
    <row r="2577" spans="8:27" x14ac:dyDescent="0.25">
      <c r="H2577" s="47">
        <v>62.586799999999997</v>
      </c>
      <c r="I2577" s="47">
        <v>59.342860000000002</v>
      </c>
      <c r="Z2577" s="15"/>
      <c r="AA2577" s="15"/>
    </row>
    <row r="2578" spans="8:27" x14ac:dyDescent="0.25">
      <c r="H2578" s="47">
        <v>62.607300000000002</v>
      </c>
      <c r="I2578" s="47">
        <v>53.657139999999998</v>
      </c>
      <c r="Z2578" s="15"/>
      <c r="AA2578" s="15"/>
    </row>
    <row r="2579" spans="8:27" x14ac:dyDescent="0.25">
      <c r="H2579" s="47">
        <v>62.627699999999997</v>
      </c>
      <c r="I2579" s="47">
        <v>49.31429</v>
      </c>
      <c r="Z2579" s="15"/>
      <c r="AA2579" s="15"/>
    </row>
    <row r="2580" spans="8:27" x14ac:dyDescent="0.25">
      <c r="H2580" s="47">
        <v>62.648099999999999</v>
      </c>
      <c r="I2580" s="47">
        <v>55.8</v>
      </c>
      <c r="Z2580" s="15"/>
      <c r="AA2580" s="15"/>
    </row>
    <row r="2581" spans="8:27" x14ac:dyDescent="0.25">
      <c r="H2581" s="47">
        <v>62.668599999999998</v>
      </c>
      <c r="I2581" s="47">
        <v>64.457139999999995</v>
      </c>
      <c r="Z2581" s="15"/>
      <c r="AA2581" s="15"/>
    </row>
    <row r="2582" spans="8:27" x14ac:dyDescent="0.25">
      <c r="H2582" s="47">
        <v>62.689</v>
      </c>
      <c r="I2582" s="47">
        <v>66.2</v>
      </c>
      <c r="Z2582" s="15"/>
      <c r="AA2582" s="15"/>
    </row>
    <row r="2583" spans="8:27" x14ac:dyDescent="0.25">
      <c r="H2583" s="47">
        <v>62.709499999999998</v>
      </c>
      <c r="I2583" s="47">
        <v>63.25714</v>
      </c>
      <c r="Z2583" s="15"/>
      <c r="AA2583" s="15"/>
    </row>
    <row r="2584" spans="8:27" x14ac:dyDescent="0.25">
      <c r="H2584" s="47">
        <v>62.729900000000001</v>
      </c>
      <c r="I2584" s="47">
        <v>61.971429999999998</v>
      </c>
      <c r="Z2584" s="15"/>
      <c r="AA2584" s="15"/>
    </row>
    <row r="2585" spans="8:27" x14ac:dyDescent="0.25">
      <c r="H2585" s="47">
        <v>62.750399999999999</v>
      </c>
      <c r="I2585" s="47">
        <v>57.857140000000001</v>
      </c>
      <c r="Z2585" s="15"/>
      <c r="AA2585" s="15"/>
    </row>
    <row r="2586" spans="8:27" x14ac:dyDescent="0.25">
      <c r="H2586" s="47">
        <v>62.770800000000001</v>
      </c>
      <c r="I2586" s="47">
        <v>47.8</v>
      </c>
      <c r="Z2586" s="15"/>
      <c r="AA2586" s="15"/>
    </row>
    <row r="2587" spans="8:27" x14ac:dyDescent="0.25">
      <c r="H2587" s="47">
        <v>62.7913</v>
      </c>
      <c r="I2587" s="47">
        <v>41.171430000000001</v>
      </c>
      <c r="Z2587" s="15"/>
      <c r="AA2587" s="15"/>
    </row>
    <row r="2588" spans="8:27" x14ac:dyDescent="0.25">
      <c r="H2588" s="47">
        <v>62.811700000000002</v>
      </c>
      <c r="I2588" s="47">
        <v>45.457140000000003</v>
      </c>
      <c r="Z2588" s="15"/>
      <c r="AA2588" s="15"/>
    </row>
    <row r="2589" spans="8:27" x14ac:dyDescent="0.25">
      <c r="H2589" s="47">
        <v>62.8322</v>
      </c>
      <c r="I2589" s="47">
        <v>47.457140000000003</v>
      </c>
      <c r="Z2589" s="15"/>
      <c r="AA2589" s="15"/>
    </row>
    <row r="2590" spans="8:27" x14ac:dyDescent="0.25">
      <c r="H2590" s="47">
        <v>62.852600000000002</v>
      </c>
      <c r="I2590" s="47">
        <v>51.68571</v>
      </c>
      <c r="Z2590" s="15"/>
      <c r="AA2590" s="15"/>
    </row>
    <row r="2591" spans="8:27" x14ac:dyDescent="0.25">
      <c r="H2591" s="47">
        <v>62.872999999999998</v>
      </c>
      <c r="I2591" s="47">
        <v>46.057139999999997</v>
      </c>
      <c r="Z2591" s="15"/>
      <c r="AA2591" s="15"/>
    </row>
    <row r="2592" spans="8:27" x14ac:dyDescent="0.25">
      <c r="H2592" s="47">
        <v>62.893500000000003</v>
      </c>
      <c r="I2592" s="47">
        <v>53.371429999999997</v>
      </c>
      <c r="Z2592" s="15"/>
      <c r="AA2592" s="15"/>
    </row>
    <row r="2593" spans="8:27" x14ac:dyDescent="0.25">
      <c r="H2593" s="47">
        <v>62.913899999999998</v>
      </c>
      <c r="I2593" s="47">
        <v>56</v>
      </c>
      <c r="Z2593" s="15"/>
      <c r="AA2593" s="15"/>
    </row>
    <row r="2594" spans="8:27" x14ac:dyDescent="0.25">
      <c r="H2594" s="47">
        <v>62.934399999999997</v>
      </c>
      <c r="I2594" s="47">
        <v>62.2</v>
      </c>
      <c r="Z2594" s="15"/>
      <c r="AA2594" s="15"/>
    </row>
    <row r="2595" spans="8:27" x14ac:dyDescent="0.25">
      <c r="H2595" s="47">
        <v>62.954799999999999</v>
      </c>
      <c r="I2595" s="47">
        <v>50.171430000000001</v>
      </c>
      <c r="Z2595" s="15"/>
      <c r="AA2595" s="15"/>
    </row>
    <row r="2596" spans="8:27" x14ac:dyDescent="0.25">
      <c r="H2596" s="47">
        <v>62.975299999999997</v>
      </c>
      <c r="I2596" s="47">
        <v>47.657139999999998</v>
      </c>
      <c r="Z2596" s="15"/>
      <c r="AA2596" s="15"/>
    </row>
    <row r="2597" spans="8:27" x14ac:dyDescent="0.25">
      <c r="H2597" s="47">
        <v>62.995699999999999</v>
      </c>
      <c r="I2597" s="47">
        <v>51.142859999999999</v>
      </c>
      <c r="Z2597" s="15"/>
      <c r="AA2597" s="15"/>
    </row>
    <row r="2598" spans="8:27" x14ac:dyDescent="0.25">
      <c r="H2598" s="47">
        <v>63.016199999999998</v>
      </c>
      <c r="I2598" s="47">
        <v>54.371429999999997</v>
      </c>
      <c r="Z2598" s="15"/>
      <c r="AA2598" s="15"/>
    </row>
    <row r="2599" spans="8:27" x14ac:dyDescent="0.25">
      <c r="H2599" s="47">
        <v>63.0366</v>
      </c>
      <c r="I2599" s="47">
        <v>51.4</v>
      </c>
      <c r="Z2599" s="15"/>
      <c r="AA2599" s="15"/>
    </row>
    <row r="2600" spans="8:27" x14ac:dyDescent="0.25">
      <c r="H2600" s="47">
        <v>63.057099999999998</v>
      </c>
      <c r="I2600" s="47">
        <v>46.914290000000001</v>
      </c>
      <c r="Z2600" s="15"/>
      <c r="AA2600" s="15"/>
    </row>
    <row r="2601" spans="8:27" x14ac:dyDescent="0.25">
      <c r="H2601" s="47">
        <v>63.077500000000001</v>
      </c>
      <c r="I2601" s="47">
        <v>44.74286</v>
      </c>
      <c r="Z2601" s="15"/>
      <c r="AA2601" s="15"/>
    </row>
    <row r="2602" spans="8:27" x14ac:dyDescent="0.25">
      <c r="H2602" s="47">
        <v>63.097999999999999</v>
      </c>
      <c r="I2602" s="47">
        <v>42.971429999999998</v>
      </c>
      <c r="Z2602" s="15"/>
      <c r="AA2602" s="15"/>
    </row>
    <row r="2603" spans="8:27" x14ac:dyDescent="0.25">
      <c r="H2603" s="47">
        <v>63.118400000000001</v>
      </c>
      <c r="I2603" s="47">
        <v>53.828569999999999</v>
      </c>
      <c r="Z2603" s="15"/>
      <c r="AA2603" s="15"/>
    </row>
    <row r="2604" spans="8:27" x14ac:dyDescent="0.25">
      <c r="H2604" s="47">
        <v>63.138800000000003</v>
      </c>
      <c r="I2604" s="47">
        <v>55.4</v>
      </c>
      <c r="Z2604" s="15"/>
      <c r="AA2604" s="15"/>
    </row>
    <row r="2605" spans="8:27" x14ac:dyDescent="0.25">
      <c r="H2605" s="47">
        <v>63.159300000000002</v>
      </c>
      <c r="I2605" s="47">
        <v>49.171430000000001</v>
      </c>
      <c r="Z2605" s="15"/>
      <c r="AA2605" s="15"/>
    </row>
    <row r="2606" spans="8:27" x14ac:dyDescent="0.25">
      <c r="H2606" s="47">
        <v>63.179699999999997</v>
      </c>
      <c r="I2606" s="47">
        <v>40.714289999999998</v>
      </c>
      <c r="Z2606" s="15"/>
      <c r="AA2606" s="15"/>
    </row>
    <row r="2607" spans="8:27" x14ac:dyDescent="0.25">
      <c r="H2607" s="47">
        <v>63.200200000000002</v>
      </c>
      <c r="I2607" s="47">
        <v>42.428570000000001</v>
      </c>
      <c r="Z2607" s="15"/>
      <c r="AA2607" s="15"/>
    </row>
    <row r="2608" spans="8:27" x14ac:dyDescent="0.25">
      <c r="H2608" s="47">
        <v>63.220599999999997</v>
      </c>
      <c r="I2608" s="47">
        <v>46.342860000000002</v>
      </c>
      <c r="Z2608" s="15"/>
      <c r="AA2608" s="15"/>
    </row>
    <row r="2609" spans="8:27" x14ac:dyDescent="0.25">
      <c r="H2609" s="47">
        <v>63.241100000000003</v>
      </c>
      <c r="I2609" s="47">
        <v>50.628570000000003</v>
      </c>
      <c r="Z2609" s="15"/>
      <c r="AA2609" s="15"/>
    </row>
    <row r="2610" spans="8:27" x14ac:dyDescent="0.25">
      <c r="H2610" s="47">
        <v>63.261499999999998</v>
      </c>
      <c r="I2610" s="47">
        <v>45.4</v>
      </c>
      <c r="Z2610" s="15"/>
      <c r="AA2610" s="15"/>
    </row>
    <row r="2611" spans="8:27" x14ac:dyDescent="0.25">
      <c r="H2611" s="47">
        <v>63.281999999999996</v>
      </c>
      <c r="I2611" s="47">
        <v>39.971429999999998</v>
      </c>
      <c r="Z2611" s="15"/>
      <c r="AA2611" s="15"/>
    </row>
    <row r="2612" spans="8:27" x14ac:dyDescent="0.25">
      <c r="H2612" s="47">
        <v>63.302399999999999</v>
      </c>
      <c r="I2612" s="47">
        <v>45.942860000000003</v>
      </c>
      <c r="Z2612" s="15"/>
      <c r="AA2612" s="15"/>
    </row>
    <row r="2613" spans="8:27" x14ac:dyDescent="0.25">
      <c r="H2613" s="47">
        <v>63.322899999999997</v>
      </c>
      <c r="I2613" s="47">
        <v>49.74286</v>
      </c>
      <c r="Z2613" s="15"/>
      <c r="AA2613" s="15"/>
    </row>
    <row r="2614" spans="8:27" x14ac:dyDescent="0.25">
      <c r="H2614" s="47">
        <v>63.343299999999999</v>
      </c>
      <c r="I2614" s="47">
        <v>45.171430000000001</v>
      </c>
      <c r="Z2614" s="15"/>
      <c r="AA2614" s="15"/>
    </row>
    <row r="2615" spans="8:27" x14ac:dyDescent="0.25">
      <c r="H2615" s="47">
        <v>63.363799999999998</v>
      </c>
      <c r="I2615" s="47">
        <v>47.485709999999997</v>
      </c>
      <c r="Z2615" s="15"/>
      <c r="AA2615" s="15"/>
    </row>
    <row r="2616" spans="8:27" x14ac:dyDescent="0.25">
      <c r="H2616" s="47">
        <v>63.3842</v>
      </c>
      <c r="I2616" s="47">
        <v>47.114289999999997</v>
      </c>
      <c r="Z2616" s="15"/>
      <c r="AA2616" s="15"/>
    </row>
    <row r="2617" spans="8:27" x14ac:dyDescent="0.25">
      <c r="H2617" s="47">
        <v>63.404600000000002</v>
      </c>
      <c r="I2617" s="47">
        <v>43.971429999999998</v>
      </c>
      <c r="Z2617" s="15"/>
      <c r="AA2617" s="15"/>
    </row>
    <row r="2618" spans="8:27" x14ac:dyDescent="0.25">
      <c r="H2618" s="47">
        <v>63.4251</v>
      </c>
      <c r="I2618" s="47">
        <v>40.31429</v>
      </c>
      <c r="Z2618" s="15"/>
      <c r="AA2618" s="15"/>
    </row>
    <row r="2619" spans="8:27" x14ac:dyDescent="0.25">
      <c r="H2619" s="47">
        <v>63.445500000000003</v>
      </c>
      <c r="I2619" s="47">
        <v>40.885710000000003</v>
      </c>
      <c r="Z2619" s="15"/>
      <c r="AA2619" s="15"/>
    </row>
    <row r="2620" spans="8:27" x14ac:dyDescent="0.25">
      <c r="H2620" s="47">
        <v>63.466000000000001</v>
      </c>
      <c r="I2620" s="47">
        <v>39.514290000000003</v>
      </c>
      <c r="Z2620" s="15"/>
      <c r="AA2620" s="15"/>
    </row>
    <row r="2621" spans="8:27" x14ac:dyDescent="0.25">
      <c r="H2621" s="47">
        <v>63.486400000000003</v>
      </c>
      <c r="I2621" s="47">
        <v>44.485709999999997</v>
      </c>
      <c r="Z2621" s="15"/>
      <c r="AA2621" s="15"/>
    </row>
    <row r="2622" spans="8:27" x14ac:dyDescent="0.25">
      <c r="H2622" s="47">
        <v>63.506900000000002</v>
      </c>
      <c r="I2622" s="47">
        <v>40.571429999999999</v>
      </c>
      <c r="Z2622" s="15"/>
      <c r="AA2622" s="15"/>
    </row>
    <row r="2623" spans="8:27" x14ac:dyDescent="0.25">
      <c r="H2623" s="47">
        <v>63.527299999999997</v>
      </c>
      <c r="I2623" s="47">
        <v>35.342860000000002</v>
      </c>
      <c r="Z2623" s="15"/>
      <c r="AA2623" s="15"/>
    </row>
    <row r="2624" spans="8:27" x14ac:dyDescent="0.25">
      <c r="H2624" s="47">
        <v>63.547800000000002</v>
      </c>
      <c r="I2624" s="47">
        <v>36.628570000000003</v>
      </c>
      <c r="Z2624" s="15"/>
      <c r="AA2624" s="15"/>
    </row>
    <row r="2625" spans="8:27" x14ac:dyDescent="0.25">
      <c r="H2625" s="47">
        <v>63.568199999999997</v>
      </c>
      <c r="I2625" s="47">
        <v>39.68571</v>
      </c>
      <c r="Z2625" s="15"/>
      <c r="AA2625" s="15"/>
    </row>
    <row r="2626" spans="8:27" x14ac:dyDescent="0.25">
      <c r="H2626" s="47">
        <v>63.588700000000003</v>
      </c>
      <c r="I2626" s="47">
        <v>34.114289999999997</v>
      </c>
      <c r="Z2626" s="15"/>
      <c r="AA2626" s="15"/>
    </row>
    <row r="2627" spans="8:27" x14ac:dyDescent="0.25">
      <c r="H2627" s="47">
        <v>63.609099999999998</v>
      </c>
      <c r="I2627" s="47">
        <v>29.571429999999999</v>
      </c>
      <c r="Z2627" s="15"/>
      <c r="AA2627" s="15"/>
    </row>
    <row r="2628" spans="8:27" x14ac:dyDescent="0.25">
      <c r="H2628" s="47">
        <v>63.6295</v>
      </c>
      <c r="I2628" s="47">
        <v>34.6</v>
      </c>
      <c r="Z2628" s="15"/>
      <c r="AA2628" s="15"/>
    </row>
    <row r="2629" spans="8:27" x14ac:dyDescent="0.25">
      <c r="H2629" s="47">
        <v>63.65</v>
      </c>
      <c r="I2629" s="47">
        <v>42.542859999999997</v>
      </c>
      <c r="Z2629" s="15"/>
      <c r="AA2629" s="15"/>
    </row>
    <row r="2630" spans="8:27" x14ac:dyDescent="0.25">
      <c r="H2630" s="47">
        <v>63.670400000000001</v>
      </c>
      <c r="I2630" s="47">
        <v>48.628570000000003</v>
      </c>
      <c r="Z2630" s="15"/>
      <c r="AA2630" s="15"/>
    </row>
    <row r="2631" spans="8:27" x14ac:dyDescent="0.25">
      <c r="H2631" s="47">
        <v>63.690899999999999</v>
      </c>
      <c r="I2631" s="47">
        <v>45.285710000000002</v>
      </c>
      <c r="Z2631" s="15"/>
      <c r="AA2631" s="15"/>
    </row>
    <row r="2632" spans="8:27" x14ac:dyDescent="0.25">
      <c r="H2632" s="47">
        <v>63.711300000000001</v>
      </c>
      <c r="I2632" s="47">
        <v>33.4</v>
      </c>
      <c r="Z2632" s="15"/>
      <c r="AA2632" s="15"/>
    </row>
    <row r="2633" spans="8:27" x14ac:dyDescent="0.25">
      <c r="H2633" s="47">
        <v>63.7318</v>
      </c>
      <c r="I2633" s="47">
        <v>34.25714</v>
      </c>
      <c r="Z2633" s="15"/>
      <c r="AA2633" s="15"/>
    </row>
    <row r="2634" spans="8:27" x14ac:dyDescent="0.25">
      <c r="H2634" s="47">
        <v>63.752200000000002</v>
      </c>
      <c r="I2634" s="47">
        <v>35.285710000000002</v>
      </c>
      <c r="Z2634" s="15"/>
      <c r="AA2634" s="15"/>
    </row>
    <row r="2635" spans="8:27" x14ac:dyDescent="0.25">
      <c r="H2635" s="47">
        <v>63.7727</v>
      </c>
      <c r="I2635" s="47">
        <v>36.342860000000002</v>
      </c>
      <c r="Z2635" s="15"/>
      <c r="AA2635" s="15"/>
    </row>
    <row r="2636" spans="8:27" x14ac:dyDescent="0.25">
      <c r="H2636" s="47">
        <v>63.793100000000003</v>
      </c>
      <c r="I2636" s="47">
        <v>29.857140000000001</v>
      </c>
      <c r="Z2636" s="15"/>
      <c r="AA2636" s="15"/>
    </row>
    <row r="2637" spans="8:27" x14ac:dyDescent="0.25">
      <c r="H2637" s="47">
        <v>63.813600000000001</v>
      </c>
      <c r="I2637" s="47">
        <v>34.971429999999998</v>
      </c>
      <c r="Z2637" s="15"/>
      <c r="AA2637" s="15"/>
    </row>
    <row r="2638" spans="8:27" x14ac:dyDescent="0.25">
      <c r="H2638" s="47">
        <v>63.834000000000003</v>
      </c>
      <c r="I2638" s="47">
        <v>35.31429</v>
      </c>
      <c r="Z2638" s="15"/>
      <c r="AA2638" s="15"/>
    </row>
    <row r="2639" spans="8:27" x14ac:dyDescent="0.25">
      <c r="H2639" s="47">
        <v>63.854500000000002</v>
      </c>
      <c r="I2639" s="47">
        <v>37.628570000000003</v>
      </c>
      <c r="Z2639" s="15"/>
      <c r="AA2639" s="15"/>
    </row>
    <row r="2640" spans="8:27" x14ac:dyDescent="0.25">
      <c r="H2640" s="47">
        <v>63.874899999999997</v>
      </c>
      <c r="I2640" s="47">
        <v>38.085709999999999</v>
      </c>
      <c r="Z2640" s="15"/>
      <c r="AA2640" s="15"/>
    </row>
    <row r="2641" spans="8:27" x14ac:dyDescent="0.25">
      <c r="H2641" s="47">
        <v>63.895299999999999</v>
      </c>
      <c r="I2641" s="47">
        <v>32.857140000000001</v>
      </c>
      <c r="Z2641" s="15"/>
      <c r="AA2641" s="15"/>
    </row>
    <row r="2642" spans="8:27" x14ac:dyDescent="0.25">
      <c r="H2642" s="47">
        <v>63.915799999999997</v>
      </c>
      <c r="I2642" s="47">
        <v>26.657139999999998</v>
      </c>
      <c r="Z2642" s="15"/>
      <c r="AA2642" s="15"/>
    </row>
    <row r="2643" spans="8:27" x14ac:dyDescent="0.25">
      <c r="H2643" s="47">
        <v>63.936199999999999</v>
      </c>
      <c r="I2643" s="47">
        <v>24.857140000000001</v>
      </c>
      <c r="Z2643" s="15"/>
      <c r="AA2643" s="15"/>
    </row>
    <row r="2644" spans="8:27" x14ac:dyDescent="0.25">
      <c r="H2644" s="47">
        <v>63.956699999999998</v>
      </c>
      <c r="I2644" s="47">
        <v>31.285710000000002</v>
      </c>
      <c r="Z2644" s="15"/>
      <c r="AA2644" s="15"/>
    </row>
    <row r="2645" spans="8:27" x14ac:dyDescent="0.25">
      <c r="H2645" s="47">
        <v>63.9771</v>
      </c>
      <c r="I2645" s="47">
        <v>33.657139999999998</v>
      </c>
      <c r="Z2645" s="15"/>
      <c r="AA2645" s="15"/>
    </row>
    <row r="2646" spans="8:27" x14ac:dyDescent="0.25">
      <c r="H2646" s="47">
        <v>63.997599999999998</v>
      </c>
      <c r="I2646" s="47">
        <v>37.657139999999998</v>
      </c>
      <c r="Z2646" s="15"/>
      <c r="AA2646" s="15"/>
    </row>
    <row r="2647" spans="8:27" x14ac:dyDescent="0.25">
      <c r="H2647" s="47">
        <v>64.018000000000001</v>
      </c>
      <c r="I2647" s="47">
        <v>29.771429999999999</v>
      </c>
      <c r="Z2647" s="15"/>
      <c r="AA2647" s="15"/>
    </row>
    <row r="2648" spans="8:27" x14ac:dyDescent="0.25">
      <c r="H2648" s="47">
        <v>64.038499999999999</v>
      </c>
      <c r="I2648" s="47">
        <v>27.11429</v>
      </c>
      <c r="Z2648" s="15"/>
      <c r="AA2648" s="15"/>
    </row>
    <row r="2649" spans="8:27" x14ac:dyDescent="0.25">
      <c r="H2649" s="47">
        <v>64.058899999999994</v>
      </c>
      <c r="I2649" s="47">
        <v>31.342860000000002</v>
      </c>
      <c r="Z2649" s="15"/>
      <c r="AA2649" s="15"/>
    </row>
    <row r="2650" spans="8:27" x14ac:dyDescent="0.25">
      <c r="H2650" s="47">
        <v>64.079400000000007</v>
      </c>
      <c r="I2650" s="47">
        <v>34.31429</v>
      </c>
      <c r="Z2650" s="15"/>
      <c r="AA2650" s="15"/>
    </row>
    <row r="2651" spans="8:27" x14ac:dyDescent="0.25">
      <c r="H2651" s="47">
        <v>64.099800000000002</v>
      </c>
      <c r="I2651" s="47">
        <v>28.285710000000002</v>
      </c>
      <c r="Z2651" s="15"/>
      <c r="AA2651" s="15"/>
    </row>
    <row r="2652" spans="8:27" x14ac:dyDescent="0.25">
      <c r="H2652" s="47">
        <v>64.120199999999997</v>
      </c>
      <c r="I2652" s="47">
        <v>26.914290000000001</v>
      </c>
      <c r="Z2652" s="15"/>
      <c r="AA2652" s="15"/>
    </row>
    <row r="2653" spans="8:27" x14ac:dyDescent="0.25">
      <c r="H2653" s="47">
        <v>64.140699999999995</v>
      </c>
      <c r="I2653" s="47">
        <v>29.171430000000001</v>
      </c>
      <c r="Z2653" s="15"/>
      <c r="AA2653" s="15"/>
    </row>
    <row r="2654" spans="8:27" x14ac:dyDescent="0.25">
      <c r="H2654" s="47">
        <v>64.161100000000005</v>
      </c>
      <c r="I2654" s="47">
        <v>27.31429</v>
      </c>
      <c r="Z2654" s="15"/>
      <c r="AA2654" s="15"/>
    </row>
    <row r="2655" spans="8:27" x14ac:dyDescent="0.25">
      <c r="H2655" s="47">
        <v>64.181600000000003</v>
      </c>
      <c r="I2655" s="47">
        <v>23.971430000000002</v>
      </c>
      <c r="Z2655" s="15"/>
      <c r="AA2655" s="15"/>
    </row>
    <row r="2656" spans="8:27" x14ac:dyDescent="0.25">
      <c r="H2656" s="47">
        <v>64.201999999999998</v>
      </c>
      <c r="I2656" s="47">
        <v>24.771429999999999</v>
      </c>
      <c r="Z2656" s="15"/>
      <c r="AA2656" s="15"/>
    </row>
    <row r="2657" spans="8:27" x14ac:dyDescent="0.25">
      <c r="H2657" s="47">
        <v>64.222499999999997</v>
      </c>
      <c r="I2657" s="47">
        <v>25.4</v>
      </c>
      <c r="Z2657" s="15"/>
      <c r="AA2657" s="15"/>
    </row>
    <row r="2658" spans="8:27" x14ac:dyDescent="0.25">
      <c r="H2658" s="47">
        <v>64.242900000000006</v>
      </c>
      <c r="I2658" s="47">
        <v>26</v>
      </c>
      <c r="Z2658" s="15"/>
      <c r="AA2658" s="15"/>
    </row>
    <row r="2659" spans="8:27" x14ac:dyDescent="0.25">
      <c r="H2659" s="47">
        <v>64.263400000000004</v>
      </c>
      <c r="I2659" s="47">
        <v>26.94286</v>
      </c>
      <c r="Z2659" s="15"/>
      <c r="AA2659" s="15"/>
    </row>
    <row r="2660" spans="8:27" x14ac:dyDescent="0.25">
      <c r="H2660" s="47">
        <v>64.283799999999999</v>
      </c>
      <c r="I2660" s="47">
        <v>24.31429</v>
      </c>
      <c r="Z2660" s="15"/>
      <c r="AA2660" s="15"/>
    </row>
    <row r="2661" spans="8:27" x14ac:dyDescent="0.25">
      <c r="H2661" s="47">
        <v>64.304299999999998</v>
      </c>
      <c r="I2661" s="47">
        <v>31.05714</v>
      </c>
      <c r="Z2661" s="15"/>
      <c r="AA2661" s="15"/>
    </row>
    <row r="2662" spans="8:27" x14ac:dyDescent="0.25">
      <c r="H2662" s="47">
        <v>64.324700000000007</v>
      </c>
      <c r="I2662" s="47">
        <v>37.371429999999997</v>
      </c>
      <c r="Z2662" s="15"/>
      <c r="AA2662" s="15"/>
    </row>
    <row r="2663" spans="8:27" x14ac:dyDescent="0.25">
      <c r="H2663" s="47">
        <v>64.345200000000006</v>
      </c>
      <c r="I2663" s="47">
        <v>35.457140000000003</v>
      </c>
      <c r="Z2663" s="15"/>
      <c r="AA2663" s="15"/>
    </row>
    <row r="2664" spans="8:27" x14ac:dyDescent="0.25">
      <c r="H2664" s="47">
        <v>64.365600000000001</v>
      </c>
      <c r="I2664" s="47">
        <v>19</v>
      </c>
      <c r="Z2664" s="15"/>
      <c r="AA2664" s="15"/>
    </row>
    <row r="2665" spans="8:27" x14ac:dyDescent="0.25">
      <c r="H2665" s="47">
        <v>64.385999999999996</v>
      </c>
      <c r="I2665" s="47">
        <v>15.428570000000001</v>
      </c>
      <c r="Z2665" s="15"/>
      <c r="AA2665" s="15"/>
    </row>
    <row r="2666" spans="8:27" x14ac:dyDescent="0.25">
      <c r="H2666" s="47">
        <v>64.406499999999994</v>
      </c>
      <c r="I2666" s="47">
        <v>23.11429</v>
      </c>
      <c r="Z2666" s="15"/>
      <c r="AA2666" s="15"/>
    </row>
    <row r="2667" spans="8:27" x14ac:dyDescent="0.25">
      <c r="H2667" s="47">
        <v>64.426900000000003</v>
      </c>
      <c r="I2667" s="47">
        <v>27.085709999999999</v>
      </c>
      <c r="Z2667" s="15"/>
      <c r="AA2667" s="15"/>
    </row>
    <row r="2668" spans="8:27" x14ac:dyDescent="0.25">
      <c r="H2668" s="47">
        <v>64.447400000000002</v>
      </c>
      <c r="I2668" s="47">
        <v>25.62857</v>
      </c>
      <c r="Z2668" s="15"/>
      <c r="AA2668" s="15"/>
    </row>
    <row r="2669" spans="8:27" x14ac:dyDescent="0.25">
      <c r="H2669" s="47">
        <v>64.467799999999997</v>
      </c>
      <c r="I2669" s="47">
        <v>22.571429999999999</v>
      </c>
      <c r="Z2669" s="15"/>
      <c r="AA2669" s="15"/>
    </row>
    <row r="2670" spans="8:27" x14ac:dyDescent="0.25">
      <c r="H2670" s="47">
        <v>64.488299999999995</v>
      </c>
      <c r="I2670" s="47">
        <v>19.171430000000001</v>
      </c>
      <c r="Z2670" s="15"/>
      <c r="AA2670" s="15"/>
    </row>
    <row r="2671" spans="8:27" x14ac:dyDescent="0.25">
      <c r="H2671" s="47">
        <v>64.508700000000005</v>
      </c>
      <c r="I2671" s="47">
        <v>17.25714</v>
      </c>
      <c r="Z2671" s="15"/>
      <c r="AA2671" s="15"/>
    </row>
    <row r="2672" spans="8:27" x14ac:dyDescent="0.25">
      <c r="H2672" s="47">
        <v>64.529200000000003</v>
      </c>
      <c r="I2672" s="47">
        <v>19.485710000000001</v>
      </c>
      <c r="Z2672" s="15"/>
      <c r="AA2672" s="15"/>
    </row>
    <row r="2673" spans="8:27" x14ac:dyDescent="0.25">
      <c r="H2673" s="47">
        <v>64.549599999999998</v>
      </c>
      <c r="I2673" s="47">
        <v>21.62857</v>
      </c>
      <c r="Z2673" s="15"/>
      <c r="AA2673" s="15"/>
    </row>
    <row r="2674" spans="8:27" x14ac:dyDescent="0.25">
      <c r="H2674" s="47">
        <v>64.570099999999996</v>
      </c>
      <c r="I2674" s="47">
        <v>19.31429</v>
      </c>
      <c r="Z2674" s="15"/>
      <c r="AA2674" s="15"/>
    </row>
    <row r="2675" spans="8:27" x14ac:dyDescent="0.25">
      <c r="H2675" s="47">
        <v>64.590500000000006</v>
      </c>
      <c r="I2675" s="47">
        <v>19.771429999999999</v>
      </c>
      <c r="Z2675" s="15"/>
      <c r="AA2675" s="15"/>
    </row>
    <row r="2676" spans="8:27" x14ac:dyDescent="0.25">
      <c r="H2676" s="47">
        <v>64.610900000000001</v>
      </c>
      <c r="I2676" s="47">
        <v>20.31429</v>
      </c>
      <c r="Z2676" s="15"/>
      <c r="AA2676" s="15"/>
    </row>
    <row r="2677" spans="8:27" x14ac:dyDescent="0.25">
      <c r="H2677" s="47">
        <v>64.631399999999999</v>
      </c>
      <c r="I2677" s="47">
        <v>21.428570000000001</v>
      </c>
      <c r="Z2677" s="15"/>
      <c r="AA2677" s="15"/>
    </row>
    <row r="2678" spans="8:27" x14ac:dyDescent="0.25">
      <c r="H2678" s="47">
        <v>64.651799999999994</v>
      </c>
      <c r="I2678" s="47">
        <v>21.828569999999999</v>
      </c>
      <c r="Z2678" s="15"/>
      <c r="AA2678" s="15"/>
    </row>
    <row r="2679" spans="8:27" x14ac:dyDescent="0.25">
      <c r="H2679" s="47">
        <v>64.672300000000007</v>
      </c>
      <c r="I2679" s="47">
        <v>22</v>
      </c>
      <c r="Z2679" s="15"/>
      <c r="AA2679" s="15"/>
    </row>
    <row r="2680" spans="8:27" x14ac:dyDescent="0.25">
      <c r="H2680" s="47">
        <v>64.692700000000002</v>
      </c>
      <c r="I2680" s="47">
        <v>21</v>
      </c>
      <c r="Z2680" s="15"/>
      <c r="AA2680" s="15"/>
    </row>
    <row r="2681" spans="8:27" x14ac:dyDescent="0.25">
      <c r="H2681" s="47">
        <v>64.713200000000001</v>
      </c>
      <c r="I2681" s="47">
        <v>18.05714</v>
      </c>
      <c r="Z2681" s="15"/>
      <c r="AA2681" s="15"/>
    </row>
    <row r="2682" spans="8:27" x14ac:dyDescent="0.25">
      <c r="H2682" s="47">
        <v>64.733599999999996</v>
      </c>
      <c r="I2682" s="47">
        <v>18.485710000000001</v>
      </c>
      <c r="Z2682" s="15"/>
      <c r="AA2682" s="15"/>
    </row>
    <row r="2683" spans="8:27" x14ac:dyDescent="0.25">
      <c r="H2683" s="47">
        <v>64.754099999999994</v>
      </c>
      <c r="I2683" s="47">
        <v>21.2</v>
      </c>
      <c r="Z2683" s="15"/>
      <c r="AA2683" s="15"/>
    </row>
    <row r="2684" spans="8:27" x14ac:dyDescent="0.25">
      <c r="H2684" s="47">
        <v>64.774500000000003</v>
      </c>
      <c r="I2684" s="47">
        <v>21.142859999999999</v>
      </c>
      <c r="Z2684" s="15"/>
      <c r="AA2684" s="15"/>
    </row>
    <row r="2685" spans="8:27" x14ac:dyDescent="0.25">
      <c r="H2685" s="47">
        <v>64.795000000000002</v>
      </c>
      <c r="I2685" s="47">
        <v>17.971430000000002</v>
      </c>
      <c r="Z2685" s="15"/>
      <c r="AA2685" s="15"/>
    </row>
    <row r="2686" spans="8:27" x14ac:dyDescent="0.25">
      <c r="H2686" s="47">
        <v>64.815399999999997</v>
      </c>
      <c r="I2686" s="47">
        <v>15.68571</v>
      </c>
      <c r="Z2686" s="15"/>
      <c r="AA2686" s="15"/>
    </row>
    <row r="2687" spans="8:27" x14ac:dyDescent="0.25">
      <c r="H2687" s="47">
        <v>64.835899999999995</v>
      </c>
      <c r="I2687" s="47">
        <v>23.228570000000001</v>
      </c>
      <c r="Z2687" s="15"/>
      <c r="AA2687" s="15"/>
    </row>
    <row r="2688" spans="8:27" x14ac:dyDescent="0.25">
      <c r="H2688" s="47">
        <v>64.856300000000005</v>
      </c>
      <c r="I2688" s="47">
        <v>25.457139999999999</v>
      </c>
      <c r="Z2688" s="15"/>
      <c r="AA2688" s="15"/>
    </row>
    <row r="2689" spans="8:27" x14ac:dyDescent="0.25">
      <c r="H2689" s="47">
        <v>64.8767</v>
      </c>
      <c r="I2689" s="47">
        <v>23.285710000000002</v>
      </c>
      <c r="Z2689" s="15"/>
      <c r="AA2689" s="15"/>
    </row>
    <row r="2690" spans="8:27" x14ac:dyDescent="0.25">
      <c r="H2690" s="47">
        <v>64.897199999999998</v>
      </c>
      <c r="I2690" s="47">
        <v>21.2</v>
      </c>
      <c r="Z2690" s="15"/>
      <c r="AA2690" s="15"/>
    </row>
    <row r="2691" spans="8:27" x14ac:dyDescent="0.25">
      <c r="H2691" s="47">
        <v>64.917599999999993</v>
      </c>
      <c r="I2691" s="47">
        <v>28.028569999999998</v>
      </c>
      <c r="Z2691" s="15"/>
      <c r="AA2691" s="15"/>
    </row>
    <row r="2692" spans="8:27" x14ac:dyDescent="0.25">
      <c r="H2692" s="47">
        <v>64.938100000000006</v>
      </c>
      <c r="I2692" s="47">
        <v>28.4</v>
      </c>
      <c r="Z2692" s="15"/>
      <c r="AA2692" s="15"/>
    </row>
    <row r="2693" spans="8:27" x14ac:dyDescent="0.25">
      <c r="H2693" s="47">
        <v>64.958500000000001</v>
      </c>
      <c r="I2693" s="47">
        <v>20.171430000000001</v>
      </c>
      <c r="Z2693" s="15"/>
      <c r="AA2693" s="15"/>
    </row>
    <row r="2694" spans="8:27" x14ac:dyDescent="0.25">
      <c r="H2694" s="47">
        <v>64.978999999999999</v>
      </c>
      <c r="I2694" s="47">
        <v>14.457140000000001</v>
      </c>
      <c r="Z2694" s="15"/>
      <c r="AA2694" s="15"/>
    </row>
    <row r="2695" spans="8:27" x14ac:dyDescent="0.25">
      <c r="H2695" s="47">
        <v>64.999399999999994</v>
      </c>
      <c r="I2695" s="47">
        <v>16.514289999999999</v>
      </c>
      <c r="Z2695" s="15"/>
      <c r="AA2695" s="15"/>
    </row>
    <row r="2696" spans="8:27" x14ac:dyDescent="0.25">
      <c r="H2696" s="47">
        <v>65.019900000000007</v>
      </c>
      <c r="I2696" s="47">
        <v>16.05714</v>
      </c>
      <c r="Z2696" s="15"/>
      <c r="AA2696" s="15"/>
    </row>
    <row r="2697" spans="8:27" x14ac:dyDescent="0.25">
      <c r="H2697" s="47">
        <v>65.040300000000002</v>
      </c>
      <c r="I2697" s="47">
        <v>14.8</v>
      </c>
      <c r="Z2697" s="15"/>
      <c r="AA2697" s="15"/>
    </row>
    <row r="2698" spans="8:27" x14ac:dyDescent="0.25">
      <c r="H2698" s="47">
        <v>65.0608</v>
      </c>
      <c r="I2698" s="47">
        <v>13.828569999999999</v>
      </c>
      <c r="Z2698" s="15"/>
      <c r="AA2698" s="15"/>
    </row>
    <row r="2699" spans="8:27" x14ac:dyDescent="0.25">
      <c r="H2699" s="47">
        <v>65.081199999999995</v>
      </c>
      <c r="I2699" s="47">
        <v>17.028569999999998</v>
      </c>
      <c r="Z2699" s="15"/>
      <c r="AA2699" s="15"/>
    </row>
    <row r="2700" spans="8:27" x14ac:dyDescent="0.25">
      <c r="H2700" s="47">
        <v>65.101699999999994</v>
      </c>
      <c r="I2700" s="47">
        <v>20.457139999999999</v>
      </c>
      <c r="Z2700" s="15"/>
      <c r="AA2700" s="15"/>
    </row>
    <row r="2701" spans="8:27" x14ac:dyDescent="0.25">
      <c r="H2701" s="47">
        <v>65.122100000000003</v>
      </c>
      <c r="I2701" s="47">
        <v>23.171430000000001</v>
      </c>
      <c r="Z2701" s="15"/>
      <c r="AA2701" s="15"/>
    </row>
    <row r="2702" spans="8:27" x14ac:dyDescent="0.25">
      <c r="H2702" s="47">
        <v>65.142499999999998</v>
      </c>
      <c r="I2702" s="47">
        <v>21.62857</v>
      </c>
      <c r="Z2702" s="15"/>
      <c r="AA2702" s="15"/>
    </row>
    <row r="2703" spans="8:27" x14ac:dyDescent="0.25">
      <c r="H2703" s="47">
        <v>65.162999999999997</v>
      </c>
      <c r="I2703" s="47">
        <v>15.88571</v>
      </c>
      <c r="Z2703" s="15"/>
      <c r="AA2703" s="15"/>
    </row>
    <row r="2704" spans="8:27" x14ac:dyDescent="0.25">
      <c r="H2704" s="47">
        <v>65.183400000000006</v>
      </c>
      <c r="I2704" s="47">
        <v>16.828569999999999</v>
      </c>
      <c r="Z2704" s="15"/>
      <c r="AA2704" s="15"/>
    </row>
    <row r="2705" spans="8:27" x14ac:dyDescent="0.25">
      <c r="H2705" s="47">
        <v>65.203900000000004</v>
      </c>
      <c r="I2705" s="47">
        <v>17.05714</v>
      </c>
      <c r="Z2705" s="15"/>
      <c r="AA2705" s="15"/>
    </row>
    <row r="2706" spans="8:27" x14ac:dyDescent="0.25">
      <c r="H2706" s="47">
        <v>65.224299999999999</v>
      </c>
      <c r="I2706" s="47">
        <v>17.571429999999999</v>
      </c>
      <c r="Z2706" s="15"/>
      <c r="AA2706" s="15"/>
    </row>
    <row r="2707" spans="8:27" x14ac:dyDescent="0.25">
      <c r="H2707" s="47">
        <v>65.244799999999998</v>
      </c>
      <c r="I2707" s="47">
        <v>20.028569999999998</v>
      </c>
      <c r="Z2707" s="15"/>
      <c r="AA2707" s="15"/>
    </row>
    <row r="2708" spans="8:27" x14ac:dyDescent="0.25">
      <c r="H2708" s="47">
        <v>65.265199999999993</v>
      </c>
      <c r="I2708" s="47">
        <v>21.8</v>
      </c>
      <c r="Z2708" s="15"/>
      <c r="AA2708" s="15"/>
    </row>
    <row r="2709" spans="8:27" x14ac:dyDescent="0.25">
      <c r="H2709" s="47">
        <v>65.285700000000006</v>
      </c>
      <c r="I2709" s="47">
        <v>21.8</v>
      </c>
      <c r="Z2709" s="15"/>
      <c r="AA2709" s="15"/>
    </row>
    <row r="2710" spans="8:27" x14ac:dyDescent="0.25">
      <c r="H2710" s="47">
        <v>65.306100000000001</v>
      </c>
      <c r="I2710" s="47">
        <v>18.142859999999999</v>
      </c>
      <c r="Z2710" s="15"/>
      <c r="AA2710" s="15"/>
    </row>
    <row r="2711" spans="8:27" x14ac:dyDescent="0.25">
      <c r="H2711" s="47">
        <v>65.326599999999999</v>
      </c>
      <c r="I2711" s="47">
        <v>17.142859999999999</v>
      </c>
      <c r="Z2711" s="15"/>
      <c r="AA2711" s="15"/>
    </row>
    <row r="2712" spans="8:27" x14ac:dyDescent="0.25">
      <c r="H2712" s="47">
        <v>65.346999999999994</v>
      </c>
      <c r="I2712" s="47">
        <v>14.828569999999999</v>
      </c>
      <c r="Z2712" s="15"/>
      <c r="AA2712" s="15"/>
    </row>
    <row r="2713" spans="8:27" x14ac:dyDescent="0.25">
      <c r="H2713" s="47">
        <v>65.367400000000004</v>
      </c>
      <c r="I2713" s="47">
        <v>15.05714</v>
      </c>
      <c r="Z2713" s="15"/>
      <c r="AA2713" s="15"/>
    </row>
    <row r="2714" spans="8:27" x14ac:dyDescent="0.25">
      <c r="H2714" s="47">
        <v>65.387900000000002</v>
      </c>
      <c r="I2714" s="47">
        <v>15.457140000000001</v>
      </c>
      <c r="Z2714" s="15"/>
      <c r="AA2714" s="15"/>
    </row>
    <row r="2715" spans="8:27" x14ac:dyDescent="0.25">
      <c r="H2715" s="47">
        <v>65.408299999999997</v>
      </c>
      <c r="I2715" s="47">
        <v>13.6</v>
      </c>
      <c r="Z2715" s="15"/>
      <c r="AA2715" s="15"/>
    </row>
    <row r="2716" spans="8:27" x14ac:dyDescent="0.25">
      <c r="H2716" s="47">
        <v>65.428799999999995</v>
      </c>
      <c r="I2716" s="47">
        <v>14.828569999999999</v>
      </c>
      <c r="Z2716" s="15"/>
      <c r="AA2716" s="15"/>
    </row>
    <row r="2717" spans="8:27" x14ac:dyDescent="0.25">
      <c r="H2717" s="47">
        <v>65.449200000000005</v>
      </c>
      <c r="I2717" s="47">
        <v>20.085709999999999</v>
      </c>
      <c r="Z2717" s="15"/>
      <c r="AA2717" s="15"/>
    </row>
    <row r="2718" spans="8:27" x14ac:dyDescent="0.25">
      <c r="H2718" s="47">
        <v>65.469700000000003</v>
      </c>
      <c r="I2718" s="47">
        <v>20.028569999999998</v>
      </c>
      <c r="Z2718" s="15"/>
      <c r="AA2718" s="15"/>
    </row>
    <row r="2719" spans="8:27" x14ac:dyDescent="0.25">
      <c r="H2719" s="47">
        <v>65.490099999999998</v>
      </c>
      <c r="I2719" s="47">
        <v>17.857140000000001</v>
      </c>
      <c r="Z2719" s="15"/>
      <c r="AA2719" s="15"/>
    </row>
    <row r="2720" spans="8:27" x14ac:dyDescent="0.25">
      <c r="H2720" s="47">
        <v>65.510599999999997</v>
      </c>
      <c r="I2720" s="47">
        <v>14.68571</v>
      </c>
      <c r="Z2720" s="15"/>
      <c r="AA2720" s="15"/>
    </row>
    <row r="2721" spans="8:27" x14ac:dyDescent="0.25">
      <c r="H2721" s="47">
        <v>65.531000000000006</v>
      </c>
      <c r="I2721" s="47">
        <v>17.25714</v>
      </c>
      <c r="Z2721" s="15"/>
      <c r="AA2721" s="15"/>
    </row>
    <row r="2722" spans="8:27" x14ac:dyDescent="0.25">
      <c r="H2722" s="47">
        <v>65.551500000000004</v>
      </c>
      <c r="I2722" s="47">
        <v>14.857139999999999</v>
      </c>
      <c r="Z2722" s="15"/>
      <c r="AA2722" s="15"/>
    </row>
    <row r="2723" spans="8:27" x14ac:dyDescent="0.25">
      <c r="H2723" s="47">
        <v>65.571899999999999</v>
      </c>
      <c r="I2723" s="47">
        <v>17.485710000000001</v>
      </c>
      <c r="Z2723" s="15"/>
      <c r="AA2723" s="15"/>
    </row>
    <row r="2724" spans="8:27" x14ac:dyDescent="0.25">
      <c r="H2724" s="47">
        <v>65.592399999999998</v>
      </c>
      <c r="I2724" s="47">
        <v>15.485709999999999</v>
      </c>
      <c r="Z2724" s="15"/>
      <c r="AA2724" s="15"/>
    </row>
    <row r="2725" spans="8:27" x14ac:dyDescent="0.25">
      <c r="H2725" s="47">
        <v>65.612799999999993</v>
      </c>
      <c r="I2725" s="47">
        <v>14.514290000000001</v>
      </c>
      <c r="Z2725" s="15"/>
      <c r="AA2725" s="15"/>
    </row>
    <row r="2726" spans="8:27" x14ac:dyDescent="0.25">
      <c r="H2726" s="47">
        <v>65.633200000000002</v>
      </c>
      <c r="I2726" s="47">
        <v>10.74286</v>
      </c>
      <c r="Z2726" s="15"/>
      <c r="AA2726" s="15"/>
    </row>
    <row r="2727" spans="8:27" x14ac:dyDescent="0.25">
      <c r="H2727" s="47">
        <v>65.653700000000001</v>
      </c>
      <c r="I2727" s="47">
        <v>13.6</v>
      </c>
      <c r="Z2727" s="15"/>
      <c r="AA2727" s="15"/>
    </row>
    <row r="2728" spans="8:27" x14ac:dyDescent="0.25">
      <c r="H2728" s="47">
        <v>65.674099999999996</v>
      </c>
      <c r="I2728" s="47">
        <v>16.94286</v>
      </c>
      <c r="Z2728" s="15"/>
      <c r="AA2728" s="15"/>
    </row>
    <row r="2729" spans="8:27" x14ac:dyDescent="0.25">
      <c r="H2729" s="47">
        <v>65.694599999999994</v>
      </c>
      <c r="I2729" s="47">
        <v>17.8</v>
      </c>
      <c r="Z2729" s="15"/>
      <c r="AA2729" s="15"/>
    </row>
    <row r="2730" spans="8:27" x14ac:dyDescent="0.25">
      <c r="H2730" s="47">
        <v>65.715000000000003</v>
      </c>
      <c r="I2730" s="47">
        <v>13.62857</v>
      </c>
      <c r="Z2730" s="15"/>
      <c r="AA2730" s="15"/>
    </row>
    <row r="2731" spans="8:27" x14ac:dyDescent="0.25">
      <c r="H2731" s="47">
        <v>65.735500000000002</v>
      </c>
      <c r="I2731" s="47">
        <v>15.02857</v>
      </c>
      <c r="Z2731" s="15"/>
      <c r="AA2731" s="15"/>
    </row>
    <row r="2732" spans="8:27" x14ac:dyDescent="0.25">
      <c r="H2732" s="47">
        <v>65.755899999999997</v>
      </c>
      <c r="I2732" s="47">
        <v>19.94286</v>
      </c>
      <c r="Z2732" s="15"/>
      <c r="AA2732" s="15"/>
    </row>
    <row r="2733" spans="8:27" x14ac:dyDescent="0.25">
      <c r="H2733" s="47">
        <v>65.776399999999995</v>
      </c>
      <c r="I2733" s="47">
        <v>22.11429</v>
      </c>
      <c r="Z2733" s="15"/>
      <c r="AA2733" s="15"/>
    </row>
    <row r="2734" spans="8:27" x14ac:dyDescent="0.25">
      <c r="H2734" s="47">
        <v>65.796800000000005</v>
      </c>
      <c r="I2734" s="47">
        <v>19.05714</v>
      </c>
      <c r="Z2734" s="15"/>
      <c r="AA2734" s="15"/>
    </row>
    <row r="2735" spans="8:27" x14ac:dyDescent="0.25">
      <c r="H2735" s="47">
        <v>65.817300000000003</v>
      </c>
      <c r="I2735" s="47">
        <v>16.2</v>
      </c>
      <c r="Z2735" s="15"/>
      <c r="AA2735" s="15"/>
    </row>
    <row r="2736" spans="8:27" x14ac:dyDescent="0.25">
      <c r="H2736" s="47">
        <v>65.837699999999998</v>
      </c>
      <c r="I2736" s="47">
        <v>10.771430000000001</v>
      </c>
      <c r="Z2736" s="15"/>
      <c r="AA2736" s="15"/>
    </row>
    <row r="2737" spans="8:27" x14ac:dyDescent="0.25">
      <c r="H2737" s="47">
        <v>65.858099999999993</v>
      </c>
      <c r="I2737" s="47">
        <v>10.514290000000001</v>
      </c>
      <c r="Z2737" s="15"/>
      <c r="AA2737" s="15"/>
    </row>
    <row r="2738" spans="8:27" x14ac:dyDescent="0.25">
      <c r="H2738" s="47">
        <v>65.878600000000006</v>
      </c>
      <c r="I2738" s="47">
        <v>13.857139999999999</v>
      </c>
      <c r="Z2738" s="15"/>
      <c r="AA2738" s="15"/>
    </row>
    <row r="2739" spans="8:27" x14ac:dyDescent="0.25">
      <c r="H2739" s="47">
        <v>65.899000000000001</v>
      </c>
      <c r="I2739" s="47">
        <v>17.485710000000001</v>
      </c>
      <c r="Z2739" s="15"/>
      <c r="AA2739" s="15"/>
    </row>
    <row r="2740" spans="8:27" x14ac:dyDescent="0.25">
      <c r="H2740" s="47">
        <v>65.919499999999999</v>
      </c>
      <c r="I2740" s="47">
        <v>17.542860000000001</v>
      </c>
      <c r="Z2740" s="15"/>
      <c r="AA2740" s="15"/>
    </row>
    <row r="2741" spans="8:27" x14ac:dyDescent="0.25">
      <c r="H2741" s="47">
        <v>65.939899999999994</v>
      </c>
      <c r="I2741" s="47">
        <v>18.571429999999999</v>
      </c>
      <c r="Z2741" s="15"/>
      <c r="AA2741" s="15"/>
    </row>
    <row r="2742" spans="8:27" x14ac:dyDescent="0.25">
      <c r="H2742" s="47">
        <v>65.960400000000007</v>
      </c>
      <c r="I2742" s="47">
        <v>15.514290000000001</v>
      </c>
      <c r="Z2742" s="15"/>
      <c r="AA2742" s="15"/>
    </row>
    <row r="2743" spans="8:27" x14ac:dyDescent="0.25">
      <c r="H2743" s="47">
        <v>65.980800000000002</v>
      </c>
      <c r="I2743" s="47">
        <v>13.11429</v>
      </c>
      <c r="Z2743" s="15"/>
      <c r="AA2743" s="15"/>
    </row>
    <row r="2744" spans="8:27" x14ac:dyDescent="0.25">
      <c r="H2744" s="47">
        <v>66.001300000000001</v>
      </c>
      <c r="I2744" s="47">
        <v>14.771430000000001</v>
      </c>
      <c r="Z2744" s="15"/>
      <c r="AA2744" s="15"/>
    </row>
    <row r="2745" spans="8:27" x14ac:dyDescent="0.25">
      <c r="H2745" s="47">
        <v>66.021699999999996</v>
      </c>
      <c r="I2745" s="47">
        <v>19.428570000000001</v>
      </c>
      <c r="Z2745" s="15"/>
      <c r="AA2745" s="15"/>
    </row>
    <row r="2746" spans="8:27" x14ac:dyDescent="0.25">
      <c r="H2746" s="47">
        <v>66.042199999999994</v>
      </c>
      <c r="I2746" s="47">
        <v>16.37143</v>
      </c>
      <c r="Z2746" s="15"/>
      <c r="AA2746" s="15"/>
    </row>
    <row r="2747" spans="8:27" x14ac:dyDescent="0.25">
      <c r="H2747" s="47">
        <v>66.062600000000003</v>
      </c>
      <c r="I2747" s="47">
        <v>15.085710000000001</v>
      </c>
      <c r="Z2747" s="15"/>
      <c r="AA2747" s="15"/>
    </row>
    <row r="2748" spans="8:27" x14ac:dyDescent="0.25">
      <c r="H2748" s="47">
        <v>66.083100000000002</v>
      </c>
      <c r="I2748" s="47">
        <v>15.6</v>
      </c>
      <c r="Z2748" s="15"/>
      <c r="AA2748" s="15"/>
    </row>
    <row r="2749" spans="8:27" x14ac:dyDescent="0.25">
      <c r="H2749" s="47">
        <v>66.103499999999997</v>
      </c>
      <c r="I2749" s="47">
        <v>17.94286</v>
      </c>
      <c r="Z2749" s="15"/>
      <c r="AA2749" s="15"/>
    </row>
    <row r="2750" spans="8:27" x14ac:dyDescent="0.25">
      <c r="H2750" s="47">
        <v>66.123900000000006</v>
      </c>
      <c r="I2750" s="47">
        <v>17.828569999999999</v>
      </c>
      <c r="Z2750" s="15"/>
      <c r="AA2750" s="15"/>
    </row>
    <row r="2751" spans="8:27" x14ac:dyDescent="0.25">
      <c r="H2751" s="47">
        <v>66.144400000000005</v>
      </c>
      <c r="I2751" s="47">
        <v>19.771429999999999</v>
      </c>
      <c r="Z2751" s="15"/>
      <c r="AA2751" s="15"/>
    </row>
    <row r="2752" spans="8:27" x14ac:dyDescent="0.25">
      <c r="H2752" s="47">
        <v>66.1648</v>
      </c>
      <c r="I2752" s="47">
        <v>17.68571</v>
      </c>
      <c r="Z2752" s="15"/>
      <c r="AA2752" s="15"/>
    </row>
    <row r="2753" spans="8:27" x14ac:dyDescent="0.25">
      <c r="H2753" s="47">
        <v>66.185299999999998</v>
      </c>
      <c r="I2753" s="47">
        <v>13.97143</v>
      </c>
      <c r="Z2753" s="15"/>
      <c r="AA2753" s="15"/>
    </row>
    <row r="2754" spans="8:27" x14ac:dyDescent="0.25">
      <c r="H2754" s="47">
        <v>66.205699999999993</v>
      </c>
      <c r="I2754" s="47">
        <v>13.25714</v>
      </c>
      <c r="Z2754" s="15"/>
      <c r="AA2754" s="15"/>
    </row>
    <row r="2755" spans="8:27" x14ac:dyDescent="0.25">
      <c r="H2755" s="47">
        <v>66.226200000000006</v>
      </c>
      <c r="I2755" s="47">
        <v>18.085709999999999</v>
      </c>
      <c r="Z2755" s="15"/>
      <c r="AA2755" s="15"/>
    </row>
    <row r="2756" spans="8:27" x14ac:dyDescent="0.25">
      <c r="H2756" s="47">
        <v>66.246600000000001</v>
      </c>
      <c r="I2756" s="47">
        <v>15.74286</v>
      </c>
      <c r="Z2756" s="15"/>
      <c r="AA2756" s="15"/>
    </row>
    <row r="2757" spans="8:27" x14ac:dyDescent="0.25">
      <c r="H2757" s="47">
        <v>66.267099999999999</v>
      </c>
      <c r="I2757" s="47">
        <v>10.34286</v>
      </c>
      <c r="Z2757" s="15"/>
      <c r="AA2757" s="15"/>
    </row>
    <row r="2758" spans="8:27" x14ac:dyDescent="0.25">
      <c r="H2758" s="47">
        <v>66.287499999999994</v>
      </c>
      <c r="I2758" s="47">
        <v>11.68571</v>
      </c>
      <c r="Z2758" s="15"/>
      <c r="AA2758" s="15"/>
    </row>
    <row r="2759" spans="8:27" x14ac:dyDescent="0.25">
      <c r="H2759" s="47">
        <v>66.308000000000007</v>
      </c>
      <c r="I2759" s="47">
        <v>18.25714</v>
      </c>
      <c r="Z2759" s="15"/>
      <c r="AA2759" s="15"/>
    </row>
    <row r="2760" spans="8:27" x14ac:dyDescent="0.25">
      <c r="H2760" s="47">
        <v>66.328400000000002</v>
      </c>
      <c r="I2760" s="47">
        <v>20.971430000000002</v>
      </c>
      <c r="Z2760" s="15"/>
      <c r="AA2760" s="15"/>
    </row>
    <row r="2761" spans="8:27" x14ac:dyDescent="0.25">
      <c r="H2761" s="47">
        <v>66.348799999999997</v>
      </c>
      <c r="I2761" s="47">
        <v>16.342860000000002</v>
      </c>
      <c r="Z2761" s="15"/>
      <c r="AA2761" s="15"/>
    </row>
    <row r="2762" spans="8:27" x14ac:dyDescent="0.25">
      <c r="H2762" s="47">
        <v>66.369299999999996</v>
      </c>
      <c r="I2762" s="47">
        <v>16.285710000000002</v>
      </c>
      <c r="Z2762" s="15"/>
      <c r="AA2762" s="15"/>
    </row>
    <row r="2763" spans="8:27" x14ac:dyDescent="0.25">
      <c r="H2763" s="47">
        <v>66.389700000000005</v>
      </c>
      <c r="I2763" s="47">
        <v>15.88571</v>
      </c>
      <c r="Z2763" s="15"/>
      <c r="AA2763" s="15"/>
    </row>
    <row r="2764" spans="8:27" x14ac:dyDescent="0.25">
      <c r="H2764" s="47">
        <v>66.410200000000003</v>
      </c>
      <c r="I2764" s="47">
        <v>17.657139999999998</v>
      </c>
      <c r="Z2764" s="15"/>
      <c r="AA2764" s="15"/>
    </row>
    <row r="2765" spans="8:27" x14ac:dyDescent="0.25">
      <c r="H2765" s="47">
        <v>66.430599999999998</v>
      </c>
      <c r="I2765" s="47">
        <v>16.142859999999999</v>
      </c>
      <c r="Z2765" s="15"/>
      <c r="AA2765" s="15"/>
    </row>
    <row r="2766" spans="8:27" x14ac:dyDescent="0.25">
      <c r="H2766" s="47">
        <v>66.451099999999997</v>
      </c>
      <c r="I2766" s="47">
        <v>13.542859999999999</v>
      </c>
      <c r="Z2766" s="15"/>
      <c r="AA2766" s="15"/>
    </row>
    <row r="2767" spans="8:27" x14ac:dyDescent="0.25">
      <c r="H2767" s="47">
        <v>66.471500000000006</v>
      </c>
      <c r="I2767" s="47">
        <v>10.828569999999999</v>
      </c>
      <c r="Z2767" s="15"/>
      <c r="AA2767" s="15"/>
    </row>
    <row r="2768" spans="8:27" x14ac:dyDescent="0.25">
      <c r="H2768" s="47">
        <v>66.492000000000004</v>
      </c>
      <c r="I2768" s="47">
        <v>9.0857100000000006</v>
      </c>
      <c r="Z2768" s="15"/>
      <c r="AA2768" s="15"/>
    </row>
    <row r="2769" spans="8:27" x14ac:dyDescent="0.25">
      <c r="H2769" s="47">
        <v>66.5124</v>
      </c>
      <c r="I2769" s="47">
        <v>13.25714</v>
      </c>
      <c r="Z2769" s="15"/>
      <c r="AA2769" s="15"/>
    </row>
    <row r="2770" spans="8:27" x14ac:dyDescent="0.25">
      <c r="H2770" s="47">
        <v>66.532899999999998</v>
      </c>
      <c r="I2770" s="47">
        <v>16.25714</v>
      </c>
      <c r="Z2770" s="15"/>
      <c r="AA2770" s="15"/>
    </row>
    <row r="2771" spans="8:27" x14ac:dyDescent="0.25">
      <c r="H2771" s="47">
        <v>66.553299999999993</v>
      </c>
      <c r="I2771" s="47">
        <v>19.2</v>
      </c>
      <c r="Z2771" s="15"/>
      <c r="AA2771" s="15"/>
    </row>
    <row r="2772" spans="8:27" x14ac:dyDescent="0.25">
      <c r="H2772" s="47">
        <v>66.573800000000006</v>
      </c>
      <c r="I2772" s="47">
        <v>17.828569999999999</v>
      </c>
      <c r="Z2772" s="15"/>
      <c r="AA2772" s="15"/>
    </row>
    <row r="2773" spans="8:27" x14ac:dyDescent="0.25">
      <c r="H2773" s="47">
        <v>66.594200000000001</v>
      </c>
      <c r="I2773" s="47">
        <v>14.37143</v>
      </c>
      <c r="Z2773" s="15"/>
      <c r="AA2773" s="15"/>
    </row>
    <row r="2774" spans="8:27" x14ac:dyDescent="0.25">
      <c r="H2774" s="47">
        <v>66.614599999999996</v>
      </c>
      <c r="I2774" s="47">
        <v>15.2</v>
      </c>
      <c r="Z2774" s="15"/>
      <c r="AA2774" s="15"/>
    </row>
    <row r="2775" spans="8:27" x14ac:dyDescent="0.25">
      <c r="H2775" s="47">
        <v>66.635099999999994</v>
      </c>
      <c r="I2775" s="47">
        <v>16.37143</v>
      </c>
      <c r="Z2775" s="15"/>
      <c r="AA2775" s="15"/>
    </row>
    <row r="2776" spans="8:27" x14ac:dyDescent="0.25">
      <c r="H2776" s="47">
        <v>66.655500000000004</v>
      </c>
      <c r="I2776" s="47">
        <v>17.485710000000001</v>
      </c>
      <c r="Z2776" s="15"/>
      <c r="AA2776" s="15"/>
    </row>
    <row r="2777" spans="8:27" x14ac:dyDescent="0.25">
      <c r="H2777" s="47">
        <v>66.676000000000002</v>
      </c>
      <c r="I2777" s="47">
        <v>16</v>
      </c>
      <c r="Z2777" s="15"/>
      <c r="AA2777" s="15"/>
    </row>
    <row r="2778" spans="8:27" x14ac:dyDescent="0.25">
      <c r="H2778" s="47">
        <v>66.696399999999997</v>
      </c>
      <c r="I2778" s="47">
        <v>16.2</v>
      </c>
      <c r="Z2778" s="15"/>
      <c r="AA2778" s="15"/>
    </row>
    <row r="2779" spans="8:27" x14ac:dyDescent="0.25">
      <c r="H2779" s="47">
        <v>66.716899999999995</v>
      </c>
      <c r="I2779" s="47">
        <v>18.428570000000001</v>
      </c>
      <c r="Z2779" s="15"/>
      <c r="AA2779" s="15"/>
    </row>
    <row r="2780" spans="8:27" x14ac:dyDescent="0.25">
      <c r="H2780" s="47">
        <v>66.737300000000005</v>
      </c>
      <c r="I2780" s="47">
        <v>17.971430000000002</v>
      </c>
      <c r="Z2780" s="15"/>
      <c r="AA2780" s="15"/>
    </row>
    <row r="2781" spans="8:27" x14ac:dyDescent="0.25">
      <c r="H2781" s="47">
        <v>66.757800000000003</v>
      </c>
      <c r="I2781" s="47">
        <v>16.571429999999999</v>
      </c>
      <c r="Z2781" s="15"/>
      <c r="AA2781" s="15"/>
    </row>
    <row r="2782" spans="8:27" x14ac:dyDescent="0.25">
      <c r="H2782" s="47">
        <v>66.778199999999998</v>
      </c>
      <c r="I2782" s="47">
        <v>11.97143</v>
      </c>
      <c r="Z2782" s="15"/>
      <c r="AA2782" s="15"/>
    </row>
    <row r="2783" spans="8:27" x14ac:dyDescent="0.25">
      <c r="H2783" s="47">
        <v>66.798699999999997</v>
      </c>
      <c r="I2783" s="47">
        <v>11.25714</v>
      </c>
      <c r="Z2783" s="15"/>
      <c r="AA2783" s="15"/>
    </row>
    <row r="2784" spans="8:27" x14ac:dyDescent="0.25">
      <c r="H2784" s="47">
        <v>66.819100000000006</v>
      </c>
      <c r="I2784" s="47">
        <v>12.771430000000001</v>
      </c>
      <c r="Z2784" s="15"/>
      <c r="AA2784" s="15"/>
    </row>
    <row r="2785" spans="8:27" x14ac:dyDescent="0.25">
      <c r="H2785" s="47">
        <v>66.839600000000004</v>
      </c>
      <c r="I2785" s="47">
        <v>16.142859999999999</v>
      </c>
      <c r="Z2785" s="15"/>
      <c r="AA2785" s="15"/>
    </row>
    <row r="2786" spans="8:27" x14ac:dyDescent="0.25">
      <c r="H2786" s="47">
        <v>66.86</v>
      </c>
      <c r="I2786" s="47">
        <v>17.571429999999999</v>
      </c>
      <c r="Z2786" s="15"/>
      <c r="AA2786" s="15"/>
    </row>
    <row r="2787" spans="8:27" x14ac:dyDescent="0.25">
      <c r="H2787" s="47">
        <v>66.880399999999995</v>
      </c>
      <c r="I2787" s="47">
        <v>19.31429</v>
      </c>
      <c r="Z2787" s="15"/>
      <c r="AA2787" s="15"/>
    </row>
    <row r="2788" spans="8:27" x14ac:dyDescent="0.25">
      <c r="H2788" s="47">
        <v>66.900899999999993</v>
      </c>
      <c r="I2788" s="47">
        <v>16.457139999999999</v>
      </c>
      <c r="Z2788" s="15"/>
      <c r="AA2788" s="15"/>
    </row>
    <row r="2789" spans="8:27" x14ac:dyDescent="0.25">
      <c r="H2789" s="47">
        <v>66.921300000000002</v>
      </c>
      <c r="I2789" s="47">
        <v>14.97143</v>
      </c>
      <c r="Z2789" s="15"/>
      <c r="AA2789" s="15"/>
    </row>
    <row r="2790" spans="8:27" x14ac:dyDescent="0.25">
      <c r="H2790" s="47">
        <v>66.941800000000001</v>
      </c>
      <c r="I2790" s="47">
        <v>14.25714</v>
      </c>
      <c r="Z2790" s="15"/>
      <c r="AA2790" s="15"/>
    </row>
    <row r="2791" spans="8:27" x14ac:dyDescent="0.25">
      <c r="H2791" s="47">
        <v>66.962199999999996</v>
      </c>
      <c r="I2791" s="47">
        <v>18.028569999999998</v>
      </c>
      <c r="Z2791" s="15"/>
      <c r="AA2791" s="15"/>
    </row>
    <row r="2792" spans="8:27" x14ac:dyDescent="0.25">
      <c r="H2792" s="47">
        <v>66.982699999999994</v>
      </c>
      <c r="I2792" s="47">
        <v>15.62857</v>
      </c>
      <c r="Z2792" s="15"/>
      <c r="AA2792" s="15"/>
    </row>
    <row r="2793" spans="8:27" x14ac:dyDescent="0.25">
      <c r="H2793" s="47">
        <v>67.003100000000003</v>
      </c>
      <c r="I2793" s="47">
        <v>13.88571</v>
      </c>
      <c r="Z2793" s="15"/>
      <c r="AA2793" s="15"/>
    </row>
    <row r="2794" spans="8:27" x14ac:dyDescent="0.25">
      <c r="H2794" s="47">
        <v>67.023600000000002</v>
      </c>
      <c r="I2794" s="47">
        <v>10.94286</v>
      </c>
      <c r="Z2794" s="15"/>
      <c r="AA2794" s="15"/>
    </row>
    <row r="2795" spans="8:27" x14ac:dyDescent="0.25">
      <c r="H2795" s="47">
        <v>67.043999999999997</v>
      </c>
      <c r="I2795" s="47">
        <v>11.228569999999999</v>
      </c>
      <c r="Z2795" s="15"/>
      <c r="AA2795" s="15"/>
    </row>
    <row r="2796" spans="8:27" x14ac:dyDescent="0.25">
      <c r="H2796" s="47">
        <v>67.064499999999995</v>
      </c>
      <c r="I2796" s="47">
        <v>11.2</v>
      </c>
      <c r="Z2796" s="15"/>
      <c r="AA2796" s="15"/>
    </row>
    <row r="2797" spans="8:27" x14ac:dyDescent="0.25">
      <c r="H2797" s="47">
        <v>67.084900000000005</v>
      </c>
      <c r="I2797" s="47">
        <v>13.28571</v>
      </c>
      <c r="Z2797" s="15"/>
      <c r="AA2797" s="15"/>
    </row>
    <row r="2798" spans="8:27" x14ac:dyDescent="0.25">
      <c r="H2798" s="47">
        <v>67.1053</v>
      </c>
      <c r="I2798" s="47">
        <v>12.542859999999999</v>
      </c>
      <c r="Z2798" s="15"/>
      <c r="AA2798" s="15"/>
    </row>
    <row r="2799" spans="8:27" x14ac:dyDescent="0.25">
      <c r="H2799" s="47">
        <v>67.125799999999998</v>
      </c>
      <c r="I2799" s="47">
        <v>13.8</v>
      </c>
      <c r="Z2799" s="15"/>
      <c r="AA2799" s="15"/>
    </row>
    <row r="2800" spans="8:27" x14ac:dyDescent="0.25">
      <c r="H2800" s="47">
        <v>67.146199999999993</v>
      </c>
      <c r="I2800" s="47">
        <v>14.457140000000001</v>
      </c>
      <c r="Z2800" s="15"/>
      <c r="AA2800" s="15"/>
    </row>
    <row r="2801" spans="8:27" x14ac:dyDescent="0.25">
      <c r="H2801" s="47">
        <v>67.166700000000006</v>
      </c>
      <c r="I2801" s="47">
        <v>16.542860000000001</v>
      </c>
      <c r="Z2801" s="15"/>
      <c r="AA2801" s="15"/>
    </row>
    <row r="2802" spans="8:27" x14ac:dyDescent="0.25">
      <c r="H2802" s="47">
        <v>67.187100000000001</v>
      </c>
      <c r="I2802" s="47">
        <v>12.828569999999999</v>
      </c>
      <c r="Z2802" s="15"/>
      <c r="AA2802" s="15"/>
    </row>
    <row r="2803" spans="8:27" x14ac:dyDescent="0.25">
      <c r="H2803" s="47">
        <v>67.207599999999999</v>
      </c>
      <c r="I2803" s="47">
        <v>12.97143</v>
      </c>
      <c r="Z2803" s="15"/>
      <c r="AA2803" s="15"/>
    </row>
    <row r="2804" spans="8:27" x14ac:dyDescent="0.25">
      <c r="H2804" s="47">
        <v>67.227999999999994</v>
      </c>
      <c r="I2804" s="47">
        <v>12.457140000000001</v>
      </c>
      <c r="Z2804" s="15"/>
      <c r="AA2804" s="15"/>
    </row>
    <row r="2805" spans="8:27" x14ac:dyDescent="0.25">
      <c r="H2805" s="47">
        <v>67.248500000000007</v>
      </c>
      <c r="I2805" s="47">
        <v>12.88571</v>
      </c>
      <c r="Z2805" s="15"/>
      <c r="AA2805" s="15"/>
    </row>
    <row r="2806" spans="8:27" x14ac:dyDescent="0.25">
      <c r="H2806" s="47">
        <v>67.268900000000002</v>
      </c>
      <c r="I2806" s="47">
        <v>11.857139999999999</v>
      </c>
      <c r="Z2806" s="15"/>
      <c r="AA2806" s="15"/>
    </row>
    <row r="2807" spans="8:27" x14ac:dyDescent="0.25">
      <c r="H2807" s="47">
        <v>67.289400000000001</v>
      </c>
      <c r="I2807" s="47">
        <v>14.28571</v>
      </c>
      <c r="Z2807" s="15"/>
      <c r="AA2807" s="15"/>
    </row>
    <row r="2808" spans="8:27" x14ac:dyDescent="0.25">
      <c r="H2808" s="47">
        <v>67.309799999999996</v>
      </c>
      <c r="I2808" s="47">
        <v>16.62857</v>
      </c>
      <c r="Z2808" s="15"/>
      <c r="AA2808" s="15"/>
    </row>
    <row r="2809" spans="8:27" x14ac:dyDescent="0.25">
      <c r="H2809" s="47">
        <v>67.330299999999994</v>
      </c>
      <c r="I2809" s="47">
        <v>15.02857</v>
      </c>
      <c r="Z2809" s="15"/>
      <c r="AA2809" s="15"/>
    </row>
    <row r="2810" spans="8:27" x14ac:dyDescent="0.25">
      <c r="H2810" s="47">
        <v>67.350700000000003</v>
      </c>
      <c r="I2810" s="47">
        <v>13.88571</v>
      </c>
      <c r="Z2810" s="15"/>
      <c r="AA2810" s="15"/>
    </row>
    <row r="2811" spans="8:27" x14ac:dyDescent="0.25">
      <c r="H2811" s="47">
        <v>67.371099999999998</v>
      </c>
      <c r="I2811" s="47">
        <v>11.457140000000001</v>
      </c>
      <c r="Z2811" s="15"/>
      <c r="AA2811" s="15"/>
    </row>
    <row r="2812" spans="8:27" x14ac:dyDescent="0.25">
      <c r="H2812" s="47">
        <v>67.391599999999997</v>
      </c>
      <c r="I2812" s="47">
        <v>12.62857</v>
      </c>
      <c r="Z2812" s="15"/>
      <c r="AA2812" s="15"/>
    </row>
    <row r="2813" spans="8:27" x14ac:dyDescent="0.25">
      <c r="H2813" s="47">
        <v>67.412000000000006</v>
      </c>
      <c r="I2813" s="47">
        <v>14.142860000000001</v>
      </c>
      <c r="Z2813" s="15"/>
      <c r="AA2813" s="15"/>
    </row>
    <row r="2814" spans="8:27" x14ac:dyDescent="0.25">
      <c r="H2814" s="47">
        <v>67.432500000000005</v>
      </c>
      <c r="I2814" s="47">
        <v>14.142860000000001</v>
      </c>
      <c r="Z2814" s="15"/>
      <c r="AA2814" s="15"/>
    </row>
    <row r="2815" spans="8:27" x14ac:dyDescent="0.25">
      <c r="H2815" s="47">
        <v>67.4529</v>
      </c>
      <c r="I2815" s="47">
        <v>11.771430000000001</v>
      </c>
      <c r="Z2815" s="15"/>
      <c r="AA2815" s="15"/>
    </row>
    <row r="2816" spans="8:27" x14ac:dyDescent="0.25">
      <c r="H2816" s="47">
        <v>67.473399999999998</v>
      </c>
      <c r="I2816" s="47">
        <v>15.31429</v>
      </c>
      <c r="Z2816" s="15"/>
      <c r="AA2816" s="15"/>
    </row>
    <row r="2817" spans="8:27" x14ac:dyDescent="0.25">
      <c r="H2817" s="47">
        <v>67.493799999999993</v>
      </c>
      <c r="I2817" s="47">
        <v>16.857140000000001</v>
      </c>
      <c r="Z2817" s="15"/>
      <c r="AA2817" s="15"/>
    </row>
    <row r="2818" spans="8:27" x14ac:dyDescent="0.25">
      <c r="H2818" s="47">
        <v>67.514300000000006</v>
      </c>
      <c r="I2818" s="47">
        <v>16.11429</v>
      </c>
      <c r="Z2818" s="15"/>
      <c r="AA2818" s="15"/>
    </row>
    <row r="2819" spans="8:27" x14ac:dyDescent="0.25">
      <c r="H2819" s="47">
        <v>67.534700000000001</v>
      </c>
      <c r="I2819" s="47">
        <v>17.25714</v>
      </c>
      <c r="Z2819" s="15"/>
      <c r="AA2819" s="15"/>
    </row>
    <row r="2820" spans="8:27" x14ac:dyDescent="0.25">
      <c r="H2820" s="47">
        <v>67.555199999999999</v>
      </c>
      <c r="I2820" s="47">
        <v>19.228570000000001</v>
      </c>
      <c r="Z2820" s="15"/>
      <c r="AA2820" s="15"/>
    </row>
    <row r="2821" spans="8:27" x14ac:dyDescent="0.25">
      <c r="H2821" s="47">
        <v>67.575599999999994</v>
      </c>
      <c r="I2821" s="47">
        <v>16.171430000000001</v>
      </c>
      <c r="Z2821" s="15"/>
      <c r="AA2821" s="15"/>
    </row>
    <row r="2822" spans="8:27" x14ac:dyDescent="0.25">
      <c r="H2822" s="47">
        <v>67.596000000000004</v>
      </c>
      <c r="I2822" s="47">
        <v>12.8</v>
      </c>
      <c r="Z2822" s="15"/>
      <c r="AA2822" s="15"/>
    </row>
    <row r="2823" spans="8:27" x14ac:dyDescent="0.25">
      <c r="H2823" s="47">
        <v>67.616500000000002</v>
      </c>
      <c r="I2823" s="47">
        <v>18.571429999999999</v>
      </c>
      <c r="Z2823" s="15"/>
      <c r="AA2823" s="15"/>
    </row>
    <row r="2824" spans="8:27" x14ac:dyDescent="0.25">
      <c r="H2824" s="47">
        <v>67.636899999999997</v>
      </c>
      <c r="I2824" s="47">
        <v>17.428570000000001</v>
      </c>
      <c r="Z2824" s="15"/>
      <c r="AA2824" s="15"/>
    </row>
    <row r="2825" spans="8:27" x14ac:dyDescent="0.25">
      <c r="H2825" s="47">
        <v>67.657399999999996</v>
      </c>
      <c r="I2825" s="47">
        <v>13.71429</v>
      </c>
      <c r="Z2825" s="15"/>
      <c r="AA2825" s="15"/>
    </row>
    <row r="2826" spans="8:27" x14ac:dyDescent="0.25">
      <c r="H2826" s="47">
        <v>67.677800000000005</v>
      </c>
      <c r="I2826" s="47">
        <v>13.085710000000001</v>
      </c>
      <c r="Z2826" s="15"/>
      <c r="AA2826" s="15"/>
    </row>
    <row r="2827" spans="8:27" x14ac:dyDescent="0.25">
      <c r="H2827" s="47">
        <v>67.698300000000003</v>
      </c>
      <c r="I2827" s="47">
        <v>15.485709999999999</v>
      </c>
      <c r="Z2827" s="15"/>
      <c r="AA2827" s="15"/>
    </row>
    <row r="2828" spans="8:27" x14ac:dyDescent="0.25">
      <c r="H2828" s="47">
        <v>67.718699999999998</v>
      </c>
      <c r="I2828" s="47">
        <v>12.74286</v>
      </c>
      <c r="Z2828" s="15"/>
      <c r="AA2828" s="15"/>
    </row>
    <row r="2829" spans="8:27" x14ac:dyDescent="0.25">
      <c r="H2829" s="47">
        <v>67.739199999999997</v>
      </c>
      <c r="I2829" s="47">
        <v>9.5714299999999994</v>
      </c>
      <c r="Z2829" s="15"/>
      <c r="AA2829" s="15"/>
    </row>
    <row r="2830" spans="8:27" x14ac:dyDescent="0.25">
      <c r="H2830" s="47">
        <v>67.759600000000006</v>
      </c>
      <c r="I2830" s="47">
        <v>10.142860000000001</v>
      </c>
      <c r="Z2830" s="15"/>
      <c r="AA2830" s="15"/>
    </row>
    <row r="2831" spans="8:27" x14ac:dyDescent="0.25">
      <c r="H2831" s="47">
        <v>67.780100000000004</v>
      </c>
      <c r="I2831" s="47">
        <v>11.02857</v>
      </c>
      <c r="Z2831" s="15"/>
      <c r="AA2831" s="15"/>
    </row>
    <row r="2832" spans="8:27" x14ac:dyDescent="0.25">
      <c r="H2832" s="47">
        <v>67.8005</v>
      </c>
      <c r="I2832" s="47">
        <v>14.514290000000001</v>
      </c>
      <c r="Z2832" s="15"/>
      <c r="AA2832" s="15"/>
    </row>
    <row r="2833" spans="8:27" x14ac:dyDescent="0.25">
      <c r="H2833" s="47">
        <v>67.820999999999998</v>
      </c>
      <c r="I2833" s="47">
        <v>14.914289999999999</v>
      </c>
      <c r="Z2833" s="15"/>
      <c r="AA2833" s="15"/>
    </row>
    <row r="2834" spans="8:27" x14ac:dyDescent="0.25">
      <c r="H2834" s="47">
        <v>67.841399999999993</v>
      </c>
      <c r="I2834" s="47">
        <v>15.2</v>
      </c>
      <c r="Z2834" s="15"/>
      <c r="AA2834" s="15"/>
    </row>
    <row r="2835" spans="8:27" x14ac:dyDescent="0.25">
      <c r="H2835" s="47">
        <v>67.861800000000002</v>
      </c>
      <c r="I2835" s="47">
        <v>15.6</v>
      </c>
      <c r="Z2835" s="15"/>
      <c r="AA2835" s="15"/>
    </row>
    <row r="2836" spans="8:27" x14ac:dyDescent="0.25">
      <c r="H2836" s="47">
        <v>67.882300000000001</v>
      </c>
      <c r="I2836" s="47">
        <v>13.71429</v>
      </c>
      <c r="Z2836" s="15"/>
      <c r="AA2836" s="15"/>
    </row>
    <row r="2837" spans="8:27" x14ac:dyDescent="0.25">
      <c r="H2837" s="47">
        <v>67.902699999999996</v>
      </c>
      <c r="I2837" s="47">
        <v>8.9142899999999994</v>
      </c>
      <c r="Z2837" s="15"/>
      <c r="AA2837" s="15"/>
    </row>
    <row r="2838" spans="8:27" x14ac:dyDescent="0.25">
      <c r="H2838" s="47">
        <v>67.923199999999994</v>
      </c>
      <c r="I2838" s="47">
        <v>7.7714299999999996</v>
      </c>
      <c r="Z2838" s="15"/>
      <c r="AA2838" s="15"/>
    </row>
    <row r="2839" spans="8:27" x14ac:dyDescent="0.25">
      <c r="H2839" s="47">
        <v>67.943600000000004</v>
      </c>
      <c r="I2839" s="47">
        <v>14.914289999999999</v>
      </c>
      <c r="Z2839" s="15"/>
      <c r="AA2839" s="15"/>
    </row>
    <row r="2840" spans="8:27" x14ac:dyDescent="0.25">
      <c r="H2840" s="47">
        <v>67.964100000000002</v>
      </c>
      <c r="I2840" s="47">
        <v>20.25714</v>
      </c>
      <c r="Z2840" s="15"/>
      <c r="AA2840" s="15"/>
    </row>
    <row r="2841" spans="8:27" x14ac:dyDescent="0.25">
      <c r="H2841" s="47">
        <v>67.984499999999997</v>
      </c>
      <c r="I2841" s="47">
        <v>19.31429</v>
      </c>
      <c r="Z2841" s="15"/>
      <c r="AA2841" s="15"/>
    </row>
    <row r="2842" spans="8:27" x14ac:dyDescent="0.25">
      <c r="H2842" s="47">
        <v>68.004999999999995</v>
      </c>
      <c r="I2842" s="47">
        <v>15.085710000000001</v>
      </c>
      <c r="Z2842" s="15"/>
      <c r="AA2842" s="15"/>
    </row>
    <row r="2843" spans="8:27" x14ac:dyDescent="0.25">
      <c r="H2843" s="47">
        <v>68.025400000000005</v>
      </c>
      <c r="I2843" s="47">
        <v>13.34286</v>
      </c>
      <c r="Z2843" s="15"/>
      <c r="AA2843" s="15"/>
    </row>
    <row r="2844" spans="8:27" x14ac:dyDescent="0.25">
      <c r="H2844" s="47">
        <v>68.045900000000003</v>
      </c>
      <c r="I2844" s="47">
        <v>14.71429</v>
      </c>
      <c r="Z2844" s="15"/>
      <c r="AA2844" s="15"/>
    </row>
    <row r="2845" spans="8:27" x14ac:dyDescent="0.25">
      <c r="H2845" s="47">
        <v>68.066299999999998</v>
      </c>
      <c r="I2845" s="47">
        <v>13.97143</v>
      </c>
      <c r="Z2845" s="15"/>
      <c r="AA2845" s="15"/>
    </row>
    <row r="2846" spans="8:27" x14ac:dyDescent="0.25">
      <c r="H2846" s="47">
        <v>68.086699999999993</v>
      </c>
      <c r="I2846" s="47">
        <v>14.34286</v>
      </c>
      <c r="Z2846" s="15"/>
      <c r="AA2846" s="15"/>
    </row>
    <row r="2847" spans="8:27" x14ac:dyDescent="0.25">
      <c r="H2847" s="47">
        <v>68.107200000000006</v>
      </c>
      <c r="I2847" s="47">
        <v>13.571429999999999</v>
      </c>
      <c r="Z2847" s="15"/>
      <c r="AA2847" s="15"/>
    </row>
    <row r="2848" spans="8:27" x14ac:dyDescent="0.25">
      <c r="H2848" s="47">
        <v>68.127600000000001</v>
      </c>
      <c r="I2848" s="47">
        <v>17.571429999999999</v>
      </c>
      <c r="Z2848" s="15"/>
      <c r="AA2848" s="15"/>
    </row>
    <row r="2849" spans="8:27" x14ac:dyDescent="0.25">
      <c r="H2849" s="47">
        <v>68.148099999999999</v>
      </c>
      <c r="I2849" s="47">
        <v>17.2</v>
      </c>
      <c r="Z2849" s="15"/>
      <c r="AA2849" s="15"/>
    </row>
    <row r="2850" spans="8:27" x14ac:dyDescent="0.25">
      <c r="H2850" s="47">
        <v>68.168499999999995</v>
      </c>
      <c r="I2850" s="47">
        <v>13.428570000000001</v>
      </c>
      <c r="Z2850" s="15"/>
      <c r="AA2850" s="15"/>
    </row>
    <row r="2851" spans="8:27" x14ac:dyDescent="0.25">
      <c r="H2851" s="47">
        <v>68.188999999999993</v>
      </c>
      <c r="I2851" s="47">
        <v>10</v>
      </c>
      <c r="Z2851" s="15"/>
      <c r="AA2851" s="15"/>
    </row>
    <row r="2852" spans="8:27" x14ac:dyDescent="0.25">
      <c r="H2852" s="47">
        <v>68.209400000000002</v>
      </c>
      <c r="I2852" s="47">
        <v>11.62857</v>
      </c>
      <c r="Z2852" s="15"/>
      <c r="AA2852" s="15"/>
    </row>
    <row r="2853" spans="8:27" x14ac:dyDescent="0.25">
      <c r="H2853" s="47">
        <v>68.229900000000001</v>
      </c>
      <c r="I2853" s="47">
        <v>9.9142899999999994</v>
      </c>
      <c r="Z2853" s="15"/>
      <c r="AA2853" s="15"/>
    </row>
    <row r="2854" spans="8:27" x14ac:dyDescent="0.25">
      <c r="H2854" s="47">
        <v>68.250299999999996</v>
      </c>
      <c r="I2854" s="47">
        <v>10.31429</v>
      </c>
      <c r="Z2854" s="15"/>
      <c r="AA2854" s="15"/>
    </row>
    <row r="2855" spans="8:27" x14ac:dyDescent="0.25">
      <c r="H2855" s="47">
        <v>68.270799999999994</v>
      </c>
      <c r="I2855" s="47">
        <v>11.05714</v>
      </c>
      <c r="Z2855" s="15"/>
      <c r="AA2855" s="15"/>
    </row>
    <row r="2856" spans="8:27" x14ac:dyDescent="0.25">
      <c r="H2856" s="47">
        <v>68.291200000000003</v>
      </c>
      <c r="I2856" s="47">
        <v>17.657139999999998</v>
      </c>
      <c r="Z2856" s="15"/>
      <c r="AA2856" s="15"/>
    </row>
    <row r="2857" spans="8:27" x14ac:dyDescent="0.25">
      <c r="H2857" s="47">
        <v>68.311700000000002</v>
      </c>
      <c r="I2857" s="47">
        <v>20.085709999999999</v>
      </c>
      <c r="Z2857" s="15"/>
      <c r="AA2857" s="15"/>
    </row>
    <row r="2858" spans="8:27" x14ac:dyDescent="0.25">
      <c r="H2858" s="47">
        <v>68.332099999999997</v>
      </c>
      <c r="I2858" s="47">
        <v>22.028569999999998</v>
      </c>
      <c r="Z2858" s="15"/>
      <c r="AA2858" s="15"/>
    </row>
    <row r="2859" spans="8:27" x14ac:dyDescent="0.25">
      <c r="H2859" s="47">
        <v>68.352500000000006</v>
      </c>
      <c r="I2859" s="47">
        <v>14.31429</v>
      </c>
      <c r="Z2859" s="15"/>
      <c r="AA2859" s="15"/>
    </row>
    <row r="2860" spans="8:27" x14ac:dyDescent="0.25">
      <c r="H2860" s="47">
        <v>68.373000000000005</v>
      </c>
      <c r="I2860" s="47">
        <v>13.542859999999999</v>
      </c>
      <c r="Z2860" s="15"/>
      <c r="AA2860" s="15"/>
    </row>
    <row r="2861" spans="8:27" x14ac:dyDescent="0.25">
      <c r="H2861" s="47">
        <v>68.3934</v>
      </c>
      <c r="I2861" s="47">
        <v>13.228569999999999</v>
      </c>
      <c r="Z2861" s="15"/>
      <c r="AA2861" s="15"/>
    </row>
    <row r="2862" spans="8:27" x14ac:dyDescent="0.25">
      <c r="H2862" s="47">
        <v>68.413899999999998</v>
      </c>
      <c r="I2862" s="47">
        <v>17.228570000000001</v>
      </c>
      <c r="Z2862" s="15"/>
      <c r="AA2862" s="15"/>
    </row>
    <row r="2863" spans="8:27" x14ac:dyDescent="0.25">
      <c r="H2863" s="47">
        <v>68.434299999999993</v>
      </c>
      <c r="I2863" s="47">
        <v>20.25714</v>
      </c>
      <c r="Z2863" s="15"/>
      <c r="AA2863" s="15"/>
    </row>
    <row r="2864" spans="8:27" x14ac:dyDescent="0.25">
      <c r="H2864" s="47">
        <v>68.454800000000006</v>
      </c>
      <c r="I2864" s="47">
        <v>19.571429999999999</v>
      </c>
      <c r="Z2864" s="15"/>
      <c r="AA2864" s="15"/>
    </row>
    <row r="2865" spans="8:27" x14ac:dyDescent="0.25">
      <c r="H2865" s="47">
        <v>68.475200000000001</v>
      </c>
      <c r="I2865" s="47">
        <v>16.028569999999998</v>
      </c>
      <c r="Z2865" s="15"/>
      <c r="AA2865" s="15"/>
    </row>
    <row r="2866" spans="8:27" x14ac:dyDescent="0.25">
      <c r="H2866" s="47">
        <v>68.495699999999999</v>
      </c>
      <c r="I2866" s="47">
        <v>12.428570000000001</v>
      </c>
      <c r="Z2866" s="15"/>
      <c r="AA2866" s="15"/>
    </row>
    <row r="2867" spans="8:27" x14ac:dyDescent="0.25">
      <c r="H2867" s="47">
        <v>68.516099999999994</v>
      </c>
      <c r="I2867" s="47">
        <v>14.97143</v>
      </c>
      <c r="Z2867" s="15"/>
      <c r="AA2867" s="15"/>
    </row>
    <row r="2868" spans="8:27" x14ac:dyDescent="0.25">
      <c r="H2868" s="47">
        <v>68.536600000000007</v>
      </c>
      <c r="I2868" s="47">
        <v>15.97143</v>
      </c>
      <c r="Z2868" s="15"/>
      <c r="AA2868" s="15"/>
    </row>
    <row r="2869" spans="8:27" x14ac:dyDescent="0.25">
      <c r="H2869" s="47">
        <v>68.557000000000002</v>
      </c>
      <c r="I2869" s="47">
        <v>13.542859999999999</v>
      </c>
      <c r="Z2869" s="15"/>
      <c r="AA2869" s="15"/>
    </row>
    <row r="2870" spans="8:27" x14ac:dyDescent="0.25">
      <c r="H2870" s="47">
        <v>68.577500000000001</v>
      </c>
      <c r="I2870" s="47">
        <v>9.2285699999999995</v>
      </c>
      <c r="Z2870" s="15"/>
      <c r="AA2870" s="15"/>
    </row>
    <row r="2871" spans="8:27" x14ac:dyDescent="0.25">
      <c r="H2871" s="47">
        <v>68.597899999999996</v>
      </c>
      <c r="I2871" s="47">
        <v>9.5714299999999994</v>
      </c>
      <c r="Z2871" s="15"/>
      <c r="AA2871" s="15"/>
    </row>
    <row r="2872" spans="8:27" x14ac:dyDescent="0.25">
      <c r="H2872" s="47">
        <v>68.618300000000005</v>
      </c>
      <c r="I2872" s="47">
        <v>15.428570000000001</v>
      </c>
      <c r="Z2872" s="15"/>
      <c r="AA2872" s="15"/>
    </row>
    <row r="2873" spans="8:27" x14ac:dyDescent="0.25">
      <c r="H2873" s="47">
        <v>68.638800000000003</v>
      </c>
      <c r="I2873" s="47">
        <v>14.914289999999999</v>
      </c>
      <c r="Z2873" s="15"/>
      <c r="AA2873" s="15"/>
    </row>
    <row r="2874" spans="8:27" x14ac:dyDescent="0.25">
      <c r="H2874" s="47">
        <v>68.659199999999998</v>
      </c>
      <c r="I2874" s="47">
        <v>14.457140000000001</v>
      </c>
      <c r="Z2874" s="15"/>
      <c r="AA2874" s="15"/>
    </row>
    <row r="2875" spans="8:27" x14ac:dyDescent="0.25">
      <c r="H2875" s="47">
        <v>68.679699999999997</v>
      </c>
      <c r="I2875" s="47">
        <v>15.514290000000001</v>
      </c>
      <c r="Z2875" s="15"/>
      <c r="AA2875" s="15"/>
    </row>
    <row r="2876" spans="8:27" x14ac:dyDescent="0.25">
      <c r="H2876" s="47">
        <v>68.700100000000006</v>
      </c>
      <c r="I2876" s="47">
        <v>16.31429</v>
      </c>
      <c r="Z2876" s="15"/>
      <c r="AA2876" s="15"/>
    </row>
    <row r="2877" spans="8:27" x14ac:dyDescent="0.25">
      <c r="H2877" s="47">
        <v>68.720600000000005</v>
      </c>
      <c r="I2877" s="47">
        <v>11.94286</v>
      </c>
      <c r="Z2877" s="15"/>
      <c r="AA2877" s="15"/>
    </row>
    <row r="2878" spans="8:27" x14ac:dyDescent="0.25">
      <c r="H2878" s="47">
        <v>68.741</v>
      </c>
      <c r="I2878" s="47">
        <v>13.8</v>
      </c>
      <c r="Z2878" s="15"/>
      <c r="AA2878" s="15"/>
    </row>
    <row r="2879" spans="8:27" x14ac:dyDescent="0.25">
      <c r="H2879" s="47">
        <v>68.761499999999998</v>
      </c>
      <c r="I2879" s="47">
        <v>18</v>
      </c>
      <c r="Z2879" s="15"/>
      <c r="AA2879" s="15"/>
    </row>
    <row r="2880" spans="8:27" x14ac:dyDescent="0.25">
      <c r="H2880" s="47">
        <v>68.781899999999993</v>
      </c>
      <c r="I2880" s="47">
        <v>19.62857</v>
      </c>
      <c r="Z2880" s="15"/>
      <c r="AA2880" s="15"/>
    </row>
    <row r="2881" spans="8:27" x14ac:dyDescent="0.25">
      <c r="H2881" s="47">
        <v>68.802400000000006</v>
      </c>
      <c r="I2881" s="47">
        <v>17.74286</v>
      </c>
      <c r="Z2881" s="15"/>
      <c r="AA2881" s="15"/>
    </row>
    <row r="2882" spans="8:27" x14ac:dyDescent="0.25">
      <c r="H2882" s="47">
        <v>68.822800000000001</v>
      </c>
      <c r="I2882" s="47">
        <v>16.74286</v>
      </c>
      <c r="Z2882" s="15"/>
      <c r="AA2882" s="15"/>
    </row>
    <row r="2883" spans="8:27" x14ac:dyDescent="0.25">
      <c r="H2883" s="47">
        <v>68.843199999999996</v>
      </c>
      <c r="I2883" s="47">
        <v>13.65714</v>
      </c>
      <c r="Z2883" s="15"/>
      <c r="AA2883" s="15"/>
    </row>
    <row r="2884" spans="8:27" x14ac:dyDescent="0.25">
      <c r="H2884" s="47">
        <v>68.863699999999994</v>
      </c>
      <c r="I2884" s="47">
        <v>11.94286</v>
      </c>
      <c r="Z2884" s="15"/>
      <c r="AA2884" s="15"/>
    </row>
    <row r="2885" spans="8:27" x14ac:dyDescent="0.25">
      <c r="H2885" s="47">
        <v>68.884100000000004</v>
      </c>
      <c r="I2885" s="47">
        <v>14.171430000000001</v>
      </c>
      <c r="Z2885" s="15"/>
      <c r="AA2885" s="15"/>
    </row>
    <row r="2886" spans="8:27" x14ac:dyDescent="0.25">
      <c r="H2886" s="47">
        <v>68.904600000000002</v>
      </c>
      <c r="I2886" s="47">
        <v>16.8</v>
      </c>
      <c r="Z2886" s="15"/>
      <c r="AA2886" s="15"/>
    </row>
    <row r="2887" spans="8:27" x14ac:dyDescent="0.25">
      <c r="H2887" s="47">
        <v>68.924999999999997</v>
      </c>
      <c r="I2887" s="47">
        <v>16.771429999999999</v>
      </c>
      <c r="Z2887" s="15"/>
      <c r="AA2887" s="15"/>
    </row>
    <row r="2888" spans="8:27" x14ac:dyDescent="0.25">
      <c r="H2888" s="47">
        <v>68.945499999999996</v>
      </c>
      <c r="I2888" s="47">
        <v>13.71429</v>
      </c>
      <c r="Z2888" s="15"/>
      <c r="AA2888" s="15"/>
    </row>
    <row r="2889" spans="8:27" x14ac:dyDescent="0.25">
      <c r="H2889" s="47">
        <v>68.965900000000005</v>
      </c>
      <c r="I2889" s="47">
        <v>16.342860000000002</v>
      </c>
      <c r="Z2889" s="15"/>
      <c r="AA2889" s="15"/>
    </row>
    <row r="2890" spans="8:27" x14ac:dyDescent="0.25">
      <c r="H2890" s="47">
        <v>68.986400000000003</v>
      </c>
      <c r="I2890" s="47">
        <v>19.828569999999999</v>
      </c>
      <c r="Z2890" s="15"/>
      <c r="AA2890" s="15"/>
    </row>
    <row r="2891" spans="8:27" x14ac:dyDescent="0.25">
      <c r="H2891" s="47">
        <v>69.006799999999998</v>
      </c>
      <c r="I2891" s="47">
        <v>18.74286</v>
      </c>
      <c r="Z2891" s="15"/>
      <c r="AA2891" s="15"/>
    </row>
    <row r="2892" spans="8:27" x14ac:dyDescent="0.25">
      <c r="H2892" s="47">
        <v>69.027299999999997</v>
      </c>
      <c r="I2892" s="47">
        <v>14.74286</v>
      </c>
      <c r="Z2892" s="15"/>
      <c r="AA2892" s="15"/>
    </row>
    <row r="2893" spans="8:27" x14ac:dyDescent="0.25">
      <c r="H2893" s="47">
        <v>69.047700000000006</v>
      </c>
      <c r="I2893" s="47">
        <v>13.25714</v>
      </c>
      <c r="Z2893" s="15"/>
      <c r="AA2893" s="15"/>
    </row>
    <row r="2894" spans="8:27" x14ac:dyDescent="0.25">
      <c r="H2894" s="47">
        <v>69.068200000000004</v>
      </c>
      <c r="I2894" s="47">
        <v>15.4</v>
      </c>
      <c r="Z2894" s="15"/>
      <c r="AA2894" s="15"/>
    </row>
    <row r="2895" spans="8:27" x14ac:dyDescent="0.25">
      <c r="H2895" s="47">
        <v>69.0886</v>
      </c>
      <c r="I2895" s="47">
        <v>15.11429</v>
      </c>
      <c r="Z2895" s="15"/>
      <c r="AA2895" s="15"/>
    </row>
    <row r="2896" spans="8:27" x14ac:dyDescent="0.25">
      <c r="H2896" s="47">
        <v>69.108999999999995</v>
      </c>
      <c r="I2896" s="47">
        <v>14.171430000000001</v>
      </c>
      <c r="Z2896" s="15"/>
      <c r="AA2896" s="15"/>
    </row>
    <row r="2897" spans="8:27" x14ac:dyDescent="0.25">
      <c r="H2897" s="47">
        <v>69.129499999999993</v>
      </c>
      <c r="I2897" s="47">
        <v>13.71429</v>
      </c>
      <c r="Z2897" s="15"/>
      <c r="AA2897" s="15"/>
    </row>
    <row r="2898" spans="8:27" x14ac:dyDescent="0.25">
      <c r="H2898" s="47">
        <v>69.149900000000002</v>
      </c>
      <c r="I2898" s="47">
        <v>15.11429</v>
      </c>
      <c r="Z2898" s="15"/>
      <c r="AA2898" s="15"/>
    </row>
    <row r="2899" spans="8:27" x14ac:dyDescent="0.25">
      <c r="H2899" s="47">
        <v>69.170400000000001</v>
      </c>
      <c r="I2899" s="47">
        <v>15.6</v>
      </c>
      <c r="Z2899" s="15"/>
      <c r="AA2899" s="15"/>
    </row>
    <row r="2900" spans="8:27" x14ac:dyDescent="0.25">
      <c r="H2900" s="47">
        <v>69.190799999999996</v>
      </c>
      <c r="I2900" s="47">
        <v>14.94286</v>
      </c>
      <c r="Z2900" s="15"/>
      <c r="AA2900" s="15"/>
    </row>
    <row r="2901" spans="8:27" x14ac:dyDescent="0.25">
      <c r="H2901" s="47">
        <v>69.211299999999994</v>
      </c>
      <c r="I2901" s="47">
        <v>12.171430000000001</v>
      </c>
      <c r="Z2901" s="15"/>
      <c r="AA2901" s="15"/>
    </row>
    <row r="2902" spans="8:27" x14ac:dyDescent="0.25">
      <c r="H2902" s="47">
        <v>69.231700000000004</v>
      </c>
      <c r="I2902" s="47">
        <v>11.68571</v>
      </c>
      <c r="Z2902" s="15"/>
      <c r="AA2902" s="15"/>
    </row>
    <row r="2903" spans="8:27" x14ac:dyDescent="0.25">
      <c r="H2903" s="47">
        <v>69.252200000000002</v>
      </c>
      <c r="I2903" s="47">
        <v>14.37143</v>
      </c>
      <c r="Z2903" s="15"/>
      <c r="AA2903" s="15"/>
    </row>
    <row r="2904" spans="8:27" x14ac:dyDescent="0.25">
      <c r="H2904" s="47">
        <v>69.272599999999997</v>
      </c>
      <c r="I2904" s="47">
        <v>18.399999999999999</v>
      </c>
      <c r="Z2904" s="15"/>
      <c r="AA2904" s="15"/>
    </row>
    <row r="2905" spans="8:27" x14ac:dyDescent="0.25">
      <c r="H2905" s="47">
        <v>69.293099999999995</v>
      </c>
      <c r="I2905" s="47">
        <v>16.171430000000001</v>
      </c>
      <c r="Z2905" s="15"/>
      <c r="AA2905" s="15"/>
    </row>
    <row r="2906" spans="8:27" x14ac:dyDescent="0.25">
      <c r="H2906" s="47">
        <v>69.313500000000005</v>
      </c>
      <c r="I2906" s="47">
        <v>13.34286</v>
      </c>
      <c r="Z2906" s="15"/>
      <c r="AA2906" s="15"/>
    </row>
    <row r="2907" spans="8:27" x14ac:dyDescent="0.25">
      <c r="H2907" s="47">
        <v>69.3339</v>
      </c>
      <c r="I2907" s="47">
        <v>15.28571</v>
      </c>
      <c r="Z2907" s="15"/>
      <c r="AA2907" s="15"/>
    </row>
    <row r="2908" spans="8:27" x14ac:dyDescent="0.25">
      <c r="H2908" s="47">
        <v>69.354399999999998</v>
      </c>
      <c r="I2908" s="47">
        <v>16.342860000000002</v>
      </c>
      <c r="Z2908" s="15"/>
      <c r="AA2908" s="15"/>
    </row>
    <row r="2909" spans="8:27" x14ac:dyDescent="0.25">
      <c r="H2909" s="47">
        <v>69.374799999999993</v>
      </c>
      <c r="I2909" s="47">
        <v>14.11429</v>
      </c>
      <c r="Z2909" s="15"/>
      <c r="AA2909" s="15"/>
    </row>
    <row r="2910" spans="8:27" x14ac:dyDescent="0.25">
      <c r="H2910" s="47">
        <v>69.395300000000006</v>
      </c>
      <c r="I2910" s="47">
        <v>13.28571</v>
      </c>
      <c r="Z2910" s="15"/>
      <c r="AA2910" s="15"/>
    </row>
    <row r="2911" spans="8:27" x14ac:dyDescent="0.25">
      <c r="H2911" s="47">
        <v>69.415700000000001</v>
      </c>
      <c r="I2911" s="47">
        <v>18.31429</v>
      </c>
      <c r="Z2911" s="15"/>
      <c r="AA2911" s="15"/>
    </row>
    <row r="2912" spans="8:27" x14ac:dyDescent="0.25">
      <c r="H2912" s="47">
        <v>69.436199999999999</v>
      </c>
      <c r="I2912" s="47">
        <v>20.457139999999999</v>
      </c>
      <c r="Z2912" s="15"/>
      <c r="AA2912" s="15"/>
    </row>
    <row r="2913" spans="8:27" x14ac:dyDescent="0.25">
      <c r="H2913" s="47">
        <v>69.456599999999995</v>
      </c>
      <c r="I2913" s="47">
        <v>18.971430000000002</v>
      </c>
      <c r="Z2913" s="15"/>
      <c r="AA2913" s="15"/>
    </row>
    <row r="2914" spans="8:27" x14ac:dyDescent="0.25">
      <c r="H2914" s="47">
        <v>69.477099999999993</v>
      </c>
      <c r="I2914" s="47">
        <v>16.542860000000001</v>
      </c>
      <c r="Z2914" s="15"/>
      <c r="AA2914" s="15"/>
    </row>
    <row r="2915" spans="8:27" x14ac:dyDescent="0.25">
      <c r="H2915" s="47">
        <v>69.497500000000002</v>
      </c>
      <c r="I2915" s="47">
        <v>17.8</v>
      </c>
      <c r="Z2915" s="15"/>
      <c r="AA2915" s="15"/>
    </row>
    <row r="2916" spans="8:27" x14ac:dyDescent="0.25">
      <c r="H2916" s="47">
        <v>69.518000000000001</v>
      </c>
      <c r="I2916" s="47">
        <v>16.514289999999999</v>
      </c>
      <c r="Z2916" s="15"/>
      <c r="AA2916" s="15"/>
    </row>
    <row r="2917" spans="8:27" x14ac:dyDescent="0.25">
      <c r="H2917" s="47">
        <v>69.538399999999996</v>
      </c>
      <c r="I2917" s="47">
        <v>16.657139999999998</v>
      </c>
      <c r="Z2917" s="15"/>
      <c r="AA2917" s="15"/>
    </row>
    <row r="2918" spans="8:27" x14ac:dyDescent="0.25">
      <c r="H2918" s="47">
        <v>69.558899999999994</v>
      </c>
      <c r="I2918" s="47">
        <v>14.25714</v>
      </c>
      <c r="Z2918" s="15"/>
      <c r="AA2918" s="15"/>
    </row>
    <row r="2919" spans="8:27" x14ac:dyDescent="0.25">
      <c r="H2919" s="47">
        <v>69.579300000000003</v>
      </c>
      <c r="I2919" s="47">
        <v>16.25714</v>
      </c>
      <c r="Z2919" s="15"/>
      <c r="AA2919" s="15"/>
    </row>
    <row r="2920" spans="8:27" x14ac:dyDescent="0.25">
      <c r="H2920" s="47">
        <v>69.599699999999999</v>
      </c>
      <c r="I2920" s="47">
        <v>15.31429</v>
      </c>
      <c r="Z2920" s="15"/>
      <c r="AA2920" s="15"/>
    </row>
    <row r="2921" spans="8:27" x14ac:dyDescent="0.25">
      <c r="H2921" s="47">
        <v>69.620199999999997</v>
      </c>
      <c r="I2921" s="47">
        <v>17.342860000000002</v>
      </c>
      <c r="Z2921" s="15"/>
      <c r="AA2921" s="15"/>
    </row>
    <row r="2922" spans="8:27" x14ac:dyDescent="0.25">
      <c r="H2922" s="47">
        <v>69.640600000000006</v>
      </c>
      <c r="I2922" s="47">
        <v>18.285710000000002</v>
      </c>
      <c r="Z2922" s="15"/>
      <c r="AA2922" s="15"/>
    </row>
    <row r="2923" spans="8:27" x14ac:dyDescent="0.25">
      <c r="H2923" s="47">
        <v>69.661100000000005</v>
      </c>
      <c r="I2923" s="47">
        <v>19.399999999999999</v>
      </c>
      <c r="Z2923" s="15"/>
      <c r="AA2923" s="15"/>
    </row>
    <row r="2924" spans="8:27" x14ac:dyDescent="0.25">
      <c r="H2924" s="47">
        <v>69.6815</v>
      </c>
      <c r="I2924" s="47">
        <v>19.05714</v>
      </c>
      <c r="Z2924" s="15"/>
      <c r="AA2924" s="15"/>
    </row>
    <row r="2925" spans="8:27" x14ac:dyDescent="0.25">
      <c r="H2925" s="47">
        <v>69.701999999999998</v>
      </c>
      <c r="I2925" s="47">
        <v>19.714289999999998</v>
      </c>
      <c r="Z2925" s="15"/>
      <c r="AA2925" s="15"/>
    </row>
    <row r="2926" spans="8:27" x14ac:dyDescent="0.25">
      <c r="H2926" s="47">
        <v>69.722399999999993</v>
      </c>
      <c r="I2926" s="47">
        <v>16.11429</v>
      </c>
      <c r="Z2926" s="15"/>
      <c r="AA2926" s="15"/>
    </row>
    <row r="2927" spans="8:27" x14ac:dyDescent="0.25">
      <c r="H2927" s="47">
        <v>69.742900000000006</v>
      </c>
      <c r="I2927" s="47">
        <v>13.8</v>
      </c>
      <c r="Z2927" s="15"/>
      <c r="AA2927" s="15"/>
    </row>
    <row r="2928" spans="8:27" x14ac:dyDescent="0.25">
      <c r="H2928" s="47">
        <v>69.763300000000001</v>
      </c>
      <c r="I2928" s="47">
        <v>11.34286</v>
      </c>
      <c r="Z2928" s="15"/>
      <c r="AA2928" s="15"/>
    </row>
    <row r="2929" spans="8:27" x14ac:dyDescent="0.25">
      <c r="H2929" s="47">
        <v>69.783799999999999</v>
      </c>
      <c r="I2929" s="47">
        <v>14.31429</v>
      </c>
      <c r="Z2929" s="15"/>
      <c r="AA2929" s="15"/>
    </row>
    <row r="2930" spans="8:27" x14ac:dyDescent="0.25">
      <c r="H2930" s="47">
        <v>69.804199999999994</v>
      </c>
      <c r="I2930" s="47">
        <v>13.8</v>
      </c>
      <c r="Z2930" s="15"/>
      <c r="AA2930" s="15"/>
    </row>
    <row r="2931" spans="8:27" x14ac:dyDescent="0.25">
      <c r="H2931" s="47">
        <v>69.824600000000004</v>
      </c>
      <c r="I2931" s="47">
        <v>18.25714</v>
      </c>
      <c r="Z2931" s="15"/>
      <c r="AA2931" s="15"/>
    </row>
    <row r="2932" spans="8:27" x14ac:dyDescent="0.25">
      <c r="H2932" s="47">
        <v>69.845100000000002</v>
      </c>
      <c r="I2932" s="47">
        <v>17.085709999999999</v>
      </c>
      <c r="Z2932" s="15"/>
      <c r="AA2932" s="15"/>
    </row>
    <row r="2933" spans="8:27" x14ac:dyDescent="0.25">
      <c r="H2933" s="47">
        <v>69.865499999999997</v>
      </c>
      <c r="I2933" s="47">
        <v>17.142859999999999</v>
      </c>
      <c r="Z2933" s="15"/>
      <c r="AA2933" s="15"/>
    </row>
    <row r="2934" spans="8:27" x14ac:dyDescent="0.25">
      <c r="H2934" s="47">
        <v>69.885999999999996</v>
      </c>
      <c r="I2934" s="47">
        <v>14.8</v>
      </c>
      <c r="Z2934" s="15"/>
      <c r="AA2934" s="15"/>
    </row>
    <row r="2935" spans="8:27" x14ac:dyDescent="0.25">
      <c r="H2935" s="47">
        <v>69.906400000000005</v>
      </c>
      <c r="I2935" s="47">
        <v>14</v>
      </c>
      <c r="Z2935" s="15"/>
      <c r="AA2935" s="15"/>
    </row>
    <row r="2936" spans="8:27" x14ac:dyDescent="0.25">
      <c r="H2936" s="47">
        <v>69.926900000000003</v>
      </c>
      <c r="I2936" s="47">
        <v>16.485710000000001</v>
      </c>
      <c r="Z2936" s="15"/>
      <c r="AA2936" s="15"/>
    </row>
    <row r="2937" spans="8:27" x14ac:dyDescent="0.25">
      <c r="H2937" s="47">
        <v>69.947299999999998</v>
      </c>
      <c r="I2937" s="47">
        <v>16.542860000000001</v>
      </c>
      <c r="Z2937" s="15"/>
      <c r="AA2937" s="15"/>
    </row>
    <row r="2938" spans="8:27" x14ac:dyDescent="0.25">
      <c r="H2938" s="47">
        <v>69.967799999999997</v>
      </c>
      <c r="I2938" s="47">
        <v>14</v>
      </c>
      <c r="Z2938" s="15"/>
      <c r="AA2938" s="15"/>
    </row>
    <row r="2939" spans="8:27" x14ac:dyDescent="0.25">
      <c r="H2939" s="47">
        <v>69.988200000000006</v>
      </c>
      <c r="I2939" s="47">
        <v>12.428570000000001</v>
      </c>
      <c r="Z2939" s="15"/>
      <c r="AA2939" s="15"/>
    </row>
    <row r="2940" spans="8:27" x14ac:dyDescent="0.25">
      <c r="H2940" s="47">
        <v>70.008700000000005</v>
      </c>
      <c r="I2940" s="47">
        <v>14.94286</v>
      </c>
      <c r="Z2940" s="15"/>
      <c r="AA2940" s="15"/>
    </row>
    <row r="2941" spans="8:27" x14ac:dyDescent="0.25">
      <c r="H2941" s="47">
        <v>70.0291</v>
      </c>
      <c r="I2941" s="47">
        <v>15.457140000000001</v>
      </c>
      <c r="Z2941" s="15"/>
      <c r="AA2941" s="15"/>
    </row>
    <row r="2942" spans="8:27" x14ac:dyDescent="0.25">
      <c r="H2942" s="47">
        <v>70.049599999999998</v>
      </c>
      <c r="I2942" s="47">
        <v>13.97143</v>
      </c>
      <c r="Z2942" s="15"/>
      <c r="AA2942" s="15"/>
    </row>
    <row r="2943" spans="8:27" x14ac:dyDescent="0.25">
      <c r="H2943" s="47">
        <v>70.069999999999993</v>
      </c>
      <c r="I2943" s="47">
        <v>17.228570000000001</v>
      </c>
      <c r="Z2943" s="15"/>
      <c r="AA2943" s="15"/>
    </row>
    <row r="2944" spans="8:27" x14ac:dyDescent="0.25">
      <c r="H2944" s="47">
        <v>70.090400000000002</v>
      </c>
      <c r="I2944" s="47">
        <v>17.31429</v>
      </c>
      <c r="Z2944" s="15"/>
      <c r="AA2944" s="15"/>
    </row>
    <row r="2945" spans="8:27" x14ac:dyDescent="0.25">
      <c r="H2945" s="47">
        <v>70.110900000000001</v>
      </c>
      <c r="I2945" s="47">
        <v>17.68571</v>
      </c>
      <c r="Z2945" s="15"/>
      <c r="AA2945" s="15"/>
    </row>
    <row r="2946" spans="8:27" x14ac:dyDescent="0.25">
      <c r="H2946" s="47">
        <v>70.131299999999996</v>
      </c>
      <c r="I2946" s="47">
        <v>15.171430000000001</v>
      </c>
      <c r="Z2946" s="15"/>
      <c r="AA2946" s="15"/>
    </row>
    <row r="2947" spans="8:27" x14ac:dyDescent="0.25">
      <c r="H2947" s="47">
        <v>70.151799999999994</v>
      </c>
      <c r="I2947" s="47">
        <v>16.228570000000001</v>
      </c>
      <c r="Z2947" s="15"/>
      <c r="AA2947" s="15"/>
    </row>
    <row r="2948" spans="8:27" x14ac:dyDescent="0.25">
      <c r="H2948" s="47">
        <v>70.172200000000004</v>
      </c>
      <c r="I2948" s="47">
        <v>14.11429</v>
      </c>
      <c r="Z2948" s="15"/>
      <c r="AA2948" s="15"/>
    </row>
    <row r="2949" spans="8:27" x14ac:dyDescent="0.25">
      <c r="H2949" s="47">
        <v>70.192700000000002</v>
      </c>
      <c r="I2949" s="47">
        <v>13.02857</v>
      </c>
      <c r="Z2949" s="15"/>
      <c r="AA2949" s="15"/>
    </row>
    <row r="2950" spans="8:27" x14ac:dyDescent="0.25">
      <c r="H2950" s="47">
        <v>70.213099999999997</v>
      </c>
      <c r="I2950" s="47">
        <v>11.571429999999999</v>
      </c>
      <c r="Z2950" s="15"/>
      <c r="AA2950" s="15"/>
    </row>
    <row r="2951" spans="8:27" x14ac:dyDescent="0.25">
      <c r="H2951" s="47">
        <v>70.233599999999996</v>
      </c>
      <c r="I2951" s="47">
        <v>15.97143</v>
      </c>
      <c r="Z2951" s="15"/>
      <c r="AA2951" s="15"/>
    </row>
    <row r="2952" spans="8:27" x14ac:dyDescent="0.25">
      <c r="H2952" s="47">
        <v>70.254000000000005</v>
      </c>
      <c r="I2952" s="47">
        <v>17.142859999999999</v>
      </c>
      <c r="Z2952" s="15"/>
      <c r="AA2952" s="15"/>
    </row>
    <row r="2953" spans="8:27" x14ac:dyDescent="0.25">
      <c r="H2953" s="47">
        <v>70.274500000000003</v>
      </c>
      <c r="I2953" s="47">
        <v>15.828569999999999</v>
      </c>
      <c r="Z2953" s="15"/>
      <c r="AA2953" s="15"/>
    </row>
    <row r="2954" spans="8:27" x14ac:dyDescent="0.25">
      <c r="H2954" s="47">
        <v>70.294899999999998</v>
      </c>
      <c r="I2954" s="47">
        <v>14.74286</v>
      </c>
      <c r="Z2954" s="15"/>
      <c r="AA2954" s="15"/>
    </row>
    <row r="2955" spans="8:27" x14ac:dyDescent="0.25">
      <c r="H2955" s="47">
        <v>70.315399999999997</v>
      </c>
      <c r="I2955" s="47">
        <v>17.8</v>
      </c>
      <c r="Z2955" s="15"/>
      <c r="AA2955" s="15"/>
    </row>
    <row r="2956" spans="8:27" x14ac:dyDescent="0.25">
      <c r="H2956" s="47">
        <v>70.335800000000006</v>
      </c>
      <c r="I2956" s="47">
        <v>23.25714</v>
      </c>
      <c r="Z2956" s="15"/>
      <c r="AA2956" s="15"/>
    </row>
    <row r="2957" spans="8:27" x14ac:dyDescent="0.25">
      <c r="H2957" s="47">
        <v>70.356200000000001</v>
      </c>
      <c r="I2957" s="47">
        <v>20.914290000000001</v>
      </c>
      <c r="Z2957" s="15"/>
      <c r="AA2957" s="15"/>
    </row>
    <row r="2958" spans="8:27" x14ac:dyDescent="0.25">
      <c r="H2958" s="47">
        <v>70.3767</v>
      </c>
      <c r="I2958" s="47">
        <v>15.457140000000001</v>
      </c>
      <c r="Z2958" s="15"/>
      <c r="AA2958" s="15"/>
    </row>
    <row r="2959" spans="8:27" x14ac:dyDescent="0.25">
      <c r="H2959" s="47">
        <v>70.397099999999995</v>
      </c>
      <c r="I2959" s="47">
        <v>15.8</v>
      </c>
      <c r="Z2959" s="15"/>
      <c r="AA2959" s="15"/>
    </row>
    <row r="2960" spans="8:27" x14ac:dyDescent="0.25">
      <c r="H2960" s="47">
        <v>70.417599999999993</v>
      </c>
      <c r="I2960" s="47">
        <v>20.514289999999999</v>
      </c>
      <c r="Z2960" s="15"/>
      <c r="AA2960" s="15"/>
    </row>
    <row r="2961" spans="8:27" x14ac:dyDescent="0.25">
      <c r="H2961" s="47">
        <v>70.438000000000002</v>
      </c>
      <c r="I2961" s="47">
        <v>20.11429</v>
      </c>
      <c r="Z2961" s="15"/>
      <c r="AA2961" s="15"/>
    </row>
    <row r="2962" spans="8:27" x14ac:dyDescent="0.25">
      <c r="H2962" s="47">
        <v>70.458500000000001</v>
      </c>
      <c r="I2962" s="47">
        <v>14.771430000000001</v>
      </c>
      <c r="Z2962" s="15"/>
      <c r="AA2962" s="15"/>
    </row>
    <row r="2963" spans="8:27" x14ac:dyDescent="0.25">
      <c r="H2963" s="47">
        <v>70.478899999999996</v>
      </c>
      <c r="I2963" s="47">
        <v>15.97143</v>
      </c>
      <c r="Z2963" s="15"/>
      <c r="AA2963" s="15"/>
    </row>
    <row r="2964" spans="8:27" x14ac:dyDescent="0.25">
      <c r="H2964" s="47">
        <v>70.499399999999994</v>
      </c>
      <c r="I2964" s="47">
        <v>16.285710000000002</v>
      </c>
      <c r="Z2964" s="15"/>
      <c r="AA2964" s="15"/>
    </row>
    <row r="2965" spans="8:27" x14ac:dyDescent="0.25">
      <c r="H2965" s="47">
        <v>70.519800000000004</v>
      </c>
      <c r="I2965" s="47">
        <v>18.37143</v>
      </c>
      <c r="Z2965" s="15"/>
      <c r="AA2965" s="15"/>
    </row>
    <row r="2966" spans="8:27" x14ac:dyDescent="0.25">
      <c r="H2966" s="47">
        <v>70.540300000000002</v>
      </c>
      <c r="I2966" s="47">
        <v>17.88571</v>
      </c>
      <c r="Z2966" s="15"/>
      <c r="AA2966" s="15"/>
    </row>
    <row r="2967" spans="8:27" x14ac:dyDescent="0.25">
      <c r="H2967" s="47">
        <v>70.560699999999997</v>
      </c>
      <c r="I2967" s="47">
        <v>15.571429999999999</v>
      </c>
      <c r="Z2967" s="15"/>
      <c r="AA2967" s="15"/>
    </row>
    <row r="2968" spans="8:27" x14ac:dyDescent="0.25">
      <c r="H2968" s="47">
        <v>70.581100000000006</v>
      </c>
      <c r="I2968" s="47">
        <v>16.342860000000002</v>
      </c>
      <c r="Z2968" s="15"/>
      <c r="AA2968" s="15"/>
    </row>
    <row r="2969" spans="8:27" x14ac:dyDescent="0.25">
      <c r="H2969" s="47">
        <v>70.601600000000005</v>
      </c>
      <c r="I2969" s="47">
        <v>14.6</v>
      </c>
      <c r="Z2969" s="15"/>
      <c r="AA2969" s="15"/>
    </row>
    <row r="2970" spans="8:27" x14ac:dyDescent="0.25">
      <c r="H2970" s="47">
        <v>70.622</v>
      </c>
      <c r="I2970" s="47">
        <v>12.11429</v>
      </c>
      <c r="Z2970" s="15"/>
      <c r="AA2970" s="15"/>
    </row>
    <row r="2971" spans="8:27" x14ac:dyDescent="0.25">
      <c r="H2971" s="47">
        <v>70.642499999999998</v>
      </c>
      <c r="I2971" s="47">
        <v>10.228569999999999</v>
      </c>
      <c r="Z2971" s="15"/>
      <c r="AA2971" s="15"/>
    </row>
    <row r="2972" spans="8:27" x14ac:dyDescent="0.25">
      <c r="H2972" s="47">
        <v>70.662899999999993</v>
      </c>
      <c r="I2972" s="47">
        <v>14.228569999999999</v>
      </c>
      <c r="Z2972" s="15"/>
      <c r="AA2972" s="15"/>
    </row>
    <row r="2973" spans="8:27" x14ac:dyDescent="0.25">
      <c r="H2973" s="47">
        <v>70.683400000000006</v>
      </c>
      <c r="I2973" s="47">
        <v>15.25714</v>
      </c>
      <c r="Z2973" s="15"/>
      <c r="AA2973" s="15"/>
    </row>
    <row r="2974" spans="8:27" x14ac:dyDescent="0.25">
      <c r="H2974" s="47">
        <v>70.703800000000001</v>
      </c>
      <c r="I2974" s="47">
        <v>15.428570000000001</v>
      </c>
      <c r="Z2974" s="15"/>
      <c r="AA2974" s="15"/>
    </row>
    <row r="2975" spans="8:27" x14ac:dyDescent="0.25">
      <c r="H2975" s="47">
        <v>70.724299999999999</v>
      </c>
      <c r="I2975" s="47">
        <v>14.97143</v>
      </c>
      <c r="Z2975" s="15"/>
      <c r="AA2975" s="15"/>
    </row>
    <row r="2976" spans="8:27" x14ac:dyDescent="0.25">
      <c r="H2976" s="47">
        <v>70.744699999999995</v>
      </c>
      <c r="I2976" s="47">
        <v>15.457140000000001</v>
      </c>
      <c r="Z2976" s="15"/>
      <c r="AA2976" s="15"/>
    </row>
    <row r="2977" spans="8:27" x14ac:dyDescent="0.25">
      <c r="H2977" s="47">
        <v>70.765199999999993</v>
      </c>
      <c r="I2977" s="47">
        <v>15.457140000000001</v>
      </c>
      <c r="Z2977" s="15"/>
      <c r="AA2977" s="15"/>
    </row>
    <row r="2978" spans="8:27" x14ac:dyDescent="0.25">
      <c r="H2978" s="47">
        <v>70.785600000000002</v>
      </c>
      <c r="I2978" s="47">
        <v>18.228570000000001</v>
      </c>
      <c r="Z2978" s="15"/>
      <c r="AA2978" s="15"/>
    </row>
    <row r="2979" spans="8:27" x14ac:dyDescent="0.25">
      <c r="H2979" s="47">
        <v>70.806100000000001</v>
      </c>
      <c r="I2979" s="47">
        <v>15.97143</v>
      </c>
      <c r="Z2979" s="15"/>
      <c r="AA2979" s="15"/>
    </row>
    <row r="2980" spans="8:27" x14ac:dyDescent="0.25">
      <c r="H2980" s="47">
        <v>70.826499999999996</v>
      </c>
      <c r="I2980" s="47">
        <v>17.05714</v>
      </c>
      <c r="Z2980" s="15"/>
      <c r="AA2980" s="15"/>
    </row>
    <row r="2981" spans="8:27" x14ac:dyDescent="0.25">
      <c r="H2981" s="47">
        <v>70.846900000000005</v>
      </c>
      <c r="I2981" s="47">
        <v>18.828569999999999</v>
      </c>
      <c r="Z2981" s="15"/>
      <c r="AA2981" s="15"/>
    </row>
    <row r="2982" spans="8:27" x14ac:dyDescent="0.25">
      <c r="H2982" s="47">
        <v>70.867400000000004</v>
      </c>
      <c r="I2982" s="47">
        <v>21.514289999999999</v>
      </c>
      <c r="Z2982" s="15"/>
      <c r="AA2982" s="15"/>
    </row>
    <row r="2983" spans="8:27" x14ac:dyDescent="0.25">
      <c r="H2983" s="47">
        <v>70.887799999999999</v>
      </c>
      <c r="I2983" s="47">
        <v>15.71429</v>
      </c>
      <c r="Z2983" s="15"/>
      <c r="AA2983" s="15"/>
    </row>
    <row r="2984" spans="8:27" x14ac:dyDescent="0.25">
      <c r="H2984" s="47">
        <v>70.908299999999997</v>
      </c>
      <c r="I2984" s="47">
        <v>15.94286</v>
      </c>
      <c r="Z2984" s="15"/>
      <c r="AA2984" s="15"/>
    </row>
    <row r="2985" spans="8:27" x14ac:dyDescent="0.25">
      <c r="H2985" s="47">
        <v>70.928700000000006</v>
      </c>
      <c r="I2985" s="47">
        <v>19.74286</v>
      </c>
      <c r="Z2985" s="15"/>
      <c r="AA2985" s="15"/>
    </row>
    <row r="2986" spans="8:27" x14ac:dyDescent="0.25">
      <c r="H2986" s="47">
        <v>70.949200000000005</v>
      </c>
      <c r="I2986" s="47">
        <v>20.914290000000001</v>
      </c>
      <c r="Z2986" s="15"/>
      <c r="AA2986" s="15"/>
    </row>
    <row r="2987" spans="8:27" x14ac:dyDescent="0.25">
      <c r="H2987" s="47">
        <v>70.9696</v>
      </c>
      <c r="I2987" s="47">
        <v>16.285710000000002</v>
      </c>
      <c r="Z2987" s="15"/>
      <c r="AA2987" s="15"/>
    </row>
    <row r="2988" spans="8:27" x14ac:dyDescent="0.25">
      <c r="H2988" s="47">
        <v>70.990099999999998</v>
      </c>
      <c r="I2988" s="47">
        <v>14.65714</v>
      </c>
      <c r="Z2988" s="15"/>
      <c r="AA2988" s="15"/>
    </row>
    <row r="2989" spans="8:27" x14ac:dyDescent="0.25">
      <c r="H2989" s="47">
        <v>71.010499999999993</v>
      </c>
      <c r="I2989" s="47">
        <v>16.085709999999999</v>
      </c>
      <c r="Z2989" s="15"/>
      <c r="AA2989" s="15"/>
    </row>
    <row r="2990" spans="8:27" x14ac:dyDescent="0.25">
      <c r="H2990" s="47">
        <v>71.031000000000006</v>
      </c>
      <c r="I2990" s="47">
        <v>16.74286</v>
      </c>
      <c r="Z2990" s="15"/>
      <c r="AA2990" s="15"/>
    </row>
    <row r="2991" spans="8:27" x14ac:dyDescent="0.25">
      <c r="H2991" s="47">
        <v>71.051400000000001</v>
      </c>
      <c r="I2991" s="47">
        <v>15.485709999999999</v>
      </c>
      <c r="Z2991" s="15"/>
      <c r="AA2991" s="15"/>
    </row>
    <row r="2992" spans="8:27" x14ac:dyDescent="0.25">
      <c r="H2992" s="47">
        <v>71.071799999999996</v>
      </c>
      <c r="I2992" s="47">
        <v>15.28571</v>
      </c>
      <c r="Z2992" s="15"/>
      <c r="AA2992" s="15"/>
    </row>
    <row r="2993" spans="8:27" x14ac:dyDescent="0.25">
      <c r="H2993" s="47">
        <v>71.092299999999994</v>
      </c>
      <c r="I2993" s="47">
        <v>17.399999999999999</v>
      </c>
      <c r="Z2993" s="15"/>
      <c r="AA2993" s="15"/>
    </row>
    <row r="2994" spans="8:27" x14ac:dyDescent="0.25">
      <c r="H2994" s="47">
        <v>71.112700000000004</v>
      </c>
      <c r="I2994" s="47">
        <v>19.914290000000001</v>
      </c>
      <c r="Z2994" s="15"/>
      <c r="AA2994" s="15"/>
    </row>
    <row r="2995" spans="8:27" x14ac:dyDescent="0.25">
      <c r="H2995" s="47">
        <v>71.133200000000002</v>
      </c>
      <c r="I2995" s="47">
        <v>18.74286</v>
      </c>
      <c r="Z2995" s="15"/>
      <c r="AA2995" s="15"/>
    </row>
    <row r="2996" spans="8:27" x14ac:dyDescent="0.25">
      <c r="H2996" s="47">
        <v>71.153599999999997</v>
      </c>
      <c r="I2996" s="47">
        <v>14.828569999999999</v>
      </c>
      <c r="Z2996" s="15"/>
      <c r="AA2996" s="15"/>
    </row>
    <row r="2997" spans="8:27" x14ac:dyDescent="0.25">
      <c r="H2997" s="47">
        <v>71.174099999999996</v>
      </c>
      <c r="I2997" s="47">
        <v>11.857139999999999</v>
      </c>
      <c r="Z2997" s="15"/>
      <c r="AA2997" s="15"/>
    </row>
    <row r="2998" spans="8:27" x14ac:dyDescent="0.25">
      <c r="H2998" s="47">
        <v>71.194500000000005</v>
      </c>
      <c r="I2998" s="47">
        <v>10.88571</v>
      </c>
      <c r="Z2998" s="15"/>
      <c r="AA2998" s="15"/>
    </row>
    <row r="2999" spans="8:27" x14ac:dyDescent="0.25">
      <c r="H2999" s="47">
        <v>71.215000000000003</v>
      </c>
      <c r="I2999" s="47">
        <v>15.485709999999999</v>
      </c>
      <c r="Z2999" s="15"/>
      <c r="AA2999" s="15"/>
    </row>
    <row r="3000" spans="8:27" x14ac:dyDescent="0.25">
      <c r="H3000" s="47">
        <v>71.235399999999998</v>
      </c>
      <c r="I3000" s="47">
        <v>19.085709999999999</v>
      </c>
      <c r="Z3000" s="15"/>
      <c r="AA3000" s="15"/>
    </row>
    <row r="3001" spans="8:27" x14ac:dyDescent="0.25">
      <c r="H3001" s="47">
        <v>71.255899999999997</v>
      </c>
      <c r="I3001" s="47">
        <v>18.428570000000001</v>
      </c>
      <c r="Z3001" s="15"/>
      <c r="AA3001" s="15"/>
    </row>
    <row r="3002" spans="8:27" x14ac:dyDescent="0.25">
      <c r="H3002" s="47">
        <v>71.276300000000006</v>
      </c>
      <c r="I3002" s="47">
        <v>16.31429</v>
      </c>
      <c r="Z3002" s="15"/>
      <c r="AA3002" s="15"/>
    </row>
    <row r="3003" spans="8:27" x14ac:dyDescent="0.25">
      <c r="H3003" s="47">
        <v>71.296800000000005</v>
      </c>
      <c r="I3003" s="47">
        <v>14.142860000000001</v>
      </c>
      <c r="Z3003" s="15"/>
      <c r="AA3003" s="15"/>
    </row>
    <row r="3004" spans="8:27" x14ac:dyDescent="0.25">
      <c r="H3004" s="47">
        <v>71.3172</v>
      </c>
      <c r="I3004" s="47">
        <v>15.71429</v>
      </c>
      <c r="Z3004" s="15"/>
      <c r="AA3004" s="15"/>
    </row>
    <row r="3005" spans="8:27" x14ac:dyDescent="0.25">
      <c r="H3005" s="47">
        <v>71.337599999999995</v>
      </c>
      <c r="I3005" s="47">
        <v>14.8</v>
      </c>
      <c r="Z3005" s="15"/>
      <c r="AA3005" s="15"/>
    </row>
    <row r="3006" spans="8:27" x14ac:dyDescent="0.25">
      <c r="H3006" s="47">
        <v>71.358099999999993</v>
      </c>
      <c r="I3006" s="47">
        <v>14.97143</v>
      </c>
      <c r="Z3006" s="15"/>
      <c r="AA3006" s="15"/>
    </row>
    <row r="3007" spans="8:27" x14ac:dyDescent="0.25">
      <c r="H3007" s="47">
        <v>71.378500000000003</v>
      </c>
      <c r="I3007" s="47">
        <v>13.085710000000001</v>
      </c>
      <c r="Z3007" s="15"/>
      <c r="AA3007" s="15"/>
    </row>
    <row r="3008" spans="8:27" x14ac:dyDescent="0.25">
      <c r="H3008" s="47">
        <v>71.399000000000001</v>
      </c>
      <c r="I3008" s="47">
        <v>15.828569999999999</v>
      </c>
      <c r="Z3008" s="15"/>
      <c r="AA3008" s="15"/>
    </row>
    <row r="3009" spans="8:27" x14ac:dyDescent="0.25">
      <c r="H3009" s="47">
        <v>71.419399999999996</v>
      </c>
      <c r="I3009" s="47">
        <v>18.085709999999999</v>
      </c>
      <c r="Z3009" s="15"/>
      <c r="AA3009" s="15"/>
    </row>
    <row r="3010" spans="8:27" x14ac:dyDescent="0.25">
      <c r="H3010" s="47">
        <v>71.439899999999994</v>
      </c>
      <c r="I3010" s="47">
        <v>15.457140000000001</v>
      </c>
      <c r="Z3010" s="15"/>
      <c r="AA3010" s="15"/>
    </row>
    <row r="3011" spans="8:27" x14ac:dyDescent="0.25">
      <c r="H3011" s="47">
        <v>71.460300000000004</v>
      </c>
      <c r="I3011" s="47">
        <v>11.97143</v>
      </c>
      <c r="Z3011" s="15"/>
      <c r="AA3011" s="15"/>
    </row>
    <row r="3012" spans="8:27" x14ac:dyDescent="0.25">
      <c r="H3012" s="47">
        <v>71.480800000000002</v>
      </c>
      <c r="I3012" s="47">
        <v>11.142860000000001</v>
      </c>
      <c r="Z3012" s="15"/>
      <c r="AA3012" s="15"/>
    </row>
    <row r="3013" spans="8:27" x14ac:dyDescent="0.25">
      <c r="H3013" s="47">
        <v>71.501199999999997</v>
      </c>
      <c r="I3013" s="47">
        <v>15.68571</v>
      </c>
      <c r="Z3013" s="15"/>
      <c r="AA3013" s="15"/>
    </row>
    <row r="3014" spans="8:27" x14ac:dyDescent="0.25">
      <c r="H3014" s="47">
        <v>71.521699999999996</v>
      </c>
      <c r="I3014" s="47">
        <v>20.828569999999999</v>
      </c>
      <c r="Z3014" s="15"/>
      <c r="AA3014" s="15"/>
    </row>
    <row r="3015" spans="8:27" x14ac:dyDescent="0.25">
      <c r="H3015" s="47">
        <v>71.542100000000005</v>
      </c>
      <c r="I3015" s="47">
        <v>22.8</v>
      </c>
      <c r="Z3015" s="15"/>
      <c r="AA3015" s="15"/>
    </row>
    <row r="3016" spans="8:27" x14ac:dyDescent="0.25">
      <c r="H3016" s="47">
        <v>71.5625</v>
      </c>
      <c r="I3016" s="47">
        <v>21.88571</v>
      </c>
      <c r="Z3016" s="15"/>
      <c r="AA3016" s="15"/>
    </row>
    <row r="3017" spans="8:27" x14ac:dyDescent="0.25">
      <c r="H3017" s="47">
        <v>71.582999999999998</v>
      </c>
      <c r="I3017" s="47">
        <v>15.31429</v>
      </c>
      <c r="Z3017" s="15"/>
      <c r="AA3017" s="15"/>
    </row>
    <row r="3018" spans="8:27" x14ac:dyDescent="0.25">
      <c r="H3018" s="47">
        <v>71.603399999999993</v>
      </c>
      <c r="I3018" s="47">
        <v>15.085710000000001</v>
      </c>
      <c r="Z3018" s="15"/>
      <c r="AA3018" s="15"/>
    </row>
    <row r="3019" spans="8:27" x14ac:dyDescent="0.25">
      <c r="H3019" s="47">
        <v>71.623900000000006</v>
      </c>
      <c r="I3019" s="47">
        <v>15.171430000000001</v>
      </c>
      <c r="Z3019" s="15"/>
      <c r="AA3019" s="15"/>
    </row>
    <row r="3020" spans="8:27" x14ac:dyDescent="0.25">
      <c r="H3020" s="47">
        <v>71.644300000000001</v>
      </c>
      <c r="I3020" s="47">
        <v>18.514289999999999</v>
      </c>
      <c r="Z3020" s="15"/>
      <c r="AA3020" s="15"/>
    </row>
    <row r="3021" spans="8:27" x14ac:dyDescent="0.25">
      <c r="H3021" s="47">
        <v>71.6648</v>
      </c>
      <c r="I3021" s="47">
        <v>18.31429</v>
      </c>
      <c r="Z3021" s="15"/>
      <c r="AA3021" s="15"/>
    </row>
    <row r="3022" spans="8:27" x14ac:dyDescent="0.25">
      <c r="H3022" s="47">
        <v>71.685199999999995</v>
      </c>
      <c r="I3022" s="47">
        <v>18.457139999999999</v>
      </c>
      <c r="Z3022" s="15"/>
      <c r="AA3022" s="15"/>
    </row>
    <row r="3023" spans="8:27" x14ac:dyDescent="0.25">
      <c r="H3023" s="47">
        <v>71.705699999999993</v>
      </c>
      <c r="I3023" s="47">
        <v>13.6</v>
      </c>
      <c r="Z3023" s="15"/>
      <c r="AA3023" s="15"/>
    </row>
    <row r="3024" spans="8:27" x14ac:dyDescent="0.25">
      <c r="H3024" s="47">
        <v>71.726100000000002</v>
      </c>
      <c r="I3024" s="47">
        <v>13.228569999999999</v>
      </c>
      <c r="Z3024" s="15"/>
      <c r="AA3024" s="15"/>
    </row>
    <row r="3025" spans="8:27" x14ac:dyDescent="0.25">
      <c r="H3025" s="47">
        <v>71.746600000000001</v>
      </c>
      <c r="I3025" s="47">
        <v>17.94286</v>
      </c>
      <c r="Z3025" s="15"/>
      <c r="AA3025" s="15"/>
    </row>
    <row r="3026" spans="8:27" x14ac:dyDescent="0.25">
      <c r="H3026" s="47">
        <v>71.766999999999996</v>
      </c>
      <c r="I3026" s="47">
        <v>19.142859999999999</v>
      </c>
      <c r="Z3026" s="15"/>
      <c r="AA3026" s="15"/>
    </row>
    <row r="3027" spans="8:27" x14ac:dyDescent="0.25">
      <c r="H3027" s="47">
        <v>71.787499999999994</v>
      </c>
      <c r="I3027" s="47">
        <v>17.399999999999999</v>
      </c>
      <c r="Z3027" s="15"/>
      <c r="AA3027" s="15"/>
    </row>
    <row r="3028" spans="8:27" x14ac:dyDescent="0.25">
      <c r="H3028" s="47">
        <v>71.807900000000004</v>
      </c>
      <c r="I3028" s="47">
        <v>17.2</v>
      </c>
      <c r="Z3028" s="15"/>
      <c r="AA3028" s="15"/>
    </row>
    <row r="3029" spans="8:27" x14ac:dyDescent="0.25">
      <c r="H3029" s="47">
        <v>71.828299999999999</v>
      </c>
      <c r="I3029" s="47">
        <v>18.342860000000002</v>
      </c>
      <c r="Z3029" s="15"/>
      <c r="AA3029" s="15"/>
    </row>
    <row r="3030" spans="8:27" x14ac:dyDescent="0.25">
      <c r="H3030" s="47">
        <v>71.848799999999997</v>
      </c>
      <c r="I3030" s="47">
        <v>20.714289999999998</v>
      </c>
      <c r="Z3030" s="15"/>
      <c r="AA3030" s="15"/>
    </row>
    <row r="3031" spans="8:27" x14ac:dyDescent="0.25">
      <c r="H3031" s="47">
        <v>71.869200000000006</v>
      </c>
      <c r="I3031" s="47">
        <v>21.914290000000001</v>
      </c>
      <c r="Z3031" s="15"/>
      <c r="AA3031" s="15"/>
    </row>
    <row r="3032" spans="8:27" x14ac:dyDescent="0.25">
      <c r="H3032" s="47">
        <v>71.889700000000005</v>
      </c>
      <c r="I3032" s="47">
        <v>21.571429999999999</v>
      </c>
      <c r="Z3032" s="15"/>
      <c r="AA3032" s="15"/>
    </row>
    <row r="3033" spans="8:27" x14ac:dyDescent="0.25">
      <c r="H3033" s="47">
        <v>71.9101</v>
      </c>
      <c r="I3033" s="47">
        <v>18.542860000000001</v>
      </c>
      <c r="Z3033" s="15"/>
      <c r="AA3033" s="15"/>
    </row>
    <row r="3034" spans="8:27" x14ac:dyDescent="0.25">
      <c r="H3034" s="47">
        <v>71.930599999999998</v>
      </c>
      <c r="I3034" s="47">
        <v>17.94286</v>
      </c>
      <c r="Z3034" s="15"/>
      <c r="AA3034" s="15"/>
    </row>
    <row r="3035" spans="8:27" x14ac:dyDescent="0.25">
      <c r="H3035" s="47">
        <v>71.950999999999993</v>
      </c>
      <c r="I3035" s="47">
        <v>14.62857</v>
      </c>
      <c r="Z3035" s="15"/>
      <c r="AA3035" s="15"/>
    </row>
    <row r="3036" spans="8:27" x14ac:dyDescent="0.25">
      <c r="H3036" s="47">
        <v>71.971500000000006</v>
      </c>
      <c r="I3036" s="47">
        <v>13.88571</v>
      </c>
      <c r="Z3036" s="15"/>
      <c r="AA3036" s="15"/>
    </row>
    <row r="3037" spans="8:27" x14ac:dyDescent="0.25">
      <c r="H3037" s="47">
        <v>71.991900000000001</v>
      </c>
      <c r="I3037" s="47">
        <v>14.457140000000001</v>
      </c>
      <c r="Z3037" s="15"/>
      <c r="AA3037" s="15"/>
    </row>
    <row r="3038" spans="8:27" x14ac:dyDescent="0.25">
      <c r="H3038" s="47">
        <v>72.0124</v>
      </c>
      <c r="I3038" s="47">
        <v>18.37143</v>
      </c>
      <c r="Z3038" s="15"/>
      <c r="AA3038" s="15"/>
    </row>
    <row r="3039" spans="8:27" x14ac:dyDescent="0.25">
      <c r="H3039" s="47">
        <v>72.032799999999995</v>
      </c>
      <c r="I3039" s="47">
        <v>20.8</v>
      </c>
      <c r="Z3039" s="15"/>
      <c r="AA3039" s="15"/>
    </row>
    <row r="3040" spans="8:27" x14ac:dyDescent="0.25">
      <c r="H3040" s="47">
        <v>72.053299999999993</v>
      </c>
      <c r="I3040" s="47">
        <v>22.514289999999999</v>
      </c>
      <c r="Z3040" s="15"/>
      <c r="AA3040" s="15"/>
    </row>
    <row r="3041" spans="8:27" x14ac:dyDescent="0.25">
      <c r="H3041" s="47">
        <v>72.073700000000002</v>
      </c>
      <c r="I3041" s="47">
        <v>21.657139999999998</v>
      </c>
      <c r="Z3041" s="15"/>
      <c r="AA3041" s="15"/>
    </row>
    <row r="3042" spans="8:27" x14ac:dyDescent="0.25">
      <c r="H3042" s="47">
        <v>72.094099999999997</v>
      </c>
      <c r="I3042" s="47">
        <v>21.94286</v>
      </c>
      <c r="Z3042" s="15"/>
      <c r="AA3042" s="15"/>
    </row>
    <row r="3043" spans="8:27" x14ac:dyDescent="0.25">
      <c r="H3043" s="47">
        <v>72.114599999999996</v>
      </c>
      <c r="I3043" s="47">
        <v>20.542860000000001</v>
      </c>
      <c r="Z3043" s="15"/>
      <c r="AA3043" s="15"/>
    </row>
    <row r="3044" spans="8:27" x14ac:dyDescent="0.25">
      <c r="H3044" s="47">
        <v>72.135000000000005</v>
      </c>
      <c r="I3044" s="47">
        <v>17.342860000000002</v>
      </c>
      <c r="Z3044" s="15"/>
      <c r="AA3044" s="15"/>
    </row>
    <row r="3045" spans="8:27" x14ac:dyDescent="0.25">
      <c r="H3045" s="47">
        <v>72.155500000000004</v>
      </c>
      <c r="I3045" s="47">
        <v>17.05714</v>
      </c>
      <c r="Z3045" s="15"/>
      <c r="AA3045" s="15"/>
    </row>
    <row r="3046" spans="8:27" x14ac:dyDescent="0.25">
      <c r="H3046" s="47">
        <v>72.175899999999999</v>
      </c>
      <c r="I3046" s="47">
        <v>18</v>
      </c>
      <c r="Z3046" s="15"/>
      <c r="AA3046" s="15"/>
    </row>
    <row r="3047" spans="8:27" x14ac:dyDescent="0.25">
      <c r="H3047" s="47">
        <v>72.196399999999997</v>
      </c>
      <c r="I3047" s="47">
        <v>17.285710000000002</v>
      </c>
      <c r="Z3047" s="15"/>
      <c r="AA3047" s="15"/>
    </row>
    <row r="3048" spans="8:27" x14ac:dyDescent="0.25">
      <c r="H3048" s="47">
        <v>72.216800000000006</v>
      </c>
      <c r="I3048" s="47">
        <v>17.971430000000002</v>
      </c>
      <c r="Z3048" s="15"/>
      <c r="AA3048" s="15"/>
    </row>
    <row r="3049" spans="8:27" x14ac:dyDescent="0.25">
      <c r="H3049" s="47">
        <v>72.237300000000005</v>
      </c>
      <c r="I3049" s="47">
        <v>17.37143</v>
      </c>
      <c r="Z3049" s="15"/>
      <c r="AA3049" s="15"/>
    </row>
    <row r="3050" spans="8:27" x14ac:dyDescent="0.25">
      <c r="H3050" s="47">
        <v>72.2577</v>
      </c>
      <c r="I3050" s="47">
        <v>16.542860000000001</v>
      </c>
      <c r="Z3050" s="15"/>
      <c r="AA3050" s="15"/>
    </row>
    <row r="3051" spans="8:27" x14ac:dyDescent="0.25">
      <c r="H3051" s="47">
        <v>72.278199999999998</v>
      </c>
      <c r="I3051" s="47">
        <v>15.771430000000001</v>
      </c>
      <c r="Z3051" s="15"/>
      <c r="AA3051" s="15"/>
    </row>
    <row r="3052" spans="8:27" x14ac:dyDescent="0.25">
      <c r="H3052" s="47">
        <v>72.298599999999993</v>
      </c>
      <c r="I3052" s="47">
        <v>20.028569999999998</v>
      </c>
      <c r="Z3052" s="15"/>
      <c r="AA3052" s="15"/>
    </row>
    <row r="3053" spans="8:27" x14ac:dyDescent="0.25">
      <c r="H3053" s="47">
        <v>72.319000000000003</v>
      </c>
      <c r="I3053" s="47">
        <v>17.857140000000001</v>
      </c>
      <c r="Z3053" s="15"/>
      <c r="AA3053" s="15"/>
    </row>
    <row r="3054" spans="8:27" x14ac:dyDescent="0.25">
      <c r="H3054" s="47">
        <v>72.339500000000001</v>
      </c>
      <c r="I3054" s="47">
        <v>17.171430000000001</v>
      </c>
      <c r="Z3054" s="15"/>
      <c r="AA3054" s="15"/>
    </row>
    <row r="3055" spans="8:27" x14ac:dyDescent="0.25">
      <c r="H3055" s="47">
        <v>72.359899999999996</v>
      </c>
      <c r="I3055" s="47">
        <v>16.514289999999999</v>
      </c>
      <c r="Z3055" s="15"/>
      <c r="AA3055" s="15"/>
    </row>
    <row r="3056" spans="8:27" x14ac:dyDescent="0.25">
      <c r="H3056" s="47">
        <v>72.380399999999995</v>
      </c>
      <c r="I3056" s="47">
        <v>17.2</v>
      </c>
      <c r="Z3056" s="15"/>
      <c r="AA3056" s="15"/>
    </row>
    <row r="3057" spans="8:27" x14ac:dyDescent="0.25">
      <c r="H3057" s="47">
        <v>72.400800000000004</v>
      </c>
      <c r="I3057" s="47">
        <v>13.542859999999999</v>
      </c>
      <c r="Z3057" s="15"/>
      <c r="AA3057" s="15"/>
    </row>
    <row r="3058" spans="8:27" x14ac:dyDescent="0.25">
      <c r="H3058" s="47">
        <v>72.421300000000002</v>
      </c>
      <c r="I3058" s="47">
        <v>14.914289999999999</v>
      </c>
      <c r="Z3058" s="15"/>
      <c r="AA3058" s="15"/>
    </row>
    <row r="3059" spans="8:27" x14ac:dyDescent="0.25">
      <c r="H3059" s="47">
        <v>72.441699999999997</v>
      </c>
      <c r="I3059" s="47">
        <v>16.74286</v>
      </c>
      <c r="Z3059" s="15"/>
      <c r="AA3059" s="15"/>
    </row>
    <row r="3060" spans="8:27" x14ac:dyDescent="0.25">
      <c r="H3060" s="47">
        <v>72.462199999999996</v>
      </c>
      <c r="I3060" s="47">
        <v>20.914290000000001</v>
      </c>
      <c r="Z3060" s="15"/>
      <c r="AA3060" s="15"/>
    </row>
    <row r="3061" spans="8:27" x14ac:dyDescent="0.25">
      <c r="H3061" s="47">
        <v>72.482600000000005</v>
      </c>
      <c r="I3061" s="47">
        <v>19.571429999999999</v>
      </c>
      <c r="Z3061" s="15"/>
      <c r="AA3061" s="15"/>
    </row>
    <row r="3062" spans="8:27" x14ac:dyDescent="0.25">
      <c r="H3062" s="47">
        <v>72.503100000000003</v>
      </c>
      <c r="I3062" s="47">
        <v>22.11429</v>
      </c>
      <c r="Z3062" s="15"/>
      <c r="AA3062" s="15"/>
    </row>
    <row r="3063" spans="8:27" x14ac:dyDescent="0.25">
      <c r="H3063" s="47">
        <v>72.523499999999999</v>
      </c>
      <c r="I3063" s="47">
        <v>22.828569999999999</v>
      </c>
      <c r="Z3063" s="15"/>
      <c r="AA3063" s="15"/>
    </row>
    <row r="3064" spans="8:27" x14ac:dyDescent="0.25">
      <c r="H3064" s="47">
        <v>72.543999999999997</v>
      </c>
      <c r="I3064" s="47">
        <v>22.857140000000001</v>
      </c>
      <c r="Z3064" s="15"/>
      <c r="AA3064" s="15"/>
    </row>
    <row r="3065" spans="8:27" x14ac:dyDescent="0.25">
      <c r="H3065" s="47">
        <v>72.564400000000006</v>
      </c>
      <c r="I3065" s="47">
        <v>17.74286</v>
      </c>
      <c r="Z3065" s="15"/>
      <c r="AA3065" s="15"/>
    </row>
    <row r="3066" spans="8:27" x14ac:dyDescent="0.25">
      <c r="H3066" s="47">
        <v>72.584800000000001</v>
      </c>
      <c r="I3066" s="47">
        <v>17.285710000000002</v>
      </c>
      <c r="Z3066" s="15"/>
      <c r="AA3066" s="15"/>
    </row>
    <row r="3067" spans="8:27" x14ac:dyDescent="0.25">
      <c r="H3067" s="47">
        <v>72.6053</v>
      </c>
      <c r="I3067" s="47">
        <v>20.05714</v>
      </c>
      <c r="Z3067" s="15"/>
      <c r="AA3067" s="15"/>
    </row>
    <row r="3068" spans="8:27" x14ac:dyDescent="0.25">
      <c r="H3068" s="47">
        <v>72.625699999999995</v>
      </c>
      <c r="I3068" s="47">
        <v>23.771429999999999</v>
      </c>
      <c r="Z3068" s="15"/>
      <c r="AA3068" s="15"/>
    </row>
    <row r="3069" spans="8:27" x14ac:dyDescent="0.25">
      <c r="H3069" s="47">
        <v>72.646199999999993</v>
      </c>
      <c r="I3069" s="47">
        <v>19.571429999999999</v>
      </c>
      <c r="Z3069" s="15"/>
      <c r="AA3069" s="15"/>
    </row>
    <row r="3070" spans="8:27" x14ac:dyDescent="0.25">
      <c r="H3070" s="47">
        <v>72.666600000000003</v>
      </c>
      <c r="I3070" s="47">
        <v>19.428570000000001</v>
      </c>
      <c r="Z3070" s="15"/>
      <c r="AA3070" s="15"/>
    </row>
    <row r="3071" spans="8:27" x14ac:dyDescent="0.25">
      <c r="H3071" s="47">
        <v>72.687100000000001</v>
      </c>
      <c r="I3071" s="47">
        <v>19</v>
      </c>
      <c r="Z3071" s="15"/>
      <c r="AA3071" s="15"/>
    </row>
    <row r="3072" spans="8:27" x14ac:dyDescent="0.25">
      <c r="H3072" s="47">
        <v>72.707499999999996</v>
      </c>
      <c r="I3072" s="47">
        <v>17.8</v>
      </c>
      <c r="Z3072" s="15"/>
      <c r="AA3072" s="15"/>
    </row>
    <row r="3073" spans="8:27" x14ac:dyDescent="0.25">
      <c r="H3073" s="47">
        <v>72.727999999999994</v>
      </c>
      <c r="I3073" s="47">
        <v>16</v>
      </c>
      <c r="Z3073" s="15"/>
      <c r="AA3073" s="15"/>
    </row>
    <row r="3074" spans="8:27" x14ac:dyDescent="0.25">
      <c r="H3074" s="47">
        <v>72.748400000000004</v>
      </c>
      <c r="I3074" s="47">
        <v>17.37143</v>
      </c>
      <c r="Z3074" s="15"/>
      <c r="AA3074" s="15"/>
    </row>
    <row r="3075" spans="8:27" x14ac:dyDescent="0.25">
      <c r="H3075" s="47">
        <v>72.768900000000002</v>
      </c>
      <c r="I3075" s="47">
        <v>16.31429</v>
      </c>
      <c r="Z3075" s="15"/>
      <c r="AA3075" s="15"/>
    </row>
    <row r="3076" spans="8:27" x14ac:dyDescent="0.25">
      <c r="H3076" s="47">
        <v>72.789299999999997</v>
      </c>
      <c r="I3076" s="47">
        <v>14.514290000000001</v>
      </c>
      <c r="Z3076" s="15"/>
      <c r="AA3076" s="15"/>
    </row>
    <row r="3077" spans="8:27" x14ac:dyDescent="0.25">
      <c r="H3077" s="47">
        <v>72.809700000000007</v>
      </c>
      <c r="I3077" s="47">
        <v>20.25714</v>
      </c>
      <c r="Z3077" s="15"/>
      <c r="AA3077" s="15"/>
    </row>
    <row r="3078" spans="8:27" x14ac:dyDescent="0.25">
      <c r="H3078" s="47">
        <v>72.830200000000005</v>
      </c>
      <c r="I3078" s="47">
        <v>20.74286</v>
      </c>
      <c r="Z3078" s="15"/>
      <c r="AA3078" s="15"/>
    </row>
    <row r="3079" spans="8:27" x14ac:dyDescent="0.25">
      <c r="H3079" s="47">
        <v>72.8506</v>
      </c>
      <c r="I3079" s="47">
        <v>18.94286</v>
      </c>
      <c r="Z3079" s="15"/>
      <c r="AA3079" s="15"/>
    </row>
    <row r="3080" spans="8:27" x14ac:dyDescent="0.25">
      <c r="H3080" s="47">
        <v>72.871099999999998</v>
      </c>
      <c r="I3080" s="47">
        <v>17.857140000000001</v>
      </c>
      <c r="Z3080" s="15"/>
      <c r="AA3080" s="15"/>
    </row>
    <row r="3081" spans="8:27" x14ac:dyDescent="0.25">
      <c r="H3081" s="47">
        <v>72.891499999999994</v>
      </c>
      <c r="I3081" s="47">
        <v>20.771429999999999</v>
      </c>
      <c r="Z3081" s="15"/>
      <c r="AA3081" s="15"/>
    </row>
    <row r="3082" spans="8:27" x14ac:dyDescent="0.25">
      <c r="H3082" s="47">
        <v>72.912000000000006</v>
      </c>
      <c r="I3082" s="47">
        <v>19.971430000000002</v>
      </c>
      <c r="Z3082" s="15"/>
      <c r="AA3082" s="15"/>
    </row>
    <row r="3083" spans="8:27" x14ac:dyDescent="0.25">
      <c r="H3083" s="47">
        <v>72.932400000000001</v>
      </c>
      <c r="I3083" s="47">
        <v>22.31429</v>
      </c>
      <c r="Z3083" s="15"/>
      <c r="AA3083" s="15"/>
    </row>
    <row r="3084" spans="8:27" x14ac:dyDescent="0.25">
      <c r="H3084" s="47">
        <v>72.9529</v>
      </c>
      <c r="I3084" s="47">
        <v>22.828569999999999</v>
      </c>
      <c r="Z3084" s="15"/>
      <c r="AA3084" s="15"/>
    </row>
    <row r="3085" spans="8:27" x14ac:dyDescent="0.25">
      <c r="H3085" s="47">
        <v>72.973299999999995</v>
      </c>
      <c r="I3085" s="47">
        <v>23.571429999999999</v>
      </c>
      <c r="Z3085" s="15"/>
      <c r="AA3085" s="15"/>
    </row>
    <row r="3086" spans="8:27" x14ac:dyDescent="0.25">
      <c r="H3086" s="47">
        <v>72.993799999999993</v>
      </c>
      <c r="I3086" s="47">
        <v>23.31429</v>
      </c>
      <c r="Z3086" s="15"/>
      <c r="AA3086" s="15"/>
    </row>
    <row r="3087" spans="8:27" x14ac:dyDescent="0.25">
      <c r="H3087" s="47">
        <v>73.014200000000002</v>
      </c>
      <c r="I3087" s="47">
        <v>21.857140000000001</v>
      </c>
      <c r="Z3087" s="15"/>
      <c r="AA3087" s="15"/>
    </row>
    <row r="3088" spans="8:27" x14ac:dyDescent="0.25">
      <c r="H3088" s="47">
        <v>73.034700000000001</v>
      </c>
      <c r="I3088" s="47">
        <v>22.714289999999998</v>
      </c>
      <c r="Z3088" s="15"/>
      <c r="AA3088" s="15"/>
    </row>
    <row r="3089" spans="8:27" x14ac:dyDescent="0.25">
      <c r="H3089" s="47">
        <v>73.055099999999996</v>
      </c>
      <c r="I3089" s="47">
        <v>23.714289999999998</v>
      </c>
      <c r="Z3089" s="15"/>
      <c r="AA3089" s="15"/>
    </row>
    <row r="3090" spans="8:27" x14ac:dyDescent="0.25">
      <c r="H3090" s="47">
        <v>73.075500000000005</v>
      </c>
      <c r="I3090" s="47">
        <v>21.514289999999999</v>
      </c>
      <c r="Z3090" s="15"/>
      <c r="AA3090" s="15"/>
    </row>
    <row r="3091" spans="8:27" x14ac:dyDescent="0.25">
      <c r="H3091" s="47">
        <v>73.096000000000004</v>
      </c>
      <c r="I3091" s="47">
        <v>16.31429</v>
      </c>
      <c r="Z3091" s="15"/>
      <c r="AA3091" s="15"/>
    </row>
    <row r="3092" spans="8:27" x14ac:dyDescent="0.25">
      <c r="H3092" s="47">
        <v>73.116399999999999</v>
      </c>
      <c r="I3092" s="47">
        <v>16.11429</v>
      </c>
      <c r="Z3092" s="15"/>
      <c r="AA3092" s="15"/>
    </row>
    <row r="3093" spans="8:27" x14ac:dyDescent="0.25">
      <c r="H3093" s="47">
        <v>73.136899999999997</v>
      </c>
      <c r="I3093" s="47">
        <v>17.342860000000002</v>
      </c>
      <c r="Z3093" s="15"/>
      <c r="AA3093" s="15"/>
    </row>
    <row r="3094" spans="8:27" x14ac:dyDescent="0.25">
      <c r="H3094" s="47">
        <v>73.157300000000006</v>
      </c>
      <c r="I3094" s="47">
        <v>17</v>
      </c>
      <c r="Z3094" s="15"/>
      <c r="AA3094" s="15"/>
    </row>
    <row r="3095" spans="8:27" x14ac:dyDescent="0.25">
      <c r="H3095" s="47">
        <v>73.177800000000005</v>
      </c>
      <c r="I3095" s="47">
        <v>22.05714</v>
      </c>
      <c r="Z3095" s="15"/>
      <c r="AA3095" s="15"/>
    </row>
    <row r="3096" spans="8:27" x14ac:dyDescent="0.25">
      <c r="H3096" s="47">
        <v>73.1982</v>
      </c>
      <c r="I3096" s="47">
        <v>23.2</v>
      </c>
      <c r="Z3096" s="15"/>
      <c r="AA3096" s="15"/>
    </row>
    <row r="3097" spans="8:27" x14ac:dyDescent="0.25">
      <c r="H3097" s="47">
        <v>73.218699999999998</v>
      </c>
      <c r="I3097" s="47">
        <v>25.171430000000001</v>
      </c>
      <c r="Z3097" s="15"/>
      <c r="AA3097" s="15"/>
    </row>
    <row r="3098" spans="8:27" x14ac:dyDescent="0.25">
      <c r="H3098" s="47">
        <v>73.239099999999993</v>
      </c>
      <c r="I3098" s="47">
        <v>20.05714</v>
      </c>
      <c r="Z3098" s="15"/>
      <c r="AA3098" s="15"/>
    </row>
    <row r="3099" spans="8:27" x14ac:dyDescent="0.25">
      <c r="H3099" s="47">
        <v>73.259600000000006</v>
      </c>
      <c r="I3099" s="47">
        <v>20.857140000000001</v>
      </c>
      <c r="Z3099" s="15"/>
      <c r="AA3099" s="15"/>
    </row>
    <row r="3100" spans="8:27" x14ac:dyDescent="0.25">
      <c r="H3100" s="47">
        <v>73.28</v>
      </c>
      <c r="I3100" s="47">
        <v>17</v>
      </c>
      <c r="Z3100" s="15"/>
      <c r="AA3100" s="15"/>
    </row>
    <row r="3101" spans="8:27" x14ac:dyDescent="0.25">
      <c r="H3101" s="47">
        <v>73.300399999999996</v>
      </c>
      <c r="I3101" s="47">
        <v>23.085709999999999</v>
      </c>
      <c r="Z3101" s="15"/>
      <c r="AA3101" s="15"/>
    </row>
    <row r="3102" spans="8:27" x14ac:dyDescent="0.25">
      <c r="H3102" s="47">
        <v>73.320899999999995</v>
      </c>
      <c r="I3102" s="47">
        <v>23.428570000000001</v>
      </c>
      <c r="Z3102" s="15"/>
      <c r="AA3102" s="15"/>
    </row>
    <row r="3103" spans="8:27" x14ac:dyDescent="0.25">
      <c r="H3103" s="47">
        <v>73.341300000000004</v>
      </c>
      <c r="I3103" s="47">
        <v>23.657139999999998</v>
      </c>
      <c r="Z3103" s="15"/>
      <c r="AA3103" s="15"/>
    </row>
    <row r="3104" spans="8:27" x14ac:dyDescent="0.25">
      <c r="H3104" s="47">
        <v>73.361800000000002</v>
      </c>
      <c r="I3104" s="47">
        <v>20</v>
      </c>
      <c r="Z3104" s="15"/>
      <c r="AA3104" s="15"/>
    </row>
    <row r="3105" spans="8:27" x14ac:dyDescent="0.25">
      <c r="H3105" s="47">
        <v>73.382199999999997</v>
      </c>
      <c r="I3105" s="47">
        <v>21.571429999999999</v>
      </c>
      <c r="Z3105" s="15"/>
      <c r="AA3105" s="15"/>
    </row>
    <row r="3106" spans="8:27" x14ac:dyDescent="0.25">
      <c r="H3106" s="47">
        <v>73.402699999999996</v>
      </c>
      <c r="I3106" s="47">
        <v>23.6</v>
      </c>
      <c r="Z3106" s="15"/>
      <c r="AA3106" s="15"/>
    </row>
    <row r="3107" spans="8:27" x14ac:dyDescent="0.25">
      <c r="H3107" s="47">
        <v>73.423100000000005</v>
      </c>
      <c r="I3107" s="47">
        <v>22.11429</v>
      </c>
      <c r="Z3107" s="15"/>
      <c r="AA3107" s="15"/>
    </row>
    <row r="3108" spans="8:27" x14ac:dyDescent="0.25">
      <c r="H3108" s="47">
        <v>73.443600000000004</v>
      </c>
      <c r="I3108" s="47">
        <v>21.914290000000001</v>
      </c>
      <c r="Z3108" s="15"/>
      <c r="AA3108" s="15"/>
    </row>
    <row r="3109" spans="8:27" x14ac:dyDescent="0.25">
      <c r="H3109" s="47">
        <v>73.463999999999999</v>
      </c>
      <c r="I3109" s="47">
        <v>21.94286</v>
      </c>
      <c r="Z3109" s="15"/>
      <c r="AA3109" s="15"/>
    </row>
    <row r="3110" spans="8:27" x14ac:dyDescent="0.25">
      <c r="H3110" s="47">
        <v>73.484499999999997</v>
      </c>
      <c r="I3110" s="47">
        <v>20.571429999999999</v>
      </c>
      <c r="Z3110" s="15"/>
      <c r="AA3110" s="15"/>
    </row>
    <row r="3111" spans="8:27" x14ac:dyDescent="0.25">
      <c r="H3111" s="47">
        <v>73.504900000000006</v>
      </c>
      <c r="I3111" s="47">
        <v>18.05714</v>
      </c>
      <c r="Z3111" s="15"/>
      <c r="AA3111" s="15"/>
    </row>
    <row r="3112" spans="8:27" x14ac:dyDescent="0.25">
      <c r="H3112" s="47">
        <v>73.525400000000005</v>
      </c>
      <c r="I3112" s="47">
        <v>18.457139999999999</v>
      </c>
      <c r="Z3112" s="15"/>
      <c r="AA3112" s="15"/>
    </row>
    <row r="3113" spans="8:27" x14ac:dyDescent="0.25">
      <c r="H3113" s="47">
        <v>73.5458</v>
      </c>
      <c r="I3113" s="47">
        <v>20.857140000000001</v>
      </c>
      <c r="Z3113" s="15"/>
      <c r="AA3113" s="15"/>
    </row>
    <row r="3114" spans="8:27" x14ac:dyDescent="0.25">
      <c r="H3114" s="47">
        <v>73.566199999999995</v>
      </c>
      <c r="I3114" s="47">
        <v>19.714289999999998</v>
      </c>
      <c r="Z3114" s="15"/>
      <c r="AA3114" s="15"/>
    </row>
    <row r="3115" spans="8:27" x14ac:dyDescent="0.25">
      <c r="H3115" s="47">
        <v>73.586699999999993</v>
      </c>
      <c r="I3115" s="47">
        <v>20.05714</v>
      </c>
      <c r="Z3115" s="15"/>
      <c r="AA3115" s="15"/>
    </row>
    <row r="3116" spans="8:27" x14ac:dyDescent="0.25">
      <c r="H3116" s="47">
        <v>73.607100000000003</v>
      </c>
      <c r="I3116" s="47">
        <v>18.342860000000002</v>
      </c>
      <c r="Z3116" s="15"/>
      <c r="AA3116" s="15"/>
    </row>
    <row r="3117" spans="8:27" x14ac:dyDescent="0.25">
      <c r="H3117" s="47">
        <v>73.627600000000001</v>
      </c>
      <c r="I3117" s="47">
        <v>18.228570000000001</v>
      </c>
      <c r="Z3117" s="15"/>
      <c r="AA3117" s="15"/>
    </row>
    <row r="3118" spans="8:27" x14ac:dyDescent="0.25">
      <c r="H3118" s="47">
        <v>73.647999999999996</v>
      </c>
      <c r="I3118" s="47">
        <v>19.657139999999998</v>
      </c>
      <c r="Z3118" s="15"/>
      <c r="AA3118" s="15"/>
    </row>
    <row r="3119" spans="8:27" x14ac:dyDescent="0.25">
      <c r="H3119" s="47">
        <v>73.668499999999995</v>
      </c>
      <c r="I3119" s="47">
        <v>22.542860000000001</v>
      </c>
      <c r="Z3119" s="15"/>
      <c r="AA3119" s="15"/>
    </row>
    <row r="3120" spans="8:27" x14ac:dyDescent="0.25">
      <c r="H3120" s="47">
        <v>73.688900000000004</v>
      </c>
      <c r="I3120" s="47">
        <v>26</v>
      </c>
      <c r="Z3120" s="15"/>
      <c r="AA3120" s="15"/>
    </row>
    <row r="3121" spans="8:27" x14ac:dyDescent="0.25">
      <c r="H3121" s="47">
        <v>73.709400000000002</v>
      </c>
      <c r="I3121" s="47">
        <v>25.31429</v>
      </c>
      <c r="Z3121" s="15"/>
      <c r="AA3121" s="15"/>
    </row>
    <row r="3122" spans="8:27" x14ac:dyDescent="0.25">
      <c r="H3122" s="47">
        <v>73.729799999999997</v>
      </c>
      <c r="I3122" s="47">
        <v>20.11429</v>
      </c>
      <c r="Z3122" s="15"/>
      <c r="AA3122" s="15"/>
    </row>
    <row r="3123" spans="8:27" x14ac:dyDescent="0.25">
      <c r="H3123" s="47">
        <v>73.750299999999996</v>
      </c>
      <c r="I3123" s="47">
        <v>14.88571</v>
      </c>
      <c r="Z3123" s="15"/>
      <c r="AA3123" s="15"/>
    </row>
    <row r="3124" spans="8:27" x14ac:dyDescent="0.25">
      <c r="H3124" s="47">
        <v>73.770700000000005</v>
      </c>
      <c r="I3124" s="47">
        <v>16.2</v>
      </c>
      <c r="Z3124" s="15"/>
      <c r="AA3124" s="15"/>
    </row>
    <row r="3125" spans="8:27" x14ac:dyDescent="0.25">
      <c r="H3125" s="47">
        <v>73.791200000000003</v>
      </c>
      <c r="I3125" s="47">
        <v>19.68571</v>
      </c>
      <c r="Z3125" s="15"/>
      <c r="AA3125" s="15"/>
    </row>
    <row r="3126" spans="8:27" x14ac:dyDescent="0.25">
      <c r="H3126" s="47">
        <v>73.811599999999999</v>
      </c>
      <c r="I3126" s="47">
        <v>21.485710000000001</v>
      </c>
      <c r="Z3126" s="15"/>
      <c r="AA3126" s="15"/>
    </row>
    <row r="3127" spans="8:27" x14ac:dyDescent="0.25">
      <c r="H3127" s="47">
        <v>73.831999999999994</v>
      </c>
      <c r="I3127" s="47">
        <v>26.714289999999998</v>
      </c>
      <c r="Z3127" s="15"/>
      <c r="AA3127" s="15"/>
    </row>
    <row r="3128" spans="8:27" x14ac:dyDescent="0.25">
      <c r="H3128" s="47">
        <v>73.852500000000006</v>
      </c>
      <c r="I3128" s="47">
        <v>29.94286</v>
      </c>
      <c r="Z3128" s="15"/>
      <c r="AA3128" s="15"/>
    </row>
    <row r="3129" spans="8:27" x14ac:dyDescent="0.25">
      <c r="H3129" s="47">
        <v>73.872900000000001</v>
      </c>
      <c r="I3129" s="47">
        <v>26.657139999999998</v>
      </c>
      <c r="Z3129" s="15"/>
      <c r="AA3129" s="15"/>
    </row>
    <row r="3130" spans="8:27" x14ac:dyDescent="0.25">
      <c r="H3130" s="47">
        <v>73.8934</v>
      </c>
      <c r="I3130" s="47">
        <v>18.428570000000001</v>
      </c>
      <c r="Z3130" s="15"/>
      <c r="AA3130" s="15"/>
    </row>
    <row r="3131" spans="8:27" x14ac:dyDescent="0.25">
      <c r="H3131" s="47">
        <v>73.913799999999995</v>
      </c>
      <c r="I3131" s="47">
        <v>21.2</v>
      </c>
      <c r="Z3131" s="15"/>
      <c r="AA3131" s="15"/>
    </row>
    <row r="3132" spans="8:27" x14ac:dyDescent="0.25">
      <c r="H3132" s="47">
        <v>73.934299999999993</v>
      </c>
      <c r="I3132" s="47">
        <v>23.542860000000001</v>
      </c>
      <c r="Z3132" s="15"/>
      <c r="AA3132" s="15"/>
    </row>
    <row r="3133" spans="8:27" x14ac:dyDescent="0.25">
      <c r="H3133" s="47">
        <v>73.954700000000003</v>
      </c>
      <c r="I3133" s="47">
        <v>24.25714</v>
      </c>
      <c r="Z3133" s="15"/>
      <c r="AA3133" s="15"/>
    </row>
    <row r="3134" spans="8:27" x14ac:dyDescent="0.25">
      <c r="H3134" s="47">
        <v>73.975200000000001</v>
      </c>
      <c r="I3134" s="47">
        <v>19.914290000000001</v>
      </c>
      <c r="Z3134" s="15"/>
      <c r="AA3134" s="15"/>
    </row>
    <row r="3135" spans="8:27" x14ac:dyDescent="0.25">
      <c r="H3135" s="47">
        <v>73.995599999999996</v>
      </c>
      <c r="I3135" s="47">
        <v>16.457139999999999</v>
      </c>
      <c r="Z3135" s="15"/>
      <c r="AA3135" s="15"/>
    </row>
    <row r="3136" spans="8:27" x14ac:dyDescent="0.25">
      <c r="H3136" s="47">
        <v>74.016099999999994</v>
      </c>
      <c r="I3136" s="47">
        <v>17.171430000000001</v>
      </c>
      <c r="Z3136" s="15"/>
      <c r="AA3136" s="15"/>
    </row>
    <row r="3137" spans="8:27" x14ac:dyDescent="0.25">
      <c r="H3137" s="47">
        <v>74.036500000000004</v>
      </c>
      <c r="I3137" s="47">
        <v>21.142859999999999</v>
      </c>
      <c r="Z3137" s="15"/>
      <c r="AA3137" s="15"/>
    </row>
    <row r="3138" spans="8:27" x14ac:dyDescent="0.25">
      <c r="H3138" s="47">
        <v>74.056899999999999</v>
      </c>
      <c r="I3138" s="47">
        <v>28.31429</v>
      </c>
      <c r="Z3138" s="15"/>
      <c r="AA3138" s="15"/>
    </row>
    <row r="3139" spans="8:27" x14ac:dyDescent="0.25">
      <c r="H3139" s="47">
        <v>74.077399999999997</v>
      </c>
      <c r="I3139" s="47">
        <v>26.31429</v>
      </c>
      <c r="Z3139" s="15"/>
      <c r="AA3139" s="15"/>
    </row>
    <row r="3140" spans="8:27" x14ac:dyDescent="0.25">
      <c r="H3140" s="47">
        <v>74.097800000000007</v>
      </c>
      <c r="I3140" s="47">
        <v>20.914290000000001</v>
      </c>
      <c r="Z3140" s="15"/>
      <c r="AA3140" s="15"/>
    </row>
    <row r="3141" spans="8:27" x14ac:dyDescent="0.25">
      <c r="H3141" s="47">
        <v>74.118300000000005</v>
      </c>
      <c r="I3141" s="47">
        <v>14.171430000000001</v>
      </c>
      <c r="Z3141" s="15"/>
      <c r="AA3141" s="15"/>
    </row>
    <row r="3142" spans="8:27" x14ac:dyDescent="0.25">
      <c r="H3142" s="47">
        <v>74.1387</v>
      </c>
      <c r="I3142" s="47">
        <v>13.171430000000001</v>
      </c>
      <c r="Z3142" s="15"/>
      <c r="AA3142" s="15"/>
    </row>
    <row r="3143" spans="8:27" x14ac:dyDescent="0.25">
      <c r="H3143" s="47">
        <v>74.159199999999998</v>
      </c>
      <c r="I3143" s="47">
        <v>16.971430000000002</v>
      </c>
      <c r="Z3143" s="15"/>
      <c r="AA3143" s="15"/>
    </row>
    <row r="3144" spans="8:27" x14ac:dyDescent="0.25">
      <c r="H3144" s="47">
        <v>74.179599999999994</v>
      </c>
      <c r="I3144" s="47">
        <v>18.62857</v>
      </c>
      <c r="Z3144" s="15"/>
      <c r="AA3144" s="15"/>
    </row>
    <row r="3145" spans="8:27" x14ac:dyDescent="0.25">
      <c r="H3145" s="47">
        <v>74.200100000000006</v>
      </c>
      <c r="I3145" s="47">
        <v>19.828569999999999</v>
      </c>
      <c r="Z3145" s="15"/>
      <c r="AA3145" s="15"/>
    </row>
    <row r="3146" spans="8:27" x14ac:dyDescent="0.25">
      <c r="H3146" s="47">
        <v>74.220500000000001</v>
      </c>
      <c r="I3146" s="47">
        <v>22.571429999999999</v>
      </c>
      <c r="Z3146" s="15"/>
      <c r="AA3146" s="15"/>
    </row>
    <row r="3147" spans="8:27" x14ac:dyDescent="0.25">
      <c r="H3147" s="47">
        <v>74.241</v>
      </c>
      <c r="I3147" s="47">
        <v>22.2</v>
      </c>
      <c r="Z3147" s="15"/>
      <c r="AA3147" s="15"/>
    </row>
    <row r="3148" spans="8:27" x14ac:dyDescent="0.25">
      <c r="H3148" s="47">
        <v>74.261399999999995</v>
      </c>
      <c r="I3148" s="47">
        <v>23.657139999999998</v>
      </c>
      <c r="Z3148" s="15"/>
      <c r="AA3148" s="15"/>
    </row>
    <row r="3149" spans="8:27" x14ac:dyDescent="0.25">
      <c r="H3149" s="47">
        <v>74.281899999999993</v>
      </c>
      <c r="I3149" s="47">
        <v>20.857140000000001</v>
      </c>
      <c r="Z3149" s="15"/>
      <c r="AA3149" s="15"/>
    </row>
    <row r="3150" spans="8:27" x14ac:dyDescent="0.25">
      <c r="H3150" s="47">
        <v>74.302300000000002</v>
      </c>
      <c r="I3150" s="47">
        <v>21.171430000000001</v>
      </c>
      <c r="Z3150" s="15"/>
      <c r="AA3150" s="15"/>
    </row>
    <row r="3151" spans="8:27" x14ac:dyDescent="0.25">
      <c r="H3151" s="47">
        <v>74.322699999999998</v>
      </c>
      <c r="I3151" s="47">
        <v>21.6</v>
      </c>
      <c r="Z3151" s="15"/>
      <c r="AA3151" s="15"/>
    </row>
    <row r="3152" spans="8:27" x14ac:dyDescent="0.25">
      <c r="H3152" s="47">
        <v>74.343199999999996</v>
      </c>
      <c r="I3152" s="47">
        <v>19.600000000000001</v>
      </c>
      <c r="Z3152" s="15"/>
      <c r="AA3152" s="15"/>
    </row>
    <row r="3153" spans="8:27" x14ac:dyDescent="0.25">
      <c r="H3153" s="47">
        <v>74.363600000000005</v>
      </c>
      <c r="I3153" s="47">
        <v>22.25714</v>
      </c>
      <c r="Z3153" s="15"/>
      <c r="AA3153" s="15"/>
    </row>
    <row r="3154" spans="8:27" x14ac:dyDescent="0.25">
      <c r="H3154" s="47">
        <v>74.384100000000004</v>
      </c>
      <c r="I3154" s="47">
        <v>21.571429999999999</v>
      </c>
      <c r="Z3154" s="15"/>
      <c r="AA3154" s="15"/>
    </row>
    <row r="3155" spans="8:27" x14ac:dyDescent="0.25">
      <c r="H3155" s="47">
        <v>74.404499999999999</v>
      </c>
      <c r="I3155" s="47">
        <v>22.571429999999999</v>
      </c>
      <c r="Z3155" s="15"/>
      <c r="AA3155" s="15"/>
    </row>
    <row r="3156" spans="8:27" x14ac:dyDescent="0.25">
      <c r="H3156" s="47">
        <v>74.424999999999997</v>
      </c>
      <c r="I3156" s="47">
        <v>17.62857</v>
      </c>
      <c r="Z3156" s="15"/>
      <c r="AA3156" s="15"/>
    </row>
    <row r="3157" spans="8:27" x14ac:dyDescent="0.25">
      <c r="H3157" s="47">
        <v>74.445400000000006</v>
      </c>
      <c r="I3157" s="47">
        <v>19.228570000000001</v>
      </c>
      <c r="Z3157" s="15"/>
      <c r="AA3157" s="15"/>
    </row>
    <row r="3158" spans="8:27" x14ac:dyDescent="0.25">
      <c r="H3158" s="47">
        <v>74.465900000000005</v>
      </c>
      <c r="I3158" s="47">
        <v>20.457139999999999</v>
      </c>
      <c r="Z3158" s="15"/>
      <c r="AA3158" s="15"/>
    </row>
    <row r="3159" spans="8:27" x14ac:dyDescent="0.25">
      <c r="H3159" s="47">
        <v>74.4863</v>
      </c>
      <c r="I3159" s="47">
        <v>23.914290000000001</v>
      </c>
      <c r="Z3159" s="15"/>
      <c r="AA3159" s="15"/>
    </row>
    <row r="3160" spans="8:27" x14ac:dyDescent="0.25">
      <c r="H3160" s="47">
        <v>74.506799999999998</v>
      </c>
      <c r="I3160" s="47">
        <v>23.342860000000002</v>
      </c>
      <c r="Z3160" s="15"/>
      <c r="AA3160" s="15"/>
    </row>
    <row r="3161" spans="8:27" x14ac:dyDescent="0.25">
      <c r="H3161" s="47">
        <v>74.527199999999993</v>
      </c>
      <c r="I3161" s="47">
        <v>20.171430000000001</v>
      </c>
      <c r="Z3161" s="15"/>
      <c r="AA3161" s="15"/>
    </row>
    <row r="3162" spans="8:27" x14ac:dyDescent="0.25">
      <c r="H3162" s="47">
        <v>74.547600000000003</v>
      </c>
      <c r="I3162" s="47">
        <v>19.31429</v>
      </c>
      <c r="Z3162" s="15"/>
      <c r="AA3162" s="15"/>
    </row>
    <row r="3163" spans="8:27" x14ac:dyDescent="0.25">
      <c r="H3163" s="47">
        <v>74.568100000000001</v>
      </c>
      <c r="I3163" s="47">
        <v>19.542860000000001</v>
      </c>
      <c r="Z3163" s="15"/>
      <c r="AA3163" s="15"/>
    </row>
    <row r="3164" spans="8:27" x14ac:dyDescent="0.25">
      <c r="H3164" s="47">
        <v>74.588499999999996</v>
      </c>
      <c r="I3164" s="47">
        <v>14.171430000000001</v>
      </c>
      <c r="Z3164" s="15"/>
      <c r="AA3164" s="15"/>
    </row>
    <row r="3165" spans="8:27" x14ac:dyDescent="0.25">
      <c r="H3165" s="47">
        <v>74.608999999999995</v>
      </c>
      <c r="I3165" s="47">
        <v>12.74286</v>
      </c>
      <c r="Z3165" s="15"/>
      <c r="AA3165" s="15"/>
    </row>
    <row r="3166" spans="8:27" x14ac:dyDescent="0.25">
      <c r="H3166" s="47">
        <v>74.629400000000004</v>
      </c>
      <c r="I3166" s="47">
        <v>14.914289999999999</v>
      </c>
      <c r="Z3166" s="15"/>
      <c r="AA3166" s="15"/>
    </row>
    <row r="3167" spans="8:27" x14ac:dyDescent="0.25">
      <c r="H3167" s="47">
        <v>74.649900000000002</v>
      </c>
      <c r="I3167" s="47">
        <v>15.6</v>
      </c>
      <c r="Z3167" s="15"/>
      <c r="AA3167" s="15"/>
    </row>
    <row r="3168" spans="8:27" x14ac:dyDescent="0.25">
      <c r="H3168" s="47">
        <v>74.670299999999997</v>
      </c>
      <c r="I3168" s="47">
        <v>16.31429</v>
      </c>
      <c r="Z3168" s="15"/>
      <c r="AA3168" s="15"/>
    </row>
    <row r="3169" spans="8:27" x14ac:dyDescent="0.25">
      <c r="H3169" s="47">
        <v>74.690799999999996</v>
      </c>
      <c r="I3169" s="47">
        <v>17.05714</v>
      </c>
      <c r="Z3169" s="15"/>
      <c r="AA3169" s="15"/>
    </row>
    <row r="3170" spans="8:27" x14ac:dyDescent="0.25">
      <c r="H3170" s="47">
        <v>74.711200000000005</v>
      </c>
      <c r="I3170" s="47">
        <v>18.94286</v>
      </c>
      <c r="Z3170" s="15"/>
      <c r="AA3170" s="15"/>
    </row>
    <row r="3171" spans="8:27" x14ac:dyDescent="0.25">
      <c r="H3171" s="47">
        <v>74.731700000000004</v>
      </c>
      <c r="I3171" s="47">
        <v>17.485710000000001</v>
      </c>
      <c r="Z3171" s="15"/>
      <c r="AA3171" s="15"/>
    </row>
    <row r="3172" spans="8:27" x14ac:dyDescent="0.25">
      <c r="H3172" s="47">
        <v>74.752099999999999</v>
      </c>
      <c r="I3172" s="47">
        <v>21.857140000000001</v>
      </c>
      <c r="Z3172" s="15"/>
      <c r="AA3172" s="15"/>
    </row>
    <row r="3173" spans="8:27" x14ac:dyDescent="0.25">
      <c r="H3173" s="47">
        <v>74.772599999999997</v>
      </c>
      <c r="I3173" s="47">
        <v>22.828569999999999</v>
      </c>
      <c r="Z3173" s="15"/>
      <c r="AA3173" s="15"/>
    </row>
    <row r="3174" spans="8:27" x14ac:dyDescent="0.25">
      <c r="H3174" s="47">
        <v>74.793000000000006</v>
      </c>
      <c r="I3174" s="47">
        <v>19.228570000000001</v>
      </c>
      <c r="Z3174" s="15"/>
      <c r="AA3174" s="15"/>
    </row>
    <row r="3175" spans="8:27" x14ac:dyDescent="0.25">
      <c r="H3175" s="47">
        <v>74.813400000000001</v>
      </c>
      <c r="I3175" s="47">
        <v>16.971430000000002</v>
      </c>
      <c r="Z3175" s="15"/>
      <c r="AA3175" s="15"/>
    </row>
    <row r="3176" spans="8:27" x14ac:dyDescent="0.25">
      <c r="H3176" s="47">
        <v>74.8339</v>
      </c>
      <c r="I3176" s="47">
        <v>17.857140000000001</v>
      </c>
      <c r="Z3176" s="15"/>
      <c r="AA3176" s="15"/>
    </row>
    <row r="3177" spans="8:27" x14ac:dyDescent="0.25">
      <c r="H3177" s="47">
        <v>74.854299999999995</v>
      </c>
      <c r="I3177" s="47">
        <v>18.399999999999999</v>
      </c>
      <c r="Z3177" s="15"/>
      <c r="AA3177" s="15"/>
    </row>
    <row r="3178" spans="8:27" x14ac:dyDescent="0.25">
      <c r="H3178" s="47">
        <v>74.874799999999993</v>
      </c>
      <c r="I3178" s="47">
        <v>13.571429999999999</v>
      </c>
      <c r="Z3178" s="15"/>
      <c r="AA3178" s="15"/>
    </row>
    <row r="3179" spans="8:27" x14ac:dyDescent="0.25">
      <c r="H3179" s="47">
        <v>74.895200000000003</v>
      </c>
      <c r="I3179" s="47">
        <v>10.71429</v>
      </c>
      <c r="Z3179" s="15"/>
      <c r="AA3179" s="15"/>
    </row>
    <row r="3180" spans="8:27" x14ac:dyDescent="0.25">
      <c r="H3180" s="47">
        <v>74.915700000000001</v>
      </c>
      <c r="I3180" s="47">
        <v>13.428570000000001</v>
      </c>
      <c r="Z3180" s="15"/>
      <c r="AA3180" s="15"/>
    </row>
    <row r="3181" spans="8:27" x14ac:dyDescent="0.25">
      <c r="H3181" s="47">
        <v>74.936099999999996</v>
      </c>
      <c r="I3181" s="47">
        <v>21.2</v>
      </c>
      <c r="Z3181" s="15"/>
      <c r="AA3181" s="15"/>
    </row>
    <row r="3182" spans="8:27" x14ac:dyDescent="0.25">
      <c r="H3182" s="47">
        <v>74.956599999999995</v>
      </c>
      <c r="I3182" s="47">
        <v>23.342860000000002</v>
      </c>
      <c r="Z3182" s="15"/>
      <c r="AA3182" s="15"/>
    </row>
    <row r="3183" spans="8:27" x14ac:dyDescent="0.25">
      <c r="H3183" s="47">
        <v>74.977000000000004</v>
      </c>
      <c r="I3183" s="47">
        <v>18.514289999999999</v>
      </c>
      <c r="Z3183" s="15"/>
      <c r="AA3183" s="15"/>
    </row>
    <row r="3184" spans="8:27" x14ac:dyDescent="0.25">
      <c r="H3184" s="47">
        <v>74.997500000000002</v>
      </c>
      <c r="I3184" s="47">
        <v>16.228570000000001</v>
      </c>
      <c r="Z3184" s="15"/>
      <c r="AA3184" s="15"/>
    </row>
    <row r="3185" spans="8:27" x14ac:dyDescent="0.25">
      <c r="H3185" s="47">
        <v>75.017899999999997</v>
      </c>
      <c r="I3185" s="47">
        <v>16.11429</v>
      </c>
      <c r="Z3185" s="15"/>
      <c r="AA3185" s="15"/>
    </row>
    <row r="3186" spans="8:27" x14ac:dyDescent="0.25">
      <c r="H3186" s="47">
        <v>75.038300000000007</v>
      </c>
      <c r="I3186" s="47">
        <v>16.25714</v>
      </c>
      <c r="Z3186" s="15"/>
      <c r="AA3186" s="15"/>
    </row>
    <row r="3187" spans="8:27" x14ac:dyDescent="0.25">
      <c r="H3187" s="47">
        <v>75.058800000000005</v>
      </c>
      <c r="I3187" s="47">
        <v>16.25714</v>
      </c>
      <c r="Z3187" s="15"/>
      <c r="AA3187" s="15"/>
    </row>
    <row r="3188" spans="8:27" x14ac:dyDescent="0.25">
      <c r="H3188" s="47">
        <v>75.0792</v>
      </c>
      <c r="I3188" s="47">
        <v>15.085710000000001</v>
      </c>
      <c r="Z3188" s="15"/>
      <c r="AA3188" s="15"/>
    </row>
    <row r="3189" spans="8:27" x14ac:dyDescent="0.25">
      <c r="H3189" s="47">
        <v>75.099699999999999</v>
      </c>
      <c r="I3189" s="47">
        <v>14.65714</v>
      </c>
      <c r="Z3189" s="15"/>
      <c r="AA3189" s="15"/>
    </row>
    <row r="3190" spans="8:27" x14ac:dyDescent="0.25">
      <c r="H3190" s="47">
        <v>75.120099999999994</v>
      </c>
      <c r="I3190" s="47">
        <v>17.68571</v>
      </c>
      <c r="Z3190" s="15"/>
      <c r="AA3190" s="15"/>
    </row>
    <row r="3191" spans="8:27" x14ac:dyDescent="0.25">
      <c r="H3191" s="47">
        <v>75.140600000000006</v>
      </c>
      <c r="I3191" s="47">
        <v>17.142859999999999</v>
      </c>
      <c r="Z3191" s="15"/>
      <c r="AA3191" s="15"/>
    </row>
    <row r="3192" spans="8:27" x14ac:dyDescent="0.25">
      <c r="H3192" s="47">
        <v>75.161000000000001</v>
      </c>
      <c r="I3192" s="47">
        <v>15.171430000000001</v>
      </c>
      <c r="Z3192" s="15"/>
      <c r="AA3192" s="15"/>
    </row>
    <row r="3193" spans="8:27" x14ac:dyDescent="0.25">
      <c r="H3193" s="47">
        <v>75.1815</v>
      </c>
      <c r="I3193" s="47">
        <v>15.171430000000001</v>
      </c>
      <c r="Z3193" s="15"/>
      <c r="AA3193" s="15"/>
    </row>
    <row r="3194" spans="8:27" x14ac:dyDescent="0.25">
      <c r="H3194" s="47">
        <v>75.201899999999995</v>
      </c>
      <c r="I3194" s="47">
        <v>16.285710000000002</v>
      </c>
      <c r="Z3194" s="15"/>
      <c r="AA3194" s="15"/>
    </row>
    <row r="3195" spans="8:27" x14ac:dyDescent="0.25">
      <c r="H3195" s="47">
        <v>75.222399999999993</v>
      </c>
      <c r="I3195" s="47">
        <v>13.97143</v>
      </c>
      <c r="Z3195" s="15"/>
      <c r="AA3195" s="15"/>
    </row>
    <row r="3196" spans="8:27" x14ac:dyDescent="0.25">
      <c r="H3196" s="47">
        <v>75.242800000000003</v>
      </c>
      <c r="I3196" s="47">
        <v>17.399999999999999</v>
      </c>
      <c r="Z3196" s="15"/>
      <c r="AA3196" s="15"/>
    </row>
    <row r="3197" spans="8:27" x14ac:dyDescent="0.25">
      <c r="H3197" s="47">
        <v>75.263300000000001</v>
      </c>
      <c r="I3197" s="47">
        <v>22.11429</v>
      </c>
      <c r="Z3197" s="15"/>
      <c r="AA3197" s="15"/>
    </row>
    <row r="3198" spans="8:27" x14ac:dyDescent="0.25">
      <c r="H3198" s="47">
        <v>75.283699999999996</v>
      </c>
      <c r="I3198" s="47">
        <v>21.88571</v>
      </c>
      <c r="Z3198" s="15"/>
      <c r="AA3198" s="15"/>
    </row>
    <row r="3199" spans="8:27" x14ac:dyDescent="0.25">
      <c r="H3199" s="47">
        <v>75.304100000000005</v>
      </c>
      <c r="I3199" s="47">
        <v>16.971430000000002</v>
      </c>
      <c r="Z3199" s="15"/>
      <c r="AA3199" s="15"/>
    </row>
    <row r="3200" spans="8:27" x14ac:dyDescent="0.25">
      <c r="H3200" s="47">
        <v>75.324600000000004</v>
      </c>
      <c r="I3200" s="47">
        <v>15.74286</v>
      </c>
      <c r="Z3200" s="15"/>
      <c r="AA3200" s="15"/>
    </row>
    <row r="3201" spans="8:27" x14ac:dyDescent="0.25">
      <c r="H3201" s="47">
        <v>75.344999999999999</v>
      </c>
      <c r="I3201" s="47">
        <v>18.828569999999999</v>
      </c>
      <c r="Z3201" s="15"/>
      <c r="AA3201" s="15"/>
    </row>
    <row r="3202" spans="8:27" x14ac:dyDescent="0.25">
      <c r="H3202" s="47">
        <v>75.365499999999997</v>
      </c>
      <c r="I3202" s="47">
        <v>19.485710000000001</v>
      </c>
      <c r="Z3202" s="15"/>
      <c r="AA3202" s="15"/>
    </row>
    <row r="3203" spans="8:27" x14ac:dyDescent="0.25">
      <c r="H3203" s="47">
        <v>75.385900000000007</v>
      </c>
      <c r="I3203" s="47">
        <v>17.085709999999999</v>
      </c>
      <c r="Z3203" s="15"/>
      <c r="AA3203" s="15"/>
    </row>
    <row r="3204" spans="8:27" x14ac:dyDescent="0.25">
      <c r="H3204" s="47">
        <v>75.406400000000005</v>
      </c>
      <c r="I3204" s="47">
        <v>14.68571</v>
      </c>
      <c r="Z3204" s="15"/>
      <c r="AA3204" s="15"/>
    </row>
    <row r="3205" spans="8:27" x14ac:dyDescent="0.25">
      <c r="H3205" s="47">
        <v>75.4268</v>
      </c>
      <c r="I3205" s="47">
        <v>12.62857</v>
      </c>
      <c r="Z3205" s="15"/>
      <c r="AA3205" s="15"/>
    </row>
    <row r="3206" spans="8:27" x14ac:dyDescent="0.25">
      <c r="H3206" s="47">
        <v>75.447299999999998</v>
      </c>
      <c r="I3206" s="47">
        <v>14.485709999999999</v>
      </c>
      <c r="Z3206" s="15"/>
      <c r="AA3206" s="15"/>
    </row>
    <row r="3207" spans="8:27" x14ac:dyDescent="0.25">
      <c r="H3207" s="47">
        <v>75.467699999999994</v>
      </c>
      <c r="I3207" s="47">
        <v>16.171430000000001</v>
      </c>
      <c r="Z3207" s="15"/>
      <c r="AA3207" s="15"/>
    </row>
    <row r="3208" spans="8:27" x14ac:dyDescent="0.25">
      <c r="H3208" s="47">
        <v>75.488200000000006</v>
      </c>
      <c r="I3208" s="47">
        <v>18.88571</v>
      </c>
      <c r="Z3208" s="15"/>
      <c r="AA3208" s="15"/>
    </row>
    <row r="3209" spans="8:27" x14ac:dyDescent="0.25">
      <c r="H3209" s="47">
        <v>75.508600000000001</v>
      </c>
      <c r="I3209" s="47">
        <v>21.6</v>
      </c>
      <c r="Z3209" s="15"/>
      <c r="AA3209" s="15"/>
    </row>
    <row r="3210" spans="8:27" x14ac:dyDescent="0.25">
      <c r="H3210" s="47">
        <v>75.528999999999996</v>
      </c>
      <c r="I3210" s="47">
        <v>20.914290000000001</v>
      </c>
      <c r="Z3210" s="15"/>
      <c r="AA3210" s="15"/>
    </row>
    <row r="3211" spans="8:27" x14ac:dyDescent="0.25">
      <c r="H3211" s="47">
        <v>75.549499999999995</v>
      </c>
      <c r="I3211" s="47">
        <v>13.62857</v>
      </c>
      <c r="Z3211" s="15"/>
      <c r="AA3211" s="15"/>
    </row>
    <row r="3212" spans="8:27" x14ac:dyDescent="0.25">
      <c r="H3212" s="47">
        <v>75.569900000000004</v>
      </c>
      <c r="I3212" s="47">
        <v>8.3714300000000001</v>
      </c>
      <c r="Z3212" s="15"/>
      <c r="AA3212" s="15"/>
    </row>
    <row r="3213" spans="8:27" x14ac:dyDescent="0.25">
      <c r="H3213" s="47">
        <v>75.590400000000002</v>
      </c>
      <c r="I3213" s="47">
        <v>11.228569999999999</v>
      </c>
      <c r="Z3213" s="15"/>
      <c r="AA3213" s="15"/>
    </row>
    <row r="3214" spans="8:27" x14ac:dyDescent="0.25">
      <c r="H3214" s="47">
        <v>75.610799999999998</v>
      </c>
      <c r="I3214" s="47">
        <v>12.37143</v>
      </c>
      <c r="Z3214" s="15"/>
      <c r="AA3214" s="15"/>
    </row>
    <row r="3215" spans="8:27" x14ac:dyDescent="0.25">
      <c r="H3215" s="47">
        <v>75.631299999999996</v>
      </c>
      <c r="I3215" s="47">
        <v>10.97143</v>
      </c>
      <c r="Z3215" s="15"/>
      <c r="AA3215" s="15"/>
    </row>
    <row r="3216" spans="8:27" x14ac:dyDescent="0.25">
      <c r="H3216" s="47">
        <v>75.651700000000005</v>
      </c>
      <c r="I3216" s="47">
        <v>11.485709999999999</v>
      </c>
      <c r="Z3216" s="15"/>
      <c r="AA3216" s="15"/>
    </row>
    <row r="3217" spans="8:27" x14ac:dyDescent="0.25">
      <c r="H3217" s="47">
        <v>75.672200000000004</v>
      </c>
      <c r="I3217" s="47">
        <v>14.571429999999999</v>
      </c>
      <c r="Z3217" s="15"/>
      <c r="AA3217" s="15"/>
    </row>
    <row r="3218" spans="8:27" x14ac:dyDescent="0.25">
      <c r="H3218" s="47">
        <v>75.692599999999999</v>
      </c>
      <c r="I3218" s="47">
        <v>16.428570000000001</v>
      </c>
      <c r="Z3218" s="15"/>
      <c r="AA3218" s="15"/>
    </row>
    <row r="3219" spans="8:27" x14ac:dyDescent="0.25">
      <c r="H3219" s="47">
        <v>75.713099999999997</v>
      </c>
      <c r="I3219" s="47">
        <v>17.571429999999999</v>
      </c>
      <c r="Z3219" s="15"/>
      <c r="AA3219" s="15"/>
    </row>
    <row r="3220" spans="8:27" x14ac:dyDescent="0.25">
      <c r="H3220" s="47">
        <v>75.733500000000006</v>
      </c>
      <c r="I3220" s="47">
        <v>20.285710000000002</v>
      </c>
      <c r="Z3220" s="15"/>
      <c r="AA3220" s="15"/>
    </row>
    <row r="3221" spans="8:27" x14ac:dyDescent="0.25">
      <c r="H3221" s="47">
        <v>75.754000000000005</v>
      </c>
      <c r="I3221" s="47">
        <v>19.771429999999999</v>
      </c>
      <c r="Z3221" s="15"/>
      <c r="AA3221" s="15"/>
    </row>
    <row r="3222" spans="8:27" x14ac:dyDescent="0.25">
      <c r="H3222" s="47">
        <v>75.7744</v>
      </c>
      <c r="I3222" s="47">
        <v>16.285710000000002</v>
      </c>
      <c r="Z3222" s="15"/>
      <c r="AA3222" s="15"/>
    </row>
    <row r="3223" spans="8:27" x14ac:dyDescent="0.25">
      <c r="H3223" s="47">
        <v>75.794799999999995</v>
      </c>
      <c r="I3223" s="47">
        <v>11.914289999999999</v>
      </c>
      <c r="Z3223" s="15"/>
      <c r="AA3223" s="15"/>
    </row>
    <row r="3224" spans="8:27" x14ac:dyDescent="0.25">
      <c r="H3224" s="47">
        <v>75.815299999999993</v>
      </c>
      <c r="I3224" s="47">
        <v>13.11429</v>
      </c>
      <c r="Z3224" s="15"/>
      <c r="AA3224" s="15"/>
    </row>
    <row r="3225" spans="8:27" x14ac:dyDescent="0.25">
      <c r="H3225" s="47">
        <v>75.835700000000003</v>
      </c>
      <c r="I3225" s="47">
        <v>12.771430000000001</v>
      </c>
      <c r="Z3225" s="15"/>
      <c r="AA3225" s="15"/>
    </row>
    <row r="3226" spans="8:27" x14ac:dyDescent="0.25">
      <c r="H3226" s="47">
        <v>75.856200000000001</v>
      </c>
      <c r="I3226" s="47">
        <v>8.4285700000000006</v>
      </c>
      <c r="Z3226" s="15"/>
      <c r="AA3226" s="15"/>
    </row>
    <row r="3227" spans="8:27" x14ac:dyDescent="0.25">
      <c r="H3227" s="47">
        <v>75.876599999999996</v>
      </c>
      <c r="I3227" s="47">
        <v>6.0571400000000004</v>
      </c>
      <c r="Z3227" s="15"/>
      <c r="AA3227" s="15"/>
    </row>
    <row r="3228" spans="8:27" x14ac:dyDescent="0.25">
      <c r="H3228" s="47">
        <v>75.897099999999995</v>
      </c>
      <c r="I3228" s="47">
        <v>9.7142900000000001</v>
      </c>
      <c r="Z3228" s="15"/>
      <c r="AA3228" s="15"/>
    </row>
    <row r="3229" spans="8:27" x14ac:dyDescent="0.25">
      <c r="H3229" s="47">
        <v>75.917500000000004</v>
      </c>
      <c r="I3229" s="47">
        <v>11.542859999999999</v>
      </c>
      <c r="Z3229" s="15"/>
      <c r="AA3229" s="15"/>
    </row>
    <row r="3230" spans="8:27" x14ac:dyDescent="0.25">
      <c r="H3230" s="47">
        <v>75.938000000000002</v>
      </c>
      <c r="I3230" s="47">
        <v>12.085710000000001</v>
      </c>
      <c r="Z3230" s="15"/>
      <c r="AA3230" s="15"/>
    </row>
    <row r="3231" spans="8:27" x14ac:dyDescent="0.25">
      <c r="H3231" s="47">
        <v>75.958399999999997</v>
      </c>
      <c r="I3231" s="47">
        <v>12</v>
      </c>
      <c r="Z3231" s="15"/>
      <c r="AA3231" s="15"/>
    </row>
    <row r="3232" spans="8:27" x14ac:dyDescent="0.25">
      <c r="H3232" s="47">
        <v>75.978899999999996</v>
      </c>
      <c r="I3232" s="47">
        <v>12.542859999999999</v>
      </c>
      <c r="Z3232" s="15"/>
      <c r="AA3232" s="15"/>
    </row>
    <row r="3233" spans="8:27" x14ac:dyDescent="0.25">
      <c r="H3233" s="47">
        <v>75.999300000000005</v>
      </c>
      <c r="I3233" s="47">
        <v>11.828569999999999</v>
      </c>
      <c r="Z3233" s="15"/>
      <c r="AA3233" s="15"/>
    </row>
    <row r="3234" spans="8:27" x14ac:dyDescent="0.25">
      <c r="H3234" s="47">
        <v>76.019800000000004</v>
      </c>
      <c r="I3234" s="47">
        <v>15.428570000000001</v>
      </c>
      <c r="Z3234" s="15"/>
      <c r="AA3234" s="15"/>
    </row>
    <row r="3235" spans="8:27" x14ac:dyDescent="0.25">
      <c r="H3235" s="47">
        <v>76.040199999999999</v>
      </c>
      <c r="I3235" s="47">
        <v>18.74286</v>
      </c>
      <c r="Z3235" s="15"/>
      <c r="AA3235" s="15"/>
    </row>
    <row r="3236" spans="8:27" x14ac:dyDescent="0.25">
      <c r="H3236" s="47">
        <v>76.060599999999994</v>
      </c>
      <c r="I3236" s="47">
        <v>15.857139999999999</v>
      </c>
      <c r="Z3236" s="15"/>
      <c r="AA3236" s="15"/>
    </row>
    <row r="3237" spans="8:27" x14ac:dyDescent="0.25">
      <c r="H3237" s="47">
        <v>76.081100000000006</v>
      </c>
      <c r="I3237" s="47">
        <v>13.457140000000001</v>
      </c>
      <c r="Z3237" s="15"/>
      <c r="AA3237" s="15"/>
    </row>
    <row r="3238" spans="8:27" x14ac:dyDescent="0.25">
      <c r="H3238" s="47">
        <v>76.101500000000001</v>
      </c>
      <c r="I3238" s="47">
        <v>8.5142900000000008</v>
      </c>
      <c r="Z3238" s="15"/>
      <c r="AA3238" s="15"/>
    </row>
    <row r="3239" spans="8:27" x14ac:dyDescent="0.25">
      <c r="H3239" s="47">
        <v>76.122</v>
      </c>
      <c r="I3239" s="47">
        <v>7.9714299999999998</v>
      </c>
      <c r="Z3239" s="15"/>
      <c r="AA3239" s="15"/>
    </row>
    <row r="3240" spans="8:27" x14ac:dyDescent="0.25">
      <c r="H3240" s="47">
        <v>76.142399999999995</v>
      </c>
      <c r="I3240" s="47">
        <v>7.17143</v>
      </c>
      <c r="Z3240" s="15"/>
      <c r="AA3240" s="15"/>
    </row>
    <row r="3241" spans="8:27" x14ac:dyDescent="0.25">
      <c r="H3241" s="47">
        <v>76.162899999999993</v>
      </c>
      <c r="I3241" s="47">
        <v>12.8</v>
      </c>
      <c r="Z3241" s="15"/>
      <c r="AA3241" s="15"/>
    </row>
    <row r="3242" spans="8:27" x14ac:dyDescent="0.25">
      <c r="H3242" s="47">
        <v>76.183300000000003</v>
      </c>
      <c r="I3242" s="47">
        <v>12.6</v>
      </c>
      <c r="Z3242" s="15"/>
      <c r="AA3242" s="15"/>
    </row>
    <row r="3243" spans="8:27" x14ac:dyDescent="0.25">
      <c r="H3243" s="47">
        <v>76.203800000000001</v>
      </c>
      <c r="I3243" s="47">
        <v>12.485709999999999</v>
      </c>
      <c r="Z3243" s="15"/>
      <c r="AA3243" s="15"/>
    </row>
    <row r="3244" spans="8:27" x14ac:dyDescent="0.25">
      <c r="H3244" s="47">
        <v>76.224199999999996</v>
      </c>
      <c r="I3244" s="47">
        <v>9.9428599999999996</v>
      </c>
      <c r="Z3244" s="15"/>
      <c r="AA3244" s="15"/>
    </row>
    <row r="3245" spans="8:27" x14ac:dyDescent="0.25">
      <c r="H3245" s="47">
        <v>76.244699999999995</v>
      </c>
      <c r="I3245" s="47">
        <v>9.2857099999999999</v>
      </c>
      <c r="Z3245" s="15"/>
      <c r="AA3245" s="15"/>
    </row>
    <row r="3246" spans="8:27" x14ac:dyDescent="0.25">
      <c r="H3246" s="47">
        <v>76.265100000000004</v>
      </c>
      <c r="I3246" s="47">
        <v>9.0857100000000006</v>
      </c>
      <c r="Z3246" s="15"/>
      <c r="AA3246" s="15"/>
    </row>
    <row r="3247" spans="8:27" x14ac:dyDescent="0.25">
      <c r="H3247" s="47">
        <v>76.285499999999999</v>
      </c>
      <c r="I3247" s="47">
        <v>9.7142900000000001</v>
      </c>
      <c r="Z3247" s="15"/>
      <c r="AA3247" s="15"/>
    </row>
    <row r="3248" spans="8:27" x14ac:dyDescent="0.25">
      <c r="H3248" s="47">
        <v>76.305999999999997</v>
      </c>
      <c r="I3248" s="47">
        <v>10.71429</v>
      </c>
      <c r="Z3248" s="15"/>
      <c r="AA3248" s="15"/>
    </row>
    <row r="3249" spans="8:27" x14ac:dyDescent="0.25">
      <c r="H3249" s="47">
        <v>76.326400000000007</v>
      </c>
      <c r="I3249" s="47">
        <v>11.11429</v>
      </c>
      <c r="Z3249" s="15"/>
      <c r="AA3249" s="15"/>
    </row>
    <row r="3250" spans="8:27" x14ac:dyDescent="0.25">
      <c r="H3250" s="47">
        <v>76.346900000000005</v>
      </c>
      <c r="I3250" s="47">
        <v>16.514289999999999</v>
      </c>
      <c r="Z3250" s="15"/>
      <c r="AA3250" s="15"/>
    </row>
    <row r="3251" spans="8:27" x14ac:dyDescent="0.25">
      <c r="H3251" s="47">
        <v>76.3673</v>
      </c>
      <c r="I3251" s="47">
        <v>15.171430000000001</v>
      </c>
      <c r="Z3251" s="15"/>
      <c r="AA3251" s="15"/>
    </row>
    <row r="3252" spans="8:27" x14ac:dyDescent="0.25">
      <c r="H3252" s="47">
        <v>76.387799999999999</v>
      </c>
      <c r="I3252" s="47">
        <v>13.4</v>
      </c>
      <c r="Z3252" s="15"/>
      <c r="AA3252" s="15"/>
    </row>
    <row r="3253" spans="8:27" x14ac:dyDescent="0.25">
      <c r="H3253" s="47">
        <v>76.408199999999994</v>
      </c>
      <c r="I3253" s="47">
        <v>10.514290000000001</v>
      </c>
      <c r="Z3253" s="15"/>
      <c r="AA3253" s="15"/>
    </row>
    <row r="3254" spans="8:27" x14ac:dyDescent="0.25">
      <c r="H3254" s="47">
        <v>76.428700000000006</v>
      </c>
      <c r="I3254" s="47">
        <v>11.571429999999999</v>
      </c>
      <c r="Z3254" s="15"/>
      <c r="AA3254" s="15"/>
    </row>
    <row r="3255" spans="8:27" x14ac:dyDescent="0.25">
      <c r="H3255" s="47">
        <v>76.449100000000001</v>
      </c>
      <c r="I3255" s="47">
        <v>12.74286</v>
      </c>
      <c r="Z3255" s="15"/>
      <c r="AA3255" s="15"/>
    </row>
    <row r="3256" spans="8:27" x14ac:dyDescent="0.25">
      <c r="H3256" s="47">
        <v>76.4696</v>
      </c>
      <c r="I3256" s="47">
        <v>13.485709999999999</v>
      </c>
      <c r="Z3256" s="15"/>
      <c r="AA3256" s="15"/>
    </row>
    <row r="3257" spans="8:27" x14ac:dyDescent="0.25">
      <c r="H3257" s="47">
        <v>76.489999999999995</v>
      </c>
      <c r="I3257" s="47">
        <v>13.05714</v>
      </c>
      <c r="Z3257" s="15"/>
      <c r="AA3257" s="15"/>
    </row>
    <row r="3258" spans="8:27" x14ac:dyDescent="0.25">
      <c r="H3258" s="47">
        <v>76.510499999999993</v>
      </c>
      <c r="I3258" s="47">
        <v>11</v>
      </c>
      <c r="Z3258" s="15"/>
      <c r="AA3258" s="15"/>
    </row>
    <row r="3259" spans="8:27" x14ac:dyDescent="0.25">
      <c r="H3259" s="47">
        <v>76.530900000000003</v>
      </c>
      <c r="I3259" s="47">
        <v>10.88571</v>
      </c>
      <c r="Z3259" s="15"/>
      <c r="AA3259" s="15"/>
    </row>
    <row r="3260" spans="8:27" x14ac:dyDescent="0.25">
      <c r="H3260" s="47">
        <v>76.551299999999998</v>
      </c>
      <c r="I3260" s="47">
        <v>10.28571</v>
      </c>
      <c r="Z3260" s="15"/>
      <c r="AA3260" s="15"/>
    </row>
    <row r="3261" spans="8:27" x14ac:dyDescent="0.25">
      <c r="H3261" s="47">
        <v>76.571799999999996</v>
      </c>
      <c r="I3261" s="47">
        <v>9.0571400000000004</v>
      </c>
      <c r="Z3261" s="15"/>
      <c r="AA3261" s="15"/>
    </row>
    <row r="3262" spans="8:27" x14ac:dyDescent="0.25">
      <c r="H3262" s="47">
        <v>76.592200000000005</v>
      </c>
      <c r="I3262" s="47">
        <v>7.9142900000000003</v>
      </c>
      <c r="Z3262" s="15"/>
      <c r="AA3262" s="15"/>
    </row>
    <row r="3263" spans="8:27" x14ac:dyDescent="0.25">
      <c r="H3263" s="47">
        <v>76.612700000000004</v>
      </c>
      <c r="I3263" s="47">
        <v>8.4571400000000008</v>
      </c>
      <c r="Z3263" s="15"/>
      <c r="AA3263" s="15"/>
    </row>
    <row r="3264" spans="8:27" x14ac:dyDescent="0.25">
      <c r="H3264" s="47">
        <v>76.633099999999999</v>
      </c>
      <c r="I3264" s="47">
        <v>10.37143</v>
      </c>
      <c r="Z3264" s="15"/>
      <c r="AA3264" s="15"/>
    </row>
    <row r="3265" spans="8:27" x14ac:dyDescent="0.25">
      <c r="H3265" s="47">
        <v>76.653599999999997</v>
      </c>
      <c r="I3265" s="47">
        <v>11.857139999999999</v>
      </c>
      <c r="Z3265" s="15"/>
      <c r="AA3265" s="15"/>
    </row>
    <row r="3266" spans="8:27" x14ac:dyDescent="0.25">
      <c r="H3266" s="47">
        <v>76.674000000000007</v>
      </c>
      <c r="I3266" s="47">
        <v>10.31429</v>
      </c>
      <c r="Z3266" s="15"/>
      <c r="AA3266" s="15"/>
    </row>
    <row r="3267" spans="8:27" x14ac:dyDescent="0.25">
      <c r="H3267" s="47">
        <v>76.694500000000005</v>
      </c>
      <c r="I3267" s="47">
        <v>9.7714300000000005</v>
      </c>
      <c r="Z3267" s="15"/>
      <c r="AA3267" s="15"/>
    </row>
    <row r="3268" spans="8:27" x14ac:dyDescent="0.25">
      <c r="H3268" s="47">
        <v>76.7149</v>
      </c>
      <c r="I3268" s="47">
        <v>9.3142899999999997</v>
      </c>
      <c r="Z3268" s="15"/>
      <c r="AA3268" s="15"/>
    </row>
    <row r="3269" spans="8:27" x14ac:dyDescent="0.25">
      <c r="H3269" s="47">
        <v>76.735399999999998</v>
      </c>
      <c r="I3269" s="47">
        <v>11.28571</v>
      </c>
      <c r="Z3269" s="15"/>
      <c r="AA3269" s="15"/>
    </row>
    <row r="3270" spans="8:27" x14ac:dyDescent="0.25">
      <c r="H3270" s="47">
        <v>76.755799999999994</v>
      </c>
      <c r="I3270" s="47">
        <v>10.6</v>
      </c>
      <c r="Z3270" s="15"/>
      <c r="AA3270" s="15"/>
    </row>
    <row r="3271" spans="8:27" x14ac:dyDescent="0.25">
      <c r="H3271" s="47">
        <v>76.776200000000003</v>
      </c>
      <c r="I3271" s="47">
        <v>10.74286</v>
      </c>
      <c r="Z3271" s="15"/>
      <c r="AA3271" s="15"/>
    </row>
    <row r="3272" spans="8:27" x14ac:dyDescent="0.25">
      <c r="H3272" s="47">
        <v>76.796700000000001</v>
      </c>
      <c r="I3272" s="47">
        <v>10.199999999999999</v>
      </c>
      <c r="Z3272" s="15"/>
      <c r="AA3272" s="15"/>
    </row>
    <row r="3273" spans="8:27" x14ac:dyDescent="0.25">
      <c r="H3273" s="47">
        <v>76.817099999999996</v>
      </c>
      <c r="I3273" s="47">
        <v>10.171430000000001</v>
      </c>
      <c r="Z3273" s="15"/>
      <c r="AA3273" s="15"/>
    </row>
    <row r="3274" spans="8:27" x14ac:dyDescent="0.25">
      <c r="H3274" s="47">
        <v>76.837599999999995</v>
      </c>
      <c r="I3274" s="47">
        <v>8.7714300000000005</v>
      </c>
      <c r="Z3274" s="15"/>
      <c r="AA3274" s="15"/>
    </row>
    <row r="3275" spans="8:27" x14ac:dyDescent="0.25">
      <c r="H3275" s="47">
        <v>76.858000000000004</v>
      </c>
      <c r="I3275" s="47">
        <v>8.9714299999999998</v>
      </c>
      <c r="Z3275" s="15"/>
      <c r="AA3275" s="15"/>
    </row>
    <row r="3276" spans="8:27" x14ac:dyDescent="0.25">
      <c r="H3276" s="47">
        <v>76.878500000000003</v>
      </c>
      <c r="I3276" s="47">
        <v>13.571429999999999</v>
      </c>
      <c r="Z3276" s="15"/>
      <c r="AA3276" s="15"/>
    </row>
    <row r="3277" spans="8:27" x14ac:dyDescent="0.25">
      <c r="H3277" s="47">
        <v>76.898899999999998</v>
      </c>
      <c r="I3277" s="47">
        <v>13.37143</v>
      </c>
      <c r="Z3277" s="15"/>
      <c r="AA3277" s="15"/>
    </row>
    <row r="3278" spans="8:27" x14ac:dyDescent="0.25">
      <c r="H3278" s="47">
        <v>76.919399999999996</v>
      </c>
      <c r="I3278" s="47">
        <v>12.2</v>
      </c>
      <c r="Z3278" s="15"/>
      <c r="AA3278" s="15"/>
    </row>
    <row r="3279" spans="8:27" x14ac:dyDescent="0.25">
      <c r="H3279" s="47">
        <v>76.939800000000005</v>
      </c>
      <c r="I3279" s="47">
        <v>10.28571</v>
      </c>
      <c r="Z3279" s="15"/>
      <c r="AA3279" s="15"/>
    </row>
    <row r="3280" spans="8:27" x14ac:dyDescent="0.25">
      <c r="H3280" s="47">
        <v>76.960300000000004</v>
      </c>
      <c r="I3280" s="47">
        <v>11.828569999999999</v>
      </c>
      <c r="Z3280" s="15"/>
      <c r="AA3280" s="15"/>
    </row>
    <row r="3281" spans="8:27" x14ac:dyDescent="0.25">
      <c r="H3281" s="47">
        <v>76.980699999999999</v>
      </c>
      <c r="I3281" s="47">
        <v>10.6</v>
      </c>
      <c r="Z3281" s="15"/>
      <c r="AA3281" s="15"/>
    </row>
    <row r="3282" spans="8:27" x14ac:dyDescent="0.25">
      <c r="H3282" s="47">
        <v>77.001199999999997</v>
      </c>
      <c r="I3282" s="47">
        <v>9.4</v>
      </c>
      <c r="Z3282" s="15"/>
      <c r="AA3282" s="15"/>
    </row>
    <row r="3283" spans="8:27" x14ac:dyDescent="0.25">
      <c r="H3283" s="47">
        <v>77.021600000000007</v>
      </c>
      <c r="I3283" s="47">
        <v>9.5142900000000008</v>
      </c>
      <c r="Z3283" s="15"/>
      <c r="AA3283" s="15"/>
    </row>
    <row r="3284" spans="8:27" x14ac:dyDescent="0.25">
      <c r="H3284" s="47">
        <v>77.042000000000002</v>
      </c>
      <c r="I3284" s="47">
        <v>11.514290000000001</v>
      </c>
      <c r="Z3284" s="15"/>
      <c r="AA3284" s="15"/>
    </row>
    <row r="3285" spans="8:27" x14ac:dyDescent="0.25">
      <c r="H3285" s="47">
        <v>77.0625</v>
      </c>
      <c r="I3285" s="47">
        <v>11.514290000000001</v>
      </c>
      <c r="Z3285" s="15"/>
      <c r="AA3285" s="15"/>
    </row>
    <row r="3286" spans="8:27" x14ac:dyDescent="0.25">
      <c r="H3286" s="47">
        <v>77.082899999999995</v>
      </c>
      <c r="I3286" s="47">
        <v>14.11429</v>
      </c>
      <c r="Z3286" s="15"/>
      <c r="AA3286" s="15"/>
    </row>
    <row r="3287" spans="8:27" x14ac:dyDescent="0.25">
      <c r="H3287" s="47">
        <v>77.103399999999993</v>
      </c>
      <c r="I3287" s="47">
        <v>16.571429999999999</v>
      </c>
      <c r="Z3287" s="15"/>
      <c r="AA3287" s="15"/>
    </row>
    <row r="3288" spans="8:27" x14ac:dyDescent="0.25">
      <c r="H3288" s="47">
        <v>77.123800000000003</v>
      </c>
      <c r="I3288" s="47">
        <v>18.37143</v>
      </c>
      <c r="Z3288" s="15"/>
      <c r="AA3288" s="15"/>
    </row>
    <row r="3289" spans="8:27" x14ac:dyDescent="0.25">
      <c r="H3289" s="47">
        <v>77.144300000000001</v>
      </c>
      <c r="I3289" s="47">
        <v>12.542859999999999</v>
      </c>
      <c r="Z3289" s="15"/>
      <c r="AA3289" s="15"/>
    </row>
    <row r="3290" spans="8:27" x14ac:dyDescent="0.25">
      <c r="H3290" s="47">
        <v>77.164699999999996</v>
      </c>
      <c r="I3290" s="47">
        <v>10.74286</v>
      </c>
      <c r="Z3290" s="15"/>
      <c r="AA3290" s="15"/>
    </row>
    <row r="3291" spans="8:27" x14ac:dyDescent="0.25">
      <c r="H3291" s="47">
        <v>77.185199999999995</v>
      </c>
      <c r="I3291" s="47">
        <v>10.514290000000001</v>
      </c>
      <c r="Z3291" s="15"/>
      <c r="AA3291" s="15"/>
    </row>
    <row r="3292" spans="8:27" x14ac:dyDescent="0.25">
      <c r="H3292" s="47">
        <v>77.205600000000004</v>
      </c>
      <c r="I3292" s="47">
        <v>12.37143</v>
      </c>
      <c r="Z3292" s="15"/>
      <c r="AA3292" s="15"/>
    </row>
    <row r="3293" spans="8:27" x14ac:dyDescent="0.25">
      <c r="H3293" s="47">
        <v>77.226100000000002</v>
      </c>
      <c r="I3293" s="47">
        <v>12.914289999999999</v>
      </c>
      <c r="Z3293" s="15"/>
      <c r="AA3293" s="15"/>
    </row>
    <row r="3294" spans="8:27" x14ac:dyDescent="0.25">
      <c r="H3294" s="47">
        <v>77.246499999999997</v>
      </c>
      <c r="I3294" s="47">
        <v>12.88571</v>
      </c>
      <c r="Z3294" s="15"/>
      <c r="AA3294" s="15"/>
    </row>
    <row r="3295" spans="8:27" x14ac:dyDescent="0.25">
      <c r="H3295" s="47">
        <v>77.266900000000007</v>
      </c>
      <c r="I3295" s="47">
        <v>10.771430000000001</v>
      </c>
      <c r="Z3295" s="15"/>
      <c r="AA3295" s="15"/>
    </row>
    <row r="3296" spans="8:27" x14ac:dyDescent="0.25">
      <c r="H3296" s="47">
        <v>77.287400000000005</v>
      </c>
      <c r="I3296" s="47">
        <v>11.02857</v>
      </c>
      <c r="Z3296" s="15"/>
      <c r="AA3296" s="15"/>
    </row>
    <row r="3297" spans="8:27" x14ac:dyDescent="0.25">
      <c r="H3297" s="47">
        <v>77.3078</v>
      </c>
      <c r="I3297" s="47">
        <v>11.6</v>
      </c>
      <c r="Z3297" s="15"/>
      <c r="AA3297" s="15"/>
    </row>
    <row r="3298" spans="8:27" x14ac:dyDescent="0.25">
      <c r="H3298" s="47">
        <v>77.328299999999999</v>
      </c>
      <c r="I3298" s="47">
        <v>12.485709999999999</v>
      </c>
      <c r="Z3298" s="15"/>
      <c r="AA3298" s="15"/>
    </row>
    <row r="3299" spans="8:27" x14ac:dyDescent="0.25">
      <c r="H3299" s="47">
        <v>77.348699999999994</v>
      </c>
      <c r="I3299" s="47">
        <v>12.37143</v>
      </c>
      <c r="Z3299" s="15"/>
      <c r="AA3299" s="15"/>
    </row>
    <row r="3300" spans="8:27" x14ac:dyDescent="0.25">
      <c r="H3300" s="47">
        <v>77.369200000000006</v>
      </c>
      <c r="I3300" s="47">
        <v>13.6</v>
      </c>
      <c r="Z3300" s="15"/>
      <c r="AA3300" s="15"/>
    </row>
    <row r="3301" spans="8:27" x14ac:dyDescent="0.25">
      <c r="H3301" s="47">
        <v>77.389600000000002</v>
      </c>
      <c r="I3301" s="47">
        <v>13.085710000000001</v>
      </c>
      <c r="Z3301" s="15"/>
      <c r="AA3301" s="15"/>
    </row>
    <row r="3302" spans="8:27" x14ac:dyDescent="0.25">
      <c r="H3302" s="47">
        <v>77.4101</v>
      </c>
      <c r="I3302" s="47">
        <v>12.914289999999999</v>
      </c>
      <c r="Z3302" s="15"/>
      <c r="AA3302" s="15"/>
    </row>
    <row r="3303" spans="8:27" x14ac:dyDescent="0.25">
      <c r="H3303" s="47">
        <v>77.430499999999995</v>
      </c>
      <c r="I3303" s="47">
        <v>9.7142900000000001</v>
      </c>
      <c r="Z3303" s="15"/>
      <c r="AA3303" s="15"/>
    </row>
    <row r="3304" spans="8:27" x14ac:dyDescent="0.25">
      <c r="H3304" s="47">
        <v>77.450999999999993</v>
      </c>
      <c r="I3304" s="47">
        <v>8.6571400000000001</v>
      </c>
      <c r="Z3304" s="15"/>
      <c r="AA3304" s="15"/>
    </row>
    <row r="3305" spans="8:27" x14ac:dyDescent="0.25">
      <c r="H3305" s="47">
        <v>77.471400000000003</v>
      </c>
      <c r="I3305" s="47">
        <v>9.6857100000000003</v>
      </c>
      <c r="Z3305" s="15"/>
      <c r="AA3305" s="15"/>
    </row>
    <row r="3306" spans="8:27" x14ac:dyDescent="0.25">
      <c r="H3306" s="47">
        <v>77.491900000000001</v>
      </c>
      <c r="I3306" s="47">
        <v>13.62857</v>
      </c>
      <c r="Z3306" s="15"/>
      <c r="AA3306" s="15"/>
    </row>
    <row r="3307" spans="8:27" x14ac:dyDescent="0.25">
      <c r="H3307" s="47">
        <v>77.512299999999996</v>
      </c>
      <c r="I3307" s="47">
        <v>14.542859999999999</v>
      </c>
      <c r="Z3307" s="15"/>
      <c r="AA3307" s="15"/>
    </row>
    <row r="3308" spans="8:27" x14ac:dyDescent="0.25">
      <c r="H3308" s="47">
        <v>77.532700000000006</v>
      </c>
      <c r="I3308" s="47">
        <v>16.8</v>
      </c>
      <c r="Z3308" s="15"/>
      <c r="AA3308" s="15"/>
    </row>
    <row r="3309" spans="8:27" x14ac:dyDescent="0.25">
      <c r="H3309" s="47">
        <v>77.553200000000004</v>
      </c>
      <c r="I3309" s="47">
        <v>14.514290000000001</v>
      </c>
      <c r="Z3309" s="15"/>
      <c r="AA3309" s="15"/>
    </row>
    <row r="3310" spans="8:27" x14ac:dyDescent="0.25">
      <c r="H3310" s="47">
        <v>77.573599999999999</v>
      </c>
      <c r="I3310" s="47">
        <v>10.71429</v>
      </c>
      <c r="Z3310" s="15"/>
      <c r="AA3310" s="15"/>
    </row>
    <row r="3311" spans="8:27" x14ac:dyDescent="0.25">
      <c r="H3311" s="47">
        <v>77.594099999999997</v>
      </c>
      <c r="I3311" s="47">
        <v>6.7428600000000003</v>
      </c>
      <c r="Z3311" s="15"/>
      <c r="AA3311" s="15"/>
    </row>
    <row r="3312" spans="8:27" x14ac:dyDescent="0.25">
      <c r="H3312" s="47">
        <v>77.614500000000007</v>
      </c>
      <c r="I3312" s="47">
        <v>6.6571400000000001</v>
      </c>
      <c r="Z3312" s="15"/>
      <c r="AA3312" s="15"/>
    </row>
    <row r="3313" spans="8:27" x14ac:dyDescent="0.25">
      <c r="H3313" s="47">
        <v>77.635000000000005</v>
      </c>
      <c r="I3313" s="47">
        <v>9.3714300000000001</v>
      </c>
      <c r="Z3313" s="15"/>
      <c r="AA3313" s="15"/>
    </row>
    <row r="3314" spans="8:27" x14ac:dyDescent="0.25">
      <c r="H3314" s="47">
        <v>77.6554</v>
      </c>
      <c r="I3314" s="47">
        <v>10.6</v>
      </c>
      <c r="Z3314" s="15"/>
      <c r="AA3314" s="15"/>
    </row>
    <row r="3315" spans="8:27" x14ac:dyDescent="0.25">
      <c r="H3315" s="47">
        <v>77.675899999999999</v>
      </c>
      <c r="I3315" s="47">
        <v>10.88571</v>
      </c>
      <c r="Z3315" s="15"/>
      <c r="AA3315" s="15"/>
    </row>
    <row r="3316" spans="8:27" x14ac:dyDescent="0.25">
      <c r="H3316" s="47">
        <v>77.696299999999994</v>
      </c>
      <c r="I3316" s="47">
        <v>10.4</v>
      </c>
      <c r="Z3316" s="15"/>
      <c r="AA3316" s="15"/>
    </row>
    <row r="3317" spans="8:27" x14ac:dyDescent="0.25">
      <c r="H3317" s="47">
        <v>77.716800000000006</v>
      </c>
      <c r="I3317" s="47">
        <v>11.914289999999999</v>
      </c>
      <c r="Z3317" s="15"/>
      <c r="AA3317" s="15"/>
    </row>
    <row r="3318" spans="8:27" x14ac:dyDescent="0.25">
      <c r="H3318" s="47">
        <v>77.737200000000001</v>
      </c>
      <c r="I3318" s="47">
        <v>12.514290000000001</v>
      </c>
      <c r="Z3318" s="15"/>
      <c r="AA3318" s="15"/>
    </row>
    <row r="3319" spans="8:27" x14ac:dyDescent="0.25">
      <c r="H3319" s="47">
        <v>77.7577</v>
      </c>
      <c r="I3319" s="47">
        <v>10.457140000000001</v>
      </c>
      <c r="Z3319" s="15"/>
      <c r="AA3319" s="15"/>
    </row>
    <row r="3320" spans="8:27" x14ac:dyDescent="0.25">
      <c r="H3320" s="47">
        <v>77.778099999999995</v>
      </c>
      <c r="I3320" s="47">
        <v>8.6285699999999999</v>
      </c>
      <c r="Z3320" s="15"/>
      <c r="AA3320" s="15"/>
    </row>
    <row r="3321" spans="8:27" x14ac:dyDescent="0.25">
      <c r="H3321" s="47">
        <v>77.798500000000004</v>
      </c>
      <c r="I3321" s="47">
        <v>10.514290000000001</v>
      </c>
      <c r="Z3321" s="15"/>
      <c r="AA3321" s="15"/>
    </row>
    <row r="3322" spans="8:27" x14ac:dyDescent="0.25">
      <c r="H3322" s="47">
        <v>77.819000000000003</v>
      </c>
      <c r="I3322" s="47">
        <v>12.34286</v>
      </c>
      <c r="Z3322" s="15"/>
      <c r="AA3322" s="15"/>
    </row>
    <row r="3323" spans="8:27" x14ac:dyDescent="0.25">
      <c r="H3323" s="47">
        <v>77.839399999999998</v>
      </c>
      <c r="I3323" s="47">
        <v>13.085710000000001</v>
      </c>
      <c r="Z3323" s="15"/>
      <c r="AA3323" s="15"/>
    </row>
    <row r="3324" spans="8:27" x14ac:dyDescent="0.25">
      <c r="H3324" s="47">
        <v>77.859899999999996</v>
      </c>
      <c r="I3324" s="47">
        <v>11.771430000000001</v>
      </c>
      <c r="Z3324" s="15"/>
      <c r="AA3324" s="15"/>
    </row>
    <row r="3325" spans="8:27" x14ac:dyDescent="0.25">
      <c r="H3325" s="47">
        <v>77.880300000000005</v>
      </c>
      <c r="I3325" s="47">
        <v>10.34286</v>
      </c>
      <c r="Z3325" s="15"/>
      <c r="AA3325" s="15"/>
    </row>
    <row r="3326" spans="8:27" x14ac:dyDescent="0.25">
      <c r="H3326" s="47">
        <v>77.900800000000004</v>
      </c>
      <c r="I3326" s="47">
        <v>7.9428599999999996</v>
      </c>
      <c r="Z3326" s="15"/>
      <c r="AA3326" s="15"/>
    </row>
    <row r="3327" spans="8:27" x14ac:dyDescent="0.25">
      <c r="H3327" s="47">
        <v>77.921199999999999</v>
      </c>
      <c r="I3327" s="47">
        <v>10.171430000000001</v>
      </c>
      <c r="Z3327" s="15"/>
      <c r="AA3327" s="15"/>
    </row>
    <row r="3328" spans="8:27" x14ac:dyDescent="0.25">
      <c r="H3328" s="47">
        <v>77.941699999999997</v>
      </c>
      <c r="I3328" s="47">
        <v>10.94286</v>
      </c>
      <c r="Z3328" s="15"/>
      <c r="AA3328" s="15"/>
    </row>
    <row r="3329" spans="8:27" x14ac:dyDescent="0.25">
      <c r="H3329" s="47">
        <v>77.962100000000007</v>
      </c>
      <c r="I3329" s="47">
        <v>9.8000000000000007</v>
      </c>
      <c r="Z3329" s="15"/>
      <c r="AA3329" s="15"/>
    </row>
    <row r="3330" spans="8:27" x14ac:dyDescent="0.25">
      <c r="H3330" s="47">
        <v>77.982600000000005</v>
      </c>
      <c r="I3330" s="47">
        <v>11.94286</v>
      </c>
      <c r="Z3330" s="15"/>
      <c r="AA3330" s="15"/>
    </row>
    <row r="3331" spans="8:27" x14ac:dyDescent="0.25">
      <c r="H3331" s="47">
        <v>78.003</v>
      </c>
      <c r="I3331" s="47">
        <v>13.74286</v>
      </c>
      <c r="Z3331" s="15"/>
      <c r="AA3331" s="15"/>
    </row>
    <row r="3332" spans="8:27" x14ac:dyDescent="0.25">
      <c r="H3332" s="47">
        <v>78.023399999999995</v>
      </c>
      <c r="I3332" s="47">
        <v>12.571429999999999</v>
      </c>
      <c r="Z3332" s="15"/>
      <c r="AA3332" s="15"/>
    </row>
    <row r="3333" spans="8:27" x14ac:dyDescent="0.25">
      <c r="H3333" s="47">
        <v>78.043899999999994</v>
      </c>
      <c r="I3333" s="47">
        <v>12.25714</v>
      </c>
      <c r="Z3333" s="15"/>
      <c r="AA3333" s="15"/>
    </row>
    <row r="3334" spans="8:27" x14ac:dyDescent="0.25">
      <c r="H3334" s="47">
        <v>78.064300000000003</v>
      </c>
      <c r="I3334" s="47">
        <v>12.428570000000001</v>
      </c>
      <c r="Z3334" s="15"/>
      <c r="AA3334" s="15"/>
    </row>
    <row r="3335" spans="8:27" x14ac:dyDescent="0.25">
      <c r="H3335" s="47">
        <v>78.084800000000001</v>
      </c>
      <c r="I3335" s="47">
        <v>10.571429999999999</v>
      </c>
      <c r="Z3335" s="15"/>
      <c r="AA3335" s="15"/>
    </row>
    <row r="3336" spans="8:27" x14ac:dyDescent="0.25">
      <c r="H3336" s="47">
        <v>78.105199999999996</v>
      </c>
      <c r="I3336" s="47">
        <v>8.6285699999999999</v>
      </c>
      <c r="Z3336" s="15"/>
      <c r="AA3336" s="15"/>
    </row>
    <row r="3337" spans="8:27" x14ac:dyDescent="0.25">
      <c r="H3337" s="47">
        <v>78.125699999999995</v>
      </c>
      <c r="I3337" s="47">
        <v>10.857139999999999</v>
      </c>
      <c r="Z3337" s="15"/>
      <c r="AA3337" s="15"/>
    </row>
    <row r="3338" spans="8:27" x14ac:dyDescent="0.25">
      <c r="H3338" s="47">
        <v>78.146100000000004</v>
      </c>
      <c r="I3338" s="47">
        <v>12.74286</v>
      </c>
      <c r="Z3338" s="15"/>
      <c r="AA3338" s="15"/>
    </row>
    <row r="3339" spans="8:27" x14ac:dyDescent="0.25">
      <c r="H3339" s="47">
        <v>78.166600000000003</v>
      </c>
      <c r="I3339" s="47">
        <v>13.142860000000001</v>
      </c>
      <c r="Z3339" s="15"/>
      <c r="AA3339" s="15"/>
    </row>
    <row r="3340" spans="8:27" x14ac:dyDescent="0.25">
      <c r="H3340" s="47">
        <v>78.186999999999998</v>
      </c>
      <c r="I3340" s="47">
        <v>12.37143</v>
      </c>
      <c r="Z3340" s="15"/>
      <c r="AA3340" s="15"/>
    </row>
    <row r="3341" spans="8:27" x14ac:dyDescent="0.25">
      <c r="H3341" s="47">
        <v>78.207499999999996</v>
      </c>
      <c r="I3341" s="47">
        <v>9.9428599999999996</v>
      </c>
      <c r="Z3341" s="15"/>
      <c r="AA3341" s="15"/>
    </row>
    <row r="3342" spans="8:27" x14ac:dyDescent="0.25">
      <c r="H3342" s="47">
        <v>78.227900000000005</v>
      </c>
      <c r="I3342" s="47">
        <v>12.6</v>
      </c>
      <c r="Z3342" s="15"/>
      <c r="AA3342" s="15"/>
    </row>
    <row r="3343" spans="8:27" x14ac:dyDescent="0.25">
      <c r="H3343" s="47">
        <v>78.248400000000004</v>
      </c>
      <c r="I3343" s="47">
        <v>14.05714</v>
      </c>
      <c r="Z3343" s="15"/>
      <c r="AA3343" s="15"/>
    </row>
    <row r="3344" spans="8:27" x14ac:dyDescent="0.25">
      <c r="H3344" s="47">
        <v>78.268799999999999</v>
      </c>
      <c r="I3344" s="47">
        <v>15.4</v>
      </c>
      <c r="Z3344" s="15"/>
      <c r="AA3344" s="15"/>
    </row>
    <row r="3345" spans="8:27" x14ac:dyDescent="0.25">
      <c r="H3345" s="47">
        <v>78.289199999999994</v>
      </c>
      <c r="I3345" s="47">
        <v>13.31429</v>
      </c>
      <c r="Z3345" s="15"/>
      <c r="AA3345" s="15"/>
    </row>
    <row r="3346" spans="8:27" x14ac:dyDescent="0.25">
      <c r="H3346" s="47">
        <v>78.309700000000007</v>
      </c>
      <c r="I3346" s="47">
        <v>12.05714</v>
      </c>
      <c r="Z3346" s="15"/>
      <c r="AA3346" s="15"/>
    </row>
    <row r="3347" spans="8:27" x14ac:dyDescent="0.25">
      <c r="H3347" s="47">
        <v>78.330100000000002</v>
      </c>
      <c r="I3347" s="47">
        <v>12.65714</v>
      </c>
      <c r="Z3347" s="15"/>
      <c r="AA3347" s="15"/>
    </row>
    <row r="3348" spans="8:27" x14ac:dyDescent="0.25">
      <c r="H3348" s="47">
        <v>78.3506</v>
      </c>
      <c r="I3348" s="47">
        <v>13.085710000000001</v>
      </c>
      <c r="Z3348" s="15"/>
      <c r="AA3348" s="15"/>
    </row>
    <row r="3349" spans="8:27" x14ac:dyDescent="0.25">
      <c r="H3349" s="47">
        <v>78.370999999999995</v>
      </c>
      <c r="I3349" s="47">
        <v>11.857139999999999</v>
      </c>
      <c r="Z3349" s="15"/>
      <c r="AA3349" s="15"/>
    </row>
    <row r="3350" spans="8:27" x14ac:dyDescent="0.25">
      <c r="H3350" s="47">
        <v>78.391499999999994</v>
      </c>
      <c r="I3350" s="47">
        <v>10.62857</v>
      </c>
      <c r="Z3350" s="15"/>
      <c r="AA3350" s="15"/>
    </row>
    <row r="3351" spans="8:27" x14ac:dyDescent="0.25">
      <c r="H3351" s="47">
        <v>78.411900000000003</v>
      </c>
      <c r="I3351" s="47">
        <v>11.94286</v>
      </c>
      <c r="Z3351" s="15"/>
      <c r="AA3351" s="15"/>
    </row>
    <row r="3352" spans="8:27" x14ac:dyDescent="0.25">
      <c r="H3352" s="47">
        <v>78.432400000000001</v>
      </c>
      <c r="I3352" s="47">
        <v>11.428570000000001</v>
      </c>
      <c r="Z3352" s="15"/>
      <c r="AA3352" s="15"/>
    </row>
    <row r="3353" spans="8:27" x14ac:dyDescent="0.25">
      <c r="H3353" s="47">
        <v>78.452799999999996</v>
      </c>
      <c r="I3353" s="47">
        <v>9.8571399999999993</v>
      </c>
      <c r="Z3353" s="15"/>
      <c r="AA3353" s="15"/>
    </row>
    <row r="3354" spans="8:27" x14ac:dyDescent="0.25">
      <c r="H3354" s="47">
        <v>78.473299999999995</v>
      </c>
      <c r="I3354" s="47">
        <v>12</v>
      </c>
      <c r="Z3354" s="15"/>
      <c r="AA3354" s="15"/>
    </row>
    <row r="3355" spans="8:27" x14ac:dyDescent="0.25">
      <c r="H3355" s="47">
        <v>78.493700000000004</v>
      </c>
      <c r="I3355" s="47">
        <v>12.02857</v>
      </c>
      <c r="Z3355" s="15"/>
      <c r="AA3355" s="15"/>
    </row>
    <row r="3356" spans="8:27" x14ac:dyDescent="0.25">
      <c r="H3356" s="47">
        <v>78.514099999999999</v>
      </c>
      <c r="I3356" s="47">
        <v>11.485709999999999</v>
      </c>
      <c r="Z3356" s="15"/>
      <c r="AA3356" s="15"/>
    </row>
    <row r="3357" spans="8:27" x14ac:dyDescent="0.25">
      <c r="H3357" s="47">
        <v>78.534599999999998</v>
      </c>
      <c r="I3357" s="47">
        <v>13.31429</v>
      </c>
      <c r="Z3357" s="15"/>
      <c r="AA3357" s="15"/>
    </row>
    <row r="3358" spans="8:27" x14ac:dyDescent="0.25">
      <c r="H3358" s="47">
        <v>78.555000000000007</v>
      </c>
      <c r="I3358" s="47">
        <v>15.8</v>
      </c>
      <c r="Z3358" s="15"/>
      <c r="AA3358" s="15"/>
    </row>
    <row r="3359" spans="8:27" x14ac:dyDescent="0.25">
      <c r="H3359" s="47">
        <v>78.575500000000005</v>
      </c>
      <c r="I3359" s="47">
        <v>15.37143</v>
      </c>
      <c r="Z3359" s="15"/>
      <c r="AA3359" s="15"/>
    </row>
    <row r="3360" spans="8:27" x14ac:dyDescent="0.25">
      <c r="H3360" s="47">
        <v>78.5959</v>
      </c>
      <c r="I3360" s="47">
        <v>14.65714</v>
      </c>
      <c r="Z3360" s="15"/>
      <c r="AA3360" s="15"/>
    </row>
    <row r="3361" spans="8:27" x14ac:dyDescent="0.25">
      <c r="H3361" s="47">
        <v>78.616399999999999</v>
      </c>
      <c r="I3361" s="47">
        <v>13.4</v>
      </c>
      <c r="Z3361" s="15"/>
      <c r="AA3361" s="15"/>
    </row>
    <row r="3362" spans="8:27" x14ac:dyDescent="0.25">
      <c r="H3362" s="47">
        <v>78.636799999999994</v>
      </c>
      <c r="I3362" s="47">
        <v>8.7428600000000003</v>
      </c>
      <c r="Z3362" s="15"/>
      <c r="AA3362" s="15"/>
    </row>
    <row r="3363" spans="8:27" x14ac:dyDescent="0.25">
      <c r="H3363" s="47">
        <v>78.657300000000006</v>
      </c>
      <c r="I3363" s="47">
        <v>6.6285699999999999</v>
      </c>
      <c r="Z3363" s="15"/>
      <c r="AA3363" s="15"/>
    </row>
    <row r="3364" spans="8:27" x14ac:dyDescent="0.25">
      <c r="H3364" s="47">
        <v>78.677700000000002</v>
      </c>
      <c r="I3364" s="47">
        <v>9.6571400000000001</v>
      </c>
      <c r="Z3364" s="15"/>
      <c r="AA3364" s="15"/>
    </row>
    <row r="3365" spans="8:27" x14ac:dyDescent="0.25">
      <c r="H3365" s="47">
        <v>78.6982</v>
      </c>
      <c r="I3365" s="47">
        <v>10.514290000000001</v>
      </c>
      <c r="Z3365" s="15"/>
      <c r="AA3365" s="15"/>
    </row>
    <row r="3366" spans="8:27" x14ac:dyDescent="0.25">
      <c r="H3366" s="47">
        <v>78.718599999999995</v>
      </c>
      <c r="I3366" s="47">
        <v>10.94286</v>
      </c>
      <c r="Z3366" s="15"/>
      <c r="AA3366" s="15"/>
    </row>
    <row r="3367" spans="8:27" x14ac:dyDescent="0.25">
      <c r="H3367" s="47">
        <v>78.739099999999993</v>
      </c>
      <c r="I3367" s="47">
        <v>10.571429999999999</v>
      </c>
      <c r="Z3367" s="15"/>
      <c r="AA3367" s="15"/>
    </row>
    <row r="3368" spans="8:27" x14ac:dyDescent="0.25">
      <c r="H3368" s="47">
        <v>78.759500000000003</v>
      </c>
      <c r="I3368" s="47">
        <v>11.2</v>
      </c>
      <c r="Z3368" s="15"/>
      <c r="AA3368" s="15"/>
    </row>
    <row r="3369" spans="8:27" x14ac:dyDescent="0.25">
      <c r="H3369" s="47">
        <v>78.779899999999998</v>
      </c>
      <c r="I3369" s="47">
        <v>13.228569999999999</v>
      </c>
      <c r="Z3369" s="15"/>
      <c r="AA3369" s="15"/>
    </row>
    <row r="3370" spans="8:27" x14ac:dyDescent="0.25">
      <c r="H3370" s="47">
        <v>78.800399999999996</v>
      </c>
      <c r="I3370" s="47">
        <v>14.88571</v>
      </c>
      <c r="Z3370" s="15"/>
      <c r="AA3370" s="15"/>
    </row>
    <row r="3371" spans="8:27" x14ac:dyDescent="0.25">
      <c r="H3371" s="47">
        <v>78.820800000000006</v>
      </c>
      <c r="I3371" s="47">
        <v>12.31429</v>
      </c>
      <c r="Z3371" s="15"/>
      <c r="AA3371" s="15"/>
    </row>
    <row r="3372" spans="8:27" x14ac:dyDescent="0.25">
      <c r="H3372" s="47">
        <v>78.841300000000004</v>
      </c>
      <c r="I3372" s="47">
        <v>8</v>
      </c>
      <c r="Z3372" s="15"/>
      <c r="AA3372" s="15"/>
    </row>
    <row r="3373" spans="8:27" x14ac:dyDescent="0.25">
      <c r="H3373" s="47">
        <v>78.861699999999999</v>
      </c>
      <c r="I3373" s="47">
        <v>10.68571</v>
      </c>
      <c r="Z3373" s="15"/>
      <c r="AA3373" s="15"/>
    </row>
    <row r="3374" spans="8:27" x14ac:dyDescent="0.25">
      <c r="H3374" s="47">
        <v>78.882199999999997</v>
      </c>
      <c r="I3374" s="47">
        <v>10.428570000000001</v>
      </c>
      <c r="Z3374" s="15"/>
      <c r="AA3374" s="15"/>
    </row>
    <row r="3375" spans="8:27" x14ac:dyDescent="0.25">
      <c r="H3375" s="47">
        <v>78.902600000000007</v>
      </c>
      <c r="I3375" s="47">
        <v>8.5714299999999994</v>
      </c>
      <c r="Z3375" s="15"/>
      <c r="AA3375" s="15"/>
    </row>
    <row r="3376" spans="8:27" x14ac:dyDescent="0.25">
      <c r="H3376" s="47">
        <v>78.923100000000005</v>
      </c>
      <c r="I3376" s="47">
        <v>6.3714300000000001</v>
      </c>
      <c r="Z3376" s="15"/>
      <c r="AA3376" s="15"/>
    </row>
    <row r="3377" spans="8:27" x14ac:dyDescent="0.25">
      <c r="H3377" s="47">
        <v>78.9435</v>
      </c>
      <c r="I3377" s="47">
        <v>9.9714299999999998</v>
      </c>
      <c r="Z3377" s="15"/>
      <c r="AA3377" s="15"/>
    </row>
    <row r="3378" spans="8:27" x14ac:dyDescent="0.25">
      <c r="H3378" s="47">
        <v>78.963999999999999</v>
      </c>
      <c r="I3378" s="47">
        <v>11.94286</v>
      </c>
      <c r="Z3378" s="15"/>
      <c r="AA3378" s="15"/>
    </row>
    <row r="3379" spans="8:27" x14ac:dyDescent="0.25">
      <c r="H3379" s="47">
        <v>78.984399999999994</v>
      </c>
      <c r="I3379" s="47">
        <v>11</v>
      </c>
      <c r="Z3379" s="15"/>
      <c r="AA3379" s="15"/>
    </row>
    <row r="3380" spans="8:27" x14ac:dyDescent="0.25">
      <c r="H3380" s="47">
        <v>79.004800000000003</v>
      </c>
      <c r="I3380" s="47">
        <v>10.142860000000001</v>
      </c>
      <c r="Z3380" s="15"/>
      <c r="AA3380" s="15"/>
    </row>
    <row r="3381" spans="8:27" x14ac:dyDescent="0.25">
      <c r="H3381" s="47">
        <v>79.025300000000001</v>
      </c>
      <c r="I3381" s="47">
        <v>11.171430000000001</v>
      </c>
      <c r="Z3381" s="15"/>
      <c r="AA3381" s="15"/>
    </row>
    <row r="3382" spans="8:27" x14ac:dyDescent="0.25">
      <c r="H3382" s="47">
        <v>79.045699999999997</v>
      </c>
      <c r="I3382" s="47">
        <v>17.028569999999998</v>
      </c>
      <c r="Z3382" s="15"/>
      <c r="AA3382" s="15"/>
    </row>
    <row r="3383" spans="8:27" x14ac:dyDescent="0.25">
      <c r="H3383" s="47">
        <v>79.066199999999995</v>
      </c>
      <c r="I3383" s="47">
        <v>16.771429999999999</v>
      </c>
      <c r="Z3383" s="15"/>
      <c r="AA3383" s="15"/>
    </row>
    <row r="3384" spans="8:27" x14ac:dyDescent="0.25">
      <c r="H3384" s="47">
        <v>79.086600000000004</v>
      </c>
      <c r="I3384" s="47">
        <v>14.771430000000001</v>
      </c>
      <c r="Z3384" s="15"/>
      <c r="AA3384" s="15"/>
    </row>
    <row r="3385" spans="8:27" x14ac:dyDescent="0.25">
      <c r="H3385" s="47">
        <v>79.107100000000003</v>
      </c>
      <c r="I3385" s="47">
        <v>9.1142900000000004</v>
      </c>
      <c r="Z3385" s="15"/>
      <c r="AA3385" s="15"/>
    </row>
    <row r="3386" spans="8:27" x14ac:dyDescent="0.25">
      <c r="H3386" s="47">
        <v>79.127499999999998</v>
      </c>
      <c r="I3386" s="47">
        <v>11.31429</v>
      </c>
      <c r="Z3386" s="15"/>
      <c r="AA3386" s="15"/>
    </row>
    <row r="3387" spans="8:27" x14ac:dyDescent="0.25">
      <c r="H3387" s="47">
        <v>79.147999999999996</v>
      </c>
      <c r="I3387" s="47">
        <v>11</v>
      </c>
      <c r="Z3387" s="15"/>
      <c r="AA3387" s="15"/>
    </row>
    <row r="3388" spans="8:27" x14ac:dyDescent="0.25">
      <c r="H3388" s="47">
        <v>79.168400000000005</v>
      </c>
      <c r="I3388" s="47">
        <v>9.8857099999999996</v>
      </c>
      <c r="Z3388" s="15"/>
      <c r="AA3388" s="15"/>
    </row>
    <row r="3389" spans="8:27" x14ac:dyDescent="0.25">
      <c r="H3389" s="47">
        <v>79.188900000000004</v>
      </c>
      <c r="I3389" s="47">
        <v>7.4</v>
      </c>
      <c r="Z3389" s="15"/>
      <c r="AA3389" s="15"/>
    </row>
    <row r="3390" spans="8:27" x14ac:dyDescent="0.25">
      <c r="H3390" s="47">
        <v>79.209299999999999</v>
      </c>
      <c r="I3390" s="47">
        <v>9.6857100000000003</v>
      </c>
      <c r="Z3390" s="15"/>
      <c r="AA3390" s="15"/>
    </row>
    <row r="3391" spans="8:27" x14ac:dyDescent="0.25">
      <c r="H3391" s="47">
        <v>79.229799999999997</v>
      </c>
      <c r="I3391" s="47">
        <v>11.88571</v>
      </c>
      <c r="Z3391" s="15"/>
      <c r="AA3391" s="15"/>
    </row>
    <row r="3392" spans="8:27" x14ac:dyDescent="0.25">
      <c r="H3392" s="47">
        <v>79.250200000000007</v>
      </c>
      <c r="I3392" s="47">
        <v>15.37143</v>
      </c>
      <c r="Z3392" s="15"/>
      <c r="AA3392" s="15"/>
    </row>
    <row r="3393" spans="8:27" x14ac:dyDescent="0.25">
      <c r="H3393" s="47">
        <v>79.270600000000002</v>
      </c>
      <c r="I3393" s="47">
        <v>18.399999999999999</v>
      </c>
      <c r="Z3393" s="15"/>
      <c r="AA3393" s="15"/>
    </row>
    <row r="3394" spans="8:27" x14ac:dyDescent="0.25">
      <c r="H3394" s="47">
        <v>79.2911</v>
      </c>
      <c r="I3394" s="47">
        <v>17.971430000000002</v>
      </c>
      <c r="Z3394" s="15"/>
      <c r="AA3394" s="15"/>
    </row>
    <row r="3395" spans="8:27" x14ac:dyDescent="0.25">
      <c r="H3395" s="47">
        <v>79.311499999999995</v>
      </c>
      <c r="I3395" s="47">
        <v>12.68571</v>
      </c>
      <c r="Z3395" s="15"/>
      <c r="AA3395" s="15"/>
    </row>
    <row r="3396" spans="8:27" x14ac:dyDescent="0.25">
      <c r="H3396" s="47">
        <v>79.331999999999994</v>
      </c>
      <c r="I3396" s="47">
        <v>8.3428599999999999</v>
      </c>
      <c r="Z3396" s="15"/>
      <c r="AA3396" s="15"/>
    </row>
    <row r="3397" spans="8:27" x14ac:dyDescent="0.25">
      <c r="H3397" s="47">
        <v>79.352400000000003</v>
      </c>
      <c r="I3397" s="47">
        <v>9.9428599999999996</v>
      </c>
      <c r="Z3397" s="15"/>
      <c r="AA3397" s="15"/>
    </row>
    <row r="3398" spans="8:27" x14ac:dyDescent="0.25">
      <c r="H3398" s="47">
        <v>79.372900000000001</v>
      </c>
      <c r="I3398" s="47">
        <v>10.514290000000001</v>
      </c>
      <c r="Z3398" s="15"/>
      <c r="AA3398" s="15"/>
    </row>
    <row r="3399" spans="8:27" x14ac:dyDescent="0.25">
      <c r="H3399" s="47">
        <v>79.393299999999996</v>
      </c>
      <c r="I3399" s="47">
        <v>8.8857099999999996</v>
      </c>
      <c r="Z3399" s="15"/>
      <c r="AA3399" s="15"/>
    </row>
    <row r="3400" spans="8:27" x14ac:dyDescent="0.25">
      <c r="H3400" s="47">
        <v>79.413799999999995</v>
      </c>
      <c r="I3400" s="47">
        <v>5.7142900000000001</v>
      </c>
      <c r="Z3400" s="15"/>
      <c r="AA3400" s="15"/>
    </row>
    <row r="3401" spans="8:27" x14ac:dyDescent="0.25">
      <c r="H3401" s="47">
        <v>79.434200000000004</v>
      </c>
      <c r="I3401" s="47">
        <v>9.4</v>
      </c>
      <c r="Z3401" s="15"/>
      <c r="AA3401" s="15"/>
    </row>
    <row r="3402" spans="8:27" x14ac:dyDescent="0.25">
      <c r="H3402" s="47">
        <v>79.454700000000003</v>
      </c>
      <c r="I3402" s="47">
        <v>13.68571</v>
      </c>
      <c r="Z3402" s="15"/>
      <c r="AA3402" s="15"/>
    </row>
    <row r="3403" spans="8:27" x14ac:dyDescent="0.25">
      <c r="H3403" s="47">
        <v>79.475099999999998</v>
      </c>
      <c r="I3403" s="47">
        <v>15.34286</v>
      </c>
      <c r="Z3403" s="15"/>
      <c r="AA3403" s="15"/>
    </row>
    <row r="3404" spans="8:27" x14ac:dyDescent="0.25">
      <c r="H3404" s="47">
        <v>79.495599999999996</v>
      </c>
      <c r="I3404" s="47">
        <v>12.171430000000001</v>
      </c>
      <c r="Z3404" s="15"/>
      <c r="AA3404" s="15"/>
    </row>
    <row r="3405" spans="8:27" x14ac:dyDescent="0.25">
      <c r="H3405" s="47">
        <v>79.516000000000005</v>
      </c>
      <c r="I3405" s="47">
        <v>11.428570000000001</v>
      </c>
      <c r="Z3405" s="15"/>
      <c r="AA3405" s="15"/>
    </row>
    <row r="3406" spans="8:27" x14ac:dyDescent="0.25">
      <c r="H3406" s="47">
        <v>79.5364</v>
      </c>
      <c r="I3406" s="47">
        <v>14.68571</v>
      </c>
      <c r="Z3406" s="15"/>
      <c r="AA3406" s="15"/>
    </row>
    <row r="3407" spans="8:27" x14ac:dyDescent="0.25">
      <c r="H3407" s="47">
        <v>79.556899999999999</v>
      </c>
      <c r="I3407" s="47">
        <v>16.2</v>
      </c>
      <c r="Z3407" s="15"/>
      <c r="AA3407" s="15"/>
    </row>
    <row r="3408" spans="8:27" x14ac:dyDescent="0.25">
      <c r="H3408" s="47">
        <v>79.577299999999994</v>
      </c>
      <c r="I3408" s="47">
        <v>11.05714</v>
      </c>
      <c r="Z3408" s="15"/>
      <c r="AA3408" s="15"/>
    </row>
    <row r="3409" spans="8:27" x14ac:dyDescent="0.25">
      <c r="H3409" s="47">
        <v>79.597800000000007</v>
      </c>
      <c r="I3409" s="47">
        <v>11.828569999999999</v>
      </c>
      <c r="Z3409" s="15"/>
      <c r="AA3409" s="15"/>
    </row>
    <row r="3410" spans="8:27" x14ac:dyDescent="0.25">
      <c r="H3410" s="47">
        <v>79.618200000000002</v>
      </c>
      <c r="I3410" s="47">
        <v>13.37143</v>
      </c>
      <c r="Z3410" s="15"/>
      <c r="AA3410" s="15"/>
    </row>
    <row r="3411" spans="8:27" x14ac:dyDescent="0.25">
      <c r="H3411" s="47">
        <v>79.6387</v>
      </c>
      <c r="I3411" s="47">
        <v>16.085709999999999</v>
      </c>
      <c r="Z3411" s="15"/>
      <c r="AA3411" s="15"/>
    </row>
    <row r="3412" spans="8:27" x14ac:dyDescent="0.25">
      <c r="H3412" s="47">
        <v>79.659099999999995</v>
      </c>
      <c r="I3412" s="47">
        <v>10.11429</v>
      </c>
      <c r="Z3412" s="15"/>
      <c r="AA3412" s="15"/>
    </row>
    <row r="3413" spans="8:27" x14ac:dyDescent="0.25">
      <c r="H3413" s="47">
        <v>79.679599999999994</v>
      </c>
      <c r="I3413" s="47">
        <v>11.02857</v>
      </c>
      <c r="Z3413" s="15"/>
      <c r="AA3413" s="15"/>
    </row>
    <row r="3414" spans="8:27" x14ac:dyDescent="0.25">
      <c r="H3414" s="47">
        <v>79.7</v>
      </c>
      <c r="I3414" s="47">
        <v>12.71429</v>
      </c>
      <c r="Z3414" s="15"/>
      <c r="AA3414" s="15"/>
    </row>
    <row r="3415" spans="8:27" x14ac:dyDescent="0.25">
      <c r="H3415" s="47">
        <v>79.720500000000001</v>
      </c>
      <c r="I3415" s="47">
        <v>15.28571</v>
      </c>
      <c r="Z3415" s="15"/>
      <c r="AA3415" s="15"/>
    </row>
    <row r="3416" spans="8:27" x14ac:dyDescent="0.25">
      <c r="H3416" s="47">
        <v>79.740899999999996</v>
      </c>
      <c r="I3416" s="47">
        <v>15.085710000000001</v>
      </c>
      <c r="Z3416" s="15"/>
      <c r="AA3416" s="15"/>
    </row>
    <row r="3417" spans="8:27" x14ac:dyDescent="0.25">
      <c r="H3417" s="47">
        <v>79.761300000000006</v>
      </c>
      <c r="I3417" s="47">
        <v>11.228569999999999</v>
      </c>
      <c r="Z3417" s="15"/>
      <c r="AA3417" s="15"/>
    </row>
    <row r="3418" spans="8:27" x14ac:dyDescent="0.25">
      <c r="H3418" s="47">
        <v>79.781800000000004</v>
      </c>
      <c r="I3418" s="47">
        <v>9.1714300000000009</v>
      </c>
      <c r="Z3418" s="15"/>
      <c r="AA3418" s="15"/>
    </row>
    <row r="3419" spans="8:27" x14ac:dyDescent="0.25">
      <c r="H3419" s="47">
        <v>79.802199999999999</v>
      </c>
      <c r="I3419" s="47">
        <v>7.8</v>
      </c>
      <c r="Z3419" s="15"/>
      <c r="AA3419" s="15"/>
    </row>
    <row r="3420" spans="8:27" x14ac:dyDescent="0.25">
      <c r="H3420" s="47">
        <v>79.822699999999998</v>
      </c>
      <c r="I3420" s="47">
        <v>11.6</v>
      </c>
      <c r="Z3420" s="15"/>
      <c r="AA3420" s="15"/>
    </row>
    <row r="3421" spans="8:27" x14ac:dyDescent="0.25">
      <c r="H3421" s="47">
        <v>79.843100000000007</v>
      </c>
      <c r="I3421" s="47">
        <v>11.8</v>
      </c>
      <c r="Z3421" s="15"/>
      <c r="AA3421" s="15"/>
    </row>
    <row r="3422" spans="8:27" x14ac:dyDescent="0.25">
      <c r="H3422" s="47">
        <v>79.863600000000005</v>
      </c>
      <c r="I3422" s="47">
        <v>9.3428599999999999</v>
      </c>
      <c r="Z3422" s="15"/>
      <c r="AA3422" s="15"/>
    </row>
    <row r="3423" spans="8:27" x14ac:dyDescent="0.25">
      <c r="H3423" s="47">
        <v>79.884</v>
      </c>
      <c r="I3423" s="47">
        <v>7.9428599999999996</v>
      </c>
      <c r="Z3423" s="15"/>
      <c r="AA3423" s="15"/>
    </row>
    <row r="3424" spans="8:27" x14ac:dyDescent="0.25">
      <c r="H3424" s="47">
        <v>79.904499999999999</v>
      </c>
      <c r="I3424" s="47">
        <v>10.65714</v>
      </c>
      <c r="Z3424" s="15"/>
      <c r="AA3424" s="15"/>
    </row>
    <row r="3425" spans="8:27" x14ac:dyDescent="0.25">
      <c r="H3425" s="47">
        <v>79.924899999999994</v>
      </c>
      <c r="I3425" s="47">
        <v>12.97143</v>
      </c>
      <c r="Z3425" s="15"/>
      <c r="AA3425" s="15"/>
    </row>
    <row r="3426" spans="8:27" x14ac:dyDescent="0.25">
      <c r="H3426" s="47">
        <v>79.945400000000006</v>
      </c>
      <c r="I3426" s="47">
        <v>15.142860000000001</v>
      </c>
      <c r="Z3426" s="15"/>
      <c r="AA3426" s="15"/>
    </row>
    <row r="3427" spans="8:27" x14ac:dyDescent="0.25">
      <c r="H3427" s="47">
        <v>79.965800000000002</v>
      </c>
      <c r="I3427" s="47">
        <v>13.571429999999999</v>
      </c>
      <c r="Z3427" s="15"/>
      <c r="AA3427" s="15"/>
    </row>
    <row r="3428" spans="8:27" x14ac:dyDescent="0.25">
      <c r="H3428" s="47">
        <v>79.9863</v>
      </c>
      <c r="I3428" s="47">
        <v>13.88571</v>
      </c>
      <c r="Z3428" s="15"/>
      <c r="AA3428" s="15"/>
    </row>
    <row r="3429" spans="8:27" x14ac:dyDescent="0.25">
      <c r="H3429" s="47">
        <v>80.006699999999995</v>
      </c>
      <c r="I3429" s="47">
        <v>14.62857</v>
      </c>
      <c r="Z3429" s="15"/>
      <c r="AA3429" s="15"/>
    </row>
    <row r="3430" spans="8:27" x14ac:dyDescent="0.25">
      <c r="Z3430" s="15"/>
      <c r="AA3430" s="15"/>
    </row>
  </sheetData>
  <mergeCells count="8">
    <mergeCell ref="Z2:AA2"/>
    <mergeCell ref="L3:N3"/>
    <mergeCell ref="P3:R3"/>
    <mergeCell ref="V2:X2"/>
    <mergeCell ref="B2:E2"/>
    <mergeCell ref="H2:I2"/>
    <mergeCell ref="L2:R2"/>
    <mergeCell ref="T2:U2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B1F2-16BF-4DE4-81F2-5BAD773E7BFD}">
  <dimension ref="B3:R3738"/>
  <sheetViews>
    <sheetView zoomScale="40" zoomScaleNormal="40" workbookViewId="0">
      <selection activeCell="E12" sqref="E12"/>
    </sheetView>
  </sheetViews>
  <sheetFormatPr defaultRowHeight="13.8" x14ac:dyDescent="0.25"/>
  <cols>
    <col min="2" max="2" width="14.21875" customWidth="1"/>
    <col min="3" max="3" width="23" customWidth="1"/>
    <col min="4" max="4" width="29" customWidth="1"/>
    <col min="5" max="5" width="13.6640625" customWidth="1"/>
    <col min="6" max="6" width="21.33203125" style="14" customWidth="1"/>
    <col min="7" max="7" width="17.33203125" style="14" customWidth="1"/>
    <col min="8" max="8" width="20.109375" style="14" customWidth="1"/>
    <col min="9" max="9" width="15.33203125" style="14" customWidth="1"/>
    <col min="10" max="12" width="8.88671875" style="14"/>
    <col min="13" max="13" width="13.77734375" style="14" customWidth="1"/>
    <col min="14" max="14" width="12.6640625" style="14" customWidth="1"/>
    <col min="15" max="16" width="8.88671875" style="14"/>
    <col min="17" max="17" width="14.109375" style="14" customWidth="1"/>
    <col min="18" max="18" width="13.33203125" style="14" customWidth="1"/>
    <col min="21" max="21" width="17.44140625" customWidth="1"/>
    <col min="22" max="22" width="11.77734375" customWidth="1"/>
  </cols>
  <sheetData>
    <row r="3" spans="2:18" x14ac:dyDescent="0.25">
      <c r="B3" s="125" t="s">
        <v>376</v>
      </c>
      <c r="C3" s="125"/>
      <c r="D3" s="125"/>
      <c r="E3" s="21"/>
      <c r="F3" s="125" t="s">
        <v>377</v>
      </c>
      <c r="G3" s="125"/>
      <c r="H3" s="125"/>
      <c r="I3" s="125"/>
      <c r="K3" s="125" t="s">
        <v>378</v>
      </c>
      <c r="L3" s="125"/>
      <c r="M3" s="125"/>
      <c r="N3" s="125"/>
      <c r="O3" s="21"/>
      <c r="P3" s="21"/>
      <c r="Q3" s="138" t="s">
        <v>379</v>
      </c>
      <c r="R3" s="138"/>
    </row>
    <row r="4" spans="2:18" x14ac:dyDescent="0.25">
      <c r="B4" s="3" t="s">
        <v>115</v>
      </c>
      <c r="C4" s="3" t="s">
        <v>113</v>
      </c>
      <c r="D4" s="3" t="s">
        <v>114</v>
      </c>
      <c r="F4" s="113" t="s">
        <v>281</v>
      </c>
      <c r="G4" s="115"/>
      <c r="H4" s="113" t="s">
        <v>282</v>
      </c>
      <c r="I4" s="115"/>
      <c r="K4" s="47" t="s">
        <v>116</v>
      </c>
      <c r="L4" s="47" t="s">
        <v>118</v>
      </c>
      <c r="Q4" s="47" t="s">
        <v>68</v>
      </c>
      <c r="R4" s="47">
        <v>-14.1</v>
      </c>
    </row>
    <row r="5" spans="2:18" x14ac:dyDescent="0.25">
      <c r="B5" s="3">
        <v>200</v>
      </c>
      <c r="C5" s="3">
        <v>3.1030000000000002</v>
      </c>
      <c r="D5" s="3">
        <v>3.262</v>
      </c>
      <c r="F5" s="47" t="s">
        <v>284</v>
      </c>
      <c r="G5" s="47" t="s">
        <v>283</v>
      </c>
      <c r="H5" s="47" t="s">
        <v>284</v>
      </c>
      <c r="I5" s="47" t="s">
        <v>283</v>
      </c>
      <c r="K5" s="47">
        <v>0.4</v>
      </c>
      <c r="L5" s="47">
        <v>0</v>
      </c>
      <c r="M5" s="47" t="s">
        <v>68</v>
      </c>
      <c r="N5" s="47">
        <v>10.099539999999999</v>
      </c>
      <c r="Q5" s="47" t="s">
        <v>69</v>
      </c>
      <c r="R5" s="47">
        <v>-14.2</v>
      </c>
    </row>
    <row r="6" spans="2:18" x14ac:dyDescent="0.25">
      <c r="B6" s="3">
        <v>202</v>
      </c>
      <c r="C6" s="3">
        <v>3.38</v>
      </c>
      <c r="D6" s="3">
        <v>4.415</v>
      </c>
      <c r="F6" s="47">
        <v>400</v>
      </c>
      <c r="G6" s="47">
        <v>68.921509999999998</v>
      </c>
      <c r="H6" s="47">
        <v>400</v>
      </c>
      <c r="I6" s="47">
        <v>0</v>
      </c>
      <c r="K6" s="47">
        <v>0.46322999999999998</v>
      </c>
      <c r="L6" s="47">
        <v>0</v>
      </c>
      <c r="M6" s="47" t="s">
        <v>69</v>
      </c>
      <c r="N6" s="47">
        <v>10.099539999999999</v>
      </c>
      <c r="Q6" s="47" t="s">
        <v>70</v>
      </c>
      <c r="R6" s="47">
        <v>-13.8</v>
      </c>
    </row>
    <row r="7" spans="2:18" x14ac:dyDescent="0.25">
      <c r="B7" s="3">
        <v>204</v>
      </c>
      <c r="C7" s="3">
        <v>3.53</v>
      </c>
      <c r="D7" s="3">
        <v>3.1840000000000002</v>
      </c>
      <c r="F7" s="47">
        <v>400.96427999999997</v>
      </c>
      <c r="G7" s="47">
        <v>69.097859999999997</v>
      </c>
      <c r="H7" s="47">
        <v>400.96427999999997</v>
      </c>
      <c r="I7" s="47">
        <v>0.23180999999999999</v>
      </c>
      <c r="K7" s="47">
        <v>0.53646000000000005</v>
      </c>
      <c r="L7" s="47">
        <v>0</v>
      </c>
      <c r="M7" s="47" t="s">
        <v>70</v>
      </c>
      <c r="N7" s="47">
        <v>8.7209400000000006</v>
      </c>
      <c r="Q7" s="23" t="s">
        <v>271</v>
      </c>
      <c r="R7" s="47">
        <f>AVERAGE(R4:R6)</f>
        <v>-14.033333333333331</v>
      </c>
    </row>
    <row r="8" spans="2:18" x14ac:dyDescent="0.25">
      <c r="B8" s="3">
        <v>206</v>
      </c>
      <c r="C8" s="3">
        <v>3.48</v>
      </c>
      <c r="D8" s="3">
        <v>10</v>
      </c>
      <c r="F8" s="47">
        <v>401.92854999999997</v>
      </c>
      <c r="G8" s="47">
        <v>69.256810000000002</v>
      </c>
      <c r="H8" s="47">
        <v>401.92854999999997</v>
      </c>
      <c r="I8" s="47">
        <v>0.44680999999999998</v>
      </c>
      <c r="K8" s="47">
        <v>0.62126000000000003</v>
      </c>
      <c r="L8" s="47">
        <v>0</v>
      </c>
      <c r="M8" s="47" t="s">
        <v>271</v>
      </c>
      <c r="N8" s="47">
        <f>AVERAGE(N5:N7)</f>
        <v>9.6400066666666664</v>
      </c>
      <c r="Q8" s="23" t="s">
        <v>257</v>
      </c>
      <c r="R8" s="47">
        <f>STDEV(R4:R6)</f>
        <v>0.20816659994661252</v>
      </c>
    </row>
    <row r="9" spans="2:18" x14ac:dyDescent="0.25">
      <c r="B9" s="3">
        <v>208</v>
      </c>
      <c r="C9" s="3">
        <v>3.5470000000000002</v>
      </c>
      <c r="D9" s="3">
        <v>3.5720000000000001</v>
      </c>
      <c r="F9" s="47">
        <v>402.89283</v>
      </c>
      <c r="G9" s="47">
        <v>69.383179999999996</v>
      </c>
      <c r="H9" s="47">
        <v>402.89283</v>
      </c>
      <c r="I9" s="47">
        <v>0.61799000000000004</v>
      </c>
      <c r="K9" s="47">
        <v>0.71947000000000005</v>
      </c>
      <c r="L9" s="47">
        <v>0</v>
      </c>
      <c r="M9" s="47" t="s">
        <v>257</v>
      </c>
      <c r="N9" s="47">
        <f>STDEV(N5:N7)</f>
        <v>0.79593508110481737</v>
      </c>
    </row>
    <row r="10" spans="2:18" x14ac:dyDescent="0.25">
      <c r="B10" s="3">
        <v>210</v>
      </c>
      <c r="C10" s="3">
        <v>3.8250000000000002</v>
      </c>
      <c r="D10" s="3">
        <v>10</v>
      </c>
      <c r="F10" s="47">
        <v>403.85710999999998</v>
      </c>
      <c r="G10" s="47">
        <v>69.471549999999993</v>
      </c>
      <c r="H10" s="47">
        <v>403.85710999999998</v>
      </c>
      <c r="I10" s="47">
        <v>0.73287000000000002</v>
      </c>
      <c r="K10" s="47">
        <v>0.83320000000000005</v>
      </c>
      <c r="L10" s="47">
        <v>0</v>
      </c>
    </row>
    <row r="11" spans="2:18" x14ac:dyDescent="0.25">
      <c r="B11" s="3">
        <v>212</v>
      </c>
      <c r="C11" s="3">
        <v>3.6389999999999998</v>
      </c>
      <c r="D11" s="3">
        <v>3.629</v>
      </c>
      <c r="F11" s="47">
        <v>404.82137999999998</v>
      </c>
      <c r="G11" s="47">
        <v>69.523979999999995</v>
      </c>
      <c r="H11" s="47">
        <v>404.82137999999998</v>
      </c>
      <c r="I11" s="47">
        <v>0.79230999999999996</v>
      </c>
      <c r="K11" s="47">
        <v>0.96492</v>
      </c>
      <c r="L11" s="47">
        <v>0</v>
      </c>
    </row>
    <row r="12" spans="2:18" x14ac:dyDescent="0.25">
      <c r="B12" s="3">
        <v>214</v>
      </c>
      <c r="C12" s="3">
        <v>3.7589999999999999</v>
      </c>
      <c r="D12" s="3">
        <v>10</v>
      </c>
      <c r="F12" s="47">
        <v>405.78566000000001</v>
      </c>
      <c r="G12" s="47">
        <v>69.547499999999999</v>
      </c>
      <c r="H12" s="47">
        <v>405.78566000000001</v>
      </c>
      <c r="I12" s="47">
        <v>0.80769000000000002</v>
      </c>
      <c r="K12" s="47">
        <v>1.1174500000000001</v>
      </c>
      <c r="L12" s="47">
        <v>0</v>
      </c>
    </row>
    <row r="13" spans="2:18" x14ac:dyDescent="0.25">
      <c r="B13" s="3">
        <v>216</v>
      </c>
      <c r="C13" s="3">
        <v>3.3029999999999999</v>
      </c>
      <c r="D13" s="3">
        <v>3.6549999999999998</v>
      </c>
      <c r="F13" s="47">
        <v>406.74993999999998</v>
      </c>
      <c r="G13" s="47">
        <v>69.551400000000001</v>
      </c>
      <c r="H13" s="47">
        <v>406.74993999999998</v>
      </c>
      <c r="I13" s="47">
        <v>0.79688000000000003</v>
      </c>
      <c r="K13" s="47">
        <v>1.29409</v>
      </c>
      <c r="L13" s="47">
        <v>0</v>
      </c>
    </row>
    <row r="14" spans="2:18" x14ac:dyDescent="0.25">
      <c r="B14" s="3">
        <v>218</v>
      </c>
      <c r="C14" s="3">
        <v>3.1259999999999999</v>
      </c>
      <c r="D14" s="3">
        <v>10</v>
      </c>
      <c r="F14" s="47">
        <v>407.71422000000001</v>
      </c>
      <c r="G14" s="47">
        <v>69.544330000000002</v>
      </c>
      <c r="H14" s="47">
        <v>407.71422000000001</v>
      </c>
      <c r="I14" s="47">
        <v>0.77873999999999999</v>
      </c>
      <c r="K14" s="47">
        <v>1.4986600000000001</v>
      </c>
      <c r="L14" s="47">
        <v>0</v>
      </c>
    </row>
    <row r="15" spans="2:18" x14ac:dyDescent="0.25">
      <c r="B15" s="3">
        <v>220</v>
      </c>
      <c r="C15" s="3">
        <v>2.8239999999999998</v>
      </c>
      <c r="D15" s="3">
        <v>3.6419999999999999</v>
      </c>
      <c r="F15" s="47">
        <v>408.67849000000001</v>
      </c>
      <c r="G15" s="47">
        <v>69.531769999999995</v>
      </c>
      <c r="H15" s="47">
        <v>408.67849000000001</v>
      </c>
      <c r="I15" s="47">
        <v>0.76737</v>
      </c>
      <c r="K15" s="47">
        <v>1.7355700000000001</v>
      </c>
      <c r="L15" s="47">
        <v>0</v>
      </c>
    </row>
    <row r="16" spans="2:18" x14ac:dyDescent="0.25">
      <c r="B16" s="3">
        <v>222</v>
      </c>
      <c r="C16" s="3">
        <v>2.6070000000000002</v>
      </c>
      <c r="D16" s="3">
        <v>4.1319999999999997</v>
      </c>
      <c r="F16" s="47">
        <v>409.64276999999998</v>
      </c>
      <c r="G16" s="47">
        <v>69.514529999999993</v>
      </c>
      <c r="H16" s="47">
        <v>409.64276999999998</v>
      </c>
      <c r="I16" s="47">
        <v>0.76754</v>
      </c>
      <c r="K16" s="47">
        <v>2.0099300000000002</v>
      </c>
      <c r="L16" s="47">
        <v>0</v>
      </c>
    </row>
    <row r="17" spans="2:12" x14ac:dyDescent="0.25">
      <c r="B17" s="3">
        <v>224</v>
      </c>
      <c r="C17" s="3">
        <v>2.38</v>
      </c>
      <c r="D17" s="3">
        <v>3.645</v>
      </c>
      <c r="F17" s="47">
        <v>410.60705000000002</v>
      </c>
      <c r="G17" s="47">
        <v>69.488990000000001</v>
      </c>
      <c r="H17" s="47">
        <v>410.60705000000002</v>
      </c>
      <c r="I17" s="47">
        <v>0.77285000000000004</v>
      </c>
      <c r="K17" s="47">
        <v>2.3276599999999998</v>
      </c>
      <c r="L17" s="47">
        <v>0</v>
      </c>
    </row>
    <row r="18" spans="2:12" x14ac:dyDescent="0.25">
      <c r="B18" s="3">
        <v>226</v>
      </c>
      <c r="C18" s="3">
        <v>2.218</v>
      </c>
      <c r="D18" s="3">
        <v>4.016</v>
      </c>
      <c r="F18" s="47">
        <v>411.57132000000001</v>
      </c>
      <c r="G18" s="47">
        <v>69.448800000000006</v>
      </c>
      <c r="H18" s="47">
        <v>411.57132000000001</v>
      </c>
      <c r="I18" s="47">
        <v>0.76698999999999995</v>
      </c>
      <c r="K18" s="47">
        <v>2.6956099999999998</v>
      </c>
      <c r="L18" s="47">
        <v>0</v>
      </c>
    </row>
    <row r="19" spans="2:12" x14ac:dyDescent="0.25">
      <c r="B19" s="3">
        <v>228</v>
      </c>
      <c r="C19" s="3">
        <v>2.0590000000000002</v>
      </c>
      <c r="D19" s="3">
        <v>3.5409999999999999</v>
      </c>
      <c r="F19" s="47">
        <v>412.53559999999999</v>
      </c>
      <c r="G19" s="47">
        <v>69.387060000000005</v>
      </c>
      <c r="H19" s="47">
        <v>412.53559999999999</v>
      </c>
      <c r="I19" s="47">
        <v>0.72794999999999999</v>
      </c>
      <c r="K19" s="47">
        <v>3.1217299999999999</v>
      </c>
      <c r="L19" s="47">
        <v>0</v>
      </c>
    </row>
    <row r="20" spans="2:12" x14ac:dyDescent="0.25">
      <c r="B20" s="3">
        <v>230</v>
      </c>
      <c r="C20" s="3">
        <v>1.9390000000000001</v>
      </c>
      <c r="D20" s="3">
        <v>3.673</v>
      </c>
      <c r="F20" s="47">
        <v>413.49988000000002</v>
      </c>
      <c r="G20" s="47">
        <v>69.298410000000004</v>
      </c>
      <c r="H20" s="47">
        <v>413.49988000000002</v>
      </c>
      <c r="I20" s="47">
        <v>0.6341</v>
      </c>
      <c r="K20" s="47">
        <v>3.6152099999999998</v>
      </c>
      <c r="L20" s="47">
        <v>0</v>
      </c>
    </row>
    <row r="21" spans="2:12" x14ac:dyDescent="0.25">
      <c r="B21" s="3">
        <v>232</v>
      </c>
      <c r="C21" s="3">
        <v>1.835</v>
      </c>
      <c r="D21" s="3">
        <v>3.3959999999999999</v>
      </c>
      <c r="F21" s="47">
        <v>414.46415000000002</v>
      </c>
      <c r="G21" s="47">
        <v>69.180610000000001</v>
      </c>
      <c r="H21" s="47">
        <v>414.46415000000002</v>
      </c>
      <c r="I21" s="47">
        <v>0.47116000000000002</v>
      </c>
      <c r="K21" s="47">
        <v>4.1867000000000001</v>
      </c>
      <c r="L21" s="47">
        <v>0</v>
      </c>
    </row>
    <row r="22" spans="2:12" x14ac:dyDescent="0.25">
      <c r="B22" s="3">
        <v>234</v>
      </c>
      <c r="C22" s="3">
        <v>1.764</v>
      </c>
      <c r="D22" s="3">
        <v>3.5529999999999999</v>
      </c>
      <c r="F22" s="47">
        <v>415.42842999999999</v>
      </c>
      <c r="G22" s="47">
        <v>69.036109999999994</v>
      </c>
      <c r="H22" s="47">
        <v>415.42842999999999</v>
      </c>
      <c r="I22" s="47">
        <v>0.23938000000000001</v>
      </c>
      <c r="K22" s="47">
        <v>4.8485300000000002</v>
      </c>
      <c r="L22" s="47">
        <v>0</v>
      </c>
    </row>
    <row r="23" spans="2:12" x14ac:dyDescent="0.25">
      <c r="B23" s="3">
        <v>236</v>
      </c>
      <c r="C23" s="3">
        <v>1.71</v>
      </c>
      <c r="D23" s="3">
        <v>3.3370000000000002</v>
      </c>
      <c r="F23" s="47">
        <v>416.39271000000002</v>
      </c>
      <c r="G23" s="47">
        <v>68.873760000000004</v>
      </c>
      <c r="H23" s="47">
        <v>416.39271000000002</v>
      </c>
      <c r="I23" s="47">
        <v>-4.018E-2</v>
      </c>
      <c r="K23" s="47">
        <v>5.6149899999999997</v>
      </c>
      <c r="L23" s="47">
        <v>0</v>
      </c>
    </row>
    <row r="24" spans="2:12" x14ac:dyDescent="0.25">
      <c r="B24" s="3">
        <v>238</v>
      </c>
      <c r="C24" s="3">
        <v>1.6679999999999999</v>
      </c>
      <c r="D24" s="3">
        <v>3.3450000000000002</v>
      </c>
      <c r="F24" s="47">
        <v>417.35698000000002</v>
      </c>
      <c r="G24" s="47">
        <v>68.709569999999999</v>
      </c>
      <c r="H24" s="47">
        <v>417.35698000000002</v>
      </c>
      <c r="I24" s="47">
        <v>-0.32379999999999998</v>
      </c>
      <c r="K24" s="47">
        <v>6.5026000000000002</v>
      </c>
      <c r="L24" s="47">
        <v>0</v>
      </c>
    </row>
    <row r="25" spans="2:12" x14ac:dyDescent="0.25">
      <c r="B25" s="3">
        <v>240</v>
      </c>
      <c r="C25" s="3">
        <v>1.629</v>
      </c>
      <c r="D25" s="3">
        <v>3.23</v>
      </c>
      <c r="F25" s="47">
        <v>418.32126</v>
      </c>
      <c r="G25" s="47">
        <v>68.564179999999993</v>
      </c>
      <c r="H25" s="47">
        <v>418.32126</v>
      </c>
      <c r="I25" s="47">
        <v>-0.55383000000000004</v>
      </c>
      <c r="K25" s="47">
        <v>7.5305200000000001</v>
      </c>
      <c r="L25" s="47">
        <v>7.9765899999999998</v>
      </c>
    </row>
    <row r="26" spans="2:12" x14ac:dyDescent="0.25">
      <c r="B26" s="3">
        <v>242</v>
      </c>
      <c r="C26" s="3">
        <v>1.5960000000000001</v>
      </c>
      <c r="D26" s="3">
        <v>3.2240000000000002</v>
      </c>
      <c r="F26" s="47">
        <v>419.28554000000003</v>
      </c>
      <c r="G26" s="47">
        <v>68.455719999999999</v>
      </c>
      <c r="H26" s="47">
        <v>419.28554000000003</v>
      </c>
      <c r="I26" s="47">
        <v>-0.68049000000000004</v>
      </c>
      <c r="K26" s="47">
        <v>8.7209400000000006</v>
      </c>
      <c r="L26" s="47">
        <v>28.569220000000001</v>
      </c>
    </row>
    <row r="27" spans="2:12" x14ac:dyDescent="0.25">
      <c r="B27" s="3">
        <v>244</v>
      </c>
      <c r="C27" s="3">
        <v>1.571</v>
      </c>
      <c r="D27" s="3">
        <v>3.1240000000000001</v>
      </c>
      <c r="F27" s="47">
        <v>420.24981000000002</v>
      </c>
      <c r="G27" s="47">
        <v>68.391499999999994</v>
      </c>
      <c r="H27" s="47">
        <v>420.24981000000002</v>
      </c>
      <c r="I27" s="47">
        <v>-0.68564000000000003</v>
      </c>
      <c r="K27" s="47">
        <v>10.099539999999999</v>
      </c>
      <c r="L27" s="47">
        <v>37.543170000000003</v>
      </c>
    </row>
    <row r="28" spans="2:12" x14ac:dyDescent="0.25">
      <c r="B28" s="3">
        <v>246</v>
      </c>
      <c r="C28" s="3">
        <v>1.5469999999999999</v>
      </c>
      <c r="D28" s="3">
        <v>3.1080000000000001</v>
      </c>
      <c r="F28" s="47">
        <v>421.21409</v>
      </c>
      <c r="G28" s="47">
        <v>68.365399999999994</v>
      </c>
      <c r="H28" s="47">
        <v>421.21409</v>
      </c>
      <c r="I28" s="47">
        <v>-0.58962000000000003</v>
      </c>
      <c r="K28" s="47">
        <v>11.696070000000001</v>
      </c>
      <c r="L28" s="47">
        <v>21.35792</v>
      </c>
    </row>
    <row r="29" spans="2:12" x14ac:dyDescent="0.25">
      <c r="B29" s="3">
        <v>248</v>
      </c>
      <c r="C29" s="3">
        <v>1.5289999999999999</v>
      </c>
      <c r="D29" s="3">
        <v>3.0219999999999998</v>
      </c>
      <c r="F29" s="47">
        <v>422.17836999999997</v>
      </c>
      <c r="G29" s="47">
        <v>68.363129999999998</v>
      </c>
      <c r="H29" s="47">
        <v>422.17836999999997</v>
      </c>
      <c r="I29" s="47">
        <v>-0.43569000000000002</v>
      </c>
      <c r="K29" s="47">
        <v>13.544980000000001</v>
      </c>
      <c r="L29" s="47">
        <v>4.4802400000000002</v>
      </c>
    </row>
    <row r="30" spans="2:12" x14ac:dyDescent="0.25">
      <c r="B30" s="3">
        <v>250</v>
      </c>
      <c r="C30" s="3">
        <v>1.51</v>
      </c>
      <c r="D30" s="3">
        <v>3.0230000000000001</v>
      </c>
      <c r="F30" s="47">
        <v>423.14263999999997</v>
      </c>
      <c r="G30" s="47">
        <v>68.370459999999994</v>
      </c>
      <c r="H30" s="47">
        <v>423.14263999999997</v>
      </c>
      <c r="I30" s="47">
        <v>-0.26694000000000001</v>
      </c>
      <c r="K30" s="47">
        <v>15.686159999999999</v>
      </c>
      <c r="L30" s="47">
        <v>7.2859999999999994E-2</v>
      </c>
    </row>
    <row r="31" spans="2:12" x14ac:dyDescent="0.25">
      <c r="B31" s="3">
        <v>252</v>
      </c>
      <c r="C31" s="3">
        <v>1.4870000000000001</v>
      </c>
      <c r="D31" s="3">
        <v>2.931</v>
      </c>
      <c r="F31" s="47">
        <v>424.10692</v>
      </c>
      <c r="G31" s="47">
        <v>68.378290000000007</v>
      </c>
      <c r="H31" s="47">
        <v>424.10692</v>
      </c>
      <c r="I31" s="47">
        <v>-0.11204</v>
      </c>
      <c r="K31" s="47">
        <v>18.16581</v>
      </c>
      <c r="L31" s="47">
        <v>0</v>
      </c>
    </row>
    <row r="32" spans="2:12" x14ac:dyDescent="0.25">
      <c r="B32" s="3">
        <v>254</v>
      </c>
      <c r="C32" s="3">
        <v>1.4730000000000001</v>
      </c>
      <c r="D32" s="3">
        <v>2.9279999999999999</v>
      </c>
      <c r="F32" s="47">
        <v>425.07119999999998</v>
      </c>
      <c r="G32" s="47">
        <v>68.38297</v>
      </c>
      <c r="H32" s="47">
        <v>425.07119999999998</v>
      </c>
      <c r="I32" s="47">
        <v>1.652E-2</v>
      </c>
      <c r="K32" s="47">
        <v>21.03745</v>
      </c>
      <c r="L32" s="47">
        <v>0</v>
      </c>
    </row>
    <row r="33" spans="2:12" x14ac:dyDescent="0.25">
      <c r="B33" s="3">
        <v>256</v>
      </c>
      <c r="C33" s="3">
        <v>1.454</v>
      </c>
      <c r="D33" s="3">
        <v>2.8759999999999999</v>
      </c>
      <c r="F33" s="47">
        <v>426.03548000000001</v>
      </c>
      <c r="G33" s="47">
        <v>68.383960000000002</v>
      </c>
      <c r="H33" s="47">
        <v>426.03548000000001</v>
      </c>
      <c r="I33" s="47">
        <v>0.11704000000000001</v>
      </c>
      <c r="K33" s="47">
        <v>24.363029999999998</v>
      </c>
      <c r="L33" s="47">
        <v>0</v>
      </c>
    </row>
    <row r="34" spans="2:12" x14ac:dyDescent="0.25">
      <c r="B34" s="3">
        <v>258</v>
      </c>
      <c r="C34" s="3">
        <v>1.4319999999999999</v>
      </c>
      <c r="D34" s="3">
        <v>2.8090000000000002</v>
      </c>
      <c r="F34" s="47">
        <v>426.99975000000001</v>
      </c>
      <c r="G34" s="47">
        <v>68.381159999999994</v>
      </c>
      <c r="H34" s="47">
        <v>426.99975000000001</v>
      </c>
      <c r="I34" s="47">
        <v>0.19203000000000001</v>
      </c>
      <c r="K34" s="47">
        <v>28.214320000000001</v>
      </c>
      <c r="L34" s="47">
        <v>0</v>
      </c>
    </row>
    <row r="35" spans="2:12" x14ac:dyDescent="0.25">
      <c r="B35" s="3">
        <v>260</v>
      </c>
      <c r="C35" s="3">
        <v>1.4179999999999999</v>
      </c>
      <c r="D35" s="3">
        <v>2.762</v>
      </c>
      <c r="F35" s="47">
        <v>427.96402999999998</v>
      </c>
      <c r="G35" s="47">
        <v>68.373589999999993</v>
      </c>
      <c r="H35" s="47">
        <v>427.96402999999998</v>
      </c>
      <c r="I35" s="47">
        <v>0.24378</v>
      </c>
      <c r="K35" s="47">
        <v>32.674419999999998</v>
      </c>
      <c r="L35" s="47">
        <v>0</v>
      </c>
    </row>
    <row r="36" spans="2:12" x14ac:dyDescent="0.25">
      <c r="B36" s="3">
        <v>262</v>
      </c>
      <c r="C36" s="3">
        <v>1.399</v>
      </c>
      <c r="D36" s="3">
        <v>2.7429999999999999</v>
      </c>
      <c r="F36" s="47">
        <v>428.92831000000001</v>
      </c>
      <c r="G36" s="47">
        <v>68.359679999999997</v>
      </c>
      <c r="H36" s="47">
        <v>428.92831000000001</v>
      </c>
      <c r="I36" s="47">
        <v>0.27300999999999997</v>
      </c>
      <c r="K36" s="47">
        <v>37.839559999999999</v>
      </c>
      <c r="L36" s="47">
        <v>0</v>
      </c>
    </row>
    <row r="37" spans="2:12" x14ac:dyDescent="0.25">
      <c r="B37" s="3">
        <v>264</v>
      </c>
      <c r="C37" s="3">
        <v>1.3759999999999999</v>
      </c>
      <c r="D37" s="3">
        <v>2.68</v>
      </c>
      <c r="F37" s="47">
        <v>429.89258000000001</v>
      </c>
      <c r="G37" s="47">
        <v>68.338419999999999</v>
      </c>
      <c r="H37" s="47">
        <v>429.89258000000001</v>
      </c>
      <c r="I37" s="47">
        <v>0.27975</v>
      </c>
      <c r="K37" s="47">
        <v>43.821210000000001</v>
      </c>
      <c r="L37" s="47">
        <v>0</v>
      </c>
    </row>
    <row r="38" spans="2:12" x14ac:dyDescent="0.25">
      <c r="B38" s="3">
        <v>266</v>
      </c>
      <c r="C38" s="3">
        <v>1.36</v>
      </c>
      <c r="D38" s="3">
        <v>2.6539999999999999</v>
      </c>
      <c r="F38" s="47">
        <v>430.85685999999998</v>
      </c>
      <c r="G38" s="47">
        <v>68.31044</v>
      </c>
      <c r="H38" s="47">
        <v>430.85685999999998</v>
      </c>
      <c r="I38" s="47">
        <v>0.26496999999999998</v>
      </c>
      <c r="K38" s="47">
        <v>50.748429999999999</v>
      </c>
      <c r="L38" s="47">
        <v>0</v>
      </c>
    </row>
    <row r="39" spans="2:12" x14ac:dyDescent="0.25">
      <c r="B39" s="3">
        <v>268</v>
      </c>
      <c r="C39" s="3">
        <v>1.347</v>
      </c>
      <c r="D39" s="3">
        <v>2.6190000000000002</v>
      </c>
      <c r="F39" s="47">
        <v>431.82114000000001</v>
      </c>
      <c r="G39" s="47">
        <v>68.278149999999997</v>
      </c>
      <c r="H39" s="47">
        <v>431.82114000000001</v>
      </c>
      <c r="I39" s="47">
        <v>0.23152</v>
      </c>
      <c r="K39" s="47">
        <v>58.770699999999998</v>
      </c>
      <c r="L39" s="47">
        <v>0</v>
      </c>
    </row>
    <row r="40" spans="2:12" x14ac:dyDescent="0.25">
      <c r="B40" s="3">
        <v>270</v>
      </c>
      <c r="C40" s="3">
        <v>1.325</v>
      </c>
      <c r="D40" s="3">
        <v>2.5990000000000002</v>
      </c>
      <c r="F40" s="47">
        <v>432.78541000000001</v>
      </c>
      <c r="G40" s="47">
        <v>68.24512</v>
      </c>
      <c r="H40" s="47">
        <v>432.78541000000001</v>
      </c>
      <c r="I40" s="47">
        <v>0.18421000000000001</v>
      </c>
      <c r="K40" s="47">
        <v>68.061130000000006</v>
      </c>
      <c r="L40" s="47">
        <v>0</v>
      </c>
    </row>
    <row r="41" spans="2:12" x14ac:dyDescent="0.25">
      <c r="B41" s="3">
        <v>272</v>
      </c>
      <c r="C41" s="3">
        <v>1.3049999999999999</v>
      </c>
      <c r="D41" s="3">
        <v>2.5470000000000002</v>
      </c>
      <c r="F41" s="47">
        <v>433.74968999999999</v>
      </c>
      <c r="G41" s="47">
        <v>68.214950000000002</v>
      </c>
      <c r="H41" s="47">
        <v>433.74968999999999</v>
      </c>
      <c r="I41" s="47">
        <v>0.12892000000000001</v>
      </c>
      <c r="K41" s="47">
        <v>78.820179999999993</v>
      </c>
      <c r="L41" s="47">
        <v>0</v>
      </c>
    </row>
    <row r="42" spans="2:12" x14ac:dyDescent="0.25">
      <c r="B42" s="3">
        <v>274</v>
      </c>
      <c r="C42" s="3">
        <v>1.292</v>
      </c>
      <c r="D42" s="3">
        <v>2.54</v>
      </c>
      <c r="F42" s="47">
        <v>434.71397000000002</v>
      </c>
      <c r="G42" s="47">
        <v>68.190479999999994</v>
      </c>
      <c r="H42" s="47">
        <v>434.71397000000002</v>
      </c>
      <c r="I42" s="47">
        <v>7.1360000000000007E-2</v>
      </c>
      <c r="K42" s="47">
        <v>91.280010000000004</v>
      </c>
      <c r="L42" s="47">
        <v>0</v>
      </c>
    </row>
    <row r="43" spans="2:12" x14ac:dyDescent="0.25">
      <c r="B43" s="3">
        <v>276</v>
      </c>
      <c r="C43" s="3">
        <v>1.2789999999999999</v>
      </c>
      <c r="D43" s="3">
        <v>2.4990000000000001</v>
      </c>
      <c r="F43" s="47">
        <v>435.67824000000002</v>
      </c>
      <c r="G43" s="47">
        <v>68.173289999999994</v>
      </c>
      <c r="H43" s="47">
        <v>435.67824000000002</v>
      </c>
      <c r="I43" s="47">
        <v>1.5709999999999998E-2</v>
      </c>
      <c r="K43" s="47">
        <v>105.70947</v>
      </c>
      <c r="L43" s="47">
        <v>0</v>
      </c>
    </row>
    <row r="44" spans="2:12" x14ac:dyDescent="0.25">
      <c r="B44" s="3">
        <v>278</v>
      </c>
      <c r="C44" s="3">
        <v>1.2669999999999999</v>
      </c>
      <c r="D44" s="3">
        <v>2.4780000000000002</v>
      </c>
      <c r="F44" s="47">
        <v>436.64251999999999</v>
      </c>
      <c r="G44" s="47">
        <v>68.163839999999993</v>
      </c>
      <c r="H44" s="47">
        <v>436.64251999999999</v>
      </c>
      <c r="I44" s="47">
        <v>-3.61E-2</v>
      </c>
      <c r="K44" s="47">
        <v>122.41994</v>
      </c>
      <c r="L44" s="47">
        <v>0</v>
      </c>
    </row>
    <row r="45" spans="2:12" x14ac:dyDescent="0.25">
      <c r="B45" s="3">
        <v>280</v>
      </c>
      <c r="C45" s="3">
        <v>1.2490000000000001</v>
      </c>
      <c r="D45" s="3">
        <v>2.4489999999999998</v>
      </c>
      <c r="F45" s="47">
        <v>437.60680000000002</v>
      </c>
      <c r="G45" s="47">
        <v>68.162040000000005</v>
      </c>
      <c r="H45" s="47">
        <v>437.60680000000002</v>
      </c>
      <c r="I45" s="47">
        <v>-8.4279999999999994E-2</v>
      </c>
      <c r="K45" s="47">
        <v>141.77198999999999</v>
      </c>
      <c r="L45" s="48">
        <v>2.2553400000000001E-7</v>
      </c>
    </row>
    <row r="46" spans="2:12" x14ac:dyDescent="0.25">
      <c r="B46" s="3">
        <v>282</v>
      </c>
      <c r="C46" s="3">
        <v>1.238</v>
      </c>
      <c r="D46" s="3">
        <v>2.423</v>
      </c>
      <c r="F46" s="47">
        <v>438.57107000000002</v>
      </c>
      <c r="G46" s="47">
        <v>68.167990000000003</v>
      </c>
      <c r="H46" s="47">
        <v>438.57107000000002</v>
      </c>
      <c r="I46" s="47">
        <v>-0.12997</v>
      </c>
      <c r="K46" s="47">
        <v>164.1832</v>
      </c>
      <c r="L46" s="48">
        <v>6.5322200000000002E-7</v>
      </c>
    </row>
    <row r="47" spans="2:12" x14ac:dyDescent="0.25">
      <c r="B47" s="3">
        <v>284</v>
      </c>
      <c r="C47" s="3">
        <v>1.2290000000000001</v>
      </c>
      <c r="D47" s="3">
        <v>2.3879999999999999</v>
      </c>
      <c r="F47" s="47">
        <v>439.53534999999999</v>
      </c>
      <c r="G47" s="47">
        <v>68.182419999999993</v>
      </c>
      <c r="H47" s="47">
        <v>439.53534999999999</v>
      </c>
      <c r="I47" s="47">
        <v>-0.17358000000000001</v>
      </c>
      <c r="K47" s="47">
        <v>190.13713000000001</v>
      </c>
      <c r="L47" s="48">
        <v>6.8674399999999997E-7</v>
      </c>
    </row>
    <row r="48" spans="2:12" x14ac:dyDescent="0.25">
      <c r="B48" s="3">
        <v>286</v>
      </c>
      <c r="C48" s="3">
        <v>1.216</v>
      </c>
      <c r="D48" s="3">
        <v>2.3479999999999999</v>
      </c>
      <c r="F48" s="47">
        <v>440.49963000000002</v>
      </c>
      <c r="G48" s="47">
        <v>68.206639999999993</v>
      </c>
      <c r="H48" s="47">
        <v>440.49963000000002</v>
      </c>
      <c r="I48" s="47">
        <v>-0.21335000000000001</v>
      </c>
      <c r="K48" s="47">
        <v>220.19386</v>
      </c>
      <c r="L48" s="48">
        <v>3.15957E-7</v>
      </c>
    </row>
    <row r="49" spans="2:12" x14ac:dyDescent="0.25">
      <c r="B49" s="3">
        <v>288</v>
      </c>
      <c r="C49" s="3">
        <v>1.2050000000000001</v>
      </c>
      <c r="D49" s="3">
        <v>2.3239999999999998</v>
      </c>
      <c r="F49" s="47">
        <v>441.46390000000002</v>
      </c>
      <c r="G49" s="47">
        <v>68.241829999999993</v>
      </c>
      <c r="H49" s="47">
        <v>441.46390000000002</v>
      </c>
      <c r="I49" s="47">
        <v>-0.24510999999999999</v>
      </c>
      <c r="K49" s="47">
        <v>255.00193999999999</v>
      </c>
      <c r="L49" s="48">
        <v>5.6901400000000003E-8</v>
      </c>
    </row>
    <row r="50" spans="2:12" x14ac:dyDescent="0.25">
      <c r="B50" s="3">
        <v>290</v>
      </c>
      <c r="C50" s="3">
        <v>1.1950000000000001</v>
      </c>
      <c r="D50" s="3">
        <v>2.3050000000000002</v>
      </c>
      <c r="F50" s="47">
        <v>442.42818</v>
      </c>
      <c r="G50" s="47">
        <v>68.287949999999995</v>
      </c>
      <c r="H50" s="47">
        <v>442.42818</v>
      </c>
      <c r="I50" s="47">
        <v>-0.26354</v>
      </c>
      <c r="K50" s="47">
        <v>295.31243999999998</v>
      </c>
      <c r="L50" s="47">
        <v>0</v>
      </c>
    </row>
    <row r="51" spans="2:12" x14ac:dyDescent="0.25">
      <c r="B51" s="3">
        <v>292</v>
      </c>
      <c r="C51" s="3">
        <v>1.1839999999999999</v>
      </c>
      <c r="D51" s="3">
        <v>2.274</v>
      </c>
      <c r="F51" s="47">
        <v>443.39246000000003</v>
      </c>
      <c r="G51" s="47">
        <v>68.342939999999999</v>
      </c>
      <c r="H51" s="47">
        <v>443.39246000000003</v>
      </c>
      <c r="I51" s="47">
        <v>-0.26440999999999998</v>
      </c>
      <c r="K51" s="47">
        <v>341.99518</v>
      </c>
      <c r="L51" s="47">
        <v>0</v>
      </c>
    </row>
    <row r="52" spans="2:12" x14ac:dyDescent="0.25">
      <c r="B52" s="3">
        <v>294</v>
      </c>
      <c r="C52" s="3">
        <v>1.173</v>
      </c>
      <c r="D52" s="3">
        <v>2.2490000000000001</v>
      </c>
      <c r="F52" s="47">
        <v>444.35674</v>
      </c>
      <c r="G52" s="47">
        <v>68.402820000000006</v>
      </c>
      <c r="H52" s="47">
        <v>444.35674</v>
      </c>
      <c r="I52" s="47">
        <v>-0.24676999999999999</v>
      </c>
      <c r="K52" s="47">
        <v>396.05752999999999</v>
      </c>
      <c r="L52" s="47">
        <v>0</v>
      </c>
    </row>
    <row r="53" spans="2:12" x14ac:dyDescent="0.25">
      <c r="B53" s="3">
        <v>296</v>
      </c>
      <c r="C53" s="3">
        <v>1.161</v>
      </c>
      <c r="D53" s="3">
        <v>2.2170000000000001</v>
      </c>
      <c r="F53" s="47">
        <v>445.32101</v>
      </c>
      <c r="G53" s="47">
        <v>68.462739999999997</v>
      </c>
      <c r="H53" s="47">
        <v>445.32101</v>
      </c>
      <c r="I53" s="47">
        <v>-0.21381</v>
      </c>
      <c r="K53" s="47">
        <v>458.66595000000001</v>
      </c>
      <c r="L53" s="47">
        <v>0</v>
      </c>
    </row>
    <row r="54" spans="2:12" x14ac:dyDescent="0.25">
      <c r="B54" s="3">
        <v>298</v>
      </c>
      <c r="C54" s="3">
        <v>1.1559999999999999</v>
      </c>
      <c r="D54" s="3">
        <v>2.1880000000000002</v>
      </c>
      <c r="F54" s="47">
        <v>446.28528999999997</v>
      </c>
      <c r="G54" s="47">
        <v>68.518559999999994</v>
      </c>
      <c r="H54" s="47">
        <v>446.28528999999997</v>
      </c>
      <c r="I54" s="47">
        <v>-0.17193</v>
      </c>
      <c r="K54" s="47">
        <v>531.17151000000001</v>
      </c>
      <c r="L54" s="47">
        <v>0</v>
      </c>
    </row>
    <row r="55" spans="2:12" x14ac:dyDescent="0.25">
      <c r="B55" s="3">
        <v>300</v>
      </c>
      <c r="C55" s="3">
        <v>1.145</v>
      </c>
      <c r="D55" s="3">
        <v>2.153</v>
      </c>
      <c r="F55" s="47">
        <v>447.24957000000001</v>
      </c>
      <c r="G55" s="47">
        <v>68.567840000000004</v>
      </c>
      <c r="H55" s="47">
        <v>447.24957000000001</v>
      </c>
      <c r="I55" s="47">
        <v>-0.12858</v>
      </c>
      <c r="K55" s="47">
        <v>615.13867000000005</v>
      </c>
      <c r="L55" s="47">
        <v>0</v>
      </c>
    </row>
    <row r="56" spans="2:12" x14ac:dyDescent="0.25">
      <c r="B56" s="3">
        <v>302</v>
      </c>
      <c r="C56" s="3">
        <v>1.137</v>
      </c>
      <c r="D56" s="3">
        <v>2.1320000000000001</v>
      </c>
      <c r="F56" s="47">
        <v>448.21384</v>
      </c>
      <c r="G56" s="47">
        <v>68.609819999999999</v>
      </c>
      <c r="H56" s="47">
        <v>448.21384</v>
      </c>
      <c r="I56" s="47">
        <v>-9.0270000000000003E-2</v>
      </c>
      <c r="K56" s="47">
        <v>712.37932999999998</v>
      </c>
      <c r="L56" s="47">
        <v>0</v>
      </c>
    </row>
    <row r="57" spans="2:12" x14ac:dyDescent="0.25">
      <c r="B57" s="3">
        <v>304</v>
      </c>
      <c r="C57" s="3">
        <v>1.127</v>
      </c>
      <c r="D57" s="3">
        <v>2.105</v>
      </c>
      <c r="F57" s="47">
        <v>449.17811999999998</v>
      </c>
      <c r="G57" s="47">
        <v>68.644459999999995</v>
      </c>
      <c r="H57" s="47">
        <v>449.17811999999998</v>
      </c>
      <c r="I57" s="47">
        <v>-6.1580000000000003E-2</v>
      </c>
      <c r="K57" s="47">
        <v>824.99170000000004</v>
      </c>
      <c r="L57" s="47">
        <v>0</v>
      </c>
    </row>
    <row r="58" spans="2:12" x14ac:dyDescent="0.25">
      <c r="B58" s="3">
        <v>306</v>
      </c>
      <c r="C58" s="3">
        <v>1.129</v>
      </c>
      <c r="D58" s="3">
        <v>2.0819999999999999</v>
      </c>
      <c r="F58" s="47">
        <v>450.14240000000001</v>
      </c>
      <c r="G58" s="47">
        <v>68.671130000000005</v>
      </c>
      <c r="H58" s="47">
        <v>450.14240000000001</v>
      </c>
      <c r="I58" s="47">
        <v>-4.5449999999999997E-2</v>
      </c>
      <c r="K58" s="47">
        <v>955.40570000000002</v>
      </c>
      <c r="L58" s="47">
        <v>0</v>
      </c>
    </row>
    <row r="59" spans="2:12" x14ac:dyDescent="0.25">
      <c r="B59" s="3">
        <v>308</v>
      </c>
      <c r="C59" s="3">
        <v>1.1220000000000001</v>
      </c>
      <c r="D59" s="3">
        <v>2.0720000000000001</v>
      </c>
      <c r="F59" s="47">
        <v>451.10667000000001</v>
      </c>
      <c r="G59" s="47">
        <v>68.688000000000002</v>
      </c>
      <c r="H59" s="47">
        <v>451.10667000000001</v>
      </c>
      <c r="I59" s="47">
        <v>-4.4089999999999997E-2</v>
      </c>
      <c r="K59" s="47">
        <v>1106.43542</v>
      </c>
      <c r="L59" s="47">
        <v>0</v>
      </c>
    </row>
    <row r="60" spans="2:12" x14ac:dyDescent="0.25">
      <c r="B60" s="3">
        <v>310</v>
      </c>
      <c r="C60" s="3">
        <v>1.1100000000000001</v>
      </c>
      <c r="D60" s="3">
        <v>2.02</v>
      </c>
      <c r="F60" s="47">
        <v>452.07094999999998</v>
      </c>
      <c r="G60" s="47">
        <v>68.692620000000005</v>
      </c>
      <c r="H60" s="47">
        <v>452.07094999999998</v>
      </c>
      <c r="I60" s="47">
        <v>-5.9479999999999998E-2</v>
      </c>
      <c r="K60" s="47">
        <v>1281.3398400000001</v>
      </c>
      <c r="L60" s="47">
        <v>0</v>
      </c>
    </row>
    <row r="61" spans="2:12" x14ac:dyDescent="0.25">
      <c r="B61" s="3">
        <v>312</v>
      </c>
      <c r="C61" s="3">
        <v>1.105</v>
      </c>
      <c r="D61" s="3">
        <v>2.0019999999999998</v>
      </c>
      <c r="F61" s="47">
        <v>453.03523000000001</v>
      </c>
      <c r="G61" s="47">
        <v>68.683589999999995</v>
      </c>
      <c r="H61" s="47">
        <v>453.03523000000001</v>
      </c>
      <c r="I61" s="47">
        <v>-9.257E-2</v>
      </c>
      <c r="K61" s="47">
        <v>1483.8930700000001</v>
      </c>
      <c r="L61" s="48">
        <v>1.8878200000000001E-10</v>
      </c>
    </row>
    <row r="62" spans="2:12" x14ac:dyDescent="0.25">
      <c r="B62" s="3">
        <v>314</v>
      </c>
      <c r="C62" s="3">
        <v>1.0900000000000001</v>
      </c>
      <c r="D62" s="3">
        <v>1.9730000000000001</v>
      </c>
      <c r="F62" s="47">
        <v>453.99950000000001</v>
      </c>
      <c r="G62" s="47">
        <v>68.662520000000001</v>
      </c>
      <c r="H62" s="47">
        <v>453.99950000000001</v>
      </c>
      <c r="I62" s="47">
        <v>-0.14129</v>
      </c>
      <c r="K62" s="47">
        <v>1718.4657</v>
      </c>
      <c r="L62" s="48">
        <v>5.8686899999999995E-10</v>
      </c>
    </row>
    <row r="63" spans="2:12" x14ac:dyDescent="0.25">
      <c r="B63" s="3">
        <v>316</v>
      </c>
      <c r="C63" s="3">
        <v>1.087</v>
      </c>
      <c r="D63" s="3">
        <v>1.9610000000000001</v>
      </c>
      <c r="F63" s="47">
        <v>454.96377999999999</v>
      </c>
      <c r="G63" s="47">
        <v>68.635499999999993</v>
      </c>
      <c r="H63" s="47">
        <v>454.96377999999999</v>
      </c>
      <c r="I63" s="47">
        <v>-0.19842000000000001</v>
      </c>
      <c r="K63" s="47">
        <v>1990.1193800000001</v>
      </c>
      <c r="L63" s="48">
        <v>6.8872999999999996E-10</v>
      </c>
    </row>
    <row r="64" spans="2:12" x14ac:dyDescent="0.25">
      <c r="B64" s="3">
        <v>318</v>
      </c>
      <c r="C64" s="3">
        <v>1.0760000000000001</v>
      </c>
      <c r="D64" s="3">
        <v>1.92</v>
      </c>
      <c r="F64" s="47">
        <v>455.92806000000002</v>
      </c>
      <c r="G64" s="47">
        <v>68.612650000000002</v>
      </c>
      <c r="H64" s="47">
        <v>455.92806000000002</v>
      </c>
      <c r="I64" s="47">
        <v>-0.25103999999999999</v>
      </c>
      <c r="K64" s="47">
        <v>2304.7158199999999</v>
      </c>
      <c r="L64" s="48">
        <v>3.7198300000000002E-10</v>
      </c>
    </row>
    <row r="65" spans="2:12" x14ac:dyDescent="0.25">
      <c r="B65" s="3">
        <v>320</v>
      </c>
      <c r="C65" s="3">
        <v>1.0620000000000001</v>
      </c>
      <c r="D65" s="3">
        <v>1.887</v>
      </c>
      <c r="F65" s="47">
        <v>456.89233000000002</v>
      </c>
      <c r="G65" s="47">
        <v>68.605689999999996</v>
      </c>
      <c r="H65" s="47">
        <v>456.89233000000002</v>
      </c>
      <c r="I65" s="47">
        <v>-0.28315000000000001</v>
      </c>
      <c r="K65" s="47">
        <v>2669.0434599999999</v>
      </c>
      <c r="L65" s="48">
        <v>8.1339499999999996E-11</v>
      </c>
    </row>
    <row r="66" spans="2:12" x14ac:dyDescent="0.25">
      <c r="B66" s="3">
        <v>322</v>
      </c>
      <c r="C66" s="3">
        <v>1.052</v>
      </c>
      <c r="D66" s="3">
        <v>1.8560000000000001</v>
      </c>
      <c r="F66" s="47">
        <v>457.85660999999999</v>
      </c>
      <c r="G66" s="47">
        <v>68.623699999999999</v>
      </c>
      <c r="H66" s="47">
        <v>457.85660999999999</v>
      </c>
      <c r="I66" s="47">
        <v>-0.28127999999999997</v>
      </c>
      <c r="K66" s="47">
        <v>3090.96387</v>
      </c>
      <c r="L66" s="47">
        <v>0</v>
      </c>
    </row>
    <row r="67" spans="2:12" x14ac:dyDescent="0.25">
      <c r="B67" s="3">
        <v>324</v>
      </c>
      <c r="C67" s="3">
        <v>1.042</v>
      </c>
      <c r="D67" s="3">
        <v>1.827</v>
      </c>
      <c r="F67" s="47">
        <v>458.82089000000002</v>
      </c>
      <c r="G67" s="47">
        <v>68.669520000000006</v>
      </c>
      <c r="H67" s="47">
        <v>458.82089000000002</v>
      </c>
      <c r="I67" s="47">
        <v>-0.24037</v>
      </c>
      <c r="K67" s="47">
        <v>3579.5808099999999</v>
      </c>
      <c r="L67" s="47">
        <v>0</v>
      </c>
    </row>
    <row r="68" spans="2:12" x14ac:dyDescent="0.25">
      <c r="B68" s="3">
        <v>326</v>
      </c>
      <c r="C68" s="3">
        <v>1.0329999999999999</v>
      </c>
      <c r="D68" s="3">
        <v>1.7949999999999999</v>
      </c>
      <c r="F68" s="47">
        <v>459.78516000000002</v>
      </c>
      <c r="G68" s="47">
        <v>68.738879999999995</v>
      </c>
      <c r="H68" s="47">
        <v>459.78516000000002</v>
      </c>
      <c r="I68" s="47">
        <v>-0.16641</v>
      </c>
      <c r="K68" s="47">
        <v>4145.4379900000004</v>
      </c>
      <c r="L68" s="47">
        <v>0</v>
      </c>
    </row>
    <row r="69" spans="2:12" x14ac:dyDescent="0.25">
      <c r="B69" s="3">
        <v>328</v>
      </c>
      <c r="C69" s="3">
        <v>1.016</v>
      </c>
      <c r="D69" s="3">
        <v>1.772</v>
      </c>
      <c r="F69" s="47">
        <v>460.74943999999999</v>
      </c>
      <c r="G69" s="47">
        <v>68.823130000000006</v>
      </c>
      <c r="H69" s="47">
        <v>460.74943999999999</v>
      </c>
      <c r="I69" s="47">
        <v>-7.3700000000000002E-2</v>
      </c>
      <c r="K69" s="47">
        <v>4800.7456099999999</v>
      </c>
      <c r="L69" s="47">
        <v>0</v>
      </c>
    </row>
    <row r="70" spans="2:12" x14ac:dyDescent="0.25">
      <c r="B70" s="3">
        <v>330</v>
      </c>
      <c r="C70" s="3">
        <v>1.0069999999999999</v>
      </c>
      <c r="D70" s="3">
        <v>1.734</v>
      </c>
      <c r="F70" s="47">
        <v>461.71372000000002</v>
      </c>
      <c r="G70" s="47">
        <v>68.913690000000003</v>
      </c>
      <c r="H70" s="47">
        <v>461.71372000000002</v>
      </c>
      <c r="I70" s="47">
        <v>2.0979999999999999E-2</v>
      </c>
      <c r="K70" s="47">
        <v>5559.6435499999998</v>
      </c>
      <c r="L70" s="47">
        <v>0</v>
      </c>
    </row>
    <row r="71" spans="2:12" x14ac:dyDescent="0.25">
      <c r="B71" s="3">
        <v>332</v>
      </c>
      <c r="C71" s="3">
        <v>0.995</v>
      </c>
      <c r="D71" s="3">
        <v>1.718</v>
      </c>
      <c r="F71" s="47">
        <v>462.678</v>
      </c>
      <c r="G71" s="47">
        <v>69.005279999999999</v>
      </c>
      <c r="H71" s="47">
        <v>462.678</v>
      </c>
      <c r="I71" s="47">
        <v>0.10378999999999999</v>
      </c>
      <c r="K71" s="47">
        <v>6438.5078100000001</v>
      </c>
      <c r="L71" s="47">
        <v>0</v>
      </c>
    </row>
    <row r="72" spans="2:12" x14ac:dyDescent="0.25">
      <c r="B72" s="3">
        <v>334</v>
      </c>
      <c r="C72" s="3">
        <v>0.98399999999999999</v>
      </c>
      <c r="D72" s="3">
        <v>1.68</v>
      </c>
      <c r="F72" s="47">
        <v>463.64227</v>
      </c>
      <c r="G72" s="47">
        <v>69.096720000000005</v>
      </c>
      <c r="H72" s="47">
        <v>463.64227</v>
      </c>
      <c r="I72" s="47">
        <v>0.16644</v>
      </c>
      <c r="K72" s="47">
        <v>7456.3017600000003</v>
      </c>
      <c r="L72" s="47">
        <v>0</v>
      </c>
    </row>
    <row r="73" spans="2:12" x14ac:dyDescent="0.25">
      <c r="B73" s="3">
        <v>336</v>
      </c>
      <c r="C73" s="3">
        <v>0.97199999999999998</v>
      </c>
      <c r="D73" s="3">
        <v>1.6579999999999999</v>
      </c>
      <c r="F73" s="47">
        <v>464.60655000000003</v>
      </c>
      <c r="G73" s="47">
        <v>69.18929</v>
      </c>
      <c r="H73" s="47">
        <v>464.60655000000003</v>
      </c>
      <c r="I73" s="47">
        <v>0.20588999999999999</v>
      </c>
      <c r="K73" s="47">
        <v>8634.9882799999996</v>
      </c>
      <c r="L73" s="47">
        <v>0</v>
      </c>
    </row>
    <row r="74" spans="2:12" x14ac:dyDescent="0.25">
      <c r="B74" s="3">
        <v>338</v>
      </c>
      <c r="C74" s="3">
        <v>0.96399999999999997</v>
      </c>
      <c r="D74" s="3">
        <v>1.631</v>
      </c>
      <c r="F74" s="47">
        <v>465.57083</v>
      </c>
      <c r="G74" s="47">
        <v>69.284440000000004</v>
      </c>
      <c r="H74" s="47">
        <v>465.57083</v>
      </c>
      <c r="I74" s="47">
        <v>0.22255</v>
      </c>
    </row>
    <row r="75" spans="2:12" x14ac:dyDescent="0.25">
      <c r="B75" s="3">
        <v>340</v>
      </c>
      <c r="C75" s="3">
        <v>0.95199999999999996</v>
      </c>
      <c r="D75" s="3">
        <v>1.6020000000000001</v>
      </c>
      <c r="F75" s="47">
        <v>466.5351</v>
      </c>
      <c r="G75" s="47">
        <v>69.382270000000005</v>
      </c>
      <c r="H75" s="47">
        <v>466.5351</v>
      </c>
      <c r="I75" s="47">
        <v>0.21854000000000001</v>
      </c>
    </row>
    <row r="76" spans="2:12" x14ac:dyDescent="0.25">
      <c r="B76" s="3">
        <v>342</v>
      </c>
      <c r="C76" s="3">
        <v>0.94</v>
      </c>
      <c r="D76" s="3">
        <v>1.5760000000000001</v>
      </c>
      <c r="F76" s="47">
        <v>467.49937999999997</v>
      </c>
      <c r="G76" s="47">
        <v>69.481740000000002</v>
      </c>
      <c r="H76" s="47">
        <v>467.49937999999997</v>
      </c>
      <c r="I76" s="47">
        <v>0.19703000000000001</v>
      </c>
    </row>
    <row r="77" spans="2:12" x14ac:dyDescent="0.25">
      <c r="B77" s="3">
        <v>344</v>
      </c>
      <c r="C77" s="3">
        <v>0.92900000000000005</v>
      </c>
      <c r="D77" s="3">
        <v>1.548</v>
      </c>
      <c r="F77" s="47">
        <v>468.46366</v>
      </c>
      <c r="G77" s="47">
        <v>69.582229999999996</v>
      </c>
      <c r="H77" s="47">
        <v>468.46366</v>
      </c>
      <c r="I77" s="47">
        <v>0.16277</v>
      </c>
    </row>
    <row r="78" spans="2:12" x14ac:dyDescent="0.25">
      <c r="B78" s="3">
        <v>346</v>
      </c>
      <c r="C78" s="3">
        <v>0.91900000000000004</v>
      </c>
      <c r="D78" s="3">
        <v>1.5209999999999999</v>
      </c>
      <c r="F78" s="47">
        <v>469.42793</v>
      </c>
      <c r="G78" s="47">
        <v>69.685159999999996</v>
      </c>
      <c r="H78" s="47">
        <v>469.42793</v>
      </c>
      <c r="I78" s="47">
        <v>0.12324</v>
      </c>
    </row>
    <row r="79" spans="2:12" x14ac:dyDescent="0.25">
      <c r="B79" s="3">
        <v>348</v>
      </c>
      <c r="C79" s="3">
        <v>0.91100000000000003</v>
      </c>
      <c r="D79" s="3">
        <v>1.492</v>
      </c>
      <c r="F79" s="47">
        <v>470.39220999999998</v>
      </c>
      <c r="G79" s="47">
        <v>69.793999999999997</v>
      </c>
      <c r="H79" s="47">
        <v>470.39220999999998</v>
      </c>
      <c r="I79" s="47">
        <v>8.8859999999999995E-2</v>
      </c>
    </row>
    <row r="80" spans="2:12" x14ac:dyDescent="0.25">
      <c r="B80" s="3">
        <v>350</v>
      </c>
      <c r="C80" s="3">
        <v>0.89800000000000002</v>
      </c>
      <c r="D80" s="3">
        <v>1.466</v>
      </c>
      <c r="F80" s="47">
        <v>471.35649000000001</v>
      </c>
      <c r="G80" s="47">
        <v>69.912570000000002</v>
      </c>
      <c r="H80" s="47">
        <v>471.35649000000001</v>
      </c>
      <c r="I80" s="47">
        <v>7.1550000000000002E-2</v>
      </c>
    </row>
    <row r="81" spans="2:9" x14ac:dyDescent="0.25">
      <c r="B81" s="3">
        <v>352</v>
      </c>
      <c r="C81" s="3">
        <v>0.88600000000000001</v>
      </c>
      <c r="D81" s="3">
        <v>1.4390000000000001</v>
      </c>
      <c r="F81" s="47">
        <v>472.32076000000001</v>
      </c>
      <c r="G81" s="47">
        <v>70.042180000000002</v>
      </c>
      <c r="H81" s="47">
        <v>472.32076000000001</v>
      </c>
      <c r="I81" s="47">
        <v>8.1350000000000006E-2</v>
      </c>
    </row>
    <row r="82" spans="2:9" x14ac:dyDescent="0.25">
      <c r="B82" s="3">
        <v>354</v>
      </c>
      <c r="C82" s="3">
        <v>0.874</v>
      </c>
      <c r="D82" s="3">
        <v>1.4059999999999999</v>
      </c>
      <c r="F82" s="47">
        <v>473.28503999999998</v>
      </c>
      <c r="G82" s="47">
        <v>70.179929999999999</v>
      </c>
      <c r="H82" s="47">
        <v>473.28503999999998</v>
      </c>
      <c r="I82" s="47">
        <v>0.12274</v>
      </c>
    </row>
    <row r="83" spans="2:9" x14ac:dyDescent="0.25">
      <c r="B83" s="3">
        <v>356</v>
      </c>
      <c r="C83" s="3">
        <v>0.86399999999999999</v>
      </c>
      <c r="D83" s="3">
        <v>1.3839999999999999</v>
      </c>
      <c r="F83" s="47">
        <v>474.24932000000001</v>
      </c>
      <c r="G83" s="47">
        <v>70.319230000000005</v>
      </c>
      <c r="H83" s="47">
        <v>474.24932000000001</v>
      </c>
      <c r="I83" s="47">
        <v>0.1925</v>
      </c>
    </row>
    <row r="84" spans="2:9" x14ac:dyDescent="0.25">
      <c r="B84" s="3">
        <v>358</v>
      </c>
      <c r="C84" s="3">
        <v>0.85299999999999998</v>
      </c>
      <c r="D84" s="3">
        <v>1.3540000000000001</v>
      </c>
      <c r="F84" s="47">
        <v>475.21359000000001</v>
      </c>
      <c r="G84" s="47">
        <v>70.452659999999995</v>
      </c>
      <c r="H84" s="47">
        <v>475.21359000000001</v>
      </c>
      <c r="I84" s="47">
        <v>0.28067999999999999</v>
      </c>
    </row>
    <row r="85" spans="2:9" x14ac:dyDescent="0.25">
      <c r="B85" s="3">
        <v>360</v>
      </c>
      <c r="C85" s="3">
        <v>0.84199999999999997</v>
      </c>
      <c r="D85" s="3">
        <v>1.329</v>
      </c>
      <c r="F85" s="47">
        <v>476.17786999999998</v>
      </c>
      <c r="G85" s="47">
        <v>70.575010000000006</v>
      </c>
      <c r="H85" s="47">
        <v>476.17786999999998</v>
      </c>
      <c r="I85" s="47">
        <v>0.37387999999999999</v>
      </c>
    </row>
    <row r="86" spans="2:9" x14ac:dyDescent="0.25">
      <c r="B86" s="3">
        <v>362</v>
      </c>
      <c r="C86" s="3">
        <v>0.83099999999999996</v>
      </c>
      <c r="D86" s="3">
        <v>1.3009999999999999</v>
      </c>
      <c r="F86" s="47">
        <v>477.14215000000002</v>
      </c>
      <c r="G86" s="47">
        <v>70.684920000000005</v>
      </c>
      <c r="H86" s="47">
        <v>477.14215000000002</v>
      </c>
      <c r="I86" s="47">
        <v>0.45923999999999998</v>
      </c>
    </row>
    <row r="87" spans="2:9" x14ac:dyDescent="0.25">
      <c r="B87" s="3">
        <v>364</v>
      </c>
      <c r="C87" s="3">
        <v>0.82099999999999995</v>
      </c>
      <c r="D87" s="3">
        <v>1.2749999999999999</v>
      </c>
      <c r="F87" s="47">
        <v>478.10642000000001</v>
      </c>
      <c r="G87" s="47">
        <v>70.784440000000004</v>
      </c>
      <c r="H87" s="47">
        <v>478.10642000000001</v>
      </c>
      <c r="I87" s="47">
        <v>0.52747999999999995</v>
      </c>
    </row>
    <row r="88" spans="2:9" x14ac:dyDescent="0.25">
      <c r="B88" s="3">
        <v>366</v>
      </c>
      <c r="C88" s="3">
        <v>0.80900000000000005</v>
      </c>
      <c r="D88" s="3">
        <v>1.2470000000000001</v>
      </c>
      <c r="F88" s="47">
        <v>479.07069999999999</v>
      </c>
      <c r="G88" s="47">
        <v>70.877170000000007</v>
      </c>
      <c r="H88" s="47">
        <v>479.07069999999999</v>
      </c>
      <c r="I88" s="47">
        <v>0.57433999999999996</v>
      </c>
    </row>
    <row r="89" spans="2:9" x14ac:dyDescent="0.25">
      <c r="B89" s="3">
        <v>368</v>
      </c>
      <c r="C89" s="3">
        <v>0.79600000000000004</v>
      </c>
      <c r="D89" s="3">
        <v>1.22</v>
      </c>
      <c r="F89" s="47">
        <v>480.03498000000002</v>
      </c>
      <c r="G89" s="47">
        <v>70.966470000000001</v>
      </c>
      <c r="H89" s="47">
        <v>480.03498000000002</v>
      </c>
      <c r="I89" s="47">
        <v>0.60058</v>
      </c>
    </row>
    <row r="90" spans="2:9" x14ac:dyDescent="0.25">
      <c r="B90" s="3">
        <v>370</v>
      </c>
      <c r="C90" s="3">
        <v>0.78600000000000003</v>
      </c>
      <c r="D90" s="3">
        <v>1.1910000000000001</v>
      </c>
      <c r="F90" s="47">
        <v>480.99925999999999</v>
      </c>
      <c r="G90" s="47">
        <v>71.054490000000001</v>
      </c>
      <c r="H90" s="47">
        <v>480.99925999999999</v>
      </c>
      <c r="I90" s="47">
        <v>0.61092999999999997</v>
      </c>
    </row>
    <row r="91" spans="2:9" x14ac:dyDescent="0.25">
      <c r="B91" s="3">
        <v>372</v>
      </c>
      <c r="C91" s="3">
        <v>0.77300000000000002</v>
      </c>
      <c r="D91" s="3">
        <v>1.163</v>
      </c>
      <c r="F91" s="47">
        <v>481.96352999999999</v>
      </c>
      <c r="G91" s="47">
        <v>71.142319999999998</v>
      </c>
      <c r="H91" s="47">
        <v>481.96352999999999</v>
      </c>
      <c r="I91" s="47">
        <v>0.61251</v>
      </c>
    </row>
    <row r="92" spans="2:9" x14ac:dyDescent="0.25">
      <c r="B92" s="3">
        <v>374</v>
      </c>
      <c r="C92" s="3">
        <v>0.75600000000000001</v>
      </c>
      <c r="D92" s="3">
        <v>1.127</v>
      </c>
      <c r="F92" s="47">
        <v>482.92781000000002</v>
      </c>
      <c r="G92" s="47">
        <v>71.230599999999995</v>
      </c>
      <c r="H92" s="47">
        <v>482.92781000000002</v>
      </c>
      <c r="I92" s="47">
        <v>0.61268999999999996</v>
      </c>
    </row>
    <row r="93" spans="2:9" x14ac:dyDescent="0.25">
      <c r="B93" s="3">
        <v>376</v>
      </c>
      <c r="C93" s="3">
        <v>0.74299999999999999</v>
      </c>
      <c r="D93" s="3">
        <v>1.097</v>
      </c>
      <c r="F93" s="47">
        <v>483.89209</v>
      </c>
      <c r="G93" s="47">
        <v>71.319940000000003</v>
      </c>
      <c r="H93" s="47">
        <v>483.89209</v>
      </c>
      <c r="I93" s="47">
        <v>0.61699000000000004</v>
      </c>
    </row>
    <row r="94" spans="2:9" x14ac:dyDescent="0.25">
      <c r="B94" s="3">
        <v>378</v>
      </c>
      <c r="C94" s="3">
        <v>0.73099999999999998</v>
      </c>
      <c r="D94" s="3">
        <v>1.069</v>
      </c>
      <c r="F94" s="47">
        <v>484.85636</v>
      </c>
      <c r="G94" s="47">
        <v>71.410659999999993</v>
      </c>
      <c r="H94" s="47">
        <v>484.85636</v>
      </c>
      <c r="I94" s="47">
        <v>0.62739</v>
      </c>
    </row>
    <row r="95" spans="2:9" x14ac:dyDescent="0.25">
      <c r="B95" s="3">
        <v>380</v>
      </c>
      <c r="C95" s="3">
        <v>0.71699999999999997</v>
      </c>
      <c r="D95" s="3">
        <v>1.0389999999999999</v>
      </c>
      <c r="F95" s="47">
        <v>485.82064000000003</v>
      </c>
      <c r="G95" s="47">
        <v>71.502089999999995</v>
      </c>
      <c r="H95" s="47">
        <v>485.82064000000003</v>
      </c>
      <c r="I95" s="47">
        <v>0.64192000000000005</v>
      </c>
    </row>
    <row r="96" spans="2:9" x14ac:dyDescent="0.25">
      <c r="B96" s="3">
        <v>382</v>
      </c>
      <c r="C96" s="3">
        <v>0.70399999999999996</v>
      </c>
      <c r="D96" s="3">
        <v>1.0089999999999999</v>
      </c>
      <c r="F96" s="47">
        <v>486.78492</v>
      </c>
      <c r="G96" s="47">
        <v>71.592269999999999</v>
      </c>
      <c r="H96" s="47">
        <v>486.78492</v>
      </c>
      <c r="I96" s="47">
        <v>0.65564</v>
      </c>
    </row>
    <row r="97" spans="2:9" x14ac:dyDescent="0.25">
      <c r="B97" s="3">
        <v>384</v>
      </c>
      <c r="C97" s="3">
        <v>0.69099999999999995</v>
      </c>
      <c r="D97" s="3">
        <v>0.98099999999999998</v>
      </c>
      <c r="F97" s="47">
        <v>487.74919</v>
      </c>
      <c r="G97" s="47">
        <v>71.678290000000004</v>
      </c>
      <c r="H97" s="47">
        <v>487.74919</v>
      </c>
      <c r="I97" s="47">
        <v>0.66290000000000004</v>
      </c>
    </row>
    <row r="98" spans="2:9" x14ac:dyDescent="0.25">
      <c r="B98" s="3">
        <v>386</v>
      </c>
      <c r="C98" s="3">
        <v>0.67900000000000005</v>
      </c>
      <c r="D98" s="3">
        <v>0.95199999999999996</v>
      </c>
      <c r="F98" s="47">
        <v>488.71346999999997</v>
      </c>
      <c r="G98" s="47">
        <v>71.757210000000001</v>
      </c>
      <c r="H98" s="47">
        <v>488.71346999999997</v>
      </c>
      <c r="I98" s="47">
        <v>0.65974999999999995</v>
      </c>
    </row>
    <row r="99" spans="2:9" x14ac:dyDescent="0.25">
      <c r="B99" s="3">
        <v>388</v>
      </c>
      <c r="C99" s="3">
        <v>0.66600000000000004</v>
      </c>
      <c r="D99" s="3">
        <v>0.92600000000000005</v>
      </c>
      <c r="F99" s="47">
        <v>489.67775</v>
      </c>
      <c r="G99" s="47">
        <v>71.826939999999993</v>
      </c>
      <c r="H99" s="47">
        <v>489.67775</v>
      </c>
      <c r="I99" s="47">
        <v>0.64563999999999999</v>
      </c>
    </row>
    <row r="100" spans="2:9" x14ac:dyDescent="0.25">
      <c r="B100" s="3">
        <v>390</v>
      </c>
      <c r="C100" s="3">
        <v>0.65200000000000002</v>
      </c>
      <c r="D100" s="3">
        <v>0.89700000000000002</v>
      </c>
      <c r="F100" s="47">
        <v>490.64202</v>
      </c>
      <c r="G100" s="47">
        <v>71.886579999999995</v>
      </c>
      <c r="H100" s="47">
        <v>490.64202</v>
      </c>
      <c r="I100" s="47">
        <v>0.62377000000000005</v>
      </c>
    </row>
    <row r="101" spans="2:9" x14ac:dyDescent="0.25">
      <c r="B101" s="3">
        <v>392</v>
      </c>
      <c r="C101" s="3">
        <v>0.64</v>
      </c>
      <c r="D101" s="3">
        <v>0.871</v>
      </c>
      <c r="F101" s="47">
        <v>491.60629999999998</v>
      </c>
      <c r="G101" s="47">
        <v>71.936030000000002</v>
      </c>
      <c r="H101" s="47">
        <v>491.60629999999998</v>
      </c>
      <c r="I101" s="47">
        <v>0.59977999999999998</v>
      </c>
    </row>
    <row r="102" spans="2:9" x14ac:dyDescent="0.25">
      <c r="B102" s="3">
        <v>394</v>
      </c>
      <c r="C102" s="3">
        <v>0.628</v>
      </c>
      <c r="D102" s="3">
        <v>0.84399999999999997</v>
      </c>
      <c r="F102" s="47">
        <v>492.57058000000001</v>
      </c>
      <c r="G102" s="47">
        <v>71.975340000000003</v>
      </c>
      <c r="H102" s="47">
        <v>492.57058000000001</v>
      </c>
      <c r="I102" s="47">
        <v>0.57937000000000005</v>
      </c>
    </row>
    <row r="103" spans="2:9" x14ac:dyDescent="0.25">
      <c r="B103" s="3">
        <v>396</v>
      </c>
      <c r="C103" s="3">
        <v>0.61599999999999999</v>
      </c>
      <c r="D103" s="3">
        <v>0.81699999999999995</v>
      </c>
      <c r="F103" s="47">
        <v>493.53485000000001</v>
      </c>
      <c r="G103" s="47">
        <v>72.004440000000002</v>
      </c>
      <c r="H103" s="47">
        <v>493.53485000000001</v>
      </c>
      <c r="I103" s="47">
        <v>0.56579000000000002</v>
      </c>
    </row>
    <row r="104" spans="2:9" x14ac:dyDescent="0.25">
      <c r="B104" s="3">
        <v>398</v>
      </c>
      <c r="C104" s="3">
        <v>0.60399999999999998</v>
      </c>
      <c r="D104" s="3">
        <v>0.79</v>
      </c>
      <c r="F104" s="47">
        <v>494.49912999999998</v>
      </c>
      <c r="G104" s="47">
        <v>72.023480000000006</v>
      </c>
      <c r="H104" s="47">
        <v>494.49912999999998</v>
      </c>
      <c r="I104" s="47">
        <v>0.55806999999999995</v>
      </c>
    </row>
    <row r="105" spans="2:9" x14ac:dyDescent="0.25">
      <c r="B105" s="3">
        <v>400</v>
      </c>
      <c r="C105" s="3">
        <v>0.59099999999999997</v>
      </c>
      <c r="D105" s="3">
        <v>0.76600000000000001</v>
      </c>
      <c r="F105" s="47">
        <v>495.46341000000001</v>
      </c>
      <c r="G105" s="47">
        <v>72.033569999999997</v>
      </c>
      <c r="H105" s="47">
        <v>495.46341000000001</v>
      </c>
      <c r="I105" s="47">
        <v>0.55096000000000001</v>
      </c>
    </row>
    <row r="106" spans="2:9" x14ac:dyDescent="0.25">
      <c r="B106" s="3">
        <v>402</v>
      </c>
      <c r="C106" s="3">
        <v>0.57899999999999996</v>
      </c>
      <c r="D106" s="3">
        <v>0.74</v>
      </c>
      <c r="F106" s="47">
        <v>496.42768000000001</v>
      </c>
      <c r="G106" s="47">
        <v>72.037279999999996</v>
      </c>
      <c r="H106" s="47">
        <v>496.42768000000001</v>
      </c>
      <c r="I106" s="47">
        <v>0.53659999999999997</v>
      </c>
    </row>
    <row r="107" spans="2:9" x14ac:dyDescent="0.25">
      <c r="B107" s="3">
        <v>404</v>
      </c>
      <c r="C107" s="3">
        <v>0.56899999999999995</v>
      </c>
      <c r="D107" s="3">
        <v>0.71799999999999997</v>
      </c>
      <c r="F107" s="47">
        <v>497.39195999999998</v>
      </c>
      <c r="G107" s="47">
        <v>72.038319999999999</v>
      </c>
      <c r="H107" s="47">
        <v>497.39195999999998</v>
      </c>
      <c r="I107" s="47">
        <v>0.50714999999999999</v>
      </c>
    </row>
    <row r="108" spans="2:9" x14ac:dyDescent="0.25">
      <c r="B108" s="3">
        <v>406</v>
      </c>
      <c r="C108" s="3">
        <v>0.55800000000000005</v>
      </c>
      <c r="D108" s="3">
        <v>0.69799999999999995</v>
      </c>
      <c r="F108" s="47">
        <v>498.35624000000001</v>
      </c>
      <c r="G108" s="47">
        <v>72.040530000000004</v>
      </c>
      <c r="H108" s="47">
        <v>498.35624000000001</v>
      </c>
      <c r="I108" s="47">
        <v>0.45751999999999998</v>
      </c>
    </row>
    <row r="109" spans="2:9" x14ac:dyDescent="0.25">
      <c r="B109" s="3">
        <v>408</v>
      </c>
      <c r="C109" s="3">
        <v>0.54700000000000004</v>
      </c>
      <c r="D109" s="3">
        <v>0.67700000000000005</v>
      </c>
      <c r="F109" s="47">
        <v>499.32051999999999</v>
      </c>
      <c r="G109" s="47">
        <v>72.046419999999998</v>
      </c>
      <c r="H109" s="47">
        <v>499.32051999999999</v>
      </c>
      <c r="I109" s="47">
        <v>0.38713999999999998</v>
      </c>
    </row>
    <row r="110" spans="2:9" x14ac:dyDescent="0.25">
      <c r="B110" s="3">
        <v>410</v>
      </c>
      <c r="C110" s="3">
        <v>0.53800000000000003</v>
      </c>
      <c r="D110" s="3">
        <v>0.65600000000000003</v>
      </c>
      <c r="F110" s="47">
        <v>500.28478999999999</v>
      </c>
      <c r="G110" s="47">
        <v>72.056120000000007</v>
      </c>
      <c r="H110" s="47">
        <v>500.28478999999999</v>
      </c>
      <c r="I110" s="47">
        <v>0.30020000000000002</v>
      </c>
    </row>
    <row r="111" spans="2:9" x14ac:dyDescent="0.25">
      <c r="B111" s="3">
        <v>412</v>
      </c>
      <c r="C111" s="3">
        <v>0.52800000000000002</v>
      </c>
      <c r="D111" s="3">
        <v>0.63800000000000001</v>
      </c>
      <c r="F111" s="47">
        <v>501.24907000000002</v>
      </c>
      <c r="G111" s="47">
        <v>72.067250000000001</v>
      </c>
      <c r="H111" s="47">
        <v>501.24907000000002</v>
      </c>
      <c r="I111" s="47">
        <v>0.20429</v>
      </c>
    </row>
    <row r="112" spans="2:9" x14ac:dyDescent="0.25">
      <c r="B112" s="3">
        <v>414</v>
      </c>
      <c r="C112" s="3">
        <v>0.51900000000000002</v>
      </c>
      <c r="D112" s="3">
        <v>0.62</v>
      </c>
      <c r="F112" s="47">
        <v>502.21334999999999</v>
      </c>
      <c r="G112" s="47">
        <v>72.075779999999995</v>
      </c>
      <c r="H112" s="47">
        <v>502.21334999999999</v>
      </c>
      <c r="I112" s="47">
        <v>7.9960000000000003E-2</v>
      </c>
    </row>
    <row r="113" spans="2:9" x14ac:dyDescent="0.25">
      <c r="B113" s="3">
        <v>416</v>
      </c>
      <c r="C113" s="3">
        <v>0.51</v>
      </c>
      <c r="D113" s="3">
        <v>0.60199999999999998</v>
      </c>
      <c r="F113" s="47">
        <v>503.17761999999999</v>
      </c>
      <c r="G113" s="47">
        <v>72.077650000000006</v>
      </c>
      <c r="H113" s="47">
        <v>503.17761999999999</v>
      </c>
      <c r="I113" s="47">
        <v>-5.8810000000000001E-2</v>
      </c>
    </row>
    <row r="114" spans="2:9" x14ac:dyDescent="0.25">
      <c r="B114" s="3">
        <v>418</v>
      </c>
      <c r="C114" s="3">
        <v>0.502</v>
      </c>
      <c r="D114" s="3">
        <v>0.58399999999999996</v>
      </c>
      <c r="F114" s="47">
        <v>504.14190000000002</v>
      </c>
      <c r="G114" s="47">
        <v>72.070250000000001</v>
      </c>
      <c r="H114" s="47">
        <v>504.14190000000002</v>
      </c>
      <c r="I114" s="47">
        <v>-0.18714</v>
      </c>
    </row>
    <row r="115" spans="2:9" x14ac:dyDescent="0.25">
      <c r="B115" s="3">
        <v>420</v>
      </c>
      <c r="C115" s="3">
        <v>0.49399999999999999</v>
      </c>
      <c r="D115" s="3">
        <v>0.56799999999999995</v>
      </c>
      <c r="F115" s="47">
        <v>505.10617999999999</v>
      </c>
      <c r="G115" s="47">
        <v>72.053160000000005</v>
      </c>
      <c r="H115" s="47">
        <v>505.10617999999999</v>
      </c>
      <c r="I115" s="47">
        <v>-0.30429</v>
      </c>
    </row>
    <row r="116" spans="2:9" x14ac:dyDescent="0.25">
      <c r="B116" s="3">
        <v>422</v>
      </c>
      <c r="C116" s="3">
        <v>0.48399999999999999</v>
      </c>
      <c r="D116" s="3">
        <v>0.55000000000000004</v>
      </c>
      <c r="F116" s="47">
        <v>506.07044999999999</v>
      </c>
      <c r="G116" s="47">
        <v>72.027820000000006</v>
      </c>
      <c r="H116" s="47">
        <v>506.07044999999999</v>
      </c>
      <c r="I116" s="47">
        <v>-0.41188000000000002</v>
      </c>
    </row>
    <row r="117" spans="2:9" x14ac:dyDescent="0.25">
      <c r="B117" s="3">
        <v>424</v>
      </c>
      <c r="C117" s="3">
        <v>0.47599999999999998</v>
      </c>
      <c r="D117" s="3">
        <v>0.53500000000000003</v>
      </c>
      <c r="F117" s="47">
        <v>507.03473000000002</v>
      </c>
      <c r="G117" s="47">
        <v>71.996669999999995</v>
      </c>
      <c r="H117" s="47">
        <v>507.03473000000002</v>
      </c>
      <c r="I117" s="47">
        <v>-0.51265000000000005</v>
      </c>
    </row>
    <row r="118" spans="2:9" x14ac:dyDescent="0.25">
      <c r="B118" s="3">
        <v>426</v>
      </c>
      <c r="C118" s="3">
        <v>0.46700000000000003</v>
      </c>
      <c r="D118" s="3">
        <v>0.52</v>
      </c>
      <c r="F118" s="47">
        <v>507.99901</v>
      </c>
      <c r="G118" s="47">
        <v>71.962000000000003</v>
      </c>
      <c r="H118" s="47">
        <v>507.99901</v>
      </c>
      <c r="I118" s="47">
        <v>-0.60980000000000001</v>
      </c>
    </row>
    <row r="119" spans="2:9" x14ac:dyDescent="0.25">
      <c r="B119" s="3">
        <v>428</v>
      </c>
      <c r="C119" s="3">
        <v>0.46</v>
      </c>
      <c r="D119" s="3">
        <v>0.50600000000000001</v>
      </c>
      <c r="F119" s="47">
        <v>508.96328</v>
      </c>
      <c r="G119" s="47">
        <v>71.925219999999996</v>
      </c>
      <c r="H119" s="47">
        <v>508.96328</v>
      </c>
      <c r="I119" s="47">
        <v>-0.70677000000000001</v>
      </c>
    </row>
    <row r="120" spans="2:9" x14ac:dyDescent="0.25">
      <c r="B120" s="3">
        <v>430</v>
      </c>
      <c r="C120" s="3">
        <v>0.45200000000000001</v>
      </c>
      <c r="D120" s="3">
        <v>0.49199999999999999</v>
      </c>
      <c r="F120" s="47">
        <v>509.92756000000003</v>
      </c>
      <c r="G120" s="47">
        <v>71.886470000000003</v>
      </c>
      <c r="H120" s="47">
        <v>509.92756000000003</v>
      </c>
      <c r="I120" s="47">
        <v>-0.80735000000000001</v>
      </c>
    </row>
    <row r="121" spans="2:9" x14ac:dyDescent="0.25">
      <c r="B121" s="3">
        <v>432</v>
      </c>
      <c r="C121" s="3">
        <v>0.44500000000000001</v>
      </c>
      <c r="D121" s="3">
        <v>0.48</v>
      </c>
      <c r="F121" s="47">
        <v>510.89184</v>
      </c>
      <c r="G121" s="47">
        <v>71.84478</v>
      </c>
      <c r="H121" s="47">
        <v>510.89184</v>
      </c>
      <c r="I121" s="47">
        <v>-0.91573000000000004</v>
      </c>
    </row>
    <row r="122" spans="2:9" x14ac:dyDescent="0.25">
      <c r="B122" s="3">
        <v>434</v>
      </c>
      <c r="C122" s="3">
        <v>0.437</v>
      </c>
      <c r="D122" s="3">
        <v>0.46899999999999997</v>
      </c>
      <c r="F122" s="47">
        <v>511.85611</v>
      </c>
      <c r="G122" s="47">
        <v>71.798389999999998</v>
      </c>
      <c r="H122" s="47">
        <v>511.85611</v>
      </c>
      <c r="I122" s="47">
        <v>-1.03596</v>
      </c>
    </row>
    <row r="123" spans="2:9" x14ac:dyDescent="0.25">
      <c r="B123" s="3">
        <v>436</v>
      </c>
      <c r="C123" s="3">
        <v>0.43099999999999999</v>
      </c>
      <c r="D123" s="3">
        <v>0.45800000000000002</v>
      </c>
      <c r="F123" s="47">
        <v>512.82038999999997</v>
      </c>
      <c r="G123" s="47">
        <v>71.745440000000002</v>
      </c>
      <c r="H123" s="47">
        <v>512.82038999999997</v>
      </c>
      <c r="I123" s="47">
        <v>-1.1708700000000001</v>
      </c>
    </row>
    <row r="124" spans="2:9" x14ac:dyDescent="0.25">
      <c r="B124" s="3">
        <v>438</v>
      </c>
      <c r="C124" s="3">
        <v>0.42499999999999999</v>
      </c>
      <c r="D124" s="3">
        <v>0.44700000000000001</v>
      </c>
      <c r="F124" s="47">
        <v>513.78467000000001</v>
      </c>
      <c r="G124" s="47">
        <v>71.684719999999999</v>
      </c>
      <c r="H124" s="47">
        <v>513.78467000000001</v>
      </c>
      <c r="I124" s="47">
        <v>-1.3204800000000001</v>
      </c>
    </row>
    <row r="125" spans="2:9" x14ac:dyDescent="0.25">
      <c r="B125" s="3">
        <v>440</v>
      </c>
      <c r="C125" s="3">
        <v>0.41799999999999998</v>
      </c>
      <c r="D125" s="3">
        <v>0.436</v>
      </c>
      <c r="F125" s="47">
        <v>514.74893999999995</v>
      </c>
      <c r="G125" s="47">
        <v>71.616650000000007</v>
      </c>
      <c r="H125" s="47">
        <v>514.74893999999995</v>
      </c>
      <c r="I125" s="47">
        <v>-1.4805699999999999</v>
      </c>
    </row>
    <row r="126" spans="2:9" x14ac:dyDescent="0.25">
      <c r="B126" s="3">
        <v>442</v>
      </c>
      <c r="C126" s="3">
        <v>0.41099999999999998</v>
      </c>
      <c r="D126" s="3">
        <v>0.42699999999999999</v>
      </c>
      <c r="F126" s="47">
        <v>515.71321999999998</v>
      </c>
      <c r="G126" s="47">
        <v>71.543880000000001</v>
      </c>
      <c r="H126" s="47">
        <v>515.71321999999998</v>
      </c>
      <c r="I126" s="47">
        <v>-1.64242</v>
      </c>
    </row>
    <row r="127" spans="2:9" x14ac:dyDescent="0.25">
      <c r="B127" s="3">
        <v>444</v>
      </c>
      <c r="C127" s="3">
        <v>0.40400000000000003</v>
      </c>
      <c r="D127" s="3">
        <v>0.41799999999999998</v>
      </c>
      <c r="F127" s="47">
        <v>516.67750000000001</v>
      </c>
      <c r="G127" s="47">
        <v>71.471080000000001</v>
      </c>
      <c r="H127" s="47">
        <v>516.67750000000001</v>
      </c>
      <c r="I127" s="47">
        <v>-1.7944599999999999</v>
      </c>
    </row>
    <row r="128" spans="2:9" x14ac:dyDescent="0.25">
      <c r="B128" s="3">
        <v>446</v>
      </c>
      <c r="C128" s="3">
        <v>0.39700000000000002</v>
      </c>
      <c r="D128" s="3">
        <v>0.40799999999999997</v>
      </c>
      <c r="F128" s="47">
        <v>517.64178000000004</v>
      </c>
      <c r="G128" s="47">
        <v>71.403530000000003</v>
      </c>
      <c r="H128" s="47">
        <v>517.64178000000004</v>
      </c>
      <c r="I128" s="47">
        <v>-1.9261600000000001</v>
      </c>
    </row>
    <row r="129" spans="2:9" x14ac:dyDescent="0.25">
      <c r="B129" s="3">
        <v>448</v>
      </c>
      <c r="C129" s="3">
        <v>0.39</v>
      </c>
      <c r="D129" s="3">
        <v>0.40100000000000002</v>
      </c>
      <c r="F129" s="47">
        <v>518.60604999999998</v>
      </c>
      <c r="G129" s="47">
        <v>71.34469</v>
      </c>
      <c r="H129" s="47">
        <v>518.60604999999998</v>
      </c>
      <c r="I129" s="47">
        <v>-2.0324399999999998</v>
      </c>
    </row>
    <row r="130" spans="2:9" x14ac:dyDescent="0.25">
      <c r="B130" s="3">
        <v>450</v>
      </c>
      <c r="C130" s="3">
        <v>0.38500000000000001</v>
      </c>
      <c r="D130" s="3">
        <v>0.39400000000000002</v>
      </c>
      <c r="F130" s="47">
        <v>519.57033000000001</v>
      </c>
      <c r="G130" s="47">
        <v>71.294030000000006</v>
      </c>
      <c r="H130" s="47">
        <v>519.57033000000001</v>
      </c>
      <c r="I130" s="47">
        <v>-2.1164499999999999</v>
      </c>
    </row>
    <row r="131" spans="2:9" x14ac:dyDescent="0.25">
      <c r="B131" s="3">
        <v>452</v>
      </c>
      <c r="C131" s="3">
        <v>0.38</v>
      </c>
      <c r="D131" s="3">
        <v>0.38800000000000001</v>
      </c>
      <c r="F131" s="47">
        <v>520.53461000000004</v>
      </c>
      <c r="G131" s="47">
        <v>71.246470000000002</v>
      </c>
      <c r="H131" s="47">
        <v>520.53461000000004</v>
      </c>
      <c r="I131" s="47">
        <v>-2.1886000000000001</v>
      </c>
    </row>
    <row r="132" spans="2:9" x14ac:dyDescent="0.25">
      <c r="B132" s="3">
        <v>454</v>
      </c>
      <c r="C132" s="3">
        <v>0.375</v>
      </c>
      <c r="D132" s="3">
        <v>0.38200000000000001</v>
      </c>
      <c r="F132" s="47">
        <v>521.49887999999999</v>
      </c>
      <c r="G132" s="47">
        <v>71.194050000000004</v>
      </c>
      <c r="H132" s="47">
        <v>521.49887999999999</v>
      </c>
      <c r="I132" s="47">
        <v>-2.26213</v>
      </c>
    </row>
    <row r="133" spans="2:9" x14ac:dyDescent="0.25">
      <c r="B133" s="3">
        <v>456</v>
      </c>
      <c r="C133" s="3">
        <v>0.37</v>
      </c>
      <c r="D133" s="3">
        <v>0.377</v>
      </c>
      <c r="F133" s="47">
        <v>522.46316000000002</v>
      </c>
      <c r="G133" s="47">
        <v>71.129130000000004</v>
      </c>
      <c r="H133" s="47">
        <v>522.46316000000002</v>
      </c>
      <c r="I133" s="47">
        <v>-2.3473199999999999</v>
      </c>
    </row>
    <row r="134" spans="2:9" x14ac:dyDescent="0.25">
      <c r="B134" s="3">
        <v>458</v>
      </c>
      <c r="C134" s="3">
        <v>0.36499999999999999</v>
      </c>
      <c r="D134" s="3">
        <v>0.371</v>
      </c>
      <c r="F134" s="47">
        <v>523.42744000000005</v>
      </c>
      <c r="G134" s="47">
        <v>71.047610000000006</v>
      </c>
      <c r="H134" s="47">
        <v>523.42744000000005</v>
      </c>
      <c r="I134" s="47">
        <v>-2.44726</v>
      </c>
    </row>
    <row r="135" spans="2:9" x14ac:dyDescent="0.25">
      <c r="B135" s="3">
        <v>460</v>
      </c>
      <c r="C135" s="3">
        <v>0.36099999999999999</v>
      </c>
      <c r="D135" s="3">
        <v>0.36499999999999999</v>
      </c>
      <c r="F135" s="47">
        <v>524.39170999999999</v>
      </c>
      <c r="G135" s="47">
        <v>70.950469999999996</v>
      </c>
      <c r="H135" s="47">
        <v>524.39170999999999</v>
      </c>
      <c r="I135" s="47">
        <v>-2.5569600000000001</v>
      </c>
    </row>
    <row r="136" spans="2:9" x14ac:dyDescent="0.25">
      <c r="B136" s="3">
        <v>462</v>
      </c>
      <c r="C136" s="3">
        <v>0.35599999999999998</v>
      </c>
      <c r="D136" s="3">
        <v>0.35899999999999999</v>
      </c>
      <c r="F136" s="47">
        <v>525.35599000000002</v>
      </c>
      <c r="G136" s="47">
        <v>70.842950000000002</v>
      </c>
      <c r="H136" s="47">
        <v>525.35599000000002</v>
      </c>
      <c r="I136" s="47">
        <v>-2.6661199999999998</v>
      </c>
    </row>
    <row r="137" spans="2:9" x14ac:dyDescent="0.25">
      <c r="B137" s="3">
        <v>464</v>
      </c>
      <c r="C137" s="3">
        <v>0.35199999999999998</v>
      </c>
      <c r="D137" s="3">
        <v>0.35399999999999998</v>
      </c>
      <c r="F137" s="47">
        <v>526.32027000000005</v>
      </c>
      <c r="G137" s="47">
        <v>70.731719999999996</v>
      </c>
      <c r="H137" s="47">
        <v>526.32027000000005</v>
      </c>
      <c r="I137" s="47">
        <v>-2.7642099999999998</v>
      </c>
    </row>
    <row r="138" spans="2:9" x14ac:dyDescent="0.25">
      <c r="B138" s="3">
        <v>466</v>
      </c>
      <c r="C138" s="3">
        <v>0.34699999999999998</v>
      </c>
      <c r="D138" s="3">
        <v>0.34899999999999998</v>
      </c>
      <c r="F138" s="47">
        <v>527.28453999999999</v>
      </c>
      <c r="G138" s="47">
        <v>70.621459999999999</v>
      </c>
      <c r="H138" s="47">
        <v>527.28453999999999</v>
      </c>
      <c r="I138" s="47">
        <v>-2.8450600000000001</v>
      </c>
    </row>
    <row r="139" spans="2:9" x14ac:dyDescent="0.25">
      <c r="B139" s="3">
        <v>468</v>
      </c>
      <c r="C139" s="3">
        <v>0.34200000000000003</v>
      </c>
      <c r="D139" s="3">
        <v>0.34399999999999997</v>
      </c>
      <c r="F139" s="47">
        <v>528.24882000000002</v>
      </c>
      <c r="G139" s="47">
        <v>70.513000000000005</v>
      </c>
      <c r="H139" s="47">
        <v>528.24882000000002</v>
      </c>
      <c r="I139" s="47">
        <v>-2.9086799999999999</v>
      </c>
    </row>
    <row r="140" spans="2:9" x14ac:dyDescent="0.25">
      <c r="B140" s="3">
        <v>470</v>
      </c>
      <c r="C140" s="3">
        <v>0.33800000000000002</v>
      </c>
      <c r="D140" s="3">
        <v>0.33800000000000002</v>
      </c>
      <c r="F140" s="47">
        <v>529.21310000000005</v>
      </c>
      <c r="G140" s="47">
        <v>70.403660000000002</v>
      </c>
      <c r="H140" s="47">
        <v>529.21310000000005</v>
      </c>
      <c r="I140" s="47">
        <v>-2.9599199999999999</v>
      </c>
    </row>
    <row r="141" spans="2:9" x14ac:dyDescent="0.25">
      <c r="B141" s="3">
        <v>472</v>
      </c>
      <c r="C141" s="3">
        <v>0.33400000000000002</v>
      </c>
      <c r="D141" s="3">
        <v>0.33300000000000002</v>
      </c>
      <c r="F141" s="47">
        <v>530.17737</v>
      </c>
      <c r="G141" s="47">
        <v>70.289339999999996</v>
      </c>
      <c r="H141" s="47">
        <v>530.17737</v>
      </c>
      <c r="I141" s="47">
        <v>-3.00515</v>
      </c>
    </row>
    <row r="142" spans="2:9" x14ac:dyDescent="0.25">
      <c r="B142" s="3">
        <v>474</v>
      </c>
      <c r="C142" s="3">
        <v>0.32900000000000001</v>
      </c>
      <c r="D142" s="3">
        <v>0.32700000000000001</v>
      </c>
      <c r="F142" s="47">
        <v>531.14165000000003</v>
      </c>
      <c r="G142" s="47">
        <v>70.166820000000001</v>
      </c>
      <c r="H142" s="47">
        <v>531.14165000000003</v>
      </c>
      <c r="I142" s="47">
        <v>-3.0495399999999999</v>
      </c>
    </row>
    <row r="143" spans="2:9" x14ac:dyDescent="0.25">
      <c r="B143" s="3">
        <v>476</v>
      </c>
      <c r="C143" s="3">
        <v>0.32500000000000001</v>
      </c>
      <c r="D143" s="3">
        <v>0.32200000000000001</v>
      </c>
      <c r="F143" s="47">
        <v>532.10592999999994</v>
      </c>
      <c r="G143" s="47">
        <v>70.034800000000004</v>
      </c>
      <c r="H143" s="47">
        <v>532.10592999999994</v>
      </c>
      <c r="I143" s="47">
        <v>-3.0959699999999999</v>
      </c>
    </row>
    <row r="144" spans="2:9" x14ac:dyDescent="0.25">
      <c r="B144" s="3">
        <v>478</v>
      </c>
      <c r="C144" s="3">
        <v>0.32</v>
      </c>
      <c r="D144" s="3">
        <v>0.317</v>
      </c>
      <c r="F144" s="47">
        <v>533.0702</v>
      </c>
      <c r="G144" s="47">
        <v>69.893699999999995</v>
      </c>
      <c r="H144" s="47">
        <v>533.0702</v>
      </c>
      <c r="I144" s="47">
        <v>-3.1455600000000001</v>
      </c>
    </row>
    <row r="145" spans="2:9" x14ac:dyDescent="0.25">
      <c r="B145" s="3">
        <v>480</v>
      </c>
      <c r="C145" s="3">
        <v>0.315</v>
      </c>
      <c r="D145" s="3">
        <v>0.311</v>
      </c>
      <c r="F145" s="47">
        <v>534.03448000000003</v>
      </c>
      <c r="G145" s="47">
        <v>69.744709999999998</v>
      </c>
      <c r="H145" s="47">
        <v>534.03448000000003</v>
      </c>
      <c r="I145" s="47">
        <v>-3.1988099999999999</v>
      </c>
    </row>
    <row r="146" spans="2:9" x14ac:dyDescent="0.25">
      <c r="B146" s="3">
        <v>482</v>
      </c>
      <c r="C146" s="3">
        <v>0.31</v>
      </c>
      <c r="D146" s="3">
        <v>0.30399999999999999</v>
      </c>
      <c r="F146" s="47">
        <v>534.99875999999995</v>
      </c>
      <c r="G146" s="47">
        <v>69.589190000000002</v>
      </c>
      <c r="H146" s="47">
        <v>534.99875999999995</v>
      </c>
      <c r="I146" s="47">
        <v>-3.2562700000000002</v>
      </c>
    </row>
    <row r="147" spans="2:9" x14ac:dyDescent="0.25">
      <c r="B147" s="3">
        <v>484</v>
      </c>
      <c r="C147" s="3">
        <v>0.30499999999999999</v>
      </c>
      <c r="D147" s="3">
        <v>0.29799999999999999</v>
      </c>
      <c r="F147" s="47">
        <v>535.96303</v>
      </c>
      <c r="G147" s="47">
        <v>69.428619999999995</v>
      </c>
      <c r="H147" s="47">
        <v>535.96303</v>
      </c>
      <c r="I147" s="47">
        <v>-3.31853</v>
      </c>
    </row>
    <row r="148" spans="2:9" x14ac:dyDescent="0.25">
      <c r="B148" s="3">
        <v>486</v>
      </c>
      <c r="C148" s="3">
        <v>0.29899999999999999</v>
      </c>
      <c r="D148" s="3">
        <v>0.28999999999999998</v>
      </c>
      <c r="F148" s="47">
        <v>536.92731000000003</v>
      </c>
      <c r="G148" s="47">
        <v>69.265029999999996</v>
      </c>
      <c r="H148" s="47">
        <v>536.92731000000003</v>
      </c>
      <c r="I148" s="47">
        <v>-3.38592</v>
      </c>
    </row>
    <row r="149" spans="2:9" x14ac:dyDescent="0.25">
      <c r="B149" s="3">
        <v>488</v>
      </c>
      <c r="C149" s="3">
        <v>0.29399999999999998</v>
      </c>
      <c r="D149" s="3">
        <v>0.28399999999999997</v>
      </c>
      <c r="F149" s="47">
        <v>537.89158999999995</v>
      </c>
      <c r="G149" s="47">
        <v>69.101110000000006</v>
      </c>
      <c r="H149" s="47">
        <v>537.89158999999995</v>
      </c>
      <c r="I149" s="47">
        <v>-3.4583400000000002</v>
      </c>
    </row>
    <row r="150" spans="2:9" x14ac:dyDescent="0.25">
      <c r="B150" s="3">
        <v>490</v>
      </c>
      <c r="C150" s="3">
        <v>0.28799999999999998</v>
      </c>
      <c r="D150" s="3">
        <v>0.27600000000000002</v>
      </c>
      <c r="F150" s="47">
        <v>538.85586000000001</v>
      </c>
      <c r="G150" s="47">
        <v>68.939670000000007</v>
      </c>
      <c r="H150" s="47">
        <v>538.85586000000001</v>
      </c>
      <c r="I150" s="47">
        <v>-3.5355799999999999</v>
      </c>
    </row>
    <row r="151" spans="2:9" x14ac:dyDescent="0.25">
      <c r="B151" s="3">
        <v>492</v>
      </c>
      <c r="C151" s="3">
        <v>0.28299999999999997</v>
      </c>
      <c r="D151" s="3">
        <v>0.26900000000000002</v>
      </c>
      <c r="F151" s="47">
        <v>539.82014000000004</v>
      </c>
      <c r="G151" s="47">
        <v>68.782489999999996</v>
      </c>
      <c r="H151" s="47">
        <v>539.82014000000004</v>
      </c>
      <c r="I151" s="47">
        <v>-3.6177199999999998</v>
      </c>
    </row>
    <row r="152" spans="2:9" x14ac:dyDescent="0.25">
      <c r="B152" s="3">
        <v>494</v>
      </c>
      <c r="C152" s="3">
        <v>0.27700000000000002</v>
      </c>
      <c r="D152" s="3">
        <v>0.26300000000000001</v>
      </c>
      <c r="F152" s="47">
        <v>540.78441999999995</v>
      </c>
      <c r="G152" s="47">
        <v>68.629409999999993</v>
      </c>
      <c r="H152" s="47">
        <v>540.78441999999995</v>
      </c>
      <c r="I152" s="47">
        <v>-3.7052800000000001</v>
      </c>
    </row>
    <row r="153" spans="2:9" x14ac:dyDescent="0.25">
      <c r="B153" s="3">
        <v>496</v>
      </c>
      <c r="C153" s="3">
        <v>0.27100000000000002</v>
      </c>
      <c r="D153" s="3">
        <v>0.25600000000000001</v>
      </c>
      <c r="F153" s="47">
        <v>541.74869999999999</v>
      </c>
      <c r="G153" s="47">
        <v>68.478070000000002</v>
      </c>
      <c r="H153" s="47">
        <v>541.74869999999999</v>
      </c>
      <c r="I153" s="47">
        <v>-3.7989099999999998</v>
      </c>
    </row>
    <row r="154" spans="2:9" x14ac:dyDescent="0.25">
      <c r="B154" s="3">
        <v>498</v>
      </c>
      <c r="C154" s="3">
        <v>0.26700000000000002</v>
      </c>
      <c r="D154" s="3">
        <v>0.251</v>
      </c>
      <c r="F154" s="47">
        <v>542.71297000000004</v>
      </c>
      <c r="G154" s="47">
        <v>68.324820000000003</v>
      </c>
      <c r="H154" s="47">
        <v>542.71297000000004</v>
      </c>
      <c r="I154" s="47">
        <v>-3.8988999999999998</v>
      </c>
    </row>
    <row r="155" spans="2:9" x14ac:dyDescent="0.25">
      <c r="B155" s="3">
        <v>500</v>
      </c>
      <c r="C155" s="3">
        <v>0.26200000000000001</v>
      </c>
      <c r="D155" s="3">
        <v>0.245</v>
      </c>
      <c r="F155" s="47">
        <v>543.67724999999996</v>
      </c>
      <c r="G155" s="47">
        <v>68.166250000000005</v>
      </c>
      <c r="H155" s="47">
        <v>543.67724999999996</v>
      </c>
      <c r="I155" s="47">
        <v>-4.0047100000000002</v>
      </c>
    </row>
    <row r="156" spans="2:9" x14ac:dyDescent="0.25">
      <c r="B156" s="3">
        <v>502</v>
      </c>
      <c r="C156" s="3">
        <v>0.25700000000000001</v>
      </c>
      <c r="D156" s="3">
        <v>0.24</v>
      </c>
      <c r="F156" s="47">
        <v>544.64152999999999</v>
      </c>
      <c r="G156" s="47">
        <v>68.000649999999993</v>
      </c>
      <c r="H156" s="47">
        <v>544.64152999999999</v>
      </c>
      <c r="I156" s="47">
        <v>-4.1148600000000002</v>
      </c>
    </row>
    <row r="157" spans="2:9" x14ac:dyDescent="0.25">
      <c r="B157" s="3">
        <v>504</v>
      </c>
      <c r="C157" s="3">
        <v>0.252</v>
      </c>
      <c r="D157" s="3">
        <v>0.23499999999999999</v>
      </c>
      <c r="F157" s="47">
        <v>545.60580000000004</v>
      </c>
      <c r="G157" s="47">
        <v>67.828710000000001</v>
      </c>
      <c r="H157" s="47">
        <v>545.60580000000004</v>
      </c>
      <c r="I157" s="47">
        <v>-4.2270799999999999</v>
      </c>
    </row>
    <row r="158" spans="2:9" x14ac:dyDescent="0.25">
      <c r="B158" s="3">
        <v>506</v>
      </c>
      <c r="C158" s="3">
        <v>0.248</v>
      </c>
      <c r="D158" s="3">
        <v>0.23100000000000001</v>
      </c>
      <c r="F158" s="47">
        <v>546.57007999999996</v>
      </c>
      <c r="G158" s="47">
        <v>67.653109999999998</v>
      </c>
      <c r="H158" s="47">
        <v>546.57007999999996</v>
      </c>
      <c r="I158" s="47">
        <v>-4.3385400000000001</v>
      </c>
    </row>
    <row r="159" spans="2:9" x14ac:dyDescent="0.25">
      <c r="B159" s="3">
        <v>508</v>
      </c>
      <c r="C159" s="3">
        <v>0.24399999999999999</v>
      </c>
      <c r="D159" s="3">
        <v>0.22700000000000001</v>
      </c>
      <c r="F159" s="47">
        <v>547.53435999999999</v>
      </c>
      <c r="G159" s="47">
        <v>67.477080000000001</v>
      </c>
      <c r="H159" s="47">
        <v>547.53435999999999</v>
      </c>
      <c r="I159" s="47">
        <v>-4.4462700000000002</v>
      </c>
    </row>
    <row r="160" spans="2:9" x14ac:dyDescent="0.25">
      <c r="B160" s="3">
        <v>510</v>
      </c>
      <c r="C160" s="3">
        <v>0.23899999999999999</v>
      </c>
      <c r="D160" s="3">
        <v>0.223</v>
      </c>
      <c r="F160" s="47">
        <v>548.49863000000005</v>
      </c>
      <c r="G160" s="47">
        <v>67.302809999999994</v>
      </c>
      <c r="H160" s="47">
        <v>548.49863000000005</v>
      </c>
      <c r="I160" s="47">
        <v>-4.5477499999999997</v>
      </c>
    </row>
    <row r="161" spans="2:9" x14ac:dyDescent="0.25">
      <c r="B161" s="3">
        <v>512</v>
      </c>
      <c r="C161" s="3">
        <v>0.23400000000000001</v>
      </c>
      <c r="D161" s="3">
        <v>0.219</v>
      </c>
      <c r="F161" s="47">
        <v>549.46290999999997</v>
      </c>
      <c r="G161" s="47">
        <v>67.130340000000004</v>
      </c>
      <c r="H161" s="47">
        <v>549.46290999999997</v>
      </c>
      <c r="I161" s="47">
        <v>-4.6417299999999999</v>
      </c>
    </row>
    <row r="162" spans="2:9" x14ac:dyDescent="0.25">
      <c r="B162" s="3">
        <v>514</v>
      </c>
      <c r="C162" s="3">
        <v>0.22900000000000001</v>
      </c>
      <c r="D162" s="3">
        <v>0.216</v>
      </c>
      <c r="F162" s="47">
        <v>550.42719</v>
      </c>
      <c r="G162" s="47">
        <v>66.957409999999996</v>
      </c>
      <c r="H162" s="47">
        <v>550.42719</v>
      </c>
      <c r="I162" s="47">
        <v>-4.7289300000000001</v>
      </c>
    </row>
    <row r="163" spans="2:9" x14ac:dyDescent="0.25">
      <c r="B163" s="3">
        <v>516</v>
      </c>
      <c r="C163" s="3">
        <v>0.22600000000000001</v>
      </c>
      <c r="D163" s="3">
        <v>0.214</v>
      </c>
      <c r="F163" s="47">
        <v>551.39146000000005</v>
      </c>
      <c r="G163" s="47">
        <v>66.780339999999995</v>
      </c>
      <c r="H163" s="47">
        <v>551.39146000000005</v>
      </c>
      <c r="I163" s="47">
        <v>-4.8122400000000001</v>
      </c>
    </row>
    <row r="164" spans="2:9" x14ac:dyDescent="0.25">
      <c r="B164" s="3">
        <v>518</v>
      </c>
      <c r="C164" s="3">
        <v>0.222</v>
      </c>
      <c r="D164" s="3">
        <v>0.21099999999999999</v>
      </c>
      <c r="F164" s="47">
        <v>552.35573999999997</v>
      </c>
      <c r="G164" s="47">
        <v>66.595460000000003</v>
      </c>
      <c r="H164" s="47">
        <v>552.35573999999997</v>
      </c>
      <c r="I164" s="47">
        <v>-4.8959799999999998</v>
      </c>
    </row>
    <row r="165" spans="2:9" x14ac:dyDescent="0.25">
      <c r="B165" s="3">
        <v>520</v>
      </c>
      <c r="C165" s="3">
        <v>0.218</v>
      </c>
      <c r="D165" s="3">
        <v>0.20899999999999999</v>
      </c>
      <c r="F165" s="47">
        <v>553.32002</v>
      </c>
      <c r="G165" s="47">
        <v>66.400310000000005</v>
      </c>
      <c r="H165" s="47">
        <v>553.32002</v>
      </c>
      <c r="I165" s="47">
        <v>-4.9843799999999998</v>
      </c>
    </row>
    <row r="166" spans="2:9" x14ac:dyDescent="0.25">
      <c r="B166" s="3">
        <v>522</v>
      </c>
      <c r="C166" s="3">
        <v>0.214</v>
      </c>
      <c r="D166" s="3">
        <v>0.20699999999999999</v>
      </c>
      <c r="F166" s="47">
        <v>554.28430000000003</v>
      </c>
      <c r="G166" s="47">
        <v>66.19417</v>
      </c>
      <c r="H166" s="47">
        <v>554.28430000000003</v>
      </c>
      <c r="I166" s="47">
        <v>-5.0800700000000001</v>
      </c>
    </row>
    <row r="167" spans="2:9" x14ac:dyDescent="0.25">
      <c r="B167" s="3">
        <v>524</v>
      </c>
      <c r="C167" s="3">
        <v>0.21099999999999999</v>
      </c>
      <c r="D167" s="3">
        <v>0.20599999999999999</v>
      </c>
      <c r="F167" s="47">
        <v>555.24856999999997</v>
      </c>
      <c r="G167" s="47">
        <v>65.977760000000004</v>
      </c>
      <c r="H167" s="47">
        <v>555.24856999999997</v>
      </c>
      <c r="I167" s="47">
        <v>-5.1833099999999996</v>
      </c>
    </row>
    <row r="168" spans="2:9" x14ac:dyDescent="0.25">
      <c r="B168" s="3">
        <v>526</v>
      </c>
      <c r="C168" s="3">
        <v>0.20699999999999999</v>
      </c>
      <c r="D168" s="3">
        <v>0.20399999999999999</v>
      </c>
      <c r="F168" s="47">
        <v>556.21285</v>
      </c>
      <c r="G168" s="47">
        <v>65.75224</v>
      </c>
      <c r="H168" s="47">
        <v>556.21285</v>
      </c>
      <c r="I168" s="47">
        <v>-5.2924800000000003</v>
      </c>
    </row>
    <row r="169" spans="2:9" x14ac:dyDescent="0.25">
      <c r="B169" s="3">
        <v>528</v>
      </c>
      <c r="C169" s="3">
        <v>0.20499999999999999</v>
      </c>
      <c r="D169" s="3">
        <v>0.20399999999999999</v>
      </c>
      <c r="F169" s="47">
        <v>557.17713000000003</v>
      </c>
      <c r="G169" s="47">
        <v>65.518069999999994</v>
      </c>
      <c r="H169" s="47">
        <v>557.17713000000003</v>
      </c>
      <c r="I169" s="47">
        <v>-5.4053800000000001</v>
      </c>
    </row>
    <row r="170" spans="2:9" x14ac:dyDescent="0.25">
      <c r="B170" s="3">
        <v>530</v>
      </c>
      <c r="C170" s="3">
        <v>0.20100000000000001</v>
      </c>
      <c r="D170" s="3">
        <v>0.20300000000000001</v>
      </c>
      <c r="F170" s="47">
        <v>558.14139999999998</v>
      </c>
      <c r="G170" s="47">
        <v>65.274159999999995</v>
      </c>
      <c r="H170" s="47">
        <v>558.14139999999998</v>
      </c>
      <c r="I170" s="47">
        <v>-5.52074</v>
      </c>
    </row>
    <row r="171" spans="2:9" x14ac:dyDescent="0.25">
      <c r="B171" s="3">
        <v>532</v>
      </c>
      <c r="C171" s="3">
        <v>0.19700000000000001</v>
      </c>
      <c r="D171" s="3">
        <v>0.20300000000000001</v>
      </c>
      <c r="F171" s="47">
        <v>559.10568000000001</v>
      </c>
      <c r="G171" s="47">
        <v>65.01782</v>
      </c>
      <c r="H171" s="47">
        <v>559.10568000000001</v>
      </c>
      <c r="I171" s="47">
        <v>-5.6387700000000001</v>
      </c>
    </row>
    <row r="172" spans="2:9" x14ac:dyDescent="0.25">
      <c r="B172" s="3">
        <v>534</v>
      </c>
      <c r="C172" s="3">
        <v>0.19400000000000001</v>
      </c>
      <c r="D172" s="3">
        <v>0.20300000000000001</v>
      </c>
      <c r="F172" s="47">
        <v>560.06996000000004</v>
      </c>
      <c r="G172" s="47">
        <v>64.745360000000005</v>
      </c>
      <c r="H172" s="47">
        <v>560.06996000000004</v>
      </c>
      <c r="I172" s="47">
        <v>-5.7607900000000001</v>
      </c>
    </row>
    <row r="173" spans="2:9" x14ac:dyDescent="0.25">
      <c r="B173" s="3">
        <v>536</v>
      </c>
      <c r="C173" s="3">
        <v>0.19</v>
      </c>
      <c r="D173" s="3">
        <v>0.20300000000000001</v>
      </c>
      <c r="F173" s="47">
        <v>561.03422999999998</v>
      </c>
      <c r="G173" s="47">
        <v>64.453440000000001</v>
      </c>
      <c r="H173" s="47">
        <v>561.03422999999998</v>
      </c>
      <c r="I173" s="47">
        <v>-5.8879700000000001</v>
      </c>
    </row>
    <row r="174" spans="2:9" x14ac:dyDescent="0.25">
      <c r="B174" s="3">
        <v>538</v>
      </c>
      <c r="C174" s="3">
        <v>0.186</v>
      </c>
      <c r="D174" s="3">
        <v>0.20300000000000001</v>
      </c>
      <c r="F174" s="47">
        <v>561.99851000000001</v>
      </c>
      <c r="G174" s="47">
        <v>64.14049</v>
      </c>
      <c r="H174" s="47">
        <v>561.99851000000001</v>
      </c>
      <c r="I174" s="47">
        <v>-6.0202600000000004</v>
      </c>
    </row>
    <row r="175" spans="2:9" x14ac:dyDescent="0.25">
      <c r="B175" s="3">
        <v>540</v>
      </c>
      <c r="C175" s="3">
        <v>0.183</v>
      </c>
      <c r="D175" s="3">
        <v>0.20399999999999999</v>
      </c>
      <c r="F175" s="47">
        <v>562.96279000000004</v>
      </c>
      <c r="G175" s="47">
        <v>63.807679999999998</v>
      </c>
      <c r="H175" s="47">
        <v>562.96279000000004</v>
      </c>
      <c r="I175" s="47">
        <v>-6.1559999999999997</v>
      </c>
    </row>
    <row r="176" spans="2:9" x14ac:dyDescent="0.25">
      <c r="B176" s="3">
        <v>542</v>
      </c>
      <c r="C176" s="3">
        <v>0.18</v>
      </c>
      <c r="D176" s="3">
        <v>0.20499999999999999</v>
      </c>
      <c r="F176" s="47">
        <v>563.92705999999998</v>
      </c>
      <c r="G176" s="47">
        <v>63.459180000000003</v>
      </c>
      <c r="H176" s="47">
        <v>563.92705999999998</v>
      </c>
      <c r="I176" s="47">
        <v>-6.2923799999999996</v>
      </c>
    </row>
    <row r="177" spans="2:9" x14ac:dyDescent="0.25">
      <c r="B177" s="3">
        <v>544</v>
      </c>
      <c r="C177" s="3">
        <v>0.17699999999999999</v>
      </c>
      <c r="D177" s="3">
        <v>0.20599999999999999</v>
      </c>
      <c r="F177" s="47">
        <v>564.89134000000001</v>
      </c>
      <c r="G177" s="47">
        <v>63.10125</v>
      </c>
      <c r="H177" s="47">
        <v>564.89134000000001</v>
      </c>
      <c r="I177" s="47">
        <v>-6.4264200000000002</v>
      </c>
    </row>
    <row r="178" spans="2:9" x14ac:dyDescent="0.25">
      <c r="B178" s="3">
        <v>546</v>
      </c>
      <c r="C178" s="3">
        <v>0.17299999999999999</v>
      </c>
      <c r="D178" s="3">
        <v>0.20799999999999999</v>
      </c>
      <c r="F178" s="47">
        <v>565.85562000000004</v>
      </c>
      <c r="G178" s="47">
        <v>62.740630000000003</v>
      </c>
      <c r="H178" s="47">
        <v>565.85562000000004</v>
      </c>
      <c r="I178" s="47">
        <v>-6.5560099999999997</v>
      </c>
    </row>
    <row r="179" spans="2:9" x14ac:dyDescent="0.25">
      <c r="B179" s="3">
        <v>548</v>
      </c>
      <c r="C179" s="3">
        <v>0.17100000000000001</v>
      </c>
      <c r="D179" s="3">
        <v>0.20899999999999999</v>
      </c>
      <c r="F179" s="47">
        <v>566.81988999999999</v>
      </c>
      <c r="G179" s="47">
        <v>62.38259</v>
      </c>
      <c r="H179" s="47">
        <v>566.81988999999999</v>
      </c>
      <c r="I179" s="47">
        <v>-6.6806599999999996</v>
      </c>
    </row>
    <row r="180" spans="2:9" x14ac:dyDescent="0.25">
      <c r="B180" s="3">
        <v>550</v>
      </c>
      <c r="C180" s="3">
        <v>0.16800000000000001</v>
      </c>
      <c r="D180" s="3">
        <v>0.21099999999999999</v>
      </c>
      <c r="F180" s="47">
        <v>567.78417000000002</v>
      </c>
      <c r="G180" s="47">
        <v>62.029710000000001</v>
      </c>
      <c r="H180" s="47">
        <v>567.78417000000002</v>
      </c>
      <c r="I180" s="47">
        <v>-6.8016800000000002</v>
      </c>
    </row>
    <row r="181" spans="2:9" x14ac:dyDescent="0.25">
      <c r="B181" s="3">
        <v>552</v>
      </c>
      <c r="C181" s="3">
        <v>0.16500000000000001</v>
      </c>
      <c r="D181" s="3">
        <v>0.21299999999999999</v>
      </c>
      <c r="F181" s="47">
        <v>568.74845000000005</v>
      </c>
      <c r="G181" s="47">
        <v>61.681710000000002</v>
      </c>
      <c r="H181" s="47">
        <v>568.74845000000005</v>
      </c>
      <c r="I181" s="47">
        <v>-6.9217700000000004</v>
      </c>
    </row>
    <row r="182" spans="2:9" x14ac:dyDescent="0.25">
      <c r="B182" s="3">
        <v>554</v>
      </c>
      <c r="C182" s="3">
        <v>0.16300000000000001</v>
      </c>
      <c r="D182" s="3">
        <v>0.216</v>
      </c>
      <c r="F182" s="47">
        <v>569.71271999999999</v>
      </c>
      <c r="G182" s="47">
        <v>61.336880000000001</v>
      </c>
      <c r="H182" s="47">
        <v>569.71271999999999</v>
      </c>
      <c r="I182" s="47">
        <v>-7.0440500000000004</v>
      </c>
    </row>
    <row r="183" spans="2:9" x14ac:dyDescent="0.25">
      <c r="B183" s="3">
        <v>556</v>
      </c>
      <c r="C183" s="3">
        <v>0.161</v>
      </c>
      <c r="D183" s="3">
        <v>0.22</v>
      </c>
      <c r="F183" s="47">
        <v>570.67700000000002</v>
      </c>
      <c r="G183" s="47">
        <v>60.994100000000003</v>
      </c>
      <c r="H183" s="47">
        <v>570.67700000000002</v>
      </c>
      <c r="I183" s="47">
        <v>-7.1707200000000002</v>
      </c>
    </row>
    <row r="184" spans="2:9" x14ac:dyDescent="0.25">
      <c r="B184" s="3">
        <v>558</v>
      </c>
      <c r="C184" s="3">
        <v>0.158</v>
      </c>
      <c r="D184" s="3">
        <v>0.223</v>
      </c>
      <c r="F184" s="47">
        <v>571.64128000000005</v>
      </c>
      <c r="G184" s="47">
        <v>60.654780000000002</v>
      </c>
      <c r="H184" s="47">
        <v>571.64128000000005</v>
      </c>
      <c r="I184" s="47">
        <v>-7.3019400000000001</v>
      </c>
    </row>
    <row r="185" spans="2:9" x14ac:dyDescent="0.25">
      <c r="B185" s="3">
        <v>560</v>
      </c>
      <c r="C185" s="3">
        <v>0.156</v>
      </c>
      <c r="D185" s="3">
        <v>0.22500000000000001</v>
      </c>
      <c r="F185" s="47">
        <v>572.60554999999999</v>
      </c>
      <c r="G185" s="47">
        <v>60.323250000000002</v>
      </c>
      <c r="H185" s="47">
        <v>572.60554999999999</v>
      </c>
      <c r="I185" s="47">
        <v>-7.4353699999999998</v>
      </c>
    </row>
    <row r="186" spans="2:9" x14ac:dyDescent="0.25">
      <c r="B186" s="3">
        <v>562</v>
      </c>
      <c r="C186" s="3">
        <v>0.154</v>
      </c>
      <c r="D186" s="3">
        <v>0.22900000000000001</v>
      </c>
      <c r="F186" s="47">
        <v>573.56983000000002</v>
      </c>
      <c r="G186" s="47">
        <v>60.005719999999997</v>
      </c>
      <c r="H186" s="47">
        <v>573.56983000000002</v>
      </c>
      <c r="I186" s="47">
        <v>-7.56691</v>
      </c>
    </row>
    <row r="187" spans="2:9" x14ac:dyDescent="0.25">
      <c r="B187" s="3">
        <v>564</v>
      </c>
      <c r="C187" s="3">
        <v>0.152</v>
      </c>
      <c r="D187" s="3">
        <v>0.23300000000000001</v>
      </c>
      <c r="F187" s="47">
        <v>574.53411000000006</v>
      </c>
      <c r="G187" s="47">
        <v>59.707929999999998</v>
      </c>
      <c r="H187" s="47">
        <v>574.53411000000006</v>
      </c>
      <c r="I187" s="47">
        <v>-7.6921299999999997</v>
      </c>
    </row>
    <row r="188" spans="2:9" x14ac:dyDescent="0.25">
      <c r="B188" s="3">
        <v>566</v>
      </c>
      <c r="C188" s="3">
        <v>0.15</v>
      </c>
      <c r="D188" s="3">
        <v>0.23599999999999999</v>
      </c>
      <c r="F188" s="47">
        <v>575.49838</v>
      </c>
      <c r="G188" s="47">
        <v>59.433050000000001</v>
      </c>
      <c r="H188" s="47">
        <v>575.49838</v>
      </c>
      <c r="I188" s="47">
        <v>-7.8078700000000003</v>
      </c>
    </row>
    <row r="189" spans="2:9" x14ac:dyDescent="0.25">
      <c r="B189" s="3">
        <v>568</v>
      </c>
      <c r="C189" s="3">
        <v>0.14799999999999999</v>
      </c>
      <c r="D189" s="3">
        <v>0.23899999999999999</v>
      </c>
      <c r="F189" s="47">
        <v>576.46266000000003</v>
      </c>
      <c r="G189" s="47">
        <v>59.180720000000001</v>
      </c>
      <c r="H189" s="47">
        <v>576.46266000000003</v>
      </c>
      <c r="I189" s="47">
        <v>-7.9130099999999999</v>
      </c>
    </row>
    <row r="190" spans="2:9" x14ac:dyDescent="0.25">
      <c r="B190" s="3">
        <v>570</v>
      </c>
      <c r="C190" s="3">
        <v>0.14599999999999999</v>
      </c>
      <c r="D190" s="3">
        <v>0.24299999999999999</v>
      </c>
      <c r="F190" s="47">
        <v>577.42693999999995</v>
      </c>
      <c r="G190" s="47">
        <v>58.947850000000003</v>
      </c>
      <c r="H190" s="47">
        <v>577.42693999999995</v>
      </c>
      <c r="I190" s="47">
        <v>-8.0080500000000008</v>
      </c>
    </row>
    <row r="191" spans="2:9" x14ac:dyDescent="0.25">
      <c r="B191" s="3">
        <v>572</v>
      </c>
      <c r="C191" s="3">
        <v>0.14299999999999999</v>
      </c>
      <c r="D191" s="3">
        <v>0.246</v>
      </c>
      <c r="F191" s="47">
        <v>578.39121999999998</v>
      </c>
      <c r="G191" s="47">
        <v>58.730699999999999</v>
      </c>
      <c r="H191" s="47">
        <v>578.39121999999998</v>
      </c>
      <c r="I191" s="47">
        <v>-8.0937900000000003</v>
      </c>
    </row>
    <row r="192" spans="2:9" x14ac:dyDescent="0.25">
      <c r="B192" s="3">
        <v>574</v>
      </c>
      <c r="C192" s="3">
        <v>0.14199999999999999</v>
      </c>
      <c r="D192" s="3">
        <v>0.25</v>
      </c>
      <c r="F192" s="47">
        <v>579.35549000000003</v>
      </c>
      <c r="G192" s="47">
        <v>58.526960000000003</v>
      </c>
      <c r="H192" s="47">
        <v>579.35549000000003</v>
      </c>
      <c r="I192" s="47">
        <v>-8.1700700000000008</v>
      </c>
    </row>
    <row r="193" spans="2:9" x14ac:dyDescent="0.25">
      <c r="B193" s="3">
        <v>576</v>
      </c>
      <c r="C193" s="3">
        <v>0.14000000000000001</v>
      </c>
      <c r="D193" s="3">
        <v>0.254</v>
      </c>
      <c r="F193" s="47">
        <v>580.31976999999995</v>
      </c>
      <c r="G193" s="47">
        <v>58.336820000000003</v>
      </c>
      <c r="H193" s="47">
        <v>580.31976999999995</v>
      </c>
      <c r="I193" s="47">
        <v>-8.2354199999999995</v>
      </c>
    </row>
    <row r="194" spans="2:9" x14ac:dyDescent="0.25">
      <c r="B194" s="3">
        <v>578</v>
      </c>
      <c r="C194" s="3">
        <v>0.13800000000000001</v>
      </c>
      <c r="D194" s="3">
        <v>0.25700000000000001</v>
      </c>
      <c r="F194" s="47">
        <v>581.28404999999998</v>
      </c>
      <c r="G194" s="47">
        <v>58.162489999999998</v>
      </c>
      <c r="H194" s="47">
        <v>581.28404999999998</v>
      </c>
      <c r="I194" s="47">
        <v>-8.28796</v>
      </c>
    </row>
    <row r="195" spans="2:9" x14ac:dyDescent="0.25">
      <c r="B195" s="3">
        <v>580</v>
      </c>
      <c r="C195" s="3">
        <v>0.13600000000000001</v>
      </c>
      <c r="D195" s="3">
        <v>0.26100000000000001</v>
      </c>
      <c r="F195" s="47">
        <v>582.24832000000004</v>
      </c>
      <c r="G195" s="47">
        <v>58.006709999999998</v>
      </c>
      <c r="H195" s="47">
        <v>582.24832000000004</v>
      </c>
      <c r="I195" s="47">
        <v>-8.3267199999999999</v>
      </c>
    </row>
    <row r="196" spans="2:9" x14ac:dyDescent="0.25">
      <c r="B196" s="3">
        <v>582</v>
      </c>
      <c r="C196" s="3">
        <v>0.13500000000000001</v>
      </c>
      <c r="D196" s="3">
        <v>0.26500000000000001</v>
      </c>
      <c r="F196" s="47">
        <v>583.21259999999995</v>
      </c>
      <c r="G196" s="47">
        <v>57.871200000000002</v>
      </c>
      <c r="H196" s="47">
        <v>583.21259999999995</v>
      </c>
      <c r="I196" s="47">
        <v>-8.3526500000000006</v>
      </c>
    </row>
    <row r="197" spans="2:9" x14ac:dyDescent="0.25">
      <c r="B197" s="3">
        <v>584</v>
      </c>
      <c r="C197" s="3">
        <v>0.13300000000000001</v>
      </c>
      <c r="D197" s="3">
        <v>0.26700000000000002</v>
      </c>
      <c r="F197" s="47">
        <v>584.17687999999998</v>
      </c>
      <c r="G197" s="47">
        <v>57.755740000000003</v>
      </c>
      <c r="H197" s="47">
        <v>584.17687999999998</v>
      </c>
      <c r="I197" s="47">
        <v>-8.3686699999999998</v>
      </c>
    </row>
    <row r="198" spans="2:9" x14ac:dyDescent="0.25">
      <c r="B198" s="3">
        <v>586</v>
      </c>
      <c r="C198" s="3">
        <v>0.13100000000000001</v>
      </c>
      <c r="D198" s="3">
        <v>0.27</v>
      </c>
      <c r="F198" s="47">
        <v>585.14115000000004</v>
      </c>
      <c r="G198" s="47">
        <v>57.658320000000003</v>
      </c>
      <c r="H198" s="47">
        <v>585.14115000000004</v>
      </c>
      <c r="I198" s="47">
        <v>-8.3788099999999996</v>
      </c>
    </row>
    <row r="199" spans="2:9" x14ac:dyDescent="0.25">
      <c r="B199" s="3">
        <v>588</v>
      </c>
      <c r="C199" s="3">
        <v>0.129</v>
      </c>
      <c r="D199" s="3">
        <v>0.27200000000000002</v>
      </c>
      <c r="F199" s="47">
        <v>586.10542999999996</v>
      </c>
      <c r="G199" s="47">
        <v>57.576140000000002</v>
      </c>
      <c r="H199" s="47">
        <v>586.10542999999996</v>
      </c>
      <c r="I199" s="47">
        <v>-8.3870199999999997</v>
      </c>
    </row>
    <row r="200" spans="2:9" x14ac:dyDescent="0.25">
      <c r="B200" s="3">
        <v>590</v>
      </c>
      <c r="C200" s="3">
        <v>0.127</v>
      </c>
      <c r="D200" s="3">
        <v>0.27300000000000002</v>
      </c>
      <c r="F200" s="47">
        <v>587.06970999999999</v>
      </c>
      <c r="G200" s="47">
        <v>57.506749999999997</v>
      </c>
      <c r="H200" s="47">
        <v>587.06970999999999</v>
      </c>
      <c r="I200" s="47">
        <v>-8.3961699999999997</v>
      </c>
    </row>
    <row r="201" spans="2:9" x14ac:dyDescent="0.25">
      <c r="B201" s="3">
        <v>592</v>
      </c>
      <c r="C201" s="3">
        <v>0.126</v>
      </c>
      <c r="D201" s="3">
        <v>0.27400000000000002</v>
      </c>
      <c r="F201" s="47">
        <v>588.03398000000004</v>
      </c>
      <c r="G201" s="47">
        <v>57.449089999999998</v>
      </c>
      <c r="H201" s="47">
        <v>588.03398000000004</v>
      </c>
      <c r="I201" s="47">
        <v>-8.4076500000000003</v>
      </c>
    </row>
    <row r="202" spans="2:9" x14ac:dyDescent="0.25">
      <c r="B202" s="3">
        <v>594</v>
      </c>
      <c r="C202" s="3">
        <v>0.124</v>
      </c>
      <c r="D202" s="3">
        <v>0.27400000000000002</v>
      </c>
      <c r="F202" s="47">
        <v>588.99825999999996</v>
      </c>
      <c r="G202" s="47">
        <v>57.403700000000001</v>
      </c>
      <c r="H202" s="47">
        <v>588.99825999999996</v>
      </c>
      <c r="I202" s="47">
        <v>-8.4213000000000005</v>
      </c>
    </row>
    <row r="203" spans="2:9" x14ac:dyDescent="0.25">
      <c r="B203" s="3">
        <v>596</v>
      </c>
      <c r="C203" s="3">
        <v>0.122</v>
      </c>
      <c r="D203" s="3">
        <v>0.27400000000000002</v>
      </c>
      <c r="F203" s="47">
        <v>589.96253999999999</v>
      </c>
      <c r="G203" s="47">
        <v>57.372190000000003</v>
      </c>
      <c r="H203" s="47">
        <v>589.96253999999999</v>
      </c>
      <c r="I203" s="47">
        <v>-8.4357799999999994</v>
      </c>
    </row>
    <row r="204" spans="2:9" x14ac:dyDescent="0.25">
      <c r="B204" s="3">
        <v>598</v>
      </c>
      <c r="C204" s="3">
        <v>0.12</v>
      </c>
      <c r="D204" s="3">
        <v>0.27400000000000002</v>
      </c>
      <c r="F204" s="47">
        <v>590.92682000000002</v>
      </c>
      <c r="G204" s="47">
        <v>57.356059999999999</v>
      </c>
      <c r="H204" s="47">
        <v>590.92682000000002</v>
      </c>
      <c r="I204" s="47">
        <v>-8.4489999999999998</v>
      </c>
    </row>
    <row r="205" spans="2:9" x14ac:dyDescent="0.25">
      <c r="B205" s="3">
        <v>600</v>
      </c>
      <c r="C205" s="3">
        <v>0.11899999999999999</v>
      </c>
      <c r="D205" s="3">
        <v>0.27400000000000002</v>
      </c>
      <c r="F205" s="47">
        <v>591.89108999999996</v>
      </c>
      <c r="G205" s="47">
        <v>57.355429999999998</v>
      </c>
      <c r="H205" s="47">
        <v>591.89108999999996</v>
      </c>
      <c r="I205" s="47">
        <v>-8.4588099999999997</v>
      </c>
    </row>
    <row r="206" spans="2:9" x14ac:dyDescent="0.25">
      <c r="B206" s="3">
        <v>602</v>
      </c>
      <c r="C206" s="3">
        <v>0.11700000000000001</v>
      </c>
      <c r="D206" s="3">
        <v>0.27200000000000002</v>
      </c>
      <c r="F206" s="47">
        <v>592.85536999999999</v>
      </c>
      <c r="G206" s="47">
        <v>57.368229999999997</v>
      </c>
      <c r="H206" s="47">
        <v>592.85536999999999</v>
      </c>
      <c r="I206" s="47">
        <v>-8.4636099999999992</v>
      </c>
    </row>
    <row r="207" spans="2:9" x14ac:dyDescent="0.25">
      <c r="B207" s="3">
        <v>604</v>
      </c>
      <c r="C207" s="3">
        <v>0.11600000000000001</v>
      </c>
      <c r="D207" s="3">
        <v>0.27200000000000002</v>
      </c>
      <c r="F207" s="47">
        <v>593.81965000000002</v>
      </c>
      <c r="G207" s="47">
        <v>57.39038</v>
      </c>
      <c r="H207" s="47">
        <v>593.81965000000002</v>
      </c>
      <c r="I207" s="47">
        <v>-8.4628599999999992</v>
      </c>
    </row>
    <row r="208" spans="2:9" x14ac:dyDescent="0.25">
      <c r="B208" s="3">
        <v>606</v>
      </c>
      <c r="C208" s="3">
        <v>0.115</v>
      </c>
      <c r="D208" s="3">
        <v>0.27</v>
      </c>
      <c r="F208" s="47">
        <v>594.78391999999997</v>
      </c>
      <c r="G208" s="47">
        <v>57.417000000000002</v>
      </c>
      <c r="H208" s="47">
        <v>594.78391999999997</v>
      </c>
      <c r="I208" s="47">
        <v>-8.4569700000000001</v>
      </c>
    </row>
    <row r="209" spans="2:9" x14ac:dyDescent="0.25">
      <c r="B209" s="3">
        <v>608</v>
      </c>
      <c r="C209" s="3">
        <v>0.113</v>
      </c>
      <c r="D209" s="3">
        <v>0.26700000000000002</v>
      </c>
      <c r="F209" s="47">
        <v>595.7482</v>
      </c>
      <c r="G209" s="47">
        <v>57.443989999999999</v>
      </c>
      <c r="H209" s="47">
        <v>595.7482</v>
      </c>
      <c r="I209" s="47">
        <v>-8.4467700000000008</v>
      </c>
    </row>
    <row r="210" spans="2:9" x14ac:dyDescent="0.25">
      <c r="B210" s="3">
        <v>610</v>
      </c>
      <c r="C210" s="3">
        <v>0.111</v>
      </c>
      <c r="D210" s="3">
        <v>0.26400000000000001</v>
      </c>
      <c r="F210" s="47">
        <v>596.71248000000003</v>
      </c>
      <c r="G210" s="47">
        <v>57.469270000000002</v>
      </c>
      <c r="H210" s="47">
        <v>596.71248000000003</v>
      </c>
      <c r="I210" s="47">
        <v>-8.4327799999999993</v>
      </c>
    </row>
    <row r="211" spans="2:9" x14ac:dyDescent="0.25">
      <c r="B211" s="3">
        <v>612</v>
      </c>
      <c r="C211" s="3">
        <v>0.11</v>
      </c>
      <c r="D211" s="3">
        <v>0.26200000000000001</v>
      </c>
      <c r="F211" s="47">
        <v>597.67674999999997</v>
      </c>
      <c r="G211" s="47">
        <v>57.493029999999997</v>
      </c>
      <c r="H211" s="47">
        <v>597.67674999999997</v>
      </c>
      <c r="I211" s="47">
        <v>-8.4147300000000005</v>
      </c>
    </row>
    <row r="212" spans="2:9" x14ac:dyDescent="0.25">
      <c r="B212" s="3">
        <v>614</v>
      </c>
      <c r="C212" s="3">
        <v>0.11</v>
      </c>
      <c r="D212" s="3">
        <v>0.25900000000000001</v>
      </c>
      <c r="F212" s="47">
        <v>598.64103</v>
      </c>
      <c r="G212" s="47">
        <v>57.517040000000001</v>
      </c>
      <c r="H212" s="47">
        <v>598.64103</v>
      </c>
      <c r="I212" s="47">
        <v>-8.3916199999999996</v>
      </c>
    </row>
    <row r="213" spans="2:9" x14ac:dyDescent="0.25">
      <c r="B213" s="3">
        <v>616</v>
      </c>
      <c r="C213" s="3">
        <v>0.109</v>
      </c>
      <c r="D213" s="3">
        <v>0.25600000000000001</v>
      </c>
      <c r="F213" s="47">
        <v>599.60531000000003</v>
      </c>
      <c r="G213" s="47">
        <v>57.543399999999998</v>
      </c>
      <c r="H213" s="47">
        <v>599.60531000000003</v>
      </c>
      <c r="I213" s="47">
        <v>-8.3624500000000008</v>
      </c>
    </row>
    <row r="214" spans="2:9" x14ac:dyDescent="0.25">
      <c r="B214" s="3">
        <v>618</v>
      </c>
      <c r="C214" s="3">
        <v>0.108</v>
      </c>
      <c r="D214" s="3">
        <v>0.253</v>
      </c>
      <c r="F214" s="47">
        <v>600.56957999999997</v>
      </c>
      <c r="G214" s="47">
        <v>57.573569999999997</v>
      </c>
      <c r="H214" s="47">
        <v>600.56957999999997</v>
      </c>
      <c r="I214" s="47">
        <v>-8.3270199999999992</v>
      </c>
    </row>
    <row r="215" spans="2:9" x14ac:dyDescent="0.25">
      <c r="B215" s="3">
        <v>620</v>
      </c>
      <c r="C215" s="3">
        <v>0.107</v>
      </c>
      <c r="D215" s="3">
        <v>0.25</v>
      </c>
      <c r="F215" s="47">
        <v>601.53386</v>
      </c>
      <c r="G215" s="47">
        <v>57.608080000000001</v>
      </c>
      <c r="H215" s="47">
        <v>601.53386</v>
      </c>
      <c r="I215" s="47">
        <v>-8.2864199999999997</v>
      </c>
    </row>
    <row r="216" spans="2:9" x14ac:dyDescent="0.25">
      <c r="B216" s="3">
        <v>622</v>
      </c>
      <c r="C216" s="3">
        <v>0.107</v>
      </c>
      <c r="D216" s="3">
        <v>0.246</v>
      </c>
      <c r="F216" s="47">
        <v>602.49814000000003</v>
      </c>
      <c r="G216" s="47">
        <v>57.646889999999999</v>
      </c>
      <c r="H216" s="47">
        <v>602.49814000000003</v>
      </c>
      <c r="I216" s="47">
        <v>-8.2427399999999995</v>
      </c>
    </row>
    <row r="217" spans="2:9" x14ac:dyDescent="0.25">
      <c r="B217" s="3">
        <v>624</v>
      </c>
      <c r="C217" s="3">
        <v>0.106</v>
      </c>
      <c r="D217" s="3">
        <v>0.24199999999999999</v>
      </c>
      <c r="F217" s="47">
        <v>603.46240999999998</v>
      </c>
      <c r="G217" s="47">
        <v>57.689950000000003</v>
      </c>
      <c r="H217" s="47">
        <v>603.46240999999998</v>
      </c>
      <c r="I217" s="47">
        <v>-8.1982400000000002</v>
      </c>
    </row>
    <row r="218" spans="2:9" x14ac:dyDescent="0.25">
      <c r="B218" s="3">
        <v>626</v>
      </c>
      <c r="C218" s="3">
        <v>0.105</v>
      </c>
      <c r="D218" s="3">
        <v>0.23699999999999999</v>
      </c>
      <c r="F218" s="47">
        <v>604.42669000000001</v>
      </c>
      <c r="G218" s="47">
        <v>57.73742</v>
      </c>
      <c r="H218" s="47">
        <v>604.42669000000001</v>
      </c>
      <c r="I218" s="47">
        <v>-8.1544100000000004</v>
      </c>
    </row>
    <row r="219" spans="2:9" x14ac:dyDescent="0.25">
      <c r="B219" s="3">
        <v>628</v>
      </c>
      <c r="C219" s="3">
        <v>0.104</v>
      </c>
      <c r="D219" s="3">
        <v>0.23300000000000001</v>
      </c>
      <c r="F219" s="47">
        <v>605.39097000000004</v>
      </c>
      <c r="G219" s="47">
        <v>57.78951</v>
      </c>
      <c r="H219" s="47">
        <v>605.39097000000004</v>
      </c>
      <c r="I219" s="47">
        <v>-8.1113700000000009</v>
      </c>
    </row>
    <row r="220" spans="2:9" x14ac:dyDescent="0.25">
      <c r="B220" s="3">
        <v>630</v>
      </c>
      <c r="C220" s="3">
        <v>0.10299999999999999</v>
      </c>
      <c r="D220" s="3">
        <v>0.22800000000000001</v>
      </c>
      <c r="F220" s="47">
        <v>606.35523999999998</v>
      </c>
      <c r="G220" s="47">
        <v>57.846020000000003</v>
      </c>
      <c r="H220" s="47">
        <v>606.35523999999998</v>
      </c>
      <c r="I220" s="47">
        <v>-8.0681200000000004</v>
      </c>
    </row>
    <row r="221" spans="2:9" x14ac:dyDescent="0.25">
      <c r="B221" s="3">
        <v>632</v>
      </c>
      <c r="C221" s="3">
        <v>0.10100000000000001</v>
      </c>
      <c r="D221" s="3">
        <v>0.223</v>
      </c>
      <c r="F221" s="47">
        <v>607.31952000000001</v>
      </c>
      <c r="G221" s="47">
        <v>57.906089999999999</v>
      </c>
      <c r="H221" s="47">
        <v>607.31952000000001</v>
      </c>
      <c r="I221" s="47">
        <v>-8.0232700000000001</v>
      </c>
    </row>
    <row r="222" spans="2:9" x14ac:dyDescent="0.25">
      <c r="B222" s="3">
        <v>634</v>
      </c>
      <c r="C222" s="3">
        <v>0.1</v>
      </c>
      <c r="D222" s="3">
        <v>0.219</v>
      </c>
      <c r="F222" s="47">
        <v>608.28380000000004</v>
      </c>
      <c r="G222" s="47">
        <v>57.968290000000003</v>
      </c>
      <c r="H222" s="47">
        <v>608.28380000000004</v>
      </c>
      <c r="I222" s="47">
        <v>-7.9759500000000001</v>
      </c>
    </row>
    <row r="223" spans="2:9" x14ac:dyDescent="0.25">
      <c r="B223" s="3">
        <v>636</v>
      </c>
      <c r="C223" s="3">
        <v>9.9000000000000005E-2</v>
      </c>
      <c r="D223" s="3">
        <v>0.214</v>
      </c>
      <c r="F223" s="47">
        <v>609.24806999999998</v>
      </c>
      <c r="G223" s="47">
        <v>58.030949999999997</v>
      </c>
      <c r="H223" s="47">
        <v>609.24806999999998</v>
      </c>
      <c r="I223" s="47">
        <v>-7.9263599999999999</v>
      </c>
    </row>
    <row r="224" spans="2:9" x14ac:dyDescent="0.25">
      <c r="B224" s="3">
        <v>638</v>
      </c>
      <c r="C224" s="3">
        <v>9.8000000000000004E-2</v>
      </c>
      <c r="D224" s="3">
        <v>0.21</v>
      </c>
      <c r="F224" s="47">
        <v>610.21235000000001</v>
      </c>
      <c r="G224" s="47">
        <v>58.092550000000003</v>
      </c>
      <c r="H224" s="47">
        <v>610.21235000000001</v>
      </c>
      <c r="I224" s="47">
        <v>-7.8758499999999998</v>
      </c>
    </row>
    <row r="225" spans="2:9" x14ac:dyDescent="0.25">
      <c r="B225" s="3">
        <v>640</v>
      </c>
      <c r="C225" s="3">
        <v>9.8000000000000004E-2</v>
      </c>
      <c r="D225" s="3">
        <v>0.20599999999999999</v>
      </c>
      <c r="F225" s="47">
        <v>611.17663000000005</v>
      </c>
      <c r="G225" s="47">
        <v>58.15184</v>
      </c>
      <c r="H225" s="47">
        <v>611.17663000000005</v>
      </c>
      <c r="I225" s="47">
        <v>-7.8265399999999996</v>
      </c>
    </row>
    <row r="226" spans="2:9" x14ac:dyDescent="0.25">
      <c r="B226" s="3">
        <v>642</v>
      </c>
      <c r="C226" s="3">
        <v>9.6000000000000002E-2</v>
      </c>
      <c r="D226" s="3">
        <v>0.2</v>
      </c>
      <c r="F226" s="47">
        <v>612.14089999999999</v>
      </c>
      <c r="G226" s="47">
        <v>58.207859999999997</v>
      </c>
      <c r="H226" s="47">
        <v>612.14089999999999</v>
      </c>
      <c r="I226" s="47">
        <v>-7.7807899999999997</v>
      </c>
    </row>
    <row r="227" spans="2:9" x14ac:dyDescent="0.25">
      <c r="B227" s="3">
        <v>644</v>
      </c>
      <c r="C227" s="3">
        <v>9.5000000000000001E-2</v>
      </c>
      <c r="D227" s="3">
        <v>0.19500000000000001</v>
      </c>
      <c r="F227" s="47">
        <v>613.10518000000002</v>
      </c>
      <c r="G227" s="47">
        <v>58.260039999999996</v>
      </c>
      <c r="H227" s="47">
        <v>613.10518000000002</v>
      </c>
      <c r="I227" s="47">
        <v>-7.7406100000000002</v>
      </c>
    </row>
    <row r="228" spans="2:9" x14ac:dyDescent="0.25">
      <c r="B228" s="3">
        <v>646</v>
      </c>
      <c r="C228" s="3">
        <v>9.5000000000000001E-2</v>
      </c>
      <c r="D228" s="3">
        <v>0.191</v>
      </c>
      <c r="F228" s="47">
        <v>614.06946000000005</v>
      </c>
      <c r="G228" s="47">
        <v>58.308280000000003</v>
      </c>
      <c r="H228" s="47">
        <v>614.06946000000005</v>
      </c>
      <c r="I228" s="47">
        <v>-7.7072000000000003</v>
      </c>
    </row>
    <row r="229" spans="2:9" x14ac:dyDescent="0.25">
      <c r="B229" s="3">
        <v>648</v>
      </c>
      <c r="C229" s="3">
        <v>9.2999999999999999E-2</v>
      </c>
      <c r="D229" s="3">
        <v>0.186</v>
      </c>
      <c r="F229" s="47">
        <v>615.03373999999997</v>
      </c>
      <c r="G229" s="47">
        <v>58.353250000000003</v>
      </c>
      <c r="H229" s="47">
        <v>615.03373999999997</v>
      </c>
      <c r="I229" s="47">
        <v>-7.6806799999999997</v>
      </c>
    </row>
    <row r="230" spans="2:9" x14ac:dyDescent="0.25">
      <c r="B230" s="3">
        <v>650</v>
      </c>
      <c r="C230" s="3">
        <v>9.2999999999999999E-2</v>
      </c>
      <c r="D230" s="3">
        <v>0.182</v>
      </c>
      <c r="F230" s="47">
        <v>615.99801000000002</v>
      </c>
      <c r="G230" s="47">
        <v>58.396369999999997</v>
      </c>
      <c r="H230" s="47">
        <v>615.99801000000002</v>
      </c>
      <c r="I230" s="47">
        <v>-7.6599199999999996</v>
      </c>
    </row>
    <row r="231" spans="2:9" x14ac:dyDescent="0.25">
      <c r="B231" s="3">
        <v>652</v>
      </c>
      <c r="C231" s="3">
        <v>9.1999999999999998E-2</v>
      </c>
      <c r="D231" s="3">
        <v>0.17699999999999999</v>
      </c>
      <c r="F231" s="47">
        <v>616.96229000000005</v>
      </c>
      <c r="G231" s="47">
        <v>58.439540000000001</v>
      </c>
      <c r="H231" s="47">
        <v>616.96229000000005</v>
      </c>
      <c r="I231" s="47">
        <v>-7.6429</v>
      </c>
    </row>
    <row r="232" spans="2:9" x14ac:dyDescent="0.25">
      <c r="B232" s="3">
        <v>654</v>
      </c>
      <c r="C232" s="3">
        <v>9.0999999999999998E-2</v>
      </c>
      <c r="D232" s="3">
        <v>0.17299999999999999</v>
      </c>
      <c r="F232" s="47">
        <v>617.92656999999997</v>
      </c>
      <c r="G232" s="47">
        <v>58.4846</v>
      </c>
      <c r="H232" s="47">
        <v>617.92656999999997</v>
      </c>
      <c r="I232" s="47">
        <v>-7.6272500000000001</v>
      </c>
    </row>
    <row r="233" spans="2:9" x14ac:dyDescent="0.25">
      <c r="B233" s="3">
        <v>656</v>
      </c>
      <c r="C233" s="3">
        <v>0.09</v>
      </c>
      <c r="D233" s="3">
        <v>0.16700000000000001</v>
      </c>
      <c r="F233" s="47">
        <v>618.89084000000003</v>
      </c>
      <c r="G233" s="47">
        <v>58.53275</v>
      </c>
      <c r="H233" s="47">
        <v>618.89084000000003</v>
      </c>
      <c r="I233" s="47">
        <v>-7.6110499999999996</v>
      </c>
    </row>
    <row r="234" spans="2:9" x14ac:dyDescent="0.25">
      <c r="B234" s="3">
        <v>658</v>
      </c>
      <c r="C234" s="3">
        <v>0.09</v>
      </c>
      <c r="D234" s="3">
        <v>0.16300000000000001</v>
      </c>
      <c r="F234" s="47">
        <v>619.85512000000006</v>
      </c>
      <c r="G234" s="47">
        <v>58.584299999999999</v>
      </c>
      <c r="H234" s="47">
        <v>619.85512000000006</v>
      </c>
      <c r="I234" s="47">
        <v>-7.5932000000000004</v>
      </c>
    </row>
    <row r="235" spans="2:9" x14ac:dyDescent="0.25">
      <c r="B235" s="3">
        <v>660</v>
      </c>
      <c r="C235" s="3">
        <v>8.8999999999999996E-2</v>
      </c>
      <c r="D235" s="3">
        <v>0.159</v>
      </c>
      <c r="F235" s="47">
        <v>620.81939999999997</v>
      </c>
      <c r="G235" s="47">
        <v>58.638829999999999</v>
      </c>
      <c r="H235" s="47">
        <v>620.81939999999997</v>
      </c>
      <c r="I235" s="47">
        <v>-7.5733899999999998</v>
      </c>
    </row>
    <row r="236" spans="2:9" x14ac:dyDescent="0.25">
      <c r="B236" s="3">
        <v>662</v>
      </c>
      <c r="C236" s="3">
        <v>8.6999999999999994E-2</v>
      </c>
      <c r="D236" s="3">
        <v>0.154</v>
      </c>
      <c r="F236" s="47">
        <v>621.78367000000003</v>
      </c>
      <c r="G236" s="47">
        <v>58.695480000000003</v>
      </c>
      <c r="H236" s="47">
        <v>621.78367000000003</v>
      </c>
      <c r="I236" s="47">
        <v>-7.5514999999999999</v>
      </c>
    </row>
    <row r="237" spans="2:9" x14ac:dyDescent="0.25">
      <c r="B237" s="3">
        <v>664</v>
      </c>
      <c r="C237" s="3">
        <v>8.5999999999999993E-2</v>
      </c>
      <c r="D237" s="3">
        <v>0.15</v>
      </c>
      <c r="F237" s="47">
        <v>622.74794999999995</v>
      </c>
      <c r="G237" s="47">
        <v>58.753250000000001</v>
      </c>
      <c r="H237" s="47">
        <v>622.74794999999995</v>
      </c>
      <c r="I237" s="47">
        <v>-7.52719</v>
      </c>
    </row>
    <row r="238" spans="2:9" x14ac:dyDescent="0.25">
      <c r="B238" s="3">
        <v>666</v>
      </c>
      <c r="C238" s="3">
        <v>8.5000000000000006E-2</v>
      </c>
      <c r="D238" s="3">
        <v>0.14599999999999999</v>
      </c>
      <c r="F238" s="47">
        <v>623.71222999999998</v>
      </c>
      <c r="G238" s="47">
        <v>58.810969999999998</v>
      </c>
      <c r="H238" s="47">
        <v>623.71222999999998</v>
      </c>
      <c r="I238" s="47">
        <v>-7.4997600000000002</v>
      </c>
    </row>
    <row r="239" spans="2:9" x14ac:dyDescent="0.25">
      <c r="B239" s="3">
        <v>668</v>
      </c>
      <c r="C239" s="3">
        <v>8.4000000000000005E-2</v>
      </c>
      <c r="D239" s="3">
        <v>0.14099999999999999</v>
      </c>
      <c r="F239" s="47">
        <v>624.67650000000003</v>
      </c>
      <c r="G239" s="47">
        <v>58.867310000000003</v>
      </c>
      <c r="H239" s="47">
        <v>624.67650000000003</v>
      </c>
      <c r="I239" s="47">
        <v>-7.4685499999999996</v>
      </c>
    </row>
    <row r="240" spans="2:9" x14ac:dyDescent="0.25">
      <c r="B240" s="3">
        <v>670</v>
      </c>
      <c r="C240" s="3">
        <v>8.4000000000000005E-2</v>
      </c>
      <c r="D240" s="3">
        <v>0.13800000000000001</v>
      </c>
      <c r="F240" s="47">
        <v>625.64077999999995</v>
      </c>
      <c r="G240" s="47">
        <v>58.920879999999997</v>
      </c>
      <c r="H240" s="47">
        <v>625.64077999999995</v>
      </c>
      <c r="I240" s="47">
        <v>-7.4335500000000003</v>
      </c>
    </row>
    <row r="241" spans="2:9" x14ac:dyDescent="0.25">
      <c r="B241" s="3">
        <v>672</v>
      </c>
      <c r="C241" s="3">
        <v>8.3000000000000004E-2</v>
      </c>
      <c r="D241" s="3">
        <v>0.13300000000000001</v>
      </c>
      <c r="F241" s="47">
        <v>626.60505999999998</v>
      </c>
      <c r="G241" s="47">
        <v>58.970529999999997</v>
      </c>
      <c r="H241" s="47">
        <v>626.60505999999998</v>
      </c>
      <c r="I241" s="47">
        <v>-7.3956799999999996</v>
      </c>
    </row>
    <row r="242" spans="2:9" x14ac:dyDescent="0.25">
      <c r="B242" s="3">
        <v>674</v>
      </c>
      <c r="C242" s="3">
        <v>8.2000000000000003E-2</v>
      </c>
      <c r="D242" s="3">
        <v>0.13100000000000001</v>
      </c>
      <c r="F242" s="47">
        <v>627.56934000000001</v>
      </c>
      <c r="G242" s="47">
        <v>59.015779999999999</v>
      </c>
      <c r="H242" s="47">
        <v>627.56934000000001</v>
      </c>
      <c r="I242" s="47">
        <v>-7.3566799999999999</v>
      </c>
    </row>
    <row r="243" spans="2:9" x14ac:dyDescent="0.25">
      <c r="B243" s="3">
        <v>676</v>
      </c>
      <c r="C243" s="3">
        <v>8.1000000000000003E-2</v>
      </c>
      <c r="D243" s="3">
        <v>0.128</v>
      </c>
      <c r="F243" s="47">
        <v>628.53360999999995</v>
      </c>
      <c r="G243" s="47">
        <v>59.057049999999997</v>
      </c>
      <c r="H243" s="47">
        <v>628.53360999999995</v>
      </c>
      <c r="I243" s="47">
        <v>-7.3185500000000001</v>
      </c>
    </row>
    <row r="244" spans="2:9" x14ac:dyDescent="0.25">
      <c r="B244" s="3">
        <v>678</v>
      </c>
      <c r="C244" s="3">
        <v>8.1000000000000003E-2</v>
      </c>
      <c r="D244" s="3">
        <v>0.124</v>
      </c>
      <c r="F244" s="47">
        <v>629.49788999999998</v>
      </c>
      <c r="G244" s="47">
        <v>59.095660000000002</v>
      </c>
      <c r="H244" s="47">
        <v>629.49788999999998</v>
      </c>
      <c r="I244" s="47">
        <v>-7.2828099999999996</v>
      </c>
    </row>
    <row r="245" spans="2:9" x14ac:dyDescent="0.25">
      <c r="B245" s="3">
        <v>680</v>
      </c>
      <c r="C245" s="3">
        <v>0.08</v>
      </c>
      <c r="D245" s="3">
        <v>0.121</v>
      </c>
      <c r="F245" s="47">
        <v>630.46217000000001</v>
      </c>
      <c r="G245" s="47">
        <v>59.13355</v>
      </c>
      <c r="H245" s="47">
        <v>630.46217000000001</v>
      </c>
      <c r="I245" s="47">
        <v>-7.25</v>
      </c>
    </row>
    <row r="246" spans="2:9" x14ac:dyDescent="0.25">
      <c r="B246" s="3">
        <v>682</v>
      </c>
      <c r="C246" s="3">
        <v>7.9000000000000001E-2</v>
      </c>
      <c r="D246" s="3">
        <v>0.11700000000000001</v>
      </c>
      <c r="F246" s="47">
        <v>631.42643999999996</v>
      </c>
      <c r="G246" s="47">
        <v>59.172809999999998</v>
      </c>
      <c r="H246" s="47">
        <v>631.42643999999996</v>
      </c>
      <c r="I246" s="47">
        <v>-7.2196600000000002</v>
      </c>
    </row>
    <row r="247" spans="2:9" x14ac:dyDescent="0.25">
      <c r="B247" s="3">
        <v>684</v>
      </c>
      <c r="C247" s="3">
        <v>7.8E-2</v>
      </c>
      <c r="D247" s="3">
        <v>0.115</v>
      </c>
      <c r="F247" s="47">
        <v>632.39071999999999</v>
      </c>
      <c r="G247" s="47">
        <v>59.215319999999998</v>
      </c>
      <c r="H247" s="47">
        <v>632.39071999999999</v>
      </c>
      <c r="I247" s="47">
        <v>-7.1904899999999996</v>
      </c>
    </row>
    <row r="248" spans="2:9" x14ac:dyDescent="0.25">
      <c r="B248" s="3">
        <v>686</v>
      </c>
      <c r="C248" s="3">
        <v>7.6999999999999999E-2</v>
      </c>
      <c r="D248" s="3">
        <v>0.112</v>
      </c>
      <c r="F248" s="47">
        <v>633.35500000000002</v>
      </c>
      <c r="G248" s="47">
        <v>59.262509999999999</v>
      </c>
      <c r="H248" s="47">
        <v>633.35500000000002</v>
      </c>
      <c r="I248" s="47">
        <v>-7.1607700000000003</v>
      </c>
    </row>
    <row r="249" spans="2:9" x14ac:dyDescent="0.25">
      <c r="B249" s="3">
        <v>688</v>
      </c>
      <c r="C249" s="3">
        <v>7.6999999999999999E-2</v>
      </c>
      <c r="D249" s="3">
        <v>0.109</v>
      </c>
      <c r="F249" s="47">
        <v>634.31926999999996</v>
      </c>
      <c r="G249" s="47">
        <v>59.31514</v>
      </c>
      <c r="H249" s="47">
        <v>634.31926999999996</v>
      </c>
      <c r="I249" s="47">
        <v>-7.1286800000000001</v>
      </c>
    </row>
    <row r="250" spans="2:9" x14ac:dyDescent="0.25">
      <c r="B250" s="3">
        <v>690</v>
      </c>
      <c r="C250" s="3">
        <v>7.5999999999999998E-2</v>
      </c>
      <c r="D250" s="3">
        <v>0.106</v>
      </c>
      <c r="F250" s="47">
        <v>635.28354999999999</v>
      </c>
      <c r="G250" s="47">
        <v>59.373339999999999</v>
      </c>
      <c r="H250" s="47">
        <v>635.28354999999999</v>
      </c>
      <c r="I250" s="47">
        <v>-7.09253</v>
      </c>
    </row>
    <row r="251" spans="2:9" x14ac:dyDescent="0.25">
      <c r="B251" s="3">
        <v>692</v>
      </c>
      <c r="C251" s="3">
        <v>7.4999999999999997E-2</v>
      </c>
      <c r="D251" s="3">
        <v>0.104</v>
      </c>
      <c r="F251" s="47">
        <v>636.24783000000002</v>
      </c>
      <c r="G251" s="47">
        <v>59.436680000000003</v>
      </c>
      <c r="H251" s="47">
        <v>636.24783000000002</v>
      </c>
      <c r="I251" s="47">
        <v>-7.0507999999999997</v>
      </c>
    </row>
    <row r="252" spans="2:9" x14ac:dyDescent="0.25">
      <c r="B252" s="3">
        <v>694</v>
      </c>
      <c r="C252" s="3">
        <v>7.3999999999999996E-2</v>
      </c>
      <c r="D252" s="3">
        <v>0.10100000000000001</v>
      </c>
      <c r="F252" s="47">
        <v>637.21209999999996</v>
      </c>
      <c r="G252" s="47">
        <v>59.504370000000002</v>
      </c>
      <c r="H252" s="47">
        <v>637.21209999999996</v>
      </c>
      <c r="I252" s="47">
        <v>-7.0020600000000002</v>
      </c>
    </row>
    <row r="253" spans="2:9" x14ac:dyDescent="0.25">
      <c r="B253" s="3">
        <v>696</v>
      </c>
      <c r="C253" s="3">
        <v>7.3999999999999996E-2</v>
      </c>
      <c r="D253" s="3">
        <v>9.8000000000000004E-2</v>
      </c>
      <c r="F253" s="47">
        <v>638.17637999999999</v>
      </c>
      <c r="G253" s="47">
        <v>59.575560000000003</v>
      </c>
      <c r="H253" s="47">
        <v>638.17637999999999</v>
      </c>
      <c r="I253" s="47">
        <v>-6.9450599999999998</v>
      </c>
    </row>
    <row r="254" spans="2:9" x14ac:dyDescent="0.25">
      <c r="B254" s="3">
        <v>698</v>
      </c>
      <c r="C254" s="3">
        <v>7.2999999999999995E-2</v>
      </c>
      <c r="D254" s="3">
        <v>9.5000000000000001E-2</v>
      </c>
      <c r="F254" s="47">
        <v>639.14066000000003</v>
      </c>
      <c r="G254" s="47">
        <v>59.6496</v>
      </c>
      <c r="H254" s="47">
        <v>639.14066000000003</v>
      </c>
      <c r="I254" s="47">
        <v>-6.8788499999999999</v>
      </c>
    </row>
    <row r="255" spans="2:9" x14ac:dyDescent="0.25">
      <c r="B255" s="3">
        <v>700</v>
      </c>
      <c r="C255" s="3">
        <v>7.1999999999999995E-2</v>
      </c>
      <c r="D255" s="3">
        <v>9.4E-2</v>
      </c>
      <c r="F255" s="47">
        <v>640.10492999999997</v>
      </c>
      <c r="G255" s="47">
        <v>59.72627</v>
      </c>
      <c r="H255" s="47">
        <v>640.10492999999997</v>
      </c>
      <c r="I255" s="47">
        <v>-6.80314</v>
      </c>
    </row>
    <row r="256" spans="2:9" x14ac:dyDescent="0.25">
      <c r="B256" s="3">
        <v>702</v>
      </c>
      <c r="C256" s="3">
        <v>7.0000000000000007E-2</v>
      </c>
      <c r="D256" s="3">
        <v>9.0999999999999998E-2</v>
      </c>
      <c r="F256" s="47">
        <v>641.06921</v>
      </c>
      <c r="G256" s="47">
        <v>59.805869999999999</v>
      </c>
      <c r="H256" s="47">
        <v>641.06921</v>
      </c>
      <c r="I256" s="47">
        <v>-6.7184999999999997</v>
      </c>
    </row>
    <row r="257" spans="2:9" x14ac:dyDescent="0.25">
      <c r="B257" s="3">
        <v>704</v>
      </c>
      <c r="C257" s="3">
        <v>7.0000000000000007E-2</v>
      </c>
      <c r="D257" s="3">
        <v>8.7999999999999995E-2</v>
      </c>
      <c r="F257" s="47">
        <v>642.03349000000003</v>
      </c>
      <c r="G257" s="47">
        <v>59.889220000000002</v>
      </c>
      <c r="H257" s="47">
        <v>642.03349000000003</v>
      </c>
      <c r="I257" s="47">
        <v>-6.6264399999999997</v>
      </c>
    </row>
    <row r="258" spans="2:9" x14ac:dyDescent="0.25">
      <c r="B258" s="3">
        <v>706</v>
      </c>
      <c r="C258" s="3">
        <v>6.9000000000000006E-2</v>
      </c>
      <c r="D258" s="3">
        <v>8.5999999999999993E-2</v>
      </c>
      <c r="F258" s="47">
        <v>642.99775999999997</v>
      </c>
      <c r="G258" s="47">
        <v>59.977629999999998</v>
      </c>
      <c r="H258" s="47">
        <v>642.99775999999997</v>
      </c>
      <c r="I258" s="47">
        <v>-6.5289299999999999</v>
      </c>
    </row>
    <row r="259" spans="2:9" x14ac:dyDescent="0.25">
      <c r="B259" s="3">
        <v>708</v>
      </c>
      <c r="C259" s="3">
        <v>6.9000000000000006E-2</v>
      </c>
      <c r="D259" s="3">
        <v>8.5000000000000006E-2</v>
      </c>
      <c r="F259" s="47">
        <v>643.96204</v>
      </c>
      <c r="G259" s="47">
        <v>60.072789999999998</v>
      </c>
      <c r="H259" s="47">
        <v>643.96204</v>
      </c>
      <c r="I259" s="47">
        <v>-6.4277499999999996</v>
      </c>
    </row>
    <row r="260" spans="2:9" x14ac:dyDescent="0.25">
      <c r="B260" s="3">
        <v>710</v>
      </c>
      <c r="C260" s="3">
        <v>6.8000000000000005E-2</v>
      </c>
      <c r="D260" s="3">
        <v>8.2000000000000003E-2</v>
      </c>
      <c r="F260" s="47">
        <v>644.92632000000003</v>
      </c>
      <c r="G260" s="47">
        <v>60.176549999999999</v>
      </c>
      <c r="H260" s="47">
        <v>644.92632000000003</v>
      </c>
      <c r="I260" s="47">
        <v>-6.3238700000000003</v>
      </c>
    </row>
    <row r="261" spans="2:9" x14ac:dyDescent="0.25">
      <c r="B261" s="3">
        <v>712</v>
      </c>
      <c r="C261" s="3">
        <v>6.8000000000000005E-2</v>
      </c>
      <c r="D261" s="3">
        <v>0.08</v>
      </c>
      <c r="F261" s="47">
        <v>645.89058999999997</v>
      </c>
      <c r="G261" s="47">
        <v>60.290550000000003</v>
      </c>
      <c r="H261" s="47">
        <v>645.89058999999997</v>
      </c>
      <c r="I261" s="47">
        <v>-6.2172099999999997</v>
      </c>
    </row>
    <row r="262" spans="2:9" x14ac:dyDescent="0.25">
      <c r="B262" s="3">
        <v>714</v>
      </c>
      <c r="C262" s="3">
        <v>6.6000000000000003E-2</v>
      </c>
      <c r="D262" s="3">
        <v>7.8E-2</v>
      </c>
      <c r="F262" s="47">
        <v>646.85487000000001</v>
      </c>
      <c r="G262" s="47">
        <v>60.415779999999998</v>
      </c>
      <c r="H262" s="47">
        <v>646.85487000000001</v>
      </c>
      <c r="I262" s="47">
        <v>-6.1069899999999997</v>
      </c>
    </row>
    <row r="263" spans="2:9" x14ac:dyDescent="0.25">
      <c r="B263" s="3">
        <v>716</v>
      </c>
      <c r="C263" s="3">
        <v>6.5000000000000002E-2</v>
      </c>
      <c r="D263" s="3">
        <v>7.4999999999999997E-2</v>
      </c>
      <c r="F263" s="47">
        <v>647.81915000000004</v>
      </c>
      <c r="G263" s="47">
        <v>60.552219999999998</v>
      </c>
      <c r="H263" s="47">
        <v>647.81915000000004</v>
      </c>
      <c r="I263" s="47">
        <v>-5.9923900000000003</v>
      </c>
    </row>
    <row r="264" spans="2:9" x14ac:dyDescent="0.25">
      <c r="B264" s="3">
        <v>718</v>
      </c>
      <c r="C264" s="3">
        <v>6.5000000000000002E-2</v>
      </c>
      <c r="D264" s="3">
        <v>7.3999999999999996E-2</v>
      </c>
      <c r="F264" s="47">
        <v>648.78341999999998</v>
      </c>
      <c r="G264" s="47">
        <v>60.698770000000003</v>
      </c>
      <c r="H264" s="47">
        <v>648.78341999999998</v>
      </c>
      <c r="I264" s="47">
        <v>-5.8732800000000003</v>
      </c>
    </row>
    <row r="265" spans="2:9" x14ac:dyDescent="0.25">
      <c r="B265" s="3">
        <v>720</v>
      </c>
      <c r="C265" s="3">
        <v>6.5000000000000002E-2</v>
      </c>
      <c r="D265" s="3">
        <v>7.2999999999999995E-2</v>
      </c>
      <c r="F265" s="47">
        <v>649.74770000000001</v>
      </c>
      <c r="G265" s="47">
        <v>60.853520000000003</v>
      </c>
      <c r="H265" s="47">
        <v>649.74770000000001</v>
      </c>
      <c r="I265" s="47">
        <v>-5.75047</v>
      </c>
    </row>
    <row r="266" spans="2:9" x14ac:dyDescent="0.25">
      <c r="B266" s="3">
        <v>722</v>
      </c>
      <c r="C266" s="3">
        <v>6.4000000000000001E-2</v>
      </c>
      <c r="D266" s="3">
        <v>7.0000000000000007E-2</v>
      </c>
      <c r="F266" s="47">
        <v>650.71198000000004</v>
      </c>
      <c r="G266" s="47">
        <v>61.014339999999997</v>
      </c>
      <c r="H266" s="47">
        <v>650.71198000000004</v>
      </c>
      <c r="I266" s="47">
        <v>-5.62561</v>
      </c>
    </row>
    <row r="267" spans="2:9" x14ac:dyDescent="0.25">
      <c r="B267" s="3">
        <v>724</v>
      </c>
      <c r="C267" s="3">
        <v>6.4000000000000001E-2</v>
      </c>
      <c r="D267" s="3">
        <v>6.9000000000000006E-2</v>
      </c>
      <c r="F267" s="47">
        <v>651.67625999999996</v>
      </c>
      <c r="G267" s="47">
        <v>61.179430000000004</v>
      </c>
      <c r="H267" s="47">
        <v>651.67625999999996</v>
      </c>
      <c r="I267" s="47">
        <v>-5.5007000000000001</v>
      </c>
    </row>
    <row r="268" spans="2:9" x14ac:dyDescent="0.25">
      <c r="B268" s="3">
        <v>726</v>
      </c>
      <c r="C268" s="3">
        <v>6.3E-2</v>
      </c>
      <c r="D268" s="3">
        <v>6.7000000000000004E-2</v>
      </c>
      <c r="F268" s="47">
        <v>652.64053000000001</v>
      </c>
      <c r="G268" s="47">
        <v>61.347619999999999</v>
      </c>
      <c r="H268" s="47">
        <v>652.64053000000001</v>
      </c>
      <c r="I268" s="47">
        <v>-5.3777400000000002</v>
      </c>
    </row>
    <row r="269" spans="2:9" x14ac:dyDescent="0.25">
      <c r="B269" s="3">
        <v>728</v>
      </c>
      <c r="C269" s="3">
        <v>6.3E-2</v>
      </c>
      <c r="D269" s="3">
        <v>6.6000000000000003E-2</v>
      </c>
      <c r="F269" s="47">
        <v>653.60481000000004</v>
      </c>
      <c r="G269" s="47">
        <v>61.518160000000002</v>
      </c>
      <c r="H269" s="47">
        <v>653.60481000000004</v>
      </c>
      <c r="I269" s="47">
        <v>-5.25854</v>
      </c>
    </row>
    <row r="270" spans="2:9" x14ac:dyDescent="0.25">
      <c r="B270" s="3">
        <v>730</v>
      </c>
      <c r="C270" s="3">
        <v>6.2E-2</v>
      </c>
      <c r="D270" s="3">
        <v>6.4000000000000001E-2</v>
      </c>
      <c r="F270" s="47">
        <v>654.56908999999996</v>
      </c>
      <c r="G270" s="47">
        <v>61.690289999999997</v>
      </c>
      <c r="H270" s="47">
        <v>654.56908999999996</v>
      </c>
      <c r="I270" s="47">
        <v>-5.1445499999999997</v>
      </c>
    </row>
    <row r="271" spans="2:9" x14ac:dyDescent="0.25">
      <c r="B271" s="3">
        <v>732</v>
      </c>
      <c r="C271" s="3">
        <v>6.2E-2</v>
      </c>
      <c r="D271" s="3">
        <v>6.3E-2</v>
      </c>
      <c r="F271" s="47">
        <v>655.53336000000002</v>
      </c>
      <c r="G271" s="47">
        <v>61.862920000000003</v>
      </c>
      <c r="H271" s="47">
        <v>655.53336000000002</v>
      </c>
      <c r="I271" s="47">
        <v>-5.0365799999999998</v>
      </c>
    </row>
    <row r="272" spans="2:9" x14ac:dyDescent="0.25">
      <c r="B272" s="3">
        <v>734</v>
      </c>
      <c r="C272" s="3">
        <v>6.2E-2</v>
      </c>
      <c r="D272" s="3">
        <v>6.2E-2</v>
      </c>
      <c r="F272" s="47">
        <v>656.49764000000005</v>
      </c>
      <c r="G272" s="47">
        <v>62.034509999999997</v>
      </c>
      <c r="H272" s="47">
        <v>656.49764000000005</v>
      </c>
      <c r="I272" s="47">
        <v>-4.9344599999999996</v>
      </c>
    </row>
    <row r="273" spans="2:9" x14ac:dyDescent="0.25">
      <c r="B273" s="3">
        <v>736</v>
      </c>
      <c r="C273" s="3">
        <v>0.06</v>
      </c>
      <c r="D273" s="3">
        <v>0.06</v>
      </c>
      <c r="F273" s="47">
        <v>657.46191999999996</v>
      </c>
      <c r="G273" s="47">
        <v>62.203139999999998</v>
      </c>
      <c r="H273" s="47">
        <v>657.46191999999996</v>
      </c>
      <c r="I273" s="47">
        <v>-4.8370600000000001</v>
      </c>
    </row>
    <row r="274" spans="2:9" x14ac:dyDescent="0.25">
      <c r="B274" s="3">
        <v>738</v>
      </c>
      <c r="C274" s="3">
        <v>0.06</v>
      </c>
      <c r="D274" s="3">
        <v>5.8999999999999997E-2</v>
      </c>
      <c r="F274" s="47">
        <v>658.42619000000002</v>
      </c>
      <c r="G274" s="47">
        <v>62.36656</v>
      </c>
      <c r="H274" s="47">
        <v>658.42619000000002</v>
      </c>
      <c r="I274" s="47">
        <v>-4.74308</v>
      </c>
    </row>
    <row r="275" spans="2:9" x14ac:dyDescent="0.25">
      <c r="B275" s="3">
        <v>740</v>
      </c>
      <c r="C275" s="3">
        <v>0.06</v>
      </c>
      <c r="D275" s="3">
        <v>5.7000000000000002E-2</v>
      </c>
      <c r="F275" s="47">
        <v>659.39047000000005</v>
      </c>
      <c r="G275" s="47">
        <v>62.52205</v>
      </c>
      <c r="H275" s="47">
        <v>659.39047000000005</v>
      </c>
      <c r="I275" s="47">
        <v>-4.6522800000000002</v>
      </c>
    </row>
    <row r="276" spans="2:9" x14ac:dyDescent="0.25">
      <c r="B276" s="3">
        <v>742</v>
      </c>
      <c r="C276" s="3">
        <v>5.8000000000000003E-2</v>
      </c>
      <c r="D276" s="3">
        <v>5.5E-2</v>
      </c>
      <c r="F276" s="47">
        <v>660.35474999999997</v>
      </c>
      <c r="G276" s="47">
        <v>62.666559999999997</v>
      </c>
      <c r="H276" s="47">
        <v>660.35474999999997</v>
      </c>
      <c r="I276" s="47">
        <v>-4.5663200000000002</v>
      </c>
    </row>
    <row r="277" spans="2:9" x14ac:dyDescent="0.25">
      <c r="B277" s="3">
        <v>744</v>
      </c>
      <c r="C277" s="3">
        <v>5.8999999999999997E-2</v>
      </c>
      <c r="D277" s="3">
        <v>5.3999999999999999E-2</v>
      </c>
      <c r="F277" s="47">
        <v>661.31902000000002</v>
      </c>
      <c r="G277" s="47">
        <v>62.797310000000003</v>
      </c>
      <c r="H277" s="47">
        <v>661.31902000000002</v>
      </c>
      <c r="I277" s="47">
        <v>-4.4882099999999996</v>
      </c>
    </row>
    <row r="278" spans="2:9" x14ac:dyDescent="0.25">
      <c r="B278" s="3">
        <v>746</v>
      </c>
      <c r="C278" s="3">
        <v>5.8999999999999997E-2</v>
      </c>
      <c r="D278" s="3">
        <v>5.2999999999999999E-2</v>
      </c>
      <c r="F278" s="47">
        <v>662.28330000000005</v>
      </c>
      <c r="G278" s="47">
        <v>62.912889999999997</v>
      </c>
      <c r="H278" s="47">
        <v>662.28330000000005</v>
      </c>
      <c r="I278" s="47">
        <v>-4.4204999999999997</v>
      </c>
    </row>
    <row r="279" spans="2:9" x14ac:dyDescent="0.25">
      <c r="B279" s="3">
        <v>748</v>
      </c>
      <c r="C279" s="3">
        <v>5.8000000000000003E-2</v>
      </c>
      <c r="D279" s="3">
        <v>5.0999999999999997E-2</v>
      </c>
      <c r="F279" s="47">
        <v>663.24757999999997</v>
      </c>
      <c r="G279" s="47">
        <v>63.014449999999997</v>
      </c>
      <c r="H279" s="47">
        <v>663.24757999999997</v>
      </c>
      <c r="I279" s="47">
        <v>-4.3630699999999996</v>
      </c>
    </row>
    <row r="280" spans="2:9" x14ac:dyDescent="0.25">
      <c r="B280" s="3">
        <v>750</v>
      </c>
      <c r="C280" s="3">
        <v>5.7000000000000002E-2</v>
      </c>
      <c r="D280" s="3">
        <v>4.9000000000000002E-2</v>
      </c>
      <c r="F280" s="47">
        <v>664.21186</v>
      </c>
      <c r="G280" s="47">
        <v>63.106479999999998</v>
      </c>
      <c r="H280" s="47">
        <v>664.21186</v>
      </c>
      <c r="I280" s="47">
        <v>-4.3115199999999998</v>
      </c>
    </row>
    <row r="281" spans="2:9" x14ac:dyDescent="0.25">
      <c r="B281" s="3">
        <v>752</v>
      </c>
      <c r="C281" s="3">
        <v>5.6000000000000001E-2</v>
      </c>
      <c r="D281" s="3">
        <v>4.8000000000000001E-2</v>
      </c>
      <c r="F281" s="47">
        <v>665.17612999999994</v>
      </c>
      <c r="G281" s="47">
        <v>63.197130000000001</v>
      </c>
      <c r="H281" s="47">
        <v>665.17612999999994</v>
      </c>
      <c r="I281" s="47">
        <v>-4.2567399999999997</v>
      </c>
    </row>
    <row r="282" spans="2:9" x14ac:dyDescent="0.25">
      <c r="B282" s="3">
        <v>754</v>
      </c>
      <c r="C282" s="3">
        <v>5.5E-2</v>
      </c>
      <c r="D282" s="3">
        <v>4.5999999999999999E-2</v>
      </c>
      <c r="F282" s="47">
        <v>666.14040999999997</v>
      </c>
      <c r="G282" s="47">
        <v>63.297550000000001</v>
      </c>
      <c r="H282" s="47">
        <v>666.14040999999997</v>
      </c>
      <c r="I282" s="47">
        <v>-4.1863700000000001</v>
      </c>
    </row>
    <row r="283" spans="2:9" x14ac:dyDescent="0.25">
      <c r="B283" s="3">
        <v>756</v>
      </c>
      <c r="C283" s="3">
        <v>5.3999999999999999E-2</v>
      </c>
      <c r="D283" s="3">
        <v>4.5999999999999999E-2</v>
      </c>
      <c r="F283" s="47">
        <v>667.10469000000001</v>
      </c>
      <c r="G283" s="47">
        <v>63.418289999999999</v>
      </c>
      <c r="H283" s="47">
        <v>667.10469000000001</v>
      </c>
      <c r="I283" s="47">
        <v>-4.0899000000000001</v>
      </c>
    </row>
    <row r="284" spans="2:9" x14ac:dyDescent="0.25">
      <c r="B284" s="3">
        <v>758</v>
      </c>
      <c r="C284" s="3">
        <v>5.3999999999999999E-2</v>
      </c>
      <c r="D284" s="3">
        <v>4.3999999999999997E-2</v>
      </c>
      <c r="F284" s="47">
        <v>668.06895999999995</v>
      </c>
      <c r="G284" s="47">
        <v>63.561819999999997</v>
      </c>
      <c r="H284" s="47">
        <v>668.06895999999995</v>
      </c>
      <c r="I284" s="47">
        <v>-3.96774</v>
      </c>
    </row>
    <row r="285" spans="2:9" x14ac:dyDescent="0.25">
      <c r="B285" s="3">
        <v>760</v>
      </c>
      <c r="C285" s="3">
        <v>5.3999999999999999E-2</v>
      </c>
      <c r="D285" s="3">
        <v>4.2000000000000003E-2</v>
      </c>
      <c r="F285" s="47">
        <v>669.03323999999998</v>
      </c>
      <c r="G285" s="47">
        <v>63.716439999999999</v>
      </c>
      <c r="H285" s="47">
        <v>669.03323999999998</v>
      </c>
      <c r="I285" s="47">
        <v>-3.8366799999999999</v>
      </c>
    </row>
    <row r="286" spans="2:9" x14ac:dyDescent="0.25">
      <c r="B286" s="3">
        <v>762</v>
      </c>
      <c r="C286" s="3">
        <v>5.5E-2</v>
      </c>
      <c r="D286" s="3">
        <v>4.2999999999999997E-2</v>
      </c>
      <c r="F286" s="47">
        <v>669.99752000000001</v>
      </c>
      <c r="G286" s="47">
        <v>63.861849999999997</v>
      </c>
      <c r="H286" s="47">
        <v>669.99752000000001</v>
      </c>
      <c r="I286" s="47">
        <v>-3.7208199999999998</v>
      </c>
    </row>
    <row r="287" spans="2:9" x14ac:dyDescent="0.25">
      <c r="B287" s="3">
        <v>764</v>
      </c>
      <c r="C287" s="3">
        <v>5.5E-2</v>
      </c>
      <c r="D287" s="3">
        <v>4.2999999999999997E-2</v>
      </c>
      <c r="F287" s="47">
        <v>670.96178999999995</v>
      </c>
      <c r="G287" s="47">
        <v>63.983310000000003</v>
      </c>
      <c r="H287" s="47">
        <v>670.96178999999995</v>
      </c>
      <c r="I287" s="47">
        <v>-3.6345499999999999</v>
      </c>
    </row>
    <row r="288" spans="2:9" x14ac:dyDescent="0.25">
      <c r="B288" s="3">
        <v>766</v>
      </c>
      <c r="C288" s="3">
        <v>5.3999999999999999E-2</v>
      </c>
      <c r="D288" s="3">
        <v>4.2000000000000003E-2</v>
      </c>
      <c r="F288" s="47">
        <v>671.92606999999998</v>
      </c>
      <c r="G288" s="47">
        <v>64.078569999999999</v>
      </c>
      <c r="H288" s="47">
        <v>671.92606999999998</v>
      </c>
      <c r="I288" s="47">
        <v>-3.5767699999999998</v>
      </c>
    </row>
    <row r="289" spans="2:9" x14ac:dyDescent="0.25">
      <c r="B289" s="3">
        <v>768</v>
      </c>
      <c r="C289" s="3">
        <v>5.3999999999999999E-2</v>
      </c>
      <c r="D289" s="3">
        <v>0.04</v>
      </c>
      <c r="F289" s="47">
        <v>672.89035000000001</v>
      </c>
      <c r="G289" s="47">
        <v>64.153819999999996</v>
      </c>
      <c r="H289" s="47">
        <v>672.89035000000001</v>
      </c>
      <c r="I289" s="47">
        <v>-3.5376699999999999</v>
      </c>
    </row>
    <row r="290" spans="2:9" x14ac:dyDescent="0.25">
      <c r="B290" s="3">
        <v>770</v>
      </c>
      <c r="C290" s="3">
        <v>5.1999999999999998E-2</v>
      </c>
      <c r="D290" s="3">
        <v>3.9E-2</v>
      </c>
      <c r="F290" s="47">
        <v>673.85461999999995</v>
      </c>
      <c r="G290" s="47">
        <v>64.217439999999996</v>
      </c>
      <c r="H290" s="47">
        <v>673.85461999999995</v>
      </c>
      <c r="I290" s="47">
        <v>-3.5064199999999999</v>
      </c>
    </row>
    <row r="291" spans="2:9" x14ac:dyDescent="0.25">
      <c r="B291" s="3">
        <v>772</v>
      </c>
      <c r="C291" s="3">
        <v>5.2999999999999999E-2</v>
      </c>
      <c r="D291" s="3">
        <v>3.7999999999999999E-2</v>
      </c>
      <c r="F291" s="47">
        <v>674.81889999999999</v>
      </c>
      <c r="G291" s="47">
        <v>64.276619999999994</v>
      </c>
      <c r="H291" s="47">
        <v>674.81889999999999</v>
      </c>
      <c r="I291" s="47">
        <v>-3.4746700000000001</v>
      </c>
    </row>
    <row r="292" spans="2:9" x14ac:dyDescent="0.25">
      <c r="B292" s="3">
        <v>774</v>
      </c>
      <c r="C292" s="3">
        <v>5.1999999999999998E-2</v>
      </c>
      <c r="D292" s="3">
        <v>3.7999999999999999E-2</v>
      </c>
      <c r="F292" s="47">
        <v>675.78318000000002</v>
      </c>
      <c r="G292" s="47">
        <v>64.336060000000003</v>
      </c>
      <c r="H292" s="47">
        <v>675.78318000000002</v>
      </c>
      <c r="I292" s="47">
        <v>-3.4369900000000002</v>
      </c>
    </row>
    <row r="293" spans="2:9" x14ac:dyDescent="0.25">
      <c r="B293" s="3">
        <v>776</v>
      </c>
      <c r="C293" s="3">
        <v>5.1999999999999998E-2</v>
      </c>
      <c r="D293" s="3">
        <v>3.6999999999999998E-2</v>
      </c>
      <c r="F293" s="47">
        <v>676.74744999999996</v>
      </c>
      <c r="G293" s="47">
        <v>64.39761</v>
      </c>
      <c r="H293" s="47">
        <v>676.74744999999996</v>
      </c>
      <c r="I293" s="47">
        <v>-3.3905400000000001</v>
      </c>
    </row>
    <row r="294" spans="2:9" x14ac:dyDescent="0.25">
      <c r="B294" s="3">
        <v>778</v>
      </c>
      <c r="C294" s="3">
        <v>5.0999999999999997E-2</v>
      </c>
      <c r="D294" s="3">
        <v>3.5000000000000003E-2</v>
      </c>
      <c r="F294" s="47">
        <v>677.71172999999999</v>
      </c>
      <c r="G294" s="47">
        <v>64.460260000000005</v>
      </c>
      <c r="H294" s="47">
        <v>677.71172999999999</v>
      </c>
      <c r="I294" s="47">
        <v>-3.3347199999999999</v>
      </c>
    </row>
    <row r="295" spans="2:9" x14ac:dyDescent="0.25">
      <c r="B295" s="3">
        <v>780</v>
      </c>
      <c r="C295" s="3">
        <v>5.0999999999999997E-2</v>
      </c>
      <c r="D295" s="3">
        <v>3.5000000000000003E-2</v>
      </c>
      <c r="F295" s="47">
        <v>678.67601000000002</v>
      </c>
      <c r="G295" s="47">
        <v>64.520740000000004</v>
      </c>
      <c r="H295" s="47">
        <v>678.67601000000002</v>
      </c>
      <c r="I295" s="47">
        <v>-3.2707899999999999</v>
      </c>
    </row>
    <row r="296" spans="2:9" x14ac:dyDescent="0.25">
      <c r="B296" s="3">
        <v>782</v>
      </c>
      <c r="C296" s="3">
        <v>5.0999999999999997E-2</v>
      </c>
      <c r="D296" s="3">
        <v>3.3000000000000002E-2</v>
      </c>
      <c r="F296" s="47">
        <v>679.64027999999996</v>
      </c>
      <c r="G296" s="47">
        <v>64.574830000000006</v>
      </c>
      <c r="H296" s="47">
        <v>679.64027999999996</v>
      </c>
      <c r="I296" s="47">
        <v>-3.2014999999999998</v>
      </c>
    </row>
    <row r="297" spans="2:9" x14ac:dyDescent="0.25">
      <c r="B297" s="3">
        <v>784</v>
      </c>
      <c r="C297" s="3">
        <v>5.0999999999999997E-2</v>
      </c>
      <c r="D297" s="3">
        <v>3.4000000000000002E-2</v>
      </c>
      <c r="F297" s="47">
        <v>680.60455999999999</v>
      </c>
      <c r="G297" s="47">
        <v>64.618939999999995</v>
      </c>
      <c r="H297" s="47">
        <v>680.60455999999999</v>
      </c>
      <c r="I297" s="47">
        <v>-3.13029</v>
      </c>
    </row>
    <row r="298" spans="2:9" x14ac:dyDescent="0.25">
      <c r="B298" s="3">
        <v>786</v>
      </c>
      <c r="C298" s="3">
        <v>5.0999999999999997E-2</v>
      </c>
      <c r="D298" s="3">
        <v>3.4000000000000002E-2</v>
      </c>
      <c r="F298" s="47">
        <v>681.56884000000002</v>
      </c>
      <c r="G298" s="47">
        <v>64.651200000000003</v>
      </c>
      <c r="H298" s="47">
        <v>681.56884000000002</v>
      </c>
      <c r="I298" s="47">
        <v>-3.0604300000000002</v>
      </c>
    </row>
    <row r="299" spans="2:9" x14ac:dyDescent="0.25">
      <c r="B299" s="3">
        <v>788</v>
      </c>
      <c r="C299" s="3">
        <v>5.0999999999999997E-2</v>
      </c>
      <c r="D299" s="3">
        <v>3.3000000000000002E-2</v>
      </c>
      <c r="F299" s="47">
        <v>682.53310999999997</v>
      </c>
      <c r="G299" s="47">
        <v>64.671719999999993</v>
      </c>
      <c r="H299" s="47">
        <v>682.53310999999997</v>
      </c>
      <c r="I299" s="47">
        <v>-2.9942000000000002</v>
      </c>
    </row>
    <row r="300" spans="2:9" x14ac:dyDescent="0.25">
      <c r="B300" s="3">
        <v>790</v>
      </c>
      <c r="C300" s="3">
        <v>5.0999999999999997E-2</v>
      </c>
      <c r="D300" s="3">
        <v>3.2000000000000001E-2</v>
      </c>
      <c r="F300" s="47">
        <v>683.49739</v>
      </c>
      <c r="G300" s="47">
        <v>64.681749999999994</v>
      </c>
      <c r="H300" s="47">
        <v>683.49739</v>
      </c>
      <c r="I300" s="47">
        <v>-2.9325700000000001</v>
      </c>
    </row>
    <row r="301" spans="2:9" x14ac:dyDescent="0.25">
      <c r="B301" s="3">
        <v>792</v>
      </c>
      <c r="C301" s="3">
        <v>4.9000000000000002E-2</v>
      </c>
      <c r="D301" s="3">
        <v>3.2000000000000001E-2</v>
      </c>
      <c r="F301" s="47">
        <v>684.46167000000003</v>
      </c>
      <c r="G301" s="47">
        <v>64.68253</v>
      </c>
      <c r="H301" s="47">
        <v>684.46167000000003</v>
      </c>
      <c r="I301" s="47">
        <v>-2.8753799999999998</v>
      </c>
    </row>
    <row r="302" spans="2:9" x14ac:dyDescent="0.25">
      <c r="B302" s="3">
        <v>794</v>
      </c>
      <c r="C302" s="3">
        <v>0.05</v>
      </c>
      <c r="D302" s="3">
        <v>3.1E-2</v>
      </c>
      <c r="F302" s="47">
        <v>685.42593999999997</v>
      </c>
      <c r="G302" s="47">
        <v>64.674279999999996</v>
      </c>
      <c r="H302" s="47">
        <v>685.42593999999997</v>
      </c>
      <c r="I302" s="47">
        <v>-2.8219500000000002</v>
      </c>
    </row>
    <row r="303" spans="2:9" x14ac:dyDescent="0.25">
      <c r="B303" s="3">
        <v>796</v>
      </c>
      <c r="C303" s="3">
        <v>4.9000000000000002E-2</v>
      </c>
      <c r="D303" s="3">
        <v>0.03</v>
      </c>
      <c r="F303" s="47">
        <v>686.39022</v>
      </c>
      <c r="G303" s="47">
        <v>64.655900000000003</v>
      </c>
      <c r="H303" s="47">
        <v>686.39022</v>
      </c>
      <c r="I303" s="47">
        <v>-2.7715800000000002</v>
      </c>
    </row>
    <row r="304" spans="2:9" x14ac:dyDescent="0.25">
      <c r="B304" s="3">
        <v>798</v>
      </c>
      <c r="C304" s="3">
        <v>4.9000000000000002E-2</v>
      </c>
      <c r="D304" s="3">
        <v>2.9000000000000001E-2</v>
      </c>
      <c r="F304" s="47">
        <v>687.35450000000003</v>
      </c>
      <c r="G304" s="47">
        <v>64.625370000000004</v>
      </c>
      <c r="H304" s="47">
        <v>687.35450000000003</v>
      </c>
      <c r="I304" s="47">
        <v>-2.7236799999999999</v>
      </c>
    </row>
    <row r="305" spans="2:9" x14ac:dyDescent="0.25">
      <c r="B305" s="3">
        <v>800</v>
      </c>
      <c r="C305" s="3">
        <v>4.9000000000000002E-2</v>
      </c>
      <c r="D305" s="3">
        <v>2.9000000000000001E-2</v>
      </c>
      <c r="F305" s="47">
        <v>688.31877999999995</v>
      </c>
      <c r="G305" s="47">
        <v>64.580169999999995</v>
      </c>
      <c r="H305" s="47">
        <v>688.31877999999995</v>
      </c>
      <c r="I305" s="47">
        <v>-2.67774</v>
      </c>
    </row>
    <row r="306" spans="2:9" x14ac:dyDescent="0.25">
      <c r="F306" s="47">
        <v>689.28305</v>
      </c>
      <c r="G306" s="47">
        <v>64.517470000000003</v>
      </c>
      <c r="H306" s="47">
        <v>689.28305</v>
      </c>
      <c r="I306" s="47">
        <v>-2.6332599999999999</v>
      </c>
    </row>
    <row r="307" spans="2:9" x14ac:dyDescent="0.25">
      <c r="F307" s="47">
        <v>690.24733000000003</v>
      </c>
      <c r="G307" s="47">
        <v>64.433949999999996</v>
      </c>
      <c r="H307" s="47">
        <v>690.24733000000003</v>
      </c>
      <c r="I307" s="47">
        <v>-2.58982</v>
      </c>
    </row>
    <row r="308" spans="2:9" x14ac:dyDescent="0.25">
      <c r="F308" s="47">
        <v>691.21160999999995</v>
      </c>
      <c r="G308" s="47">
        <v>64.325950000000006</v>
      </c>
      <c r="H308" s="47">
        <v>691.21160999999995</v>
      </c>
      <c r="I308" s="47">
        <v>-2.5471900000000001</v>
      </c>
    </row>
    <row r="309" spans="2:9" x14ac:dyDescent="0.25">
      <c r="F309" s="47">
        <v>692.17588000000001</v>
      </c>
      <c r="G309" s="47">
        <v>64.190700000000007</v>
      </c>
      <c r="H309" s="47">
        <v>692.17588000000001</v>
      </c>
      <c r="I309" s="47">
        <v>-2.5053899999999998</v>
      </c>
    </row>
    <row r="310" spans="2:9" x14ac:dyDescent="0.25">
      <c r="F310" s="47">
        <v>693.14016000000004</v>
      </c>
      <c r="G310" s="47">
        <v>64.028580000000005</v>
      </c>
      <c r="H310" s="47">
        <v>693.14016000000004</v>
      </c>
      <c r="I310" s="47">
        <v>-2.46448</v>
      </c>
    </row>
    <row r="311" spans="2:9" x14ac:dyDescent="0.25">
      <c r="F311" s="47">
        <v>694.10443999999995</v>
      </c>
      <c r="G311" s="47">
        <v>63.845759999999999</v>
      </c>
      <c r="H311" s="47">
        <v>694.10443999999995</v>
      </c>
      <c r="I311" s="47">
        <v>-2.42441</v>
      </c>
    </row>
    <row r="312" spans="2:9" x14ac:dyDescent="0.25">
      <c r="F312" s="47">
        <v>695.06871000000001</v>
      </c>
      <c r="G312" s="47">
        <v>63.655540000000002</v>
      </c>
      <c r="H312" s="47">
        <v>695.06871000000001</v>
      </c>
      <c r="I312" s="47">
        <v>-2.3849999999999998</v>
      </c>
    </row>
    <row r="313" spans="2:9" x14ac:dyDescent="0.25">
      <c r="F313" s="47">
        <v>696.03299000000004</v>
      </c>
      <c r="G313" s="47">
        <v>63.477209999999999</v>
      </c>
      <c r="H313" s="47">
        <v>696.03299000000004</v>
      </c>
      <c r="I313" s="47">
        <v>-2.3462100000000001</v>
      </c>
    </row>
    <row r="314" spans="2:9" x14ac:dyDescent="0.25">
      <c r="F314" s="47">
        <v>696.99726999999996</v>
      </c>
      <c r="G314" s="47">
        <v>63.332090000000001</v>
      </c>
      <c r="H314" s="47">
        <v>696.99726999999996</v>
      </c>
      <c r="I314" s="47">
        <v>-2.3084099999999999</v>
      </c>
    </row>
    <row r="315" spans="2:9" x14ac:dyDescent="0.25">
      <c r="F315" s="47">
        <v>697.96154000000001</v>
      </c>
      <c r="G315" s="47">
        <v>63.238039999999998</v>
      </c>
      <c r="H315" s="47">
        <v>697.96154000000001</v>
      </c>
      <c r="I315" s="47">
        <v>-2.2723100000000001</v>
      </c>
    </row>
    <row r="316" spans="2:9" x14ac:dyDescent="0.25">
      <c r="F316" s="47">
        <v>698.92582000000004</v>
      </c>
      <c r="G316" s="47">
        <v>63.204540000000001</v>
      </c>
      <c r="H316" s="47">
        <v>698.92582000000004</v>
      </c>
      <c r="I316" s="47">
        <v>-2.2385000000000002</v>
      </c>
    </row>
    <row r="317" spans="2:9" x14ac:dyDescent="0.25">
      <c r="F317" s="47">
        <v>699.89009999999996</v>
      </c>
      <c r="G317" s="47">
        <v>63.230409999999999</v>
      </c>
      <c r="H317" s="47">
        <v>699.89009999999996</v>
      </c>
      <c r="I317" s="47">
        <v>-2.20682</v>
      </c>
    </row>
    <row r="318" spans="2:9" x14ac:dyDescent="0.25">
      <c r="F318" s="47">
        <v>700.85437999999999</v>
      </c>
      <c r="G318" s="47">
        <v>63.304920000000003</v>
      </c>
      <c r="H318" s="47">
        <v>700.85437999999999</v>
      </c>
      <c r="I318" s="47">
        <v>-2.1758899999999999</v>
      </c>
    </row>
    <row r="319" spans="2:9" x14ac:dyDescent="0.25">
      <c r="F319" s="47">
        <v>701.81865000000005</v>
      </c>
      <c r="G319" s="47">
        <v>63.411569999999998</v>
      </c>
      <c r="H319" s="47">
        <v>701.81865000000005</v>
      </c>
      <c r="I319" s="47">
        <v>-2.1433499999999999</v>
      </c>
    </row>
    <row r="320" spans="2:9" x14ac:dyDescent="0.25">
      <c r="F320" s="47">
        <v>702.78292999999996</v>
      </c>
      <c r="G320" s="47">
        <v>63.532649999999997</v>
      </c>
      <c r="H320" s="47">
        <v>702.78292999999996</v>
      </c>
      <c r="I320" s="47">
        <v>-2.1065999999999998</v>
      </c>
    </row>
    <row r="321" spans="6:9" x14ac:dyDescent="0.25">
      <c r="F321" s="47">
        <v>703.74721</v>
      </c>
      <c r="G321" s="47">
        <v>63.652909999999999</v>
      </c>
      <c r="H321" s="47">
        <v>703.74721</v>
      </c>
      <c r="I321" s="47">
        <v>-2.0638100000000001</v>
      </c>
    </row>
    <row r="322" spans="6:9" x14ac:dyDescent="0.25">
      <c r="F322" s="47">
        <v>704.71148000000005</v>
      </c>
      <c r="G322" s="47">
        <v>63.761339999999997</v>
      </c>
      <c r="H322" s="47">
        <v>704.71148000000005</v>
      </c>
      <c r="I322" s="47">
        <v>-2.0145200000000001</v>
      </c>
    </row>
    <row r="323" spans="6:9" x14ac:dyDescent="0.25">
      <c r="F323" s="47">
        <v>705.67575999999997</v>
      </c>
      <c r="G323" s="47">
        <v>63.851129999999998</v>
      </c>
      <c r="H323" s="47">
        <v>705.67575999999997</v>
      </c>
      <c r="I323" s="47">
        <v>-1.9597</v>
      </c>
    </row>
    <row r="324" spans="6:9" x14ac:dyDescent="0.25">
      <c r="F324" s="47">
        <v>706.64004</v>
      </c>
      <c r="G324" s="47">
        <v>63.918529999999997</v>
      </c>
      <c r="H324" s="47">
        <v>706.64004</v>
      </c>
      <c r="I324" s="47">
        <v>-1.9012800000000001</v>
      </c>
    </row>
    <row r="325" spans="6:9" x14ac:dyDescent="0.25">
      <c r="F325" s="47">
        <v>707.60431000000005</v>
      </c>
      <c r="G325" s="47">
        <v>63.961590000000001</v>
      </c>
      <c r="H325" s="47">
        <v>707.60431000000005</v>
      </c>
      <c r="I325" s="47">
        <v>-1.8413999999999999</v>
      </c>
    </row>
    <row r="326" spans="6:9" x14ac:dyDescent="0.25">
      <c r="F326" s="47">
        <v>708.56858999999997</v>
      </c>
      <c r="G326" s="47">
        <v>63.978969999999997</v>
      </c>
      <c r="H326" s="47">
        <v>708.56858999999997</v>
      </c>
      <c r="I326" s="47">
        <v>-1.7819199999999999</v>
      </c>
    </row>
    <row r="327" spans="6:9" x14ac:dyDescent="0.25">
      <c r="F327" s="47">
        <v>709.53287</v>
      </c>
      <c r="G327" s="47">
        <v>63.969380000000001</v>
      </c>
      <c r="H327" s="47">
        <v>709.53287</v>
      </c>
      <c r="I327" s="47">
        <v>-1.7239899999999999</v>
      </c>
    </row>
    <row r="328" spans="6:9" x14ac:dyDescent="0.25">
      <c r="F328" s="47">
        <v>710.49713999999994</v>
      </c>
      <c r="G328" s="47">
        <v>63.931240000000003</v>
      </c>
      <c r="H328" s="47">
        <v>710.49713999999994</v>
      </c>
      <c r="I328" s="47">
        <v>-1.66795</v>
      </c>
    </row>
    <row r="329" spans="6:9" x14ac:dyDescent="0.25">
      <c r="F329" s="47">
        <v>711.46141999999998</v>
      </c>
      <c r="G329" s="47">
        <v>63.862780000000001</v>
      </c>
      <c r="H329" s="47">
        <v>711.46141999999998</v>
      </c>
      <c r="I329" s="47">
        <v>-1.61327</v>
      </c>
    </row>
    <row r="330" spans="6:9" x14ac:dyDescent="0.25">
      <c r="F330" s="47">
        <v>712.42570000000001</v>
      </c>
      <c r="G330" s="47">
        <v>63.762560000000001</v>
      </c>
      <c r="H330" s="47">
        <v>712.42570000000001</v>
      </c>
      <c r="I330" s="47">
        <v>-1.55884</v>
      </c>
    </row>
    <row r="331" spans="6:9" x14ac:dyDescent="0.25">
      <c r="F331" s="47">
        <v>713.38996999999995</v>
      </c>
      <c r="G331" s="47">
        <v>63.63053</v>
      </c>
      <c r="H331" s="47">
        <v>713.38996999999995</v>
      </c>
      <c r="I331" s="47">
        <v>-1.50329</v>
      </c>
    </row>
    <row r="332" spans="6:9" x14ac:dyDescent="0.25">
      <c r="F332" s="47">
        <v>714.35424999999998</v>
      </c>
      <c r="G332" s="47">
        <v>63.469369999999998</v>
      </c>
      <c r="H332" s="47">
        <v>714.35424999999998</v>
      </c>
      <c r="I332" s="47">
        <v>-1.4456</v>
      </c>
    </row>
    <row r="333" spans="6:9" x14ac:dyDescent="0.25">
      <c r="F333" s="47">
        <v>715.31853000000001</v>
      </c>
      <c r="G333" s="47">
        <v>63.286000000000001</v>
      </c>
      <c r="H333" s="47">
        <v>715.31853000000001</v>
      </c>
      <c r="I333" s="47">
        <v>-1.3853500000000001</v>
      </c>
    </row>
    <row r="334" spans="6:9" x14ac:dyDescent="0.25">
      <c r="F334" s="47">
        <v>716.28279999999995</v>
      </c>
      <c r="G334" s="47">
        <v>63.092860000000002</v>
      </c>
      <c r="H334" s="47">
        <v>716.28279999999995</v>
      </c>
      <c r="I334" s="47">
        <v>-1.3227100000000001</v>
      </c>
    </row>
    <row r="335" spans="6:9" x14ac:dyDescent="0.25">
      <c r="F335" s="47">
        <v>717.24707999999998</v>
      </c>
      <c r="G335" s="47">
        <v>62.908610000000003</v>
      </c>
      <c r="H335" s="47">
        <v>717.24707999999998</v>
      </c>
      <c r="I335" s="47">
        <v>-1.2579499999999999</v>
      </c>
    </row>
    <row r="336" spans="6:9" x14ac:dyDescent="0.25">
      <c r="F336" s="47">
        <v>718.21136000000001</v>
      </c>
      <c r="G336" s="47">
        <v>62.757420000000003</v>
      </c>
      <c r="H336" s="47">
        <v>718.21136000000001</v>
      </c>
      <c r="I336" s="47">
        <v>-1.1907799999999999</v>
      </c>
    </row>
    <row r="337" spans="6:9" x14ac:dyDescent="0.25">
      <c r="F337" s="47">
        <v>719.17564000000004</v>
      </c>
      <c r="G337" s="47">
        <v>62.666159999999998</v>
      </c>
      <c r="H337" s="47">
        <v>719.17564000000004</v>
      </c>
      <c r="I337" s="47">
        <v>-1.12015</v>
      </c>
    </row>
    <row r="338" spans="6:9" x14ac:dyDescent="0.25">
      <c r="F338" s="47">
        <v>720.13990999999999</v>
      </c>
      <c r="G338" s="47">
        <v>62.65936</v>
      </c>
      <c r="H338" s="47">
        <v>720.13990999999999</v>
      </c>
      <c r="I338" s="47">
        <v>-1.0444199999999999</v>
      </c>
    </row>
    <row r="339" spans="6:9" x14ac:dyDescent="0.25">
      <c r="F339" s="47">
        <v>721.10419000000002</v>
      </c>
      <c r="G339" s="47">
        <v>62.753399999999999</v>
      </c>
      <c r="H339" s="47">
        <v>721.10419000000002</v>
      </c>
      <c r="I339" s="47">
        <v>-0.96206000000000003</v>
      </c>
    </row>
    <row r="340" spans="6:9" x14ac:dyDescent="0.25">
      <c r="F340" s="47">
        <v>722.06845999999996</v>
      </c>
      <c r="G340" s="47">
        <v>62.952489999999997</v>
      </c>
      <c r="H340" s="47">
        <v>722.06845999999996</v>
      </c>
      <c r="I340" s="47">
        <v>-0.87236000000000002</v>
      </c>
    </row>
    <row r="341" spans="6:9" x14ac:dyDescent="0.25">
      <c r="F341" s="47">
        <v>723.03273999999999</v>
      </c>
      <c r="G341" s="47">
        <v>63.248460000000001</v>
      </c>
      <c r="H341" s="47">
        <v>723.03273999999999</v>
      </c>
      <c r="I341" s="47">
        <v>-0.77563000000000004</v>
      </c>
    </row>
    <row r="342" spans="6:9" x14ac:dyDescent="0.25">
      <c r="F342" s="47">
        <v>723.99702000000002</v>
      </c>
      <c r="G342" s="47">
        <v>63.623800000000003</v>
      </c>
      <c r="H342" s="47">
        <v>723.99702000000002</v>
      </c>
      <c r="I342" s="47">
        <v>-0.67303999999999997</v>
      </c>
    </row>
    <row r="343" spans="6:9" x14ac:dyDescent="0.25">
      <c r="F343" s="47">
        <v>724.96130000000005</v>
      </c>
      <c r="G343" s="47">
        <v>64.056139999999999</v>
      </c>
      <c r="H343" s="47">
        <v>724.96130000000005</v>
      </c>
      <c r="I343" s="47">
        <v>-0.56605000000000005</v>
      </c>
    </row>
    <row r="344" spans="6:9" x14ac:dyDescent="0.25">
      <c r="F344" s="47">
        <v>725.92556999999999</v>
      </c>
      <c r="G344" s="47">
        <v>64.522120000000001</v>
      </c>
      <c r="H344" s="47">
        <v>725.92556999999999</v>
      </c>
      <c r="I344" s="47">
        <v>-0.45605000000000001</v>
      </c>
    </row>
    <row r="345" spans="6:9" x14ac:dyDescent="0.25">
      <c r="F345" s="47">
        <v>726.88985000000002</v>
      </c>
      <c r="G345" s="47">
        <v>65.000280000000004</v>
      </c>
      <c r="H345" s="47">
        <v>726.88985000000002</v>
      </c>
      <c r="I345" s="47">
        <v>-0.34404000000000001</v>
      </c>
    </row>
    <row r="346" spans="6:9" x14ac:dyDescent="0.25">
      <c r="F346" s="47">
        <v>727.85413000000005</v>
      </c>
      <c r="G346" s="47">
        <v>65.472949999999997</v>
      </c>
      <c r="H346" s="47">
        <v>727.85413000000005</v>
      </c>
      <c r="I346" s="47">
        <v>-0.2306</v>
      </c>
    </row>
    <row r="347" spans="6:9" x14ac:dyDescent="0.25">
      <c r="F347" s="47">
        <v>728.8184</v>
      </c>
      <c r="G347" s="47">
        <v>65.927769999999995</v>
      </c>
      <c r="H347" s="47">
        <v>728.8184</v>
      </c>
      <c r="I347" s="47">
        <v>-0.11592</v>
      </c>
    </row>
    <row r="348" spans="6:9" x14ac:dyDescent="0.25">
      <c r="F348" s="47">
        <v>729.78268000000003</v>
      </c>
      <c r="G348" s="47">
        <v>66.358189999999993</v>
      </c>
      <c r="H348" s="47">
        <v>729.78268000000003</v>
      </c>
      <c r="I348" s="47">
        <v>0</v>
      </c>
    </row>
    <row r="349" spans="6:9" x14ac:dyDescent="0.25">
      <c r="F349" s="47">
        <v>730.74695999999994</v>
      </c>
      <c r="G349" s="47">
        <v>66.763099999999994</v>
      </c>
      <c r="H349" s="47">
        <v>730.74695999999994</v>
      </c>
      <c r="I349" s="47">
        <v>0.14304</v>
      </c>
    </row>
    <row r="350" spans="6:9" x14ac:dyDescent="0.25">
      <c r="F350" s="47">
        <v>731.71123</v>
      </c>
      <c r="G350" s="47">
        <v>67.145160000000004</v>
      </c>
      <c r="H350" s="47">
        <v>731.71123</v>
      </c>
      <c r="I350" s="47">
        <v>0.28648000000000001</v>
      </c>
    </row>
    <row r="351" spans="6:9" x14ac:dyDescent="0.25">
      <c r="F351" s="47">
        <v>732.67551000000003</v>
      </c>
      <c r="G351" s="47">
        <v>67.508629999999997</v>
      </c>
      <c r="H351" s="47">
        <v>732.67551000000003</v>
      </c>
      <c r="I351" s="47">
        <v>0.42892000000000002</v>
      </c>
    </row>
    <row r="352" spans="6:9" x14ac:dyDescent="0.25">
      <c r="F352" s="47">
        <v>733.63978999999995</v>
      </c>
      <c r="G352" s="47">
        <v>67.857339999999994</v>
      </c>
      <c r="H352" s="47">
        <v>733.63978999999995</v>
      </c>
      <c r="I352" s="47">
        <v>0.56835000000000002</v>
      </c>
    </row>
    <row r="353" spans="6:9" x14ac:dyDescent="0.25">
      <c r="F353" s="47">
        <v>734.60406</v>
      </c>
      <c r="G353" s="47">
        <v>68.193449999999999</v>
      </c>
      <c r="H353" s="47">
        <v>734.60406</v>
      </c>
      <c r="I353" s="47">
        <v>0.70265</v>
      </c>
    </row>
    <row r="354" spans="6:9" x14ac:dyDescent="0.25">
      <c r="F354" s="47">
        <v>735.56834000000003</v>
      </c>
      <c r="G354" s="47">
        <v>68.517269999999996</v>
      </c>
      <c r="H354" s="47">
        <v>735.56834000000003</v>
      </c>
      <c r="I354" s="47">
        <v>0.83035999999999999</v>
      </c>
    </row>
    <row r="355" spans="6:9" x14ac:dyDescent="0.25">
      <c r="F355" s="47">
        <v>736.53261999999995</v>
      </c>
      <c r="G355" s="47">
        <v>68.82808</v>
      </c>
      <c r="H355" s="47">
        <v>736.53261999999995</v>
      </c>
      <c r="I355" s="47">
        <v>0.95121</v>
      </c>
    </row>
    <row r="356" spans="6:9" x14ac:dyDescent="0.25">
      <c r="F356" s="47">
        <v>737.49689000000001</v>
      </c>
      <c r="G356" s="47">
        <v>69.125230000000002</v>
      </c>
      <c r="H356" s="47">
        <v>737.49689000000001</v>
      </c>
      <c r="I356" s="47">
        <v>1.0662199999999999</v>
      </c>
    </row>
    <row r="357" spans="6:9" x14ac:dyDescent="0.25">
      <c r="F357" s="47">
        <v>738.46117000000004</v>
      </c>
      <c r="G357" s="47">
        <v>69.408990000000003</v>
      </c>
      <c r="H357" s="47">
        <v>738.46117000000004</v>
      </c>
      <c r="I357" s="47">
        <v>1.17727</v>
      </c>
    </row>
    <row r="358" spans="6:9" x14ac:dyDescent="0.25">
      <c r="F358" s="47">
        <v>739.42544999999996</v>
      </c>
      <c r="G358" s="47">
        <v>69.680639999999997</v>
      </c>
      <c r="H358" s="47">
        <v>739.42544999999996</v>
      </c>
      <c r="I358" s="47">
        <v>1.28616</v>
      </c>
    </row>
    <row r="359" spans="6:9" x14ac:dyDescent="0.25">
      <c r="F359" s="47">
        <v>740.38972999999999</v>
      </c>
      <c r="G359" s="47">
        <v>69.941860000000005</v>
      </c>
      <c r="H359" s="47">
        <v>740.38972999999999</v>
      </c>
      <c r="I359" s="47">
        <v>1.39378</v>
      </c>
    </row>
    <row r="360" spans="6:9" x14ac:dyDescent="0.25">
      <c r="F360" s="47">
        <v>741.35400000000004</v>
      </c>
      <c r="G360" s="47">
        <v>70.193830000000005</v>
      </c>
      <c r="H360" s="47">
        <v>741.35400000000004</v>
      </c>
      <c r="I360" s="47">
        <v>1.4996799999999999</v>
      </c>
    </row>
    <row r="361" spans="6:9" x14ac:dyDescent="0.25">
      <c r="F361" s="47">
        <v>742.31827999999996</v>
      </c>
      <c r="G361" s="47">
        <v>70.436809999999994</v>
      </c>
      <c r="H361" s="47">
        <v>742.31827999999996</v>
      </c>
      <c r="I361" s="47">
        <v>1.60225</v>
      </c>
    </row>
    <row r="362" spans="6:9" x14ac:dyDescent="0.25">
      <c r="F362" s="47">
        <v>743.28255999999999</v>
      </c>
      <c r="G362" s="47">
        <v>70.670370000000005</v>
      </c>
      <c r="H362" s="47">
        <v>743.28255999999999</v>
      </c>
      <c r="I362" s="47">
        <v>1.6995</v>
      </c>
    </row>
    <row r="363" spans="6:9" x14ac:dyDescent="0.25">
      <c r="F363" s="47">
        <v>744.24683000000005</v>
      </c>
      <c r="G363" s="47">
        <v>70.894329999999997</v>
      </c>
      <c r="H363" s="47">
        <v>744.24683000000005</v>
      </c>
      <c r="I363" s="47">
        <v>1.78992</v>
      </c>
    </row>
    <row r="364" spans="6:9" x14ac:dyDescent="0.25">
      <c r="F364" s="47">
        <v>745.21110999999996</v>
      </c>
      <c r="G364" s="47">
        <v>71.109579999999994</v>
      </c>
      <c r="H364" s="47">
        <v>745.21110999999996</v>
      </c>
      <c r="I364" s="47">
        <v>1.8732200000000001</v>
      </c>
    </row>
    <row r="365" spans="6:9" x14ac:dyDescent="0.25">
      <c r="F365" s="47">
        <v>746.17538999999999</v>
      </c>
      <c r="G365" s="47">
        <v>71.318280000000001</v>
      </c>
      <c r="H365" s="47">
        <v>746.17538999999999</v>
      </c>
      <c r="I365" s="47">
        <v>1.9504600000000001</v>
      </c>
    </row>
    <row r="366" spans="6:9" x14ac:dyDescent="0.25">
      <c r="F366" s="47">
        <v>747.13966000000005</v>
      </c>
      <c r="G366" s="47">
        <v>71.523169999999993</v>
      </c>
      <c r="H366" s="47">
        <v>747.13966000000005</v>
      </c>
      <c r="I366" s="47">
        <v>2.0236100000000001</v>
      </c>
    </row>
    <row r="367" spans="6:9" x14ac:dyDescent="0.25">
      <c r="F367" s="47">
        <v>748.10393999999997</v>
      </c>
      <c r="G367" s="47">
        <v>71.726209999999995</v>
      </c>
      <c r="H367" s="47">
        <v>748.10393999999997</v>
      </c>
      <c r="I367" s="47">
        <v>2.0947900000000002</v>
      </c>
    </row>
    <row r="368" spans="6:9" x14ac:dyDescent="0.25">
      <c r="F368" s="47">
        <v>749.06822</v>
      </c>
      <c r="G368" s="47">
        <v>71.927400000000006</v>
      </c>
      <c r="H368" s="47">
        <v>749.06822</v>
      </c>
      <c r="I368" s="47">
        <v>2.1653500000000001</v>
      </c>
    </row>
    <row r="369" spans="6:9" x14ac:dyDescent="0.25">
      <c r="F369" s="47">
        <v>750.03249000000005</v>
      </c>
      <c r="G369" s="47">
        <v>72.124459999999999</v>
      </c>
      <c r="H369" s="47">
        <v>750.03249000000005</v>
      </c>
      <c r="I369" s="47">
        <v>2.2353700000000001</v>
      </c>
    </row>
    <row r="370" spans="6:9" x14ac:dyDescent="0.25">
      <c r="F370" s="47">
        <v>750.99676999999997</v>
      </c>
      <c r="G370" s="47">
        <v>72.313509999999994</v>
      </c>
      <c r="H370" s="47">
        <v>750.99676999999997</v>
      </c>
      <c r="I370" s="47">
        <v>2.3036500000000002</v>
      </c>
    </row>
    <row r="371" spans="6:9" x14ac:dyDescent="0.25">
      <c r="F371" s="47">
        <v>751.96105</v>
      </c>
      <c r="G371" s="47">
        <v>72.490549999999999</v>
      </c>
      <c r="H371" s="47">
        <v>751.96105</v>
      </c>
      <c r="I371" s="47">
        <v>2.3682500000000002</v>
      </c>
    </row>
    <row r="372" spans="6:9" x14ac:dyDescent="0.25">
      <c r="F372" s="47">
        <v>752.92532000000006</v>
      </c>
      <c r="G372" s="47">
        <v>72.652770000000004</v>
      </c>
      <c r="H372" s="47">
        <v>752.92532000000006</v>
      </c>
      <c r="I372" s="47">
        <v>2.4272900000000002</v>
      </c>
    </row>
    <row r="373" spans="6:9" x14ac:dyDescent="0.25">
      <c r="F373" s="47">
        <v>753.88959999999997</v>
      </c>
      <c r="G373" s="47">
        <v>72.799139999999994</v>
      </c>
      <c r="H373" s="47">
        <v>753.88959999999997</v>
      </c>
      <c r="I373" s="47">
        <v>2.4795699999999998</v>
      </c>
    </row>
    <row r="374" spans="6:9" x14ac:dyDescent="0.25">
      <c r="F374" s="47">
        <v>754.85388</v>
      </c>
      <c r="G374" s="47">
        <v>72.930040000000005</v>
      </c>
      <c r="H374" s="47">
        <v>754.85388</v>
      </c>
      <c r="I374" s="47">
        <v>2.5247600000000001</v>
      </c>
    </row>
    <row r="375" spans="6:9" x14ac:dyDescent="0.25">
      <c r="F375" s="47">
        <v>755.81816000000003</v>
      </c>
      <c r="G375" s="47">
        <v>73.046390000000002</v>
      </c>
      <c r="H375" s="47">
        <v>755.81816000000003</v>
      </c>
      <c r="I375" s="47">
        <v>2.5631400000000002</v>
      </c>
    </row>
    <row r="376" spans="6:9" x14ac:dyDescent="0.25">
      <c r="F376" s="47">
        <v>756.78242999999998</v>
      </c>
      <c r="G376" s="47">
        <v>73.148790000000005</v>
      </c>
      <c r="H376" s="47">
        <v>756.78242999999998</v>
      </c>
      <c r="I376" s="47">
        <v>2.5950700000000002</v>
      </c>
    </row>
    <row r="377" spans="6:9" x14ac:dyDescent="0.25">
      <c r="F377" s="47">
        <v>757.74671000000001</v>
      </c>
      <c r="G377" s="47">
        <v>73.237390000000005</v>
      </c>
      <c r="H377" s="47">
        <v>757.74671000000001</v>
      </c>
      <c r="I377" s="47">
        <v>2.6206</v>
      </c>
    </row>
    <row r="378" spans="6:9" x14ac:dyDescent="0.25">
      <c r="F378" s="47">
        <v>758.71099000000004</v>
      </c>
      <c r="G378" s="47">
        <v>73.312479999999994</v>
      </c>
      <c r="H378" s="47">
        <v>758.71099000000004</v>
      </c>
      <c r="I378" s="47">
        <v>2.6394700000000002</v>
      </c>
    </row>
    <row r="379" spans="6:9" x14ac:dyDescent="0.25">
      <c r="F379" s="47">
        <v>759.67525999999998</v>
      </c>
      <c r="G379" s="47">
        <v>73.375330000000005</v>
      </c>
      <c r="H379" s="47">
        <v>759.67525999999998</v>
      </c>
      <c r="I379" s="47">
        <v>2.6513599999999999</v>
      </c>
    </row>
    <row r="380" spans="6:9" x14ac:dyDescent="0.25">
      <c r="F380" s="47">
        <v>760.63954000000001</v>
      </c>
      <c r="G380" s="47">
        <v>73.42868</v>
      </c>
      <c r="H380" s="47">
        <v>760.63954000000001</v>
      </c>
      <c r="I380" s="47">
        <v>2.65632</v>
      </c>
    </row>
    <row r="381" spans="6:9" x14ac:dyDescent="0.25">
      <c r="F381" s="47">
        <v>761.60382000000004</v>
      </c>
      <c r="G381" s="47">
        <v>73.476489999999998</v>
      </c>
      <c r="H381" s="47">
        <v>761.60382000000004</v>
      </c>
      <c r="I381" s="47">
        <v>2.6549700000000001</v>
      </c>
    </row>
    <row r="382" spans="6:9" x14ac:dyDescent="0.25">
      <c r="F382" s="47">
        <v>762.56808999999998</v>
      </c>
      <c r="G382" s="47">
        <v>73.522919999999999</v>
      </c>
      <c r="H382" s="47">
        <v>762.56808999999998</v>
      </c>
      <c r="I382" s="47">
        <v>2.6483099999999999</v>
      </c>
    </row>
    <row r="383" spans="6:9" x14ac:dyDescent="0.25">
      <c r="F383" s="47">
        <v>763.53237000000001</v>
      </c>
      <c r="G383" s="47">
        <v>73.57105</v>
      </c>
      <c r="H383" s="47">
        <v>763.53237000000001</v>
      </c>
      <c r="I383" s="47">
        <v>2.6373000000000002</v>
      </c>
    </row>
    <row r="384" spans="6:9" x14ac:dyDescent="0.25">
      <c r="F384" s="47">
        <v>764.49665000000005</v>
      </c>
      <c r="G384" s="47">
        <v>73.62209</v>
      </c>
      <c r="H384" s="47">
        <v>764.49665000000005</v>
      </c>
      <c r="I384" s="47">
        <v>2.6223800000000002</v>
      </c>
    </row>
    <row r="385" spans="6:9" x14ac:dyDescent="0.25">
      <c r="F385" s="47">
        <v>765.46091999999999</v>
      </c>
      <c r="G385" s="47">
        <v>73.675389999999993</v>
      </c>
      <c r="H385" s="47">
        <v>765.46091999999999</v>
      </c>
      <c r="I385" s="47">
        <v>2.6032299999999999</v>
      </c>
    </row>
    <row r="386" spans="6:9" x14ac:dyDescent="0.25">
      <c r="F386" s="47">
        <v>766.42520000000002</v>
      </c>
      <c r="G386" s="47">
        <v>73.729339999999993</v>
      </c>
      <c r="H386" s="47">
        <v>766.42520000000002</v>
      </c>
      <c r="I386" s="47">
        <v>2.5789399999999998</v>
      </c>
    </row>
    <row r="387" spans="6:9" x14ac:dyDescent="0.25">
      <c r="F387" s="47">
        <v>767.38948000000005</v>
      </c>
      <c r="G387" s="47">
        <v>73.782570000000007</v>
      </c>
      <c r="H387" s="47">
        <v>767.38948000000005</v>
      </c>
      <c r="I387" s="47">
        <v>2.5484100000000001</v>
      </c>
    </row>
    <row r="388" spans="6:9" x14ac:dyDescent="0.25">
      <c r="F388" s="47">
        <v>768.35374999999999</v>
      </c>
      <c r="G388" s="47">
        <v>73.83475</v>
      </c>
      <c r="H388" s="47">
        <v>768.35374999999999</v>
      </c>
      <c r="I388" s="47">
        <v>2.5107499999999998</v>
      </c>
    </row>
    <row r="389" spans="6:9" x14ac:dyDescent="0.25">
      <c r="F389" s="47">
        <v>769.31803000000002</v>
      </c>
      <c r="G389" s="47">
        <v>73.886579999999995</v>
      </c>
      <c r="H389" s="47">
        <v>769.31803000000002</v>
      </c>
      <c r="I389" s="47">
        <v>2.4655900000000002</v>
      </c>
    </row>
    <row r="390" spans="6:9" x14ac:dyDescent="0.25">
      <c r="F390" s="47">
        <v>770.28231000000005</v>
      </c>
      <c r="G390" s="47">
        <v>73.938959999999994</v>
      </c>
      <c r="H390" s="47">
        <v>770.28231000000005</v>
      </c>
      <c r="I390" s="47">
        <v>2.4129100000000001</v>
      </c>
    </row>
    <row r="391" spans="6:9" x14ac:dyDescent="0.25">
      <c r="F391" s="47">
        <v>771.24657999999999</v>
      </c>
      <c r="G391" s="47">
        <v>73.991789999999995</v>
      </c>
      <c r="H391" s="47">
        <v>771.24657999999999</v>
      </c>
      <c r="I391" s="47">
        <v>2.3527999999999998</v>
      </c>
    </row>
    <row r="392" spans="6:9" x14ac:dyDescent="0.25">
      <c r="F392" s="47">
        <v>772.21086000000003</v>
      </c>
      <c r="G392" s="47">
        <v>74.043289999999999</v>
      </c>
      <c r="H392" s="47">
        <v>772.21086000000003</v>
      </c>
      <c r="I392" s="47">
        <v>2.28518</v>
      </c>
    </row>
    <row r="393" spans="6:9" x14ac:dyDescent="0.25">
      <c r="F393" s="47">
        <v>773.17514000000006</v>
      </c>
      <c r="G393" s="47">
        <v>74.090130000000002</v>
      </c>
      <c r="H393" s="47">
        <v>773.17514000000006</v>
      </c>
      <c r="I393" s="47">
        <v>2.2096399999999998</v>
      </c>
    </row>
    <row r="394" spans="6:9" x14ac:dyDescent="0.25">
      <c r="F394" s="47">
        <v>774.13941</v>
      </c>
      <c r="G394" s="47">
        <v>74.128559999999993</v>
      </c>
      <c r="H394" s="47">
        <v>774.13941</v>
      </c>
      <c r="I394" s="47">
        <v>2.1256599999999999</v>
      </c>
    </row>
    <row r="395" spans="6:9" x14ac:dyDescent="0.25">
      <c r="F395" s="47">
        <v>775.10369000000003</v>
      </c>
      <c r="G395" s="47">
        <v>74.155950000000004</v>
      </c>
      <c r="H395" s="47">
        <v>775.10369000000003</v>
      </c>
      <c r="I395" s="47">
        <v>2.0328900000000001</v>
      </c>
    </row>
    <row r="396" spans="6:9" x14ac:dyDescent="0.25">
      <c r="F396" s="47">
        <v>776.06796999999995</v>
      </c>
      <c r="G396" s="47">
        <v>74.172049999999999</v>
      </c>
      <c r="H396" s="47">
        <v>776.06796999999995</v>
      </c>
      <c r="I396" s="47">
        <v>1.93144</v>
      </c>
    </row>
    <row r="397" spans="6:9" x14ac:dyDescent="0.25">
      <c r="F397" s="47">
        <v>777.03224</v>
      </c>
      <c r="G397" s="47">
        <v>74.179329999999993</v>
      </c>
      <c r="H397" s="47">
        <v>777.03224</v>
      </c>
      <c r="I397" s="47">
        <v>1.82202</v>
      </c>
    </row>
    <row r="398" spans="6:9" x14ac:dyDescent="0.25">
      <c r="F398" s="47">
        <v>777.99652000000003</v>
      </c>
      <c r="G398" s="47">
        <v>74.182329999999993</v>
      </c>
      <c r="H398" s="47">
        <v>777.99652000000003</v>
      </c>
      <c r="I398" s="47">
        <v>1.7058800000000001</v>
      </c>
    </row>
    <row r="399" spans="6:9" x14ac:dyDescent="0.25">
      <c r="F399" s="47">
        <v>778.96079999999995</v>
      </c>
      <c r="G399" s="47">
        <v>74.186359999999993</v>
      </c>
      <c r="H399" s="47">
        <v>778.96079999999995</v>
      </c>
      <c r="I399" s="47">
        <v>1.5846</v>
      </c>
    </row>
    <row r="400" spans="6:9" x14ac:dyDescent="0.25">
      <c r="F400" s="47">
        <v>779.92507999999998</v>
      </c>
      <c r="G400" s="47">
        <v>74.195949999999996</v>
      </c>
      <c r="H400" s="47">
        <v>779.92507999999998</v>
      </c>
      <c r="I400" s="47">
        <v>1.45983</v>
      </c>
    </row>
    <row r="401" spans="6:9" x14ac:dyDescent="0.25">
      <c r="F401" s="47">
        <v>780.88935000000004</v>
      </c>
      <c r="G401" s="47">
        <v>74.213909999999998</v>
      </c>
      <c r="H401" s="47">
        <v>780.88935000000004</v>
      </c>
      <c r="I401" s="47">
        <v>1.3331299999999999</v>
      </c>
    </row>
    <row r="402" spans="6:9" x14ac:dyDescent="0.25">
      <c r="F402" s="47">
        <v>781.85362999999995</v>
      </c>
      <c r="G402" s="47">
        <v>74.24091</v>
      </c>
      <c r="H402" s="47">
        <v>781.85362999999995</v>
      </c>
      <c r="I402" s="47">
        <v>1.20567</v>
      </c>
    </row>
    <row r="403" spans="6:9" x14ac:dyDescent="0.25">
      <c r="F403" s="47">
        <v>782.81790999999998</v>
      </c>
      <c r="G403" s="47">
        <v>74.275899999999993</v>
      </c>
      <c r="H403" s="47">
        <v>782.81790999999998</v>
      </c>
      <c r="I403" s="47">
        <v>1.0782099999999999</v>
      </c>
    </row>
    <row r="404" spans="6:9" x14ac:dyDescent="0.25">
      <c r="F404" s="47">
        <v>783.78218000000004</v>
      </c>
      <c r="G404" s="47">
        <v>74.316770000000005</v>
      </c>
      <c r="H404" s="47">
        <v>783.78218000000004</v>
      </c>
      <c r="I404" s="47">
        <v>0.95101000000000002</v>
      </c>
    </row>
    <row r="405" spans="6:9" x14ac:dyDescent="0.25">
      <c r="F405" s="47">
        <v>784.74645999999996</v>
      </c>
      <c r="G405" s="47">
        <v>74.36103</v>
      </c>
      <c r="H405" s="47">
        <v>784.74645999999996</v>
      </c>
      <c r="I405" s="47">
        <v>0.82394999999999996</v>
      </c>
    </row>
    <row r="406" spans="6:9" x14ac:dyDescent="0.25">
      <c r="F406" s="47">
        <v>785.71073999999999</v>
      </c>
      <c r="G406" s="47">
        <v>74.406329999999997</v>
      </c>
      <c r="H406" s="47">
        <v>785.71073999999999</v>
      </c>
      <c r="I406" s="47">
        <v>0.69667000000000001</v>
      </c>
    </row>
    <row r="407" spans="6:9" x14ac:dyDescent="0.25">
      <c r="F407" s="47">
        <v>786.67501000000004</v>
      </c>
      <c r="G407" s="47">
        <v>74.450630000000004</v>
      </c>
      <c r="H407" s="47">
        <v>786.67501000000004</v>
      </c>
      <c r="I407" s="47">
        <v>0.56867999999999996</v>
      </c>
    </row>
    <row r="408" spans="6:9" x14ac:dyDescent="0.25">
      <c r="F408" s="47">
        <v>787.63928999999996</v>
      </c>
      <c r="G408" s="47">
        <v>74.492320000000007</v>
      </c>
      <c r="H408" s="47">
        <v>787.63928999999996</v>
      </c>
      <c r="I408" s="47">
        <v>0.43937999999999999</v>
      </c>
    </row>
    <row r="409" spans="6:9" x14ac:dyDescent="0.25">
      <c r="F409" s="47">
        <v>788.60356999999999</v>
      </c>
      <c r="G409" s="47">
        <v>74.530330000000006</v>
      </c>
      <c r="H409" s="47">
        <v>788.60356999999999</v>
      </c>
      <c r="I409" s="47">
        <v>0.30803999999999998</v>
      </c>
    </row>
    <row r="410" spans="6:9" x14ac:dyDescent="0.25">
      <c r="F410" s="47">
        <v>789.56784000000005</v>
      </c>
      <c r="G410" s="47">
        <v>74.564269999999993</v>
      </c>
      <c r="H410" s="47">
        <v>789.56784000000005</v>
      </c>
      <c r="I410" s="47">
        <v>0.17374000000000001</v>
      </c>
    </row>
    <row r="411" spans="6:9" x14ac:dyDescent="0.25">
      <c r="F411" s="47">
        <v>790.53211999999996</v>
      </c>
      <c r="G411" s="47">
        <v>74.594489999999993</v>
      </c>
      <c r="H411" s="47">
        <v>790.53211999999996</v>
      </c>
      <c r="I411" s="47">
        <v>3.5540000000000002E-2</v>
      </c>
    </row>
    <row r="412" spans="6:9" x14ac:dyDescent="0.25">
      <c r="F412" s="47">
        <v>791.49639999999999</v>
      </c>
      <c r="G412" s="47">
        <v>74.621830000000003</v>
      </c>
      <c r="H412" s="47">
        <v>791.49639999999999</v>
      </c>
      <c r="I412" s="47">
        <v>-0.10700999999999999</v>
      </c>
    </row>
    <row r="413" spans="6:9" x14ac:dyDescent="0.25">
      <c r="F413" s="47">
        <v>792.46068000000002</v>
      </c>
      <c r="G413" s="47">
        <v>74.647120000000001</v>
      </c>
      <c r="H413" s="47">
        <v>792.46068000000002</v>
      </c>
      <c r="I413" s="47">
        <v>-0.25339</v>
      </c>
    </row>
    <row r="414" spans="6:9" x14ac:dyDescent="0.25">
      <c r="F414" s="47">
        <v>793.42494999999997</v>
      </c>
      <c r="G414" s="47">
        <v>74.670699999999997</v>
      </c>
      <c r="H414" s="47">
        <v>793.42494999999997</v>
      </c>
      <c r="I414" s="47">
        <v>-0.40172000000000002</v>
      </c>
    </row>
    <row r="415" spans="6:9" x14ac:dyDescent="0.25">
      <c r="F415" s="47">
        <v>794.38923</v>
      </c>
      <c r="G415" s="47">
        <v>74.692359999999994</v>
      </c>
      <c r="H415" s="47">
        <v>794.38923</v>
      </c>
      <c r="I415" s="47">
        <v>-0.54888999999999999</v>
      </c>
    </row>
    <row r="416" spans="6:9" x14ac:dyDescent="0.25">
      <c r="F416" s="47">
        <v>795.35351000000003</v>
      </c>
      <c r="G416" s="47">
        <v>74.711849999999998</v>
      </c>
      <c r="H416" s="47">
        <v>795.35351000000003</v>
      </c>
      <c r="I416" s="47">
        <v>-0.69125999999999999</v>
      </c>
    </row>
    <row r="417" spans="6:9" x14ac:dyDescent="0.25">
      <c r="F417" s="47">
        <v>796.31777999999997</v>
      </c>
      <c r="G417" s="47">
        <v>74.729690000000005</v>
      </c>
      <c r="H417" s="47">
        <v>796.31777999999997</v>
      </c>
      <c r="I417" s="47">
        <v>-0.82552999999999999</v>
      </c>
    </row>
    <row r="418" spans="6:9" x14ac:dyDescent="0.25">
      <c r="F418" s="47">
        <v>797.28206</v>
      </c>
      <c r="G418" s="47">
        <v>74.74776</v>
      </c>
      <c r="H418" s="47">
        <v>797.28206</v>
      </c>
      <c r="I418" s="47">
        <v>-0.94957000000000003</v>
      </c>
    </row>
    <row r="419" spans="6:9" x14ac:dyDescent="0.25">
      <c r="F419" s="47">
        <v>798.24634000000003</v>
      </c>
      <c r="G419" s="47">
        <v>74.769009999999994</v>
      </c>
      <c r="H419" s="47">
        <v>798.24634000000003</v>
      </c>
      <c r="I419" s="47">
        <v>-1.0626199999999999</v>
      </c>
    </row>
    <row r="420" spans="6:9" x14ac:dyDescent="0.25">
      <c r="F420" s="47">
        <v>799.21060999999997</v>
      </c>
      <c r="G420" s="47">
        <v>74.796329999999998</v>
      </c>
      <c r="H420" s="47">
        <v>799.21060999999997</v>
      </c>
      <c r="I420" s="47">
        <v>-1.1651499999999999</v>
      </c>
    </row>
    <row r="421" spans="6:9" x14ac:dyDescent="0.25">
      <c r="F421" s="47">
        <v>800.17489</v>
      </c>
      <c r="G421" s="47">
        <v>74.831130000000002</v>
      </c>
      <c r="H421" s="47">
        <v>800.17489</v>
      </c>
      <c r="I421" s="47">
        <v>-1.25824</v>
      </c>
    </row>
    <row r="422" spans="6:9" x14ac:dyDescent="0.25">
      <c r="F422" s="47">
        <v>801.13917000000004</v>
      </c>
      <c r="G422" s="47">
        <v>74.872569999999996</v>
      </c>
      <c r="H422" s="47">
        <v>801.13917000000004</v>
      </c>
      <c r="I422" s="47">
        <v>-1.34304</v>
      </c>
    </row>
    <row r="423" spans="6:9" x14ac:dyDescent="0.25">
      <c r="F423" s="47">
        <v>802.10343999999998</v>
      </c>
      <c r="G423" s="47">
        <v>74.917869999999994</v>
      </c>
      <c r="H423" s="47">
        <v>802.10343999999998</v>
      </c>
      <c r="I423" s="47">
        <v>-1.4204300000000001</v>
      </c>
    </row>
    <row r="424" spans="6:9" x14ac:dyDescent="0.25">
      <c r="F424" s="47">
        <v>803.06772000000001</v>
      </c>
      <c r="G424" s="47">
        <v>74.963750000000005</v>
      </c>
      <c r="H424" s="47">
        <v>803.06772000000001</v>
      </c>
      <c r="I424" s="47">
        <v>-1.4908699999999999</v>
      </c>
    </row>
    <row r="425" spans="6:9" x14ac:dyDescent="0.25">
      <c r="F425" s="47">
        <v>804.03200000000004</v>
      </c>
      <c r="G425" s="47">
        <v>75.007859999999994</v>
      </c>
      <c r="H425" s="47">
        <v>804.03200000000004</v>
      </c>
      <c r="I425" s="47">
        <v>-1.5545100000000001</v>
      </c>
    </row>
    <row r="426" spans="6:9" x14ac:dyDescent="0.25">
      <c r="F426" s="47">
        <v>804.99626999999998</v>
      </c>
      <c r="G426" s="47">
        <v>75.049549999999996</v>
      </c>
      <c r="H426" s="47">
        <v>804.99626999999998</v>
      </c>
      <c r="I426" s="47">
        <v>-1.61137</v>
      </c>
    </row>
    <row r="427" spans="6:9" x14ac:dyDescent="0.25">
      <c r="F427" s="47">
        <v>805.96055000000001</v>
      </c>
      <c r="G427" s="47">
        <v>75.089349999999996</v>
      </c>
      <c r="H427" s="47">
        <v>805.96055000000001</v>
      </c>
      <c r="I427" s="47">
        <v>-1.6616200000000001</v>
      </c>
    </row>
    <row r="428" spans="6:9" x14ac:dyDescent="0.25">
      <c r="F428" s="47">
        <v>806.92483000000004</v>
      </c>
      <c r="G428" s="47">
        <v>75.127740000000003</v>
      </c>
      <c r="H428" s="47">
        <v>806.92483000000004</v>
      </c>
      <c r="I428" s="47">
        <v>-1.70601</v>
      </c>
    </row>
    <row r="429" spans="6:9" x14ac:dyDescent="0.25">
      <c r="F429" s="47">
        <v>807.88909999999998</v>
      </c>
      <c r="G429" s="47">
        <v>75.164109999999994</v>
      </c>
      <c r="H429" s="47">
        <v>807.88909999999998</v>
      </c>
      <c r="I429" s="47">
        <v>-1.7461</v>
      </c>
    </row>
    <row r="430" spans="6:9" x14ac:dyDescent="0.25">
      <c r="F430" s="47">
        <v>808.85338000000002</v>
      </c>
      <c r="G430" s="47">
        <v>75.196690000000004</v>
      </c>
      <c r="H430" s="47">
        <v>808.85338000000002</v>
      </c>
      <c r="I430" s="47">
        <v>-1.7843500000000001</v>
      </c>
    </row>
    <row r="431" spans="6:9" x14ac:dyDescent="0.25">
      <c r="F431" s="47">
        <v>809.81766000000005</v>
      </c>
      <c r="G431" s="47">
        <v>75.223550000000003</v>
      </c>
      <c r="H431" s="47">
        <v>809.81766000000005</v>
      </c>
      <c r="I431" s="47">
        <v>-1.82379</v>
      </c>
    </row>
    <row r="432" spans="6:9" x14ac:dyDescent="0.25">
      <c r="F432" s="47">
        <v>810.78192999999999</v>
      </c>
      <c r="G432" s="47">
        <v>75.244</v>
      </c>
      <c r="H432" s="47">
        <v>810.78192999999999</v>
      </c>
      <c r="I432" s="47">
        <v>-1.86727</v>
      </c>
    </row>
    <row r="433" spans="6:9" x14ac:dyDescent="0.25">
      <c r="F433" s="47">
        <v>811.74621000000002</v>
      </c>
      <c r="G433" s="47">
        <v>75.259339999999995</v>
      </c>
      <c r="H433" s="47">
        <v>811.74621000000002</v>
      </c>
      <c r="I433" s="47">
        <v>-1.9167700000000001</v>
      </c>
    </row>
    <row r="434" spans="6:9" x14ac:dyDescent="0.25">
      <c r="F434" s="47">
        <v>812.71049000000005</v>
      </c>
      <c r="G434" s="47">
        <v>75.272530000000003</v>
      </c>
      <c r="H434" s="47">
        <v>812.71049000000005</v>
      </c>
      <c r="I434" s="47">
        <v>-1.97299</v>
      </c>
    </row>
    <row r="435" spans="6:9" x14ac:dyDescent="0.25">
      <c r="F435" s="47">
        <v>813.67475999999999</v>
      </c>
      <c r="G435" s="47">
        <v>75.286659999999998</v>
      </c>
      <c r="H435" s="47">
        <v>813.67475999999999</v>
      </c>
      <c r="I435" s="47">
        <v>-2.0356900000000002</v>
      </c>
    </row>
    <row r="436" spans="6:9" x14ac:dyDescent="0.25">
      <c r="F436" s="47">
        <v>814.63904000000002</v>
      </c>
      <c r="G436" s="47">
        <v>75.303280000000001</v>
      </c>
      <c r="H436" s="47">
        <v>814.63904000000002</v>
      </c>
      <c r="I436" s="47">
        <v>-2.1045699999999998</v>
      </c>
    </row>
    <row r="437" spans="6:9" x14ac:dyDescent="0.25">
      <c r="F437" s="47">
        <v>815.60332000000005</v>
      </c>
      <c r="G437" s="47">
        <v>75.321439999999996</v>
      </c>
      <c r="H437" s="47">
        <v>815.60332000000005</v>
      </c>
      <c r="I437" s="47">
        <v>-2.1803499999999998</v>
      </c>
    </row>
    <row r="438" spans="6:9" x14ac:dyDescent="0.25">
      <c r="F438" s="47">
        <v>816.56759999999997</v>
      </c>
      <c r="G438" s="47">
        <v>75.338080000000005</v>
      </c>
      <c r="H438" s="47">
        <v>816.56759999999997</v>
      </c>
      <c r="I438" s="47">
        <v>-2.2656000000000001</v>
      </c>
    </row>
    <row r="439" spans="6:9" x14ac:dyDescent="0.25">
      <c r="F439" s="47">
        <v>817.53187000000003</v>
      </c>
      <c r="G439" s="47">
        <v>75.349609999999998</v>
      </c>
      <c r="H439" s="47">
        <v>817.53187000000003</v>
      </c>
      <c r="I439" s="47">
        <v>-2.3647499999999999</v>
      </c>
    </row>
    <row r="440" spans="6:9" x14ac:dyDescent="0.25">
      <c r="F440" s="47">
        <v>818.49614999999994</v>
      </c>
      <c r="G440" s="47">
        <v>75.35369</v>
      </c>
      <c r="H440" s="47">
        <v>818.49614999999994</v>
      </c>
      <c r="I440" s="47">
        <v>-2.4836100000000001</v>
      </c>
    </row>
    <row r="441" spans="6:9" x14ac:dyDescent="0.25">
      <c r="F441" s="47">
        <v>819.46042999999997</v>
      </c>
      <c r="G441" s="47">
        <v>75.350279999999998</v>
      </c>
      <c r="H441" s="47">
        <v>819.46042999999997</v>
      </c>
      <c r="I441" s="47">
        <v>-2.62845</v>
      </c>
    </row>
    <row r="442" spans="6:9" x14ac:dyDescent="0.25">
      <c r="F442" s="47">
        <v>820.42470000000003</v>
      </c>
      <c r="G442" s="47">
        <v>75.341459999999998</v>
      </c>
      <c r="H442" s="47">
        <v>820.42470000000003</v>
      </c>
      <c r="I442" s="47">
        <v>-2.8051499999999998</v>
      </c>
    </row>
    <row r="443" spans="6:9" x14ac:dyDescent="0.25">
      <c r="F443" s="47">
        <v>821.38897999999995</v>
      </c>
      <c r="G443" s="47">
        <v>75.330070000000006</v>
      </c>
      <c r="H443" s="47">
        <v>821.38897999999995</v>
      </c>
      <c r="I443" s="47">
        <v>-3.0186000000000002</v>
      </c>
    </row>
    <row r="444" spans="6:9" x14ac:dyDescent="0.25">
      <c r="F444" s="47">
        <v>822.35325999999998</v>
      </c>
      <c r="G444" s="47">
        <v>75.318340000000006</v>
      </c>
      <c r="H444" s="47">
        <v>822.35325999999998</v>
      </c>
      <c r="I444" s="47">
        <v>-3.2720799999999999</v>
      </c>
    </row>
    <row r="445" spans="6:9" x14ac:dyDescent="0.25">
      <c r="F445" s="47">
        <v>823.31753000000003</v>
      </c>
      <c r="G445" s="47">
        <v>75.307270000000003</v>
      </c>
      <c r="H445" s="47">
        <v>823.31753000000003</v>
      </c>
      <c r="I445" s="47">
        <v>-3.5666899999999999</v>
      </c>
    </row>
    <row r="446" spans="6:9" x14ac:dyDescent="0.25">
      <c r="F446" s="47">
        <v>824.28180999999995</v>
      </c>
      <c r="G446" s="47">
        <v>75.297120000000007</v>
      </c>
      <c r="H446" s="47">
        <v>824.28180999999995</v>
      </c>
      <c r="I446" s="47">
        <v>-3.90069</v>
      </c>
    </row>
    <row r="447" spans="6:9" x14ac:dyDescent="0.25">
      <c r="F447" s="47">
        <v>825.24608999999998</v>
      </c>
      <c r="G447" s="47">
        <v>75.288600000000002</v>
      </c>
      <c r="H447" s="47">
        <v>825.24608999999998</v>
      </c>
      <c r="I447" s="47">
        <v>-4.2690900000000003</v>
      </c>
    </row>
    <row r="448" spans="6:9" x14ac:dyDescent="0.25">
      <c r="F448" s="47">
        <v>826.21036000000004</v>
      </c>
      <c r="G448" s="47">
        <v>75.283469999999994</v>
      </c>
      <c r="H448" s="47">
        <v>826.21036000000004</v>
      </c>
      <c r="I448" s="47">
        <v>-4.6638799999999998</v>
      </c>
    </row>
    <row r="449" spans="6:9" x14ac:dyDescent="0.25">
      <c r="F449" s="47">
        <v>827.17463999999995</v>
      </c>
      <c r="G449" s="47">
        <v>75.284000000000006</v>
      </c>
      <c r="H449" s="47">
        <v>827.17463999999995</v>
      </c>
      <c r="I449" s="47">
        <v>-5.07498</v>
      </c>
    </row>
    <row r="450" spans="6:9" x14ac:dyDescent="0.25">
      <c r="F450" s="47">
        <v>828.13891999999998</v>
      </c>
      <c r="G450" s="47">
        <v>75.291610000000006</v>
      </c>
      <c r="H450" s="47">
        <v>828.13891999999998</v>
      </c>
      <c r="I450" s="47">
        <v>-5.4916099999999997</v>
      </c>
    </row>
    <row r="451" spans="6:9" x14ac:dyDescent="0.25">
      <c r="F451" s="47">
        <v>829.10320000000002</v>
      </c>
      <c r="G451" s="47">
        <v>75.30556</v>
      </c>
      <c r="H451" s="47">
        <v>829.10320000000002</v>
      </c>
      <c r="I451" s="47">
        <v>-5.9036600000000004</v>
      </c>
    </row>
    <row r="452" spans="6:9" x14ac:dyDescent="0.25">
      <c r="F452" s="47">
        <v>830.06746999999996</v>
      </c>
      <c r="G452" s="47">
        <v>75.322869999999995</v>
      </c>
      <c r="H452" s="47">
        <v>830.06746999999996</v>
      </c>
      <c r="I452" s="47">
        <v>-6.3026499999999999</v>
      </c>
    </row>
    <row r="453" spans="6:9" x14ac:dyDescent="0.25">
      <c r="F453" s="47">
        <v>831.03174999999999</v>
      </c>
      <c r="G453" s="47">
        <v>75.339399999999998</v>
      </c>
      <c r="H453" s="47">
        <v>831.03174999999999</v>
      </c>
      <c r="I453" s="47">
        <v>-6.6824700000000004</v>
      </c>
    </row>
    <row r="454" spans="6:9" x14ac:dyDescent="0.25">
      <c r="F454" s="47">
        <v>831.99603000000002</v>
      </c>
      <c r="G454" s="47">
        <v>75.351590000000002</v>
      </c>
      <c r="H454" s="47">
        <v>831.99603000000002</v>
      </c>
      <c r="I454" s="47">
        <v>-7.0399399999999996</v>
      </c>
    </row>
    <row r="455" spans="6:9" x14ac:dyDescent="0.25">
      <c r="F455" s="47">
        <v>832.96029999999996</v>
      </c>
      <c r="G455" s="47">
        <v>75.357730000000004</v>
      </c>
      <c r="H455" s="47">
        <v>832.96029999999996</v>
      </c>
      <c r="I455" s="47">
        <v>-7.3752899999999997</v>
      </c>
    </row>
    <row r="456" spans="6:9" x14ac:dyDescent="0.25">
      <c r="F456" s="47">
        <v>833.92457999999999</v>
      </c>
      <c r="G456" s="47">
        <v>75.35821</v>
      </c>
      <c r="H456" s="47">
        <v>833.92457999999999</v>
      </c>
      <c r="I456" s="47">
        <v>-7.6920599999999997</v>
      </c>
    </row>
    <row r="457" spans="6:9" x14ac:dyDescent="0.25">
      <c r="F457" s="47">
        <v>834.88886000000002</v>
      </c>
      <c r="G457" s="47">
        <v>75.354640000000003</v>
      </c>
      <c r="H457" s="47">
        <v>834.88886000000002</v>
      </c>
      <c r="I457" s="47">
        <v>-7.9961200000000003</v>
      </c>
    </row>
    <row r="458" spans="6:9" x14ac:dyDescent="0.25">
      <c r="F458" s="47">
        <v>835.85312999999996</v>
      </c>
      <c r="G458" s="47">
        <v>75.348709999999997</v>
      </c>
      <c r="H458" s="47">
        <v>835.85312999999996</v>
      </c>
      <c r="I458" s="47">
        <v>-8.2933800000000009</v>
      </c>
    </row>
    <row r="459" spans="6:9" x14ac:dyDescent="0.25">
      <c r="F459" s="47">
        <v>836.81741</v>
      </c>
      <c r="G459" s="47">
        <v>75.341449999999995</v>
      </c>
      <c r="H459" s="47">
        <v>836.81741</v>
      </c>
      <c r="I459" s="47">
        <v>-8.5868699999999993</v>
      </c>
    </row>
    <row r="460" spans="6:9" x14ac:dyDescent="0.25">
      <c r="F460" s="47">
        <v>837.78169000000003</v>
      </c>
      <c r="G460" s="47">
        <v>75.333320000000001</v>
      </c>
      <c r="H460" s="47">
        <v>837.78169000000003</v>
      </c>
      <c r="I460" s="47">
        <v>-8.8741199999999996</v>
      </c>
    </row>
    <row r="461" spans="6:9" x14ac:dyDescent="0.25">
      <c r="F461" s="47">
        <v>838.74595999999997</v>
      </c>
      <c r="G461" s="47">
        <v>75.324889999999996</v>
      </c>
      <c r="H461" s="47">
        <v>838.74595999999997</v>
      </c>
      <c r="I461" s="47">
        <v>-9.1462199999999996</v>
      </c>
    </row>
    <row r="462" spans="6:9" x14ac:dyDescent="0.25">
      <c r="F462" s="47">
        <v>839.71024</v>
      </c>
      <c r="G462" s="47">
        <v>75.317430000000002</v>
      </c>
      <c r="H462" s="47">
        <v>839.71024</v>
      </c>
      <c r="I462" s="47">
        <v>-9.3889800000000001</v>
      </c>
    </row>
    <row r="463" spans="6:9" x14ac:dyDescent="0.25">
      <c r="F463" s="47">
        <v>840.67452000000003</v>
      </c>
      <c r="G463" s="47">
        <v>75.312759999999997</v>
      </c>
      <c r="H463" s="47">
        <v>840.67452000000003</v>
      </c>
      <c r="I463" s="47">
        <v>-9.5860199999999995</v>
      </c>
    </row>
    <row r="464" spans="6:9" x14ac:dyDescent="0.25">
      <c r="F464" s="47">
        <v>841.63878999999997</v>
      </c>
      <c r="G464" s="47">
        <v>75.312520000000006</v>
      </c>
      <c r="H464" s="47">
        <v>841.63878999999997</v>
      </c>
      <c r="I464" s="47">
        <v>-9.7224699999999995</v>
      </c>
    </row>
    <row r="465" spans="6:9" x14ac:dyDescent="0.25">
      <c r="F465" s="47">
        <v>842.60307</v>
      </c>
      <c r="G465" s="47">
        <v>75.316999999999993</v>
      </c>
      <c r="H465" s="47">
        <v>842.60307</v>
      </c>
      <c r="I465" s="47">
        <v>-9.7880400000000005</v>
      </c>
    </row>
    <row r="466" spans="6:9" x14ac:dyDescent="0.25">
      <c r="F466" s="47">
        <v>843.56735000000003</v>
      </c>
      <c r="G466" s="47">
        <v>75.324629999999999</v>
      </c>
      <c r="H466" s="47">
        <v>843.56735000000003</v>
      </c>
      <c r="I466" s="47">
        <v>-9.7784300000000002</v>
      </c>
    </row>
    <row r="467" spans="6:9" x14ac:dyDescent="0.25">
      <c r="F467" s="47">
        <v>844.53161999999998</v>
      </c>
      <c r="G467" s="47">
        <v>75.332319999999996</v>
      </c>
      <c r="H467" s="47">
        <v>844.53161999999998</v>
      </c>
      <c r="I467" s="47">
        <v>-9.6950800000000008</v>
      </c>
    </row>
    <row r="468" spans="6:9" x14ac:dyDescent="0.25">
      <c r="F468" s="47">
        <v>845.49590000000001</v>
      </c>
      <c r="G468" s="47">
        <v>75.336770000000001</v>
      </c>
      <c r="H468" s="47">
        <v>845.49590000000001</v>
      </c>
      <c r="I468" s="47">
        <v>-9.5436899999999998</v>
      </c>
    </row>
    <row r="469" spans="6:9" x14ac:dyDescent="0.25">
      <c r="F469" s="47">
        <v>846.46018000000004</v>
      </c>
      <c r="G469" s="47">
        <v>75.335899999999995</v>
      </c>
      <c r="H469" s="47">
        <v>846.46018000000004</v>
      </c>
      <c r="I469" s="47">
        <v>-9.3323999999999998</v>
      </c>
    </row>
    <row r="470" spans="6:9" x14ac:dyDescent="0.25">
      <c r="F470" s="47">
        <v>847.42444999999998</v>
      </c>
      <c r="G470" s="47">
        <v>75.32987</v>
      </c>
      <c r="H470" s="47">
        <v>847.42444999999998</v>
      </c>
      <c r="I470" s="47">
        <v>-9.0701800000000006</v>
      </c>
    </row>
    <row r="471" spans="6:9" x14ac:dyDescent="0.25">
      <c r="F471" s="47">
        <v>848.38873000000001</v>
      </c>
      <c r="G471" s="47">
        <v>75.320920000000001</v>
      </c>
      <c r="H471" s="47">
        <v>848.38873000000001</v>
      </c>
      <c r="I471" s="47">
        <v>-8.7656600000000005</v>
      </c>
    </row>
    <row r="472" spans="6:9" x14ac:dyDescent="0.25">
      <c r="F472" s="47">
        <v>849.35301000000004</v>
      </c>
      <c r="G472" s="47">
        <v>75.312269999999998</v>
      </c>
      <c r="H472" s="47">
        <v>849.35301000000004</v>
      </c>
      <c r="I472" s="47">
        <v>-8.4265799999999995</v>
      </c>
    </row>
    <row r="473" spans="6:9" x14ac:dyDescent="0.25">
      <c r="F473" s="47">
        <v>850.31727999999998</v>
      </c>
      <c r="G473" s="47">
        <v>75.30668</v>
      </c>
      <c r="H473" s="47">
        <v>850.31727999999998</v>
      </c>
      <c r="I473" s="47">
        <v>-8.0596899999999998</v>
      </c>
    </row>
    <row r="474" spans="6:9" x14ac:dyDescent="0.25">
      <c r="F474" s="47">
        <v>851.28156000000001</v>
      </c>
      <c r="G474" s="47">
        <v>75.305340000000001</v>
      </c>
      <c r="H474" s="47">
        <v>851.28156000000001</v>
      </c>
      <c r="I474" s="47">
        <v>-7.6708600000000002</v>
      </c>
    </row>
    <row r="475" spans="6:9" x14ac:dyDescent="0.25">
      <c r="F475" s="47">
        <v>852.24584000000004</v>
      </c>
      <c r="G475" s="47">
        <v>75.307649999999995</v>
      </c>
      <c r="H475" s="47">
        <v>852.24584000000004</v>
      </c>
      <c r="I475" s="47">
        <v>-7.2653800000000004</v>
      </c>
    </row>
    <row r="476" spans="6:9" x14ac:dyDescent="0.25">
      <c r="F476" s="47">
        <v>853.21011999999996</v>
      </c>
      <c r="G476" s="47">
        <v>75.311899999999994</v>
      </c>
      <c r="H476" s="47">
        <v>853.21011999999996</v>
      </c>
      <c r="I476" s="47">
        <v>-6.8482000000000003</v>
      </c>
    </row>
    <row r="477" spans="6:9" x14ac:dyDescent="0.25">
      <c r="F477" s="47">
        <v>854.17439000000002</v>
      </c>
      <c r="G477" s="47">
        <v>75.316289999999995</v>
      </c>
      <c r="H477" s="47">
        <v>854.17439000000002</v>
      </c>
      <c r="I477" s="47">
        <v>-6.4240000000000004</v>
      </c>
    </row>
    <row r="478" spans="6:9" x14ac:dyDescent="0.25">
      <c r="F478" s="47">
        <v>855.13867000000005</v>
      </c>
      <c r="G478" s="47">
        <v>75.319850000000002</v>
      </c>
      <c r="H478" s="47">
        <v>855.13867000000005</v>
      </c>
      <c r="I478" s="47">
        <v>-5.9970800000000004</v>
      </c>
    </row>
    <row r="479" spans="6:9" x14ac:dyDescent="0.25">
      <c r="F479" s="47">
        <v>856.10294999999996</v>
      </c>
      <c r="G479" s="47">
        <v>75.322550000000007</v>
      </c>
      <c r="H479" s="47">
        <v>856.10294999999996</v>
      </c>
      <c r="I479" s="47">
        <v>-5.5712999999999999</v>
      </c>
    </row>
    <row r="480" spans="6:9" x14ac:dyDescent="0.25">
      <c r="F480" s="47">
        <v>857.06722000000002</v>
      </c>
      <c r="G480" s="47">
        <v>75.324969999999993</v>
      </c>
      <c r="H480" s="47">
        <v>857.06722000000002</v>
      </c>
      <c r="I480" s="47">
        <v>-5.1500599999999999</v>
      </c>
    </row>
    <row r="481" spans="6:9" x14ac:dyDescent="0.25">
      <c r="F481" s="47">
        <v>858.03150000000005</v>
      </c>
      <c r="G481" s="47">
        <v>75.327719999999999</v>
      </c>
      <c r="H481" s="47">
        <v>858.03150000000005</v>
      </c>
      <c r="I481" s="47">
        <v>-4.73644</v>
      </c>
    </row>
    <row r="482" spans="6:9" x14ac:dyDescent="0.25">
      <c r="F482" s="47">
        <v>858.99577999999997</v>
      </c>
      <c r="G482" s="47">
        <v>75.331119999999999</v>
      </c>
      <c r="H482" s="47">
        <v>858.99577999999997</v>
      </c>
      <c r="I482" s="47">
        <v>-4.3332899999999999</v>
      </c>
    </row>
    <row r="483" spans="6:9" x14ac:dyDescent="0.25">
      <c r="F483" s="47">
        <v>859.96005000000002</v>
      </c>
      <c r="G483" s="47">
        <v>75.335340000000002</v>
      </c>
      <c r="H483" s="47">
        <v>859.96005000000002</v>
      </c>
      <c r="I483" s="47">
        <v>-3.9430700000000001</v>
      </c>
    </row>
    <row r="484" spans="6:9" x14ac:dyDescent="0.25">
      <c r="F484" s="47">
        <v>860.92433000000005</v>
      </c>
      <c r="G484" s="47">
        <v>75.340720000000005</v>
      </c>
      <c r="H484" s="47">
        <v>860.92433000000005</v>
      </c>
      <c r="I484" s="47">
        <v>-3.5675500000000002</v>
      </c>
    </row>
    <row r="485" spans="6:9" x14ac:dyDescent="0.25">
      <c r="F485" s="47">
        <v>861.88860999999997</v>
      </c>
      <c r="G485" s="47">
        <v>75.347890000000007</v>
      </c>
      <c r="H485" s="47">
        <v>861.88860999999997</v>
      </c>
      <c r="I485" s="47">
        <v>-3.2074199999999999</v>
      </c>
    </row>
    <row r="486" spans="6:9" x14ac:dyDescent="0.25">
      <c r="F486" s="47">
        <v>862.85288000000003</v>
      </c>
      <c r="G486" s="47">
        <v>75.357479999999995</v>
      </c>
      <c r="H486" s="47">
        <v>862.85288000000003</v>
      </c>
      <c r="I486" s="47">
        <v>-2.8624299999999998</v>
      </c>
    </row>
    <row r="487" spans="6:9" x14ac:dyDescent="0.25">
      <c r="F487" s="47">
        <v>863.81715999999994</v>
      </c>
      <c r="G487" s="47">
        <v>75.369619999999998</v>
      </c>
      <c r="H487" s="47">
        <v>863.81715999999994</v>
      </c>
      <c r="I487" s="47">
        <v>-2.5319400000000001</v>
      </c>
    </row>
    <row r="488" spans="6:9" x14ac:dyDescent="0.25">
      <c r="F488" s="47">
        <v>864.78143999999998</v>
      </c>
      <c r="G488" s="47">
        <v>75.383399999999995</v>
      </c>
      <c r="H488" s="47">
        <v>864.78143999999998</v>
      </c>
      <c r="I488" s="47">
        <v>-2.21591</v>
      </c>
    </row>
    <row r="489" spans="6:9" x14ac:dyDescent="0.25">
      <c r="F489" s="47">
        <v>865.74572000000001</v>
      </c>
      <c r="G489" s="47">
        <v>75.396889999999999</v>
      </c>
      <c r="H489" s="47">
        <v>865.74572000000001</v>
      </c>
      <c r="I489" s="47">
        <v>-1.9156500000000001</v>
      </c>
    </row>
    <row r="490" spans="6:9" x14ac:dyDescent="0.25">
      <c r="F490" s="47">
        <v>866.70998999999995</v>
      </c>
      <c r="G490" s="47">
        <v>75.407769999999999</v>
      </c>
      <c r="H490" s="47">
        <v>866.70998999999995</v>
      </c>
      <c r="I490" s="47">
        <v>-1.63391</v>
      </c>
    </row>
    <row r="491" spans="6:9" x14ac:dyDescent="0.25">
      <c r="F491" s="47">
        <v>867.67426999999998</v>
      </c>
      <c r="G491" s="47">
        <v>75.414140000000003</v>
      </c>
      <c r="H491" s="47">
        <v>867.67426999999998</v>
      </c>
      <c r="I491" s="47">
        <v>-1.3742000000000001</v>
      </c>
    </row>
    <row r="492" spans="6:9" x14ac:dyDescent="0.25">
      <c r="F492" s="47">
        <v>868.63855000000001</v>
      </c>
      <c r="G492" s="47">
        <v>75.415189999999996</v>
      </c>
      <c r="H492" s="47">
        <v>868.63855000000001</v>
      </c>
      <c r="I492" s="47">
        <v>-1.1395900000000001</v>
      </c>
    </row>
    <row r="493" spans="6:9" x14ac:dyDescent="0.25">
      <c r="F493" s="47">
        <v>869.60281999999995</v>
      </c>
      <c r="G493" s="47">
        <v>75.411299999999997</v>
      </c>
      <c r="H493" s="47">
        <v>869.60281999999995</v>
      </c>
      <c r="I493" s="47">
        <v>-0.93183000000000005</v>
      </c>
    </row>
    <row r="494" spans="6:9" x14ac:dyDescent="0.25">
      <c r="F494" s="47">
        <v>870.56709999999998</v>
      </c>
      <c r="G494" s="47">
        <v>75.403570000000002</v>
      </c>
      <c r="H494" s="47">
        <v>870.56709999999998</v>
      </c>
      <c r="I494" s="47">
        <v>-0.75111000000000006</v>
      </c>
    </row>
    <row r="495" spans="6:9" x14ac:dyDescent="0.25">
      <c r="F495" s="47">
        <v>871.53138000000001</v>
      </c>
      <c r="G495" s="47">
        <v>75.393140000000002</v>
      </c>
      <c r="H495" s="47">
        <v>871.53138000000001</v>
      </c>
      <c r="I495" s="47">
        <v>-0.59679000000000004</v>
      </c>
    </row>
    <row r="496" spans="6:9" x14ac:dyDescent="0.25">
      <c r="F496" s="47">
        <v>872.49564999999996</v>
      </c>
      <c r="G496" s="47">
        <v>75.380830000000003</v>
      </c>
      <c r="H496" s="47">
        <v>872.49564999999996</v>
      </c>
      <c r="I496" s="47">
        <v>-0.46829999999999999</v>
      </c>
    </row>
    <row r="497" spans="6:9" x14ac:dyDescent="0.25">
      <c r="F497" s="47">
        <v>873.45992999999999</v>
      </c>
      <c r="G497" s="47">
        <v>75.367180000000005</v>
      </c>
      <c r="H497" s="47">
        <v>873.45992999999999</v>
      </c>
      <c r="I497" s="47">
        <v>-0.36586999999999997</v>
      </c>
    </row>
    <row r="498" spans="6:9" x14ac:dyDescent="0.25">
      <c r="F498" s="47">
        <v>874.42421000000002</v>
      </c>
      <c r="G498" s="47">
        <v>75.352919999999997</v>
      </c>
      <c r="H498" s="47">
        <v>874.42421000000002</v>
      </c>
      <c r="I498" s="47">
        <v>-0.29056999999999999</v>
      </c>
    </row>
    <row r="499" spans="6:9" x14ac:dyDescent="0.25">
      <c r="F499" s="47">
        <v>875.38847999999996</v>
      </c>
      <c r="G499" s="47">
        <v>75.339340000000007</v>
      </c>
      <c r="H499" s="47">
        <v>875.38847999999996</v>
      </c>
      <c r="I499" s="47">
        <v>-0.24363000000000001</v>
      </c>
    </row>
    <row r="500" spans="6:9" x14ac:dyDescent="0.25">
      <c r="F500" s="47">
        <v>876.35275999999999</v>
      </c>
      <c r="G500" s="47">
        <v>75.328360000000004</v>
      </c>
      <c r="H500" s="47">
        <v>876.35275999999999</v>
      </c>
      <c r="I500" s="47">
        <v>-0.16291</v>
      </c>
    </row>
    <row r="501" spans="6:9" x14ac:dyDescent="0.25">
      <c r="F501" s="47">
        <v>877.31704000000002</v>
      </c>
      <c r="G501" s="47">
        <v>75.322109999999995</v>
      </c>
      <c r="H501" s="47">
        <v>877.31704000000002</v>
      </c>
      <c r="I501" s="47">
        <v>-0.10954999999999999</v>
      </c>
    </row>
    <row r="502" spans="6:9" x14ac:dyDescent="0.25">
      <c r="F502" s="47">
        <v>878.28130999999996</v>
      </c>
      <c r="G502" s="47">
        <v>75.322320000000005</v>
      </c>
      <c r="H502" s="47">
        <v>878.28130999999996</v>
      </c>
      <c r="I502" s="47">
        <v>-8.2909999999999998E-2</v>
      </c>
    </row>
    <row r="503" spans="6:9" x14ac:dyDescent="0.25">
      <c r="F503" s="47">
        <v>879.24558999999999</v>
      </c>
      <c r="G503" s="47">
        <v>75.329759999999993</v>
      </c>
      <c r="H503" s="47">
        <v>879.24558999999999</v>
      </c>
      <c r="I503" s="47">
        <v>-8.0350000000000005E-2</v>
      </c>
    </row>
    <row r="504" spans="6:9" x14ac:dyDescent="0.25">
      <c r="F504" s="47">
        <v>880.20987000000002</v>
      </c>
      <c r="G504" s="47">
        <v>75.34402</v>
      </c>
      <c r="H504" s="47">
        <v>880.20987000000002</v>
      </c>
      <c r="I504" s="47">
        <v>-9.8820000000000005E-2</v>
      </c>
    </row>
    <row r="505" spans="6:9" x14ac:dyDescent="0.25">
      <c r="F505" s="47">
        <v>881.17413999999997</v>
      </c>
      <c r="G505" s="47">
        <v>75.363619999999997</v>
      </c>
      <c r="H505" s="47">
        <v>881.17413999999997</v>
      </c>
      <c r="I505" s="47">
        <v>-0.13508000000000001</v>
      </c>
    </row>
    <row r="506" spans="6:9" x14ac:dyDescent="0.25">
      <c r="F506" s="47">
        <v>882.13842</v>
      </c>
      <c r="G506" s="47">
        <v>75.386330000000001</v>
      </c>
      <c r="H506" s="47">
        <v>882.13842</v>
      </c>
      <c r="I506" s="47">
        <v>-0.18595999999999999</v>
      </c>
    </row>
    <row r="507" spans="6:9" x14ac:dyDescent="0.25">
      <c r="F507" s="47">
        <v>883.10270000000003</v>
      </c>
      <c r="G507" s="47">
        <v>75.409559999999999</v>
      </c>
      <c r="H507" s="47">
        <v>883.10270000000003</v>
      </c>
      <c r="I507" s="47">
        <v>-0.24848000000000001</v>
      </c>
    </row>
    <row r="508" spans="6:9" x14ac:dyDescent="0.25">
      <c r="F508" s="47">
        <v>884.06696999999997</v>
      </c>
      <c r="G508" s="47">
        <v>75.430819999999997</v>
      </c>
      <c r="H508" s="47">
        <v>884.06696999999997</v>
      </c>
      <c r="I508" s="47">
        <v>-0.32007000000000002</v>
      </c>
    </row>
    <row r="509" spans="6:9" x14ac:dyDescent="0.25">
      <c r="F509" s="47">
        <v>885.03125</v>
      </c>
      <c r="G509" s="47">
        <v>75.448139999999995</v>
      </c>
      <c r="H509" s="47">
        <v>885.03125</v>
      </c>
      <c r="I509" s="47">
        <v>-0.39879999999999999</v>
      </c>
    </row>
    <row r="510" spans="6:9" x14ac:dyDescent="0.25">
      <c r="F510" s="47">
        <v>885.99553000000003</v>
      </c>
      <c r="G510" s="47">
        <v>75.460539999999995</v>
      </c>
      <c r="H510" s="47">
        <v>885.99553000000003</v>
      </c>
      <c r="I510" s="47">
        <v>-0.48348000000000002</v>
      </c>
    </row>
    <row r="511" spans="6:9" x14ac:dyDescent="0.25">
      <c r="F511" s="47">
        <v>886.95979999999997</v>
      </c>
      <c r="G511" s="47">
        <v>75.468299999999999</v>
      </c>
      <c r="H511" s="47">
        <v>886.95979999999997</v>
      </c>
      <c r="I511" s="47">
        <v>-0.57369000000000003</v>
      </c>
    </row>
    <row r="512" spans="6:9" x14ac:dyDescent="0.25">
      <c r="F512" s="47">
        <v>887.92408</v>
      </c>
      <c r="G512" s="47">
        <v>75.472949999999997</v>
      </c>
      <c r="H512" s="47">
        <v>887.92408</v>
      </c>
      <c r="I512" s="47">
        <v>-0.66947000000000001</v>
      </c>
    </row>
    <row r="513" spans="6:9" x14ac:dyDescent="0.25">
      <c r="F513" s="47">
        <v>888.88836000000003</v>
      </c>
      <c r="G513" s="47">
        <v>75.476910000000004</v>
      </c>
      <c r="H513" s="47">
        <v>888.88836000000003</v>
      </c>
      <c r="I513" s="47">
        <v>-0.77095999999999998</v>
      </c>
    </row>
    <row r="514" spans="6:9" x14ac:dyDescent="0.25">
      <c r="F514" s="47">
        <v>889.85263999999995</v>
      </c>
      <c r="G514" s="47">
        <v>75.482659999999996</v>
      </c>
      <c r="H514" s="47">
        <v>889.85263999999995</v>
      </c>
      <c r="I514" s="47">
        <v>-0.87805</v>
      </c>
    </row>
    <row r="515" spans="6:9" x14ac:dyDescent="0.25">
      <c r="F515" s="47">
        <v>890.81691000000001</v>
      </c>
      <c r="G515" s="47">
        <v>75.491789999999995</v>
      </c>
      <c r="H515" s="47">
        <v>890.81691000000001</v>
      </c>
      <c r="I515" s="47">
        <v>-0.99026999999999998</v>
      </c>
    </row>
    <row r="516" spans="6:9" x14ac:dyDescent="0.25">
      <c r="F516" s="47">
        <v>891.78119000000004</v>
      </c>
      <c r="G516" s="47">
        <v>75.504289999999997</v>
      </c>
      <c r="H516" s="47">
        <v>891.78119000000004</v>
      </c>
      <c r="I516" s="47">
        <v>-1.10704</v>
      </c>
    </row>
    <row r="517" spans="6:9" x14ac:dyDescent="0.25">
      <c r="F517" s="47">
        <v>892.74546999999995</v>
      </c>
      <c r="G517" s="47">
        <v>75.518410000000003</v>
      </c>
      <c r="H517" s="47">
        <v>892.74546999999995</v>
      </c>
      <c r="I517" s="47">
        <v>-1.2281500000000001</v>
      </c>
    </row>
    <row r="518" spans="6:9" x14ac:dyDescent="0.25">
      <c r="F518" s="47">
        <v>893.70974000000001</v>
      </c>
      <c r="G518" s="47">
        <v>75.531289999999998</v>
      </c>
      <c r="H518" s="47">
        <v>893.70974000000001</v>
      </c>
      <c r="I518" s="47">
        <v>-1.3541399999999999</v>
      </c>
    </row>
    <row r="519" spans="6:9" x14ac:dyDescent="0.25">
      <c r="F519" s="47">
        <v>894.67402000000004</v>
      </c>
      <c r="G519" s="47">
        <v>75.540130000000005</v>
      </c>
      <c r="H519" s="47">
        <v>894.67402000000004</v>
      </c>
      <c r="I519" s="47">
        <v>-1.48638</v>
      </c>
    </row>
    <row r="520" spans="6:9" x14ac:dyDescent="0.25">
      <c r="F520" s="47">
        <v>895.63829999999996</v>
      </c>
      <c r="G520" s="47">
        <v>75.543409999999994</v>
      </c>
      <c r="H520" s="47">
        <v>895.63829999999996</v>
      </c>
      <c r="I520" s="47">
        <v>-1.6267</v>
      </c>
    </row>
    <row r="521" spans="6:9" x14ac:dyDescent="0.25">
      <c r="F521" s="47">
        <v>896.60257000000001</v>
      </c>
      <c r="G521" s="47">
        <v>75.541510000000002</v>
      </c>
      <c r="H521" s="47">
        <v>896.60257000000001</v>
      </c>
      <c r="I521" s="47">
        <v>-1.7766500000000001</v>
      </c>
    </row>
    <row r="522" spans="6:9" x14ac:dyDescent="0.25">
      <c r="F522" s="47">
        <v>897.56685000000004</v>
      </c>
      <c r="G522" s="47">
        <v>75.536410000000004</v>
      </c>
      <c r="H522" s="47">
        <v>897.56685000000004</v>
      </c>
      <c r="I522" s="47">
        <v>-1.93689</v>
      </c>
    </row>
    <row r="523" spans="6:9" x14ac:dyDescent="0.25">
      <c r="F523" s="47">
        <v>898.53112999999996</v>
      </c>
      <c r="G523" s="47">
        <v>75.530709999999999</v>
      </c>
      <c r="H523" s="47">
        <v>898.53112999999996</v>
      </c>
      <c r="I523" s="47">
        <v>-2.1068799999999999</v>
      </c>
    </row>
    <row r="524" spans="6:9" x14ac:dyDescent="0.25">
      <c r="F524" s="47">
        <v>899.49540000000002</v>
      </c>
      <c r="G524" s="47">
        <v>75.526349999999994</v>
      </c>
      <c r="H524" s="47">
        <v>899.49540000000002</v>
      </c>
      <c r="I524" s="47">
        <v>-2.2852000000000001</v>
      </c>
    </row>
    <row r="525" spans="6:9" x14ac:dyDescent="0.25">
      <c r="F525" s="47">
        <v>900.45968000000005</v>
      </c>
      <c r="G525" s="47">
        <v>75.523859999999999</v>
      </c>
      <c r="H525" s="47">
        <v>900.45968000000005</v>
      </c>
      <c r="I525" s="47">
        <v>-2.4701300000000002</v>
      </c>
    </row>
    <row r="526" spans="6:9" x14ac:dyDescent="0.25">
      <c r="F526" s="47">
        <v>901.42395999999997</v>
      </c>
      <c r="G526" s="47">
        <v>75.522300000000001</v>
      </c>
      <c r="H526" s="47">
        <v>901.42395999999997</v>
      </c>
      <c r="I526" s="47">
        <v>-2.6601499999999998</v>
      </c>
    </row>
    <row r="527" spans="6:9" x14ac:dyDescent="0.25">
      <c r="F527" s="47">
        <v>902.38823000000002</v>
      </c>
      <c r="G527" s="47">
        <v>75.519970000000001</v>
      </c>
      <c r="H527" s="47">
        <v>902.38823000000002</v>
      </c>
      <c r="I527" s="47">
        <v>-2.8541699999999999</v>
      </c>
    </row>
    <row r="528" spans="6:9" x14ac:dyDescent="0.25">
      <c r="F528" s="47">
        <v>903.35251000000005</v>
      </c>
      <c r="G528" s="47">
        <v>75.515349999999998</v>
      </c>
      <c r="H528" s="47">
        <v>903.35251000000005</v>
      </c>
      <c r="I528" s="47">
        <v>-3.05138</v>
      </c>
    </row>
    <row r="529" spans="6:9" x14ac:dyDescent="0.25">
      <c r="F529" s="47">
        <v>904.31678999999997</v>
      </c>
      <c r="G529" s="47">
        <v>75.507810000000006</v>
      </c>
      <c r="H529" s="47">
        <v>904.31678999999997</v>
      </c>
      <c r="I529" s="47">
        <v>-3.2509899999999998</v>
      </c>
    </row>
    <row r="530" spans="6:9" x14ac:dyDescent="0.25">
      <c r="F530" s="47">
        <v>905.28107</v>
      </c>
      <c r="G530" s="47">
        <v>75.497749999999996</v>
      </c>
      <c r="H530" s="47">
        <v>905.28107</v>
      </c>
      <c r="I530" s="47">
        <v>-3.45214</v>
      </c>
    </row>
    <row r="531" spans="6:9" x14ac:dyDescent="0.25">
      <c r="F531" s="47">
        <v>906.24534000000006</v>
      </c>
      <c r="G531" s="47">
        <v>75.486249999999998</v>
      </c>
      <c r="H531" s="47">
        <v>906.24534000000006</v>
      </c>
      <c r="I531" s="47">
        <v>-3.6539899999999998</v>
      </c>
    </row>
    <row r="532" spans="6:9" x14ac:dyDescent="0.25">
      <c r="F532" s="47">
        <v>907.20961999999997</v>
      </c>
      <c r="G532" s="47">
        <v>75.474519999999998</v>
      </c>
      <c r="H532" s="47">
        <v>907.20961999999997</v>
      </c>
      <c r="I532" s="47">
        <v>-3.8559600000000001</v>
      </c>
    </row>
    <row r="533" spans="6:9" x14ac:dyDescent="0.25">
      <c r="F533" s="47">
        <v>908.1739</v>
      </c>
      <c r="G533" s="47">
        <v>75.463399999999993</v>
      </c>
      <c r="H533" s="47">
        <v>908.1739</v>
      </c>
      <c r="I533" s="47">
        <v>-4.0579200000000002</v>
      </c>
    </row>
    <row r="534" spans="6:9" x14ac:dyDescent="0.25">
      <c r="F534" s="47">
        <v>909.13816999999995</v>
      </c>
      <c r="G534" s="47">
        <v>75.453239999999994</v>
      </c>
      <c r="H534" s="47">
        <v>909.13816999999995</v>
      </c>
      <c r="I534" s="47">
        <v>-4.2601100000000001</v>
      </c>
    </row>
    <row r="535" spans="6:9" x14ac:dyDescent="0.25">
      <c r="F535" s="47">
        <v>910.10244999999998</v>
      </c>
      <c r="G535" s="47">
        <v>75.443969999999993</v>
      </c>
      <c r="H535" s="47">
        <v>910.10244999999998</v>
      </c>
      <c r="I535" s="47">
        <v>-4.4630000000000001</v>
      </c>
    </row>
    <row r="536" spans="6:9" x14ac:dyDescent="0.25">
      <c r="F536" s="47">
        <v>911.06673000000001</v>
      </c>
      <c r="G536" s="47">
        <v>75.43544</v>
      </c>
      <c r="H536" s="47">
        <v>911.06673000000001</v>
      </c>
      <c r="I536" s="47">
        <v>-4.6669999999999998</v>
      </c>
    </row>
    <row r="537" spans="6:9" x14ac:dyDescent="0.25">
      <c r="F537" s="47">
        <v>912.03099999999995</v>
      </c>
      <c r="G537" s="47">
        <v>75.427629999999994</v>
      </c>
      <c r="H537" s="47">
        <v>912.03099999999995</v>
      </c>
      <c r="I537" s="47">
        <v>-4.87249</v>
      </c>
    </row>
    <row r="538" spans="6:9" x14ac:dyDescent="0.25">
      <c r="F538" s="47">
        <v>912.99527999999998</v>
      </c>
      <c r="G538" s="47">
        <v>75.42089</v>
      </c>
      <c r="H538" s="47">
        <v>912.99527999999998</v>
      </c>
      <c r="I538" s="47">
        <v>-5.0798300000000003</v>
      </c>
    </row>
    <row r="539" spans="6:9" x14ac:dyDescent="0.25">
      <c r="F539" s="47">
        <v>913.95956000000001</v>
      </c>
      <c r="G539" s="47">
        <v>75.415890000000005</v>
      </c>
      <c r="H539" s="47">
        <v>913.95956000000001</v>
      </c>
      <c r="I539" s="47">
        <v>-5.2894500000000004</v>
      </c>
    </row>
    <row r="540" spans="6:9" x14ac:dyDescent="0.25">
      <c r="F540" s="47">
        <v>914.92382999999995</v>
      </c>
      <c r="G540" s="47">
        <v>75.413470000000004</v>
      </c>
      <c r="H540" s="47">
        <v>914.92382999999995</v>
      </c>
      <c r="I540" s="47">
        <v>-5.5018200000000004</v>
      </c>
    </row>
    <row r="541" spans="6:9" x14ac:dyDescent="0.25">
      <c r="F541" s="47">
        <v>915.88810999999998</v>
      </c>
      <c r="G541" s="47">
        <v>75.414410000000004</v>
      </c>
      <c r="H541" s="47">
        <v>915.88810999999998</v>
      </c>
      <c r="I541" s="47">
        <v>-5.71739</v>
      </c>
    </row>
    <row r="542" spans="6:9" x14ac:dyDescent="0.25">
      <c r="F542" s="47">
        <v>916.85239000000001</v>
      </c>
      <c r="G542" s="47">
        <v>75.4191</v>
      </c>
      <c r="H542" s="47">
        <v>916.85239000000001</v>
      </c>
      <c r="I542" s="47">
        <v>-5.93649</v>
      </c>
    </row>
    <row r="543" spans="6:9" x14ac:dyDescent="0.25">
      <c r="F543" s="47">
        <v>917.81665999999996</v>
      </c>
      <c r="G543" s="47">
        <v>75.427220000000005</v>
      </c>
      <c r="H543" s="47">
        <v>917.81665999999996</v>
      </c>
      <c r="I543" s="47">
        <v>-6.1594899999999999</v>
      </c>
    </row>
    <row r="544" spans="6:9" x14ac:dyDescent="0.25">
      <c r="F544" s="47">
        <v>918.78093999999999</v>
      </c>
      <c r="G544" s="47">
        <v>75.437510000000003</v>
      </c>
      <c r="H544" s="47">
        <v>918.78093999999999</v>
      </c>
      <c r="I544" s="47">
        <v>-6.3870199999999997</v>
      </c>
    </row>
    <row r="545" spans="6:9" x14ac:dyDescent="0.25">
      <c r="F545" s="47">
        <v>919.74522000000002</v>
      </c>
      <c r="G545" s="47">
        <v>75.447810000000004</v>
      </c>
      <c r="H545" s="47">
        <v>919.74522000000002</v>
      </c>
      <c r="I545" s="47">
        <v>-6.6201699999999999</v>
      </c>
    </row>
    <row r="546" spans="6:9" x14ac:dyDescent="0.25">
      <c r="F546" s="47">
        <v>920.70948999999996</v>
      </c>
      <c r="G546" s="47">
        <v>75.45532</v>
      </c>
      <c r="H546" s="47">
        <v>920.70948999999996</v>
      </c>
      <c r="I546" s="47">
        <v>-6.8605700000000001</v>
      </c>
    </row>
    <row r="547" spans="6:9" x14ac:dyDescent="0.25">
      <c r="F547" s="47">
        <v>921.67376999999999</v>
      </c>
      <c r="G547" s="47">
        <v>75.457229999999996</v>
      </c>
      <c r="H547" s="47">
        <v>921.67376999999999</v>
      </c>
      <c r="I547" s="47">
        <v>-7.11008</v>
      </c>
    </row>
    <row r="548" spans="6:9" x14ac:dyDescent="0.25">
      <c r="F548" s="47">
        <v>922.63805000000002</v>
      </c>
      <c r="G548" s="47">
        <v>75.45147</v>
      </c>
      <c r="H548" s="47">
        <v>922.63805000000002</v>
      </c>
      <c r="I548" s="47">
        <v>-7.3704200000000002</v>
      </c>
    </row>
    <row r="549" spans="6:9" x14ac:dyDescent="0.25">
      <c r="F549" s="47">
        <v>923.60231999999996</v>
      </c>
      <c r="G549" s="47">
        <v>75.437340000000006</v>
      </c>
      <c r="H549" s="47">
        <v>923.60231999999996</v>
      </c>
      <c r="I549" s="47">
        <v>-7.6427500000000004</v>
      </c>
    </row>
    <row r="550" spans="6:9" x14ac:dyDescent="0.25">
      <c r="F550" s="47">
        <v>924.56659999999999</v>
      </c>
      <c r="G550" s="47">
        <v>75.415819999999997</v>
      </c>
      <c r="H550" s="47">
        <v>924.56659999999999</v>
      </c>
      <c r="I550" s="47">
        <v>-7.9273199999999999</v>
      </c>
    </row>
    <row r="551" spans="6:9" x14ac:dyDescent="0.25">
      <c r="F551" s="47">
        <v>925.53088000000002</v>
      </c>
      <c r="G551" s="47">
        <v>75.389279999999999</v>
      </c>
      <c r="H551" s="47">
        <v>925.53088000000002</v>
      </c>
      <c r="I551" s="47">
        <v>-8.2233900000000002</v>
      </c>
    </row>
    <row r="552" spans="6:9" x14ac:dyDescent="0.25">
      <c r="F552" s="47">
        <v>926.49516000000006</v>
      </c>
      <c r="G552" s="47">
        <v>75.360780000000005</v>
      </c>
      <c r="H552" s="47">
        <v>926.49516000000006</v>
      </c>
      <c r="I552" s="47">
        <v>-8.5291899999999998</v>
      </c>
    </row>
    <row r="553" spans="6:9" x14ac:dyDescent="0.25">
      <c r="F553" s="47">
        <v>927.45943</v>
      </c>
      <c r="G553" s="47">
        <v>75.333169999999996</v>
      </c>
      <c r="H553" s="47">
        <v>927.45943</v>
      </c>
      <c r="I553" s="47">
        <v>-8.8420100000000001</v>
      </c>
    </row>
    <row r="554" spans="6:9" x14ac:dyDescent="0.25">
      <c r="F554" s="47">
        <v>928.42371000000003</v>
      </c>
      <c r="G554" s="47">
        <v>75.308350000000004</v>
      </c>
      <c r="H554" s="47">
        <v>928.42371000000003</v>
      </c>
      <c r="I554" s="47">
        <v>-9.1585199999999993</v>
      </c>
    </row>
    <row r="555" spans="6:9" x14ac:dyDescent="0.25">
      <c r="F555" s="47">
        <v>929.38798999999995</v>
      </c>
      <c r="G555" s="47">
        <v>75.286860000000004</v>
      </c>
      <c r="H555" s="47">
        <v>929.38798999999995</v>
      </c>
      <c r="I555" s="47">
        <v>-9.4752299999999998</v>
      </c>
    </row>
    <row r="556" spans="6:9" x14ac:dyDescent="0.25">
      <c r="F556" s="47">
        <v>930.35226</v>
      </c>
      <c r="G556" s="47">
        <v>75.268150000000006</v>
      </c>
      <c r="H556" s="47">
        <v>930.35226</v>
      </c>
      <c r="I556" s="47">
        <v>-9.7892899999999994</v>
      </c>
    </row>
    <row r="557" spans="6:9" x14ac:dyDescent="0.25">
      <c r="F557" s="47">
        <v>931.31654000000003</v>
      </c>
      <c r="G557" s="47">
        <v>75.251019999999997</v>
      </c>
      <c r="H557" s="47">
        <v>931.31654000000003</v>
      </c>
      <c r="I557" s="47">
        <v>-10.09909</v>
      </c>
    </row>
    <row r="558" spans="6:9" x14ac:dyDescent="0.25">
      <c r="F558" s="47">
        <v>932.28081999999995</v>
      </c>
      <c r="G558" s="47">
        <v>75.234369999999998</v>
      </c>
      <c r="H558" s="47">
        <v>932.28081999999995</v>
      </c>
      <c r="I558" s="47">
        <v>-10.40456</v>
      </c>
    </row>
    <row r="559" spans="6:9" x14ac:dyDescent="0.25">
      <c r="F559" s="47">
        <v>933.24509</v>
      </c>
      <c r="G559" s="47">
        <v>75.217730000000003</v>
      </c>
      <c r="H559" s="47">
        <v>933.24509</v>
      </c>
      <c r="I559" s="47">
        <v>-10.70693</v>
      </c>
    </row>
    <row r="560" spans="6:9" x14ac:dyDescent="0.25">
      <c r="F560" s="47">
        <v>934.20937000000004</v>
      </c>
      <c r="G560" s="47">
        <v>75.201419999999999</v>
      </c>
      <c r="H560" s="47">
        <v>934.20937000000004</v>
      </c>
      <c r="I560" s="47">
        <v>-11.008150000000001</v>
      </c>
    </row>
    <row r="561" spans="6:9" x14ac:dyDescent="0.25">
      <c r="F561" s="47">
        <v>935.17364999999995</v>
      </c>
      <c r="G561" s="47">
        <v>75.186430000000001</v>
      </c>
      <c r="H561" s="47">
        <v>935.17364999999995</v>
      </c>
      <c r="I561" s="47">
        <v>-11.31025</v>
      </c>
    </row>
    <row r="562" spans="6:9" x14ac:dyDescent="0.25">
      <c r="F562" s="47">
        <v>936.13792000000001</v>
      </c>
      <c r="G562" s="47">
        <v>75.173959999999994</v>
      </c>
      <c r="H562" s="47">
        <v>936.13792000000001</v>
      </c>
      <c r="I562" s="47">
        <v>-11.615069999999999</v>
      </c>
    </row>
    <row r="563" spans="6:9" x14ac:dyDescent="0.25">
      <c r="F563" s="47">
        <v>937.10220000000004</v>
      </c>
      <c r="G563" s="47">
        <v>75.164839999999998</v>
      </c>
      <c r="H563" s="47">
        <v>937.10220000000004</v>
      </c>
      <c r="I563" s="47">
        <v>-11.92428</v>
      </c>
    </row>
    <row r="564" spans="6:9" x14ac:dyDescent="0.25">
      <c r="F564" s="47">
        <v>938.06647999999996</v>
      </c>
      <c r="G564" s="47">
        <v>75.15925</v>
      </c>
      <c r="H564" s="47">
        <v>938.06647999999996</v>
      </c>
      <c r="I564" s="47">
        <v>-12.2395</v>
      </c>
    </row>
    <row r="565" spans="6:9" x14ac:dyDescent="0.25">
      <c r="F565" s="47">
        <v>939.03075000000001</v>
      </c>
      <c r="G565" s="47">
        <v>75.156689999999998</v>
      </c>
      <c r="H565" s="47">
        <v>939.03075000000001</v>
      </c>
      <c r="I565" s="47">
        <v>-12.56208</v>
      </c>
    </row>
    <row r="566" spans="6:9" x14ac:dyDescent="0.25">
      <c r="F566" s="47">
        <v>939.99503000000004</v>
      </c>
      <c r="G566" s="47">
        <v>75.15634</v>
      </c>
      <c r="H566" s="47">
        <v>939.99503000000004</v>
      </c>
      <c r="I566" s="47">
        <v>-12.89263</v>
      </c>
    </row>
    <row r="567" spans="6:9" x14ac:dyDescent="0.25">
      <c r="F567" s="47">
        <v>940.95930999999996</v>
      </c>
      <c r="G567" s="47">
        <v>75.157489999999996</v>
      </c>
      <c r="H567" s="47">
        <v>940.95930999999996</v>
      </c>
      <c r="I567" s="47">
        <v>-13.23029</v>
      </c>
    </row>
    <row r="568" spans="6:9" x14ac:dyDescent="0.25">
      <c r="F568" s="47">
        <v>941.92358999999999</v>
      </c>
      <c r="G568" s="47">
        <v>75.159940000000006</v>
      </c>
      <c r="H568" s="47">
        <v>941.92358999999999</v>
      </c>
      <c r="I568" s="47">
        <v>-13.57235</v>
      </c>
    </row>
    <row r="569" spans="6:9" x14ac:dyDescent="0.25">
      <c r="F569" s="47">
        <v>942.88786000000005</v>
      </c>
      <c r="G569" s="47">
        <v>75.163939999999997</v>
      </c>
      <c r="H569" s="47">
        <v>942.88786000000005</v>
      </c>
      <c r="I569" s="47">
        <v>-13.914260000000001</v>
      </c>
    </row>
    <row r="570" spans="6:9" x14ac:dyDescent="0.25">
      <c r="F570" s="47">
        <v>943.85213999999996</v>
      </c>
      <c r="G570" s="47">
        <v>75.16986</v>
      </c>
      <c r="H570" s="47">
        <v>943.85213999999996</v>
      </c>
      <c r="I570" s="47">
        <v>-14.24994</v>
      </c>
    </row>
    <row r="571" spans="6:9" x14ac:dyDescent="0.25">
      <c r="F571" s="47">
        <v>944.81641999999999</v>
      </c>
      <c r="G571" s="47">
        <v>75.177790000000002</v>
      </c>
      <c r="H571" s="47">
        <v>944.81641999999999</v>
      </c>
      <c r="I571" s="47">
        <v>-14.57217</v>
      </c>
    </row>
    <row r="572" spans="6:9" x14ac:dyDescent="0.25">
      <c r="F572" s="47">
        <v>945.78069000000005</v>
      </c>
      <c r="G572" s="47">
        <v>75.187420000000003</v>
      </c>
      <c r="H572" s="47">
        <v>945.78069000000005</v>
      </c>
      <c r="I572" s="47">
        <v>-14.87269</v>
      </c>
    </row>
    <row r="573" spans="6:9" x14ac:dyDescent="0.25">
      <c r="F573" s="47">
        <v>946.74496999999997</v>
      </c>
      <c r="G573" s="47">
        <v>75.198099999999997</v>
      </c>
      <c r="H573" s="47">
        <v>946.74496999999997</v>
      </c>
      <c r="I573" s="47">
        <v>-15.14202</v>
      </c>
    </row>
    <row r="574" spans="6:9" x14ac:dyDescent="0.25">
      <c r="F574" s="47">
        <v>947.70925</v>
      </c>
      <c r="G574" s="47">
        <v>75.209180000000003</v>
      </c>
      <c r="H574" s="47">
        <v>947.70925</v>
      </c>
      <c r="I574" s="47">
        <v>-15.369450000000001</v>
      </c>
    </row>
    <row r="575" spans="6:9" x14ac:dyDescent="0.25">
      <c r="F575" s="47">
        <v>948.67352000000005</v>
      </c>
      <c r="G575" s="47">
        <v>75.220119999999994</v>
      </c>
      <c r="H575" s="47">
        <v>948.67352000000005</v>
      </c>
      <c r="I575" s="47">
        <v>-15.543329999999999</v>
      </c>
    </row>
    <row r="576" spans="6:9" x14ac:dyDescent="0.25">
      <c r="F576" s="47">
        <v>949.63779999999997</v>
      </c>
      <c r="G576" s="47">
        <v>75.230369999999994</v>
      </c>
      <c r="H576" s="47">
        <v>949.63779999999997</v>
      </c>
      <c r="I576" s="47">
        <v>-15.651759999999999</v>
      </c>
    </row>
    <row r="577" spans="6:9" x14ac:dyDescent="0.25">
      <c r="F577" s="47">
        <v>950.60208</v>
      </c>
      <c r="G577" s="47">
        <v>75.238919999999993</v>
      </c>
      <c r="H577" s="47">
        <v>950.60208</v>
      </c>
      <c r="I577" s="47">
        <v>-15.68338</v>
      </c>
    </row>
    <row r="578" spans="6:9" x14ac:dyDescent="0.25">
      <c r="F578" s="47">
        <v>951.56635000000006</v>
      </c>
      <c r="G578" s="47">
        <v>75.243830000000003</v>
      </c>
      <c r="H578" s="47">
        <v>951.56635000000006</v>
      </c>
      <c r="I578" s="47">
        <v>-15.627980000000001</v>
      </c>
    </row>
    <row r="579" spans="6:9" x14ac:dyDescent="0.25">
      <c r="F579" s="47">
        <v>952.53062999999997</v>
      </c>
      <c r="G579" s="47">
        <v>75.242050000000006</v>
      </c>
      <c r="H579" s="47">
        <v>952.53062999999997</v>
      </c>
      <c r="I579" s="47">
        <v>-15.47681</v>
      </c>
    </row>
    <row r="580" spans="6:9" x14ac:dyDescent="0.25">
      <c r="F580" s="47">
        <v>953.49491</v>
      </c>
      <c r="G580" s="47">
        <v>75.229709999999997</v>
      </c>
      <c r="H580" s="47">
        <v>953.49491</v>
      </c>
      <c r="I580" s="47">
        <v>-15.222860000000001</v>
      </c>
    </row>
    <row r="581" spans="6:9" x14ac:dyDescent="0.25">
      <c r="F581" s="47">
        <v>954.45917999999995</v>
      </c>
      <c r="G581" s="47">
        <v>75.202669999999998</v>
      </c>
      <c r="H581" s="47">
        <v>954.45917999999995</v>
      </c>
      <c r="I581" s="47">
        <v>-14.86159</v>
      </c>
    </row>
    <row r="582" spans="6:9" x14ac:dyDescent="0.25">
      <c r="F582" s="47">
        <v>955.42345999999998</v>
      </c>
      <c r="G582" s="47">
        <v>75.157399999999996</v>
      </c>
      <c r="H582" s="47">
        <v>955.42345999999998</v>
      </c>
      <c r="I582" s="47">
        <v>-14.392150000000001</v>
      </c>
    </row>
    <row r="583" spans="6:9" x14ac:dyDescent="0.25">
      <c r="F583" s="47">
        <v>956.38774000000001</v>
      </c>
      <c r="G583" s="47">
        <v>75.091620000000006</v>
      </c>
      <c r="H583" s="47">
        <v>956.38774000000001</v>
      </c>
      <c r="I583" s="47">
        <v>-13.818619999999999</v>
      </c>
    </row>
    <row r="584" spans="6:9" x14ac:dyDescent="0.25">
      <c r="F584" s="47">
        <v>957.35200999999995</v>
      </c>
      <c r="G584" s="47">
        <v>75.004819999999995</v>
      </c>
      <c r="H584" s="47">
        <v>957.35200999999995</v>
      </c>
      <c r="I584" s="47">
        <v>-13.15058</v>
      </c>
    </row>
    <row r="585" spans="6:9" x14ac:dyDescent="0.25">
      <c r="F585" s="47">
        <v>958.31628999999998</v>
      </c>
      <c r="G585" s="47">
        <v>74.898529999999994</v>
      </c>
      <c r="H585" s="47">
        <v>958.31628999999998</v>
      </c>
      <c r="I585" s="47">
        <v>-12.402150000000001</v>
      </c>
    </row>
    <row r="586" spans="6:9" x14ac:dyDescent="0.25">
      <c r="F586" s="47">
        <v>959.28057000000001</v>
      </c>
      <c r="G586" s="47">
        <v>74.776219999999995</v>
      </c>
      <c r="H586" s="47">
        <v>959.28057000000001</v>
      </c>
      <c r="I586" s="47">
        <v>-11.589829999999999</v>
      </c>
    </row>
    <row r="587" spans="6:9" x14ac:dyDescent="0.25">
      <c r="F587" s="47">
        <v>960.24485000000004</v>
      </c>
      <c r="G587" s="47">
        <v>74.643240000000006</v>
      </c>
      <c r="H587" s="47">
        <v>960.24485000000004</v>
      </c>
      <c r="I587" s="47">
        <v>-10.729649999999999</v>
      </c>
    </row>
    <row r="588" spans="6:9" x14ac:dyDescent="0.25">
      <c r="F588" s="47">
        <v>961.20911999999998</v>
      </c>
      <c r="G588" s="47">
        <v>74.506469999999993</v>
      </c>
      <c r="H588" s="47">
        <v>961.20911999999998</v>
      </c>
      <c r="I588" s="47">
        <v>-9.83507</v>
      </c>
    </row>
    <row r="589" spans="6:9" x14ac:dyDescent="0.25">
      <c r="F589" s="47">
        <v>962.17340000000002</v>
      </c>
      <c r="G589" s="47">
        <v>74.373909999999995</v>
      </c>
      <c r="H589" s="47">
        <v>962.17340000000002</v>
      </c>
      <c r="I589" s="47">
        <v>-8.9165200000000002</v>
      </c>
    </row>
    <row r="590" spans="6:9" x14ac:dyDescent="0.25">
      <c r="F590" s="47">
        <v>963.13768000000005</v>
      </c>
      <c r="G590" s="47">
        <v>74.254069999999999</v>
      </c>
      <c r="H590" s="47">
        <v>963.13768000000005</v>
      </c>
      <c r="I590" s="47">
        <v>-7.9826699999999997</v>
      </c>
    </row>
    <row r="591" spans="6:9" x14ac:dyDescent="0.25">
      <c r="F591" s="47">
        <v>964.10194999999999</v>
      </c>
      <c r="G591" s="47">
        <v>74.155109999999993</v>
      </c>
      <c r="H591" s="47">
        <v>964.10194999999999</v>
      </c>
      <c r="I591" s="47">
        <v>-7.0427200000000001</v>
      </c>
    </row>
    <row r="592" spans="6:9" x14ac:dyDescent="0.25">
      <c r="F592" s="47">
        <v>965.06623000000002</v>
      </c>
      <c r="G592" s="47">
        <v>74.083860000000001</v>
      </c>
      <c r="H592" s="47">
        <v>965.06623000000002</v>
      </c>
      <c r="I592" s="47">
        <v>-6.1085599999999998</v>
      </c>
    </row>
    <row r="593" spans="6:9" x14ac:dyDescent="0.25">
      <c r="F593" s="47">
        <v>966.03051000000005</v>
      </c>
      <c r="G593" s="47">
        <v>74.044749999999993</v>
      </c>
      <c r="H593" s="47">
        <v>966.03051000000005</v>
      </c>
      <c r="I593" s="47">
        <v>-5.1956800000000003</v>
      </c>
    </row>
    <row r="594" spans="6:9" x14ac:dyDescent="0.25">
      <c r="F594" s="47">
        <v>966.99477999999999</v>
      </c>
      <c r="G594" s="47">
        <v>74.039060000000006</v>
      </c>
      <c r="H594" s="47">
        <v>966.99477999999999</v>
      </c>
      <c r="I594" s="47">
        <v>-4.3223700000000003</v>
      </c>
    </row>
    <row r="595" spans="6:9" x14ac:dyDescent="0.25">
      <c r="F595" s="47">
        <v>967.95906000000002</v>
      </c>
      <c r="G595" s="47">
        <v>74.064660000000003</v>
      </c>
      <c r="H595" s="47">
        <v>967.95906000000002</v>
      </c>
      <c r="I595" s="47">
        <v>-3.50746</v>
      </c>
    </row>
    <row r="596" spans="6:9" x14ac:dyDescent="0.25">
      <c r="F596" s="47">
        <v>968.92334000000005</v>
      </c>
      <c r="G596" s="47">
        <v>74.116410000000002</v>
      </c>
      <c r="H596" s="47">
        <v>968.92334000000005</v>
      </c>
      <c r="I596" s="47">
        <v>-2.7673100000000002</v>
      </c>
    </row>
    <row r="597" spans="6:9" x14ac:dyDescent="0.25">
      <c r="F597" s="47">
        <v>969.88761</v>
      </c>
      <c r="G597" s="47">
        <v>74.187240000000003</v>
      </c>
      <c r="H597" s="47">
        <v>969.88761</v>
      </c>
      <c r="I597" s="47">
        <v>-2.1130800000000001</v>
      </c>
    </row>
    <row r="598" spans="6:9" x14ac:dyDescent="0.25">
      <c r="F598" s="47">
        <v>970.85189000000003</v>
      </c>
      <c r="G598" s="47">
        <v>74.269400000000005</v>
      </c>
      <c r="H598" s="47">
        <v>970.85189000000003</v>
      </c>
      <c r="I598" s="47">
        <v>-1.5490299999999999</v>
      </c>
    </row>
    <row r="599" spans="6:9" x14ac:dyDescent="0.25">
      <c r="F599" s="47">
        <v>971.81617000000006</v>
      </c>
      <c r="G599" s="47">
        <v>74.35566</v>
      </c>
      <c r="H599" s="47">
        <v>971.81617000000006</v>
      </c>
      <c r="I599" s="47">
        <v>-1.0725100000000001</v>
      </c>
    </row>
    <row r="600" spans="6:9" x14ac:dyDescent="0.25">
      <c r="F600" s="47">
        <v>972.78044</v>
      </c>
      <c r="G600" s="47">
        <v>74.439989999999995</v>
      </c>
      <c r="H600" s="47">
        <v>972.78044</v>
      </c>
      <c r="I600" s="47">
        <v>-0.67544000000000004</v>
      </c>
    </row>
    <row r="601" spans="6:9" x14ac:dyDescent="0.25">
      <c r="F601" s="47">
        <v>973.74472000000003</v>
      </c>
      <c r="G601" s="47">
        <v>74.517660000000006</v>
      </c>
      <c r="H601" s="47">
        <v>973.74472000000003</v>
      </c>
      <c r="I601" s="47">
        <v>-0.34689999999999999</v>
      </c>
    </row>
    <row r="602" spans="6:9" x14ac:dyDescent="0.25">
      <c r="F602" s="47">
        <v>974.70899999999995</v>
      </c>
      <c r="G602" s="47">
        <v>74.584940000000003</v>
      </c>
      <c r="H602" s="47">
        <v>974.70899999999995</v>
      </c>
      <c r="I602" s="47">
        <v>-7.5819999999999999E-2</v>
      </c>
    </row>
    <row r="603" spans="6:9" x14ac:dyDescent="0.25">
      <c r="F603" s="47">
        <v>975.67327</v>
      </c>
      <c r="G603" s="47">
        <v>74.63879</v>
      </c>
      <c r="H603" s="47">
        <v>975.67327</v>
      </c>
      <c r="I603" s="47">
        <v>0.14702000000000001</v>
      </c>
    </row>
    <row r="604" spans="6:9" x14ac:dyDescent="0.25">
      <c r="F604" s="47">
        <v>976.63755000000003</v>
      </c>
      <c r="G604" s="47">
        <v>74.676770000000005</v>
      </c>
      <c r="H604" s="47">
        <v>976.63755000000003</v>
      </c>
      <c r="I604" s="47">
        <v>0.32819999999999999</v>
      </c>
    </row>
    <row r="605" spans="6:9" x14ac:dyDescent="0.25">
      <c r="F605" s="47">
        <v>977.60182999999995</v>
      </c>
      <c r="G605" s="47">
        <v>74.697329999999994</v>
      </c>
      <c r="H605" s="47">
        <v>977.60182999999995</v>
      </c>
      <c r="I605" s="47">
        <v>0.47210999999999997</v>
      </c>
    </row>
    <row r="606" spans="6:9" x14ac:dyDescent="0.25">
      <c r="F606" s="47">
        <v>978.56610000000001</v>
      </c>
      <c r="G606" s="47">
        <v>74.700239999999994</v>
      </c>
      <c r="H606" s="47">
        <v>978.56610000000001</v>
      </c>
      <c r="I606" s="47">
        <v>0.58189000000000002</v>
      </c>
    </row>
    <row r="607" spans="6:9" x14ac:dyDescent="0.25">
      <c r="F607" s="47">
        <v>979.53038000000004</v>
      </c>
      <c r="G607" s="47">
        <v>74.686989999999994</v>
      </c>
      <c r="H607" s="47">
        <v>979.53038000000004</v>
      </c>
      <c r="I607" s="47">
        <v>0.66039000000000003</v>
      </c>
    </row>
    <row r="608" spans="6:9" x14ac:dyDescent="0.25">
      <c r="F608" s="47">
        <v>980.49465999999995</v>
      </c>
      <c r="G608" s="47">
        <v>74.660839999999993</v>
      </c>
      <c r="H608" s="47">
        <v>980.49465999999995</v>
      </c>
      <c r="I608" s="47">
        <v>0.71057999999999999</v>
      </c>
    </row>
    <row r="609" spans="6:9" x14ac:dyDescent="0.25">
      <c r="F609" s="47">
        <v>981.45893999999998</v>
      </c>
      <c r="G609" s="47">
        <v>74.626509999999996</v>
      </c>
      <c r="H609" s="47">
        <v>981.45893999999998</v>
      </c>
      <c r="I609" s="47">
        <v>0.73555999999999999</v>
      </c>
    </row>
    <row r="610" spans="6:9" x14ac:dyDescent="0.25">
      <c r="F610" s="47">
        <v>982.42321000000004</v>
      </c>
      <c r="G610" s="47">
        <v>74.589529999999996</v>
      </c>
      <c r="H610" s="47">
        <v>982.42321000000004</v>
      </c>
      <c r="I610" s="47">
        <v>0.73829</v>
      </c>
    </row>
    <row r="611" spans="6:9" x14ac:dyDescent="0.25">
      <c r="F611" s="47">
        <v>983.38748999999996</v>
      </c>
      <c r="G611" s="47">
        <v>74.555459999999997</v>
      </c>
      <c r="H611" s="47">
        <v>983.38748999999996</v>
      </c>
      <c r="I611" s="47">
        <v>0.72150000000000003</v>
      </c>
    </row>
    <row r="612" spans="6:9" x14ac:dyDescent="0.25">
      <c r="F612" s="47">
        <v>984.35176999999999</v>
      </c>
      <c r="G612" s="47">
        <v>74.529089999999997</v>
      </c>
      <c r="H612" s="47">
        <v>984.35176999999999</v>
      </c>
      <c r="I612" s="47">
        <v>0.68767999999999996</v>
      </c>
    </row>
    <row r="613" spans="6:9" x14ac:dyDescent="0.25">
      <c r="F613" s="47">
        <v>985.31604000000004</v>
      </c>
      <c r="G613" s="47">
        <v>74.513810000000007</v>
      </c>
      <c r="H613" s="47">
        <v>985.31604000000004</v>
      </c>
      <c r="I613" s="47">
        <v>0.63912999999999998</v>
      </c>
    </row>
    <row r="614" spans="6:9" x14ac:dyDescent="0.25">
      <c r="F614" s="47">
        <v>986.28031999999996</v>
      </c>
      <c r="G614" s="47">
        <v>74.511219999999994</v>
      </c>
      <c r="H614" s="47">
        <v>986.28031999999996</v>
      </c>
      <c r="I614" s="47">
        <v>0.57787999999999995</v>
      </c>
    </row>
    <row r="615" spans="6:9" x14ac:dyDescent="0.25">
      <c r="F615" s="47">
        <v>987.24459999999999</v>
      </c>
      <c r="G615" s="47">
        <v>74.520930000000007</v>
      </c>
      <c r="H615" s="47">
        <v>987.24459999999999</v>
      </c>
      <c r="I615" s="47">
        <v>0.50565000000000004</v>
      </c>
    </row>
    <row r="616" spans="6:9" x14ac:dyDescent="0.25">
      <c r="F616" s="47">
        <v>988.20887000000005</v>
      </c>
      <c r="G616" s="47">
        <v>74.540639999999996</v>
      </c>
      <c r="H616" s="47">
        <v>988.20887000000005</v>
      </c>
      <c r="I616" s="47">
        <v>0.41108</v>
      </c>
    </row>
    <row r="617" spans="6:9" x14ac:dyDescent="0.25">
      <c r="F617" s="47">
        <v>989.17314999999996</v>
      </c>
      <c r="G617" s="47">
        <v>74.566559999999996</v>
      </c>
      <c r="H617" s="47">
        <v>989.17314999999996</v>
      </c>
      <c r="I617" s="47">
        <v>0.27584999999999998</v>
      </c>
    </row>
    <row r="618" spans="6:9" x14ac:dyDescent="0.25">
      <c r="F618" s="47">
        <v>990.13742999999999</v>
      </c>
      <c r="G618" s="47">
        <v>74.594080000000005</v>
      </c>
      <c r="H618" s="47">
        <v>990.13742999999999</v>
      </c>
      <c r="I618" s="47">
        <v>0.13375000000000001</v>
      </c>
    </row>
    <row r="619" spans="6:9" x14ac:dyDescent="0.25">
      <c r="F619" s="47">
        <v>991.10170000000005</v>
      </c>
      <c r="G619" s="47">
        <v>74.618579999999994</v>
      </c>
      <c r="H619" s="47">
        <v>991.10170000000005</v>
      </c>
      <c r="I619" s="47">
        <v>-1.3299999999999999E-2</v>
      </c>
    </row>
    <row r="620" spans="6:9" x14ac:dyDescent="0.25">
      <c r="F620" s="47">
        <v>992.06597999999997</v>
      </c>
      <c r="G620" s="47">
        <v>74.636330000000001</v>
      </c>
      <c r="H620" s="47">
        <v>992.06597999999997</v>
      </c>
      <c r="I620" s="47">
        <v>-0.16320999999999999</v>
      </c>
    </row>
    <row r="621" spans="6:9" x14ac:dyDescent="0.25">
      <c r="F621" s="47">
        <v>993.03026</v>
      </c>
      <c r="G621" s="47">
        <v>74.645020000000002</v>
      </c>
      <c r="H621" s="47">
        <v>993.03026</v>
      </c>
      <c r="I621" s="47">
        <v>-0.31441999999999998</v>
      </c>
    </row>
    <row r="622" spans="6:9" x14ac:dyDescent="0.25">
      <c r="F622" s="47">
        <v>993.99453000000005</v>
      </c>
      <c r="G622" s="47">
        <v>74.643929999999997</v>
      </c>
      <c r="H622" s="47">
        <v>993.99453000000005</v>
      </c>
      <c r="I622" s="47">
        <v>-0.46643000000000001</v>
      </c>
    </row>
    <row r="623" spans="6:9" x14ac:dyDescent="0.25">
      <c r="F623" s="47">
        <v>994.95880999999997</v>
      </c>
      <c r="G623" s="47">
        <v>74.633600000000001</v>
      </c>
      <c r="H623" s="47">
        <v>994.95880999999997</v>
      </c>
      <c r="I623" s="47">
        <v>-0.62</v>
      </c>
    </row>
    <row r="624" spans="6:9" x14ac:dyDescent="0.25">
      <c r="F624" s="47">
        <v>995.92309</v>
      </c>
      <c r="G624" s="47">
        <v>74.615279999999998</v>
      </c>
      <c r="H624" s="47">
        <v>995.92309</v>
      </c>
      <c r="I624" s="47">
        <v>-0.77663000000000004</v>
      </c>
    </row>
    <row r="625" spans="6:9" x14ac:dyDescent="0.25">
      <c r="F625" s="47">
        <v>996.88737000000003</v>
      </c>
      <c r="G625" s="47">
        <v>74.590490000000003</v>
      </c>
      <c r="H625" s="47">
        <v>996.88737000000003</v>
      </c>
      <c r="I625" s="47">
        <v>-0.93764000000000003</v>
      </c>
    </row>
    <row r="626" spans="6:9" x14ac:dyDescent="0.25">
      <c r="F626" s="47">
        <v>997.85163999999997</v>
      </c>
      <c r="G626" s="47">
        <v>74.5608</v>
      </c>
      <c r="H626" s="47">
        <v>997.85163999999997</v>
      </c>
      <c r="I626" s="47">
        <v>-1.1032900000000001</v>
      </c>
    </row>
    <row r="627" spans="6:9" x14ac:dyDescent="0.25">
      <c r="F627" s="47">
        <v>998.81592000000001</v>
      </c>
      <c r="G627" s="47">
        <v>74.527820000000006</v>
      </c>
      <c r="H627" s="47">
        <v>998.81592000000001</v>
      </c>
      <c r="I627" s="47">
        <v>-1.2725299999999999</v>
      </c>
    </row>
    <row r="628" spans="6:9" x14ac:dyDescent="0.25">
      <c r="F628" s="47">
        <v>999.78020000000004</v>
      </c>
      <c r="G628" s="47">
        <v>74.493250000000003</v>
      </c>
      <c r="H628" s="47">
        <v>999.78020000000004</v>
      </c>
      <c r="I628" s="47">
        <v>-1.4433800000000001</v>
      </c>
    </row>
    <row r="629" spans="6:9" x14ac:dyDescent="0.25">
      <c r="F629" s="47">
        <v>1000.74447</v>
      </c>
      <c r="G629" s="47">
        <v>74.458709999999996</v>
      </c>
      <c r="H629" s="47">
        <v>1000.74447</v>
      </c>
      <c r="I629" s="47">
        <v>-1.61382</v>
      </c>
    </row>
    <row r="630" spans="6:9" x14ac:dyDescent="0.25">
      <c r="F630" s="47">
        <v>1001.70875</v>
      </c>
      <c r="G630" s="47">
        <v>74.425349999999995</v>
      </c>
      <c r="H630" s="47">
        <v>1001.70875</v>
      </c>
      <c r="I630" s="47">
        <v>-1.7826299999999999</v>
      </c>
    </row>
    <row r="631" spans="6:9" x14ac:dyDescent="0.25">
      <c r="F631" s="47">
        <v>1002.67303</v>
      </c>
      <c r="G631" s="47">
        <v>74.393439999999998</v>
      </c>
      <c r="H631" s="47">
        <v>1002.67303</v>
      </c>
      <c r="I631" s="47">
        <v>-1.94973</v>
      </c>
    </row>
    <row r="632" spans="6:9" x14ac:dyDescent="0.25">
      <c r="F632" s="47">
        <v>1003.6373</v>
      </c>
      <c r="G632" s="47">
        <v>74.362260000000006</v>
      </c>
      <c r="H632" s="47">
        <v>1003.6373</v>
      </c>
      <c r="I632" s="47">
        <v>-2.1160399999999999</v>
      </c>
    </row>
    <row r="633" spans="6:9" x14ac:dyDescent="0.25">
      <c r="F633" s="47">
        <v>1004.60158</v>
      </c>
      <c r="G633" s="47">
        <v>74.330349999999996</v>
      </c>
      <c r="H633" s="47">
        <v>1004.60158</v>
      </c>
      <c r="I633" s="47">
        <v>-2.2829899999999999</v>
      </c>
    </row>
    <row r="634" spans="6:9" x14ac:dyDescent="0.25">
      <c r="F634" s="47">
        <v>1005.56586</v>
      </c>
      <c r="G634" s="47">
        <v>74.296180000000007</v>
      </c>
      <c r="H634" s="47">
        <v>1005.56586</v>
      </c>
      <c r="I634" s="47">
        <v>-2.45208</v>
      </c>
    </row>
    <row r="635" spans="6:9" x14ac:dyDescent="0.25">
      <c r="F635" s="47">
        <v>1006.53013</v>
      </c>
      <c r="G635" s="47">
        <v>74.258930000000007</v>
      </c>
      <c r="H635" s="47">
        <v>1006.53013</v>
      </c>
      <c r="I635" s="47">
        <v>-2.62459</v>
      </c>
    </row>
    <row r="636" spans="6:9" x14ac:dyDescent="0.25">
      <c r="F636" s="47">
        <v>1007.49441</v>
      </c>
      <c r="G636" s="47">
        <v>74.218890000000002</v>
      </c>
      <c r="H636" s="47">
        <v>1007.49441</v>
      </c>
      <c r="I636" s="47">
        <v>-2.8015599999999998</v>
      </c>
    </row>
    <row r="637" spans="6:9" x14ac:dyDescent="0.25">
      <c r="F637" s="47">
        <v>1008.45869</v>
      </c>
      <c r="G637" s="47">
        <v>74.177310000000006</v>
      </c>
      <c r="H637" s="47">
        <v>1008.45869</v>
      </c>
      <c r="I637" s="47">
        <v>-2.9840200000000001</v>
      </c>
    </row>
    <row r="638" spans="6:9" x14ac:dyDescent="0.25">
      <c r="F638" s="47">
        <v>1009.42296</v>
      </c>
      <c r="G638" s="47">
        <v>74.135729999999995</v>
      </c>
      <c r="H638" s="47">
        <v>1009.42296</v>
      </c>
      <c r="I638" s="47">
        <v>-3.1730499999999999</v>
      </c>
    </row>
    <row r="639" spans="6:9" x14ac:dyDescent="0.25">
      <c r="F639" s="47">
        <v>1010.38724</v>
      </c>
      <c r="G639" s="47">
        <v>74.095100000000002</v>
      </c>
      <c r="H639" s="47">
        <v>1010.38724</v>
      </c>
      <c r="I639" s="47">
        <v>-3.3700199999999998</v>
      </c>
    </row>
    <row r="640" spans="6:9" x14ac:dyDescent="0.25">
      <c r="F640" s="47">
        <v>1011.3515200000001</v>
      </c>
      <c r="G640" s="47">
        <v>74.055160000000001</v>
      </c>
      <c r="H640" s="47">
        <v>1011.3515200000001</v>
      </c>
      <c r="I640" s="47">
        <v>-3.5765799999999999</v>
      </c>
    </row>
    <row r="641" spans="6:9" x14ac:dyDescent="0.25">
      <c r="F641" s="47">
        <v>1012.31579</v>
      </c>
      <c r="G641" s="47">
        <v>74.014380000000003</v>
      </c>
      <c r="H641" s="47">
        <v>1012.31579</v>
      </c>
      <c r="I641" s="47">
        <v>-3.79474</v>
      </c>
    </row>
    <row r="642" spans="6:9" x14ac:dyDescent="0.25">
      <c r="F642" s="47">
        <v>1013.28007</v>
      </c>
      <c r="G642" s="47">
        <v>73.970619999999997</v>
      </c>
      <c r="H642" s="47">
        <v>1013.28007</v>
      </c>
      <c r="I642" s="47">
        <v>-4.0266500000000001</v>
      </c>
    </row>
    <row r="643" spans="6:9" x14ac:dyDescent="0.25">
      <c r="F643" s="47">
        <v>1014.2443500000001</v>
      </c>
      <c r="G643" s="47">
        <v>73.922160000000005</v>
      </c>
      <c r="H643" s="47">
        <v>1014.2443500000001</v>
      </c>
      <c r="I643" s="47">
        <v>-4.2742899999999997</v>
      </c>
    </row>
    <row r="644" spans="6:9" x14ac:dyDescent="0.25">
      <c r="F644" s="47">
        <v>1015.20863</v>
      </c>
      <c r="G644" s="47">
        <v>73.868560000000002</v>
      </c>
      <c r="H644" s="47">
        <v>1015.20863</v>
      </c>
      <c r="I644" s="47">
        <v>-4.5388500000000001</v>
      </c>
    </row>
    <row r="645" spans="6:9" x14ac:dyDescent="0.25">
      <c r="F645" s="47">
        <v>1016.1729</v>
      </c>
      <c r="G645" s="47">
        <v>73.811089999999993</v>
      </c>
      <c r="H645" s="47">
        <v>1016.1729</v>
      </c>
      <c r="I645" s="47">
        <v>-4.8200900000000004</v>
      </c>
    </row>
    <row r="646" spans="6:9" x14ac:dyDescent="0.25">
      <c r="F646" s="47">
        <v>1017.1371799999999</v>
      </c>
      <c r="G646" s="47">
        <v>73.752300000000005</v>
      </c>
      <c r="H646" s="47">
        <v>1017.1371799999999</v>
      </c>
      <c r="I646" s="47">
        <v>-5.1159499999999998</v>
      </c>
    </row>
    <row r="647" spans="6:9" x14ac:dyDescent="0.25">
      <c r="F647" s="47">
        <v>1018.10146</v>
      </c>
      <c r="G647" s="47">
        <v>73.695070000000001</v>
      </c>
      <c r="H647" s="47">
        <v>1018.10146</v>
      </c>
      <c r="I647" s="47">
        <v>-5.42265</v>
      </c>
    </row>
    <row r="648" spans="6:9" x14ac:dyDescent="0.25">
      <c r="F648" s="47">
        <v>1019.06573</v>
      </c>
      <c r="G648" s="47">
        <v>73.641559999999998</v>
      </c>
      <c r="H648" s="47">
        <v>1019.06573</v>
      </c>
      <c r="I648" s="47">
        <v>-5.7352999999999996</v>
      </c>
    </row>
    <row r="649" spans="6:9" x14ac:dyDescent="0.25">
      <c r="F649" s="47">
        <v>1020.0300099999999</v>
      </c>
      <c r="G649" s="47">
        <v>73.592569999999995</v>
      </c>
      <c r="H649" s="47">
        <v>1020.0300099999999</v>
      </c>
      <c r="I649" s="47">
        <v>-6.0488</v>
      </c>
    </row>
    <row r="650" spans="6:9" x14ac:dyDescent="0.25">
      <c r="F650" s="47">
        <v>1020.99429</v>
      </c>
      <c r="G650" s="47">
        <v>73.547579999999996</v>
      </c>
      <c r="H650" s="47">
        <v>1020.99429</v>
      </c>
      <c r="I650" s="47">
        <v>-6.3588800000000001</v>
      </c>
    </row>
    <row r="651" spans="6:9" x14ac:dyDescent="0.25">
      <c r="F651" s="47">
        <v>1021.95856</v>
      </c>
      <c r="G651" s="47">
        <v>73.505269999999996</v>
      </c>
      <c r="H651" s="47">
        <v>1021.95856</v>
      </c>
      <c r="I651" s="47">
        <v>-6.6627099999999997</v>
      </c>
    </row>
    <row r="652" spans="6:9" x14ac:dyDescent="0.25">
      <c r="F652" s="47">
        <v>1022.92284</v>
      </c>
      <c r="G652" s="47">
        <v>73.464389999999995</v>
      </c>
      <c r="H652" s="47">
        <v>1022.92284</v>
      </c>
      <c r="I652" s="47">
        <v>-6.9590800000000002</v>
      </c>
    </row>
    <row r="653" spans="6:9" x14ac:dyDescent="0.25">
      <c r="F653" s="47">
        <v>1023.88712</v>
      </c>
      <c r="G653" s="47">
        <v>73.424300000000002</v>
      </c>
      <c r="H653" s="47">
        <v>1023.88712</v>
      </c>
      <c r="I653" s="47">
        <v>-7.24817</v>
      </c>
    </row>
    <row r="654" spans="6:9" x14ac:dyDescent="0.25">
      <c r="F654" s="47">
        <v>1024.85139</v>
      </c>
      <c r="G654" s="47">
        <v>73.385159999999999</v>
      </c>
      <c r="H654" s="47">
        <v>1024.85139</v>
      </c>
      <c r="I654" s="47">
        <v>-7.5310899999999998</v>
      </c>
    </row>
    <row r="655" spans="6:9" x14ac:dyDescent="0.25">
      <c r="F655" s="47">
        <v>1025.81567</v>
      </c>
      <c r="G655" s="47">
        <v>73.347700000000003</v>
      </c>
      <c r="H655" s="47">
        <v>1025.81567</v>
      </c>
      <c r="I655" s="47">
        <v>-7.8093500000000002</v>
      </c>
    </row>
    <row r="656" spans="6:9" x14ac:dyDescent="0.25">
      <c r="F656" s="47">
        <v>1026.7799500000001</v>
      </c>
      <c r="G656" s="47">
        <v>73.312979999999996</v>
      </c>
      <c r="H656" s="47">
        <v>1026.7799500000001</v>
      </c>
      <c r="I656" s="47">
        <v>-8.0844500000000004</v>
      </c>
    </row>
    <row r="657" spans="6:9" x14ac:dyDescent="0.25">
      <c r="F657" s="47">
        <v>1027.74422</v>
      </c>
      <c r="G657" s="47">
        <v>73.282160000000005</v>
      </c>
      <c r="H657" s="47">
        <v>1027.74422</v>
      </c>
      <c r="I657" s="47">
        <v>-8.3574599999999997</v>
      </c>
    </row>
    <row r="658" spans="6:9" x14ac:dyDescent="0.25">
      <c r="F658" s="47">
        <v>1028.7085</v>
      </c>
      <c r="G658" s="47">
        <v>73.256370000000004</v>
      </c>
      <c r="H658" s="47">
        <v>1028.7085</v>
      </c>
      <c r="I658" s="47">
        <v>-8.6286500000000004</v>
      </c>
    </row>
    <row r="659" spans="6:9" x14ac:dyDescent="0.25">
      <c r="F659" s="47">
        <v>1029.6727800000001</v>
      </c>
      <c r="G659" s="47">
        <v>73.236630000000005</v>
      </c>
      <c r="H659" s="47">
        <v>1029.6727800000001</v>
      </c>
      <c r="I659" s="47">
        <v>-8.8972800000000003</v>
      </c>
    </row>
    <row r="660" spans="6:9" x14ac:dyDescent="0.25">
      <c r="F660" s="47">
        <v>1030.63705</v>
      </c>
      <c r="G660" s="47">
        <v>73.223569999999995</v>
      </c>
      <c r="H660" s="47">
        <v>1030.63705</v>
      </c>
      <c r="I660" s="47">
        <v>-9.1614799999999992</v>
      </c>
    </row>
    <row r="661" spans="6:9" x14ac:dyDescent="0.25">
      <c r="F661" s="47">
        <v>1031.60133</v>
      </c>
      <c r="G661" s="47">
        <v>73.217039999999997</v>
      </c>
      <c r="H661" s="47">
        <v>1031.60133</v>
      </c>
      <c r="I661" s="47">
        <v>-9.4183199999999996</v>
      </c>
    </row>
    <row r="662" spans="6:9" x14ac:dyDescent="0.25">
      <c r="F662" s="47">
        <v>1032.5656100000001</v>
      </c>
      <c r="G662" s="47">
        <v>73.215879999999999</v>
      </c>
      <c r="H662" s="47">
        <v>1032.5656100000001</v>
      </c>
      <c r="I662" s="47">
        <v>-9.6641999999999992</v>
      </c>
    </row>
    <row r="663" spans="6:9" x14ac:dyDescent="0.25">
      <c r="F663" s="47">
        <v>1033.52988</v>
      </c>
      <c r="G663" s="47">
        <v>73.217979999999997</v>
      </c>
      <c r="H663" s="47">
        <v>1033.52988</v>
      </c>
      <c r="I663" s="47">
        <v>-9.8952899999999993</v>
      </c>
    </row>
    <row r="664" spans="6:9" x14ac:dyDescent="0.25">
      <c r="F664" s="47">
        <v>1034.49416</v>
      </c>
      <c r="G664" s="47">
        <v>73.220669999999998</v>
      </c>
      <c r="H664" s="47">
        <v>1034.49416</v>
      </c>
      <c r="I664" s="47">
        <v>-10.10811</v>
      </c>
    </row>
    <row r="665" spans="6:9" x14ac:dyDescent="0.25">
      <c r="F665" s="47">
        <v>1035.4584400000001</v>
      </c>
      <c r="G665" s="47">
        <v>73.221320000000006</v>
      </c>
      <c r="H665" s="47">
        <v>1035.4584400000001</v>
      </c>
      <c r="I665" s="47">
        <v>-10.299989999999999</v>
      </c>
    </row>
    <row r="666" spans="6:9" x14ac:dyDescent="0.25">
      <c r="F666" s="47">
        <v>1036.4227100000001</v>
      </c>
      <c r="G666" s="47">
        <v>73.217849999999999</v>
      </c>
      <c r="H666" s="47">
        <v>1036.4227100000001</v>
      </c>
      <c r="I666" s="47">
        <v>-10.469569999999999</v>
      </c>
    </row>
    <row r="667" spans="6:9" x14ac:dyDescent="0.25">
      <c r="F667" s="47">
        <v>1037.38699</v>
      </c>
      <c r="G667" s="47">
        <v>73.208920000000006</v>
      </c>
      <c r="H667" s="47">
        <v>1037.38699</v>
      </c>
      <c r="I667" s="47">
        <v>-10.61721</v>
      </c>
    </row>
    <row r="668" spans="6:9" x14ac:dyDescent="0.25">
      <c r="F668" s="47">
        <v>1038.3512700000001</v>
      </c>
      <c r="G668" s="47">
        <v>73.193989999999999</v>
      </c>
      <c r="H668" s="47">
        <v>1038.3512700000001</v>
      </c>
      <c r="I668" s="47">
        <v>-10.745279999999999</v>
      </c>
    </row>
    <row r="669" spans="6:9" x14ac:dyDescent="0.25">
      <c r="F669" s="47">
        <v>1039.31555</v>
      </c>
      <c r="G669" s="47">
        <v>73.173220000000001</v>
      </c>
      <c r="H669" s="47">
        <v>1039.31555</v>
      </c>
      <c r="I669" s="47">
        <v>-10.85825</v>
      </c>
    </row>
    <row r="670" spans="6:9" x14ac:dyDescent="0.25">
      <c r="F670" s="47">
        <v>1040.27982</v>
      </c>
      <c r="G670" s="47">
        <v>73.147319999999993</v>
      </c>
      <c r="H670" s="47">
        <v>1040.27982</v>
      </c>
      <c r="I670" s="47">
        <v>-10.96237</v>
      </c>
    </row>
    <row r="671" spans="6:9" x14ac:dyDescent="0.25">
      <c r="F671" s="47">
        <v>1041.2440999999999</v>
      </c>
      <c r="G671" s="47">
        <v>73.117360000000005</v>
      </c>
      <c r="H671" s="47">
        <v>1041.2440999999999</v>
      </c>
      <c r="I671" s="47">
        <v>-11.06503</v>
      </c>
    </row>
    <row r="672" spans="6:9" x14ac:dyDescent="0.25">
      <c r="F672" s="47">
        <v>1042.20838</v>
      </c>
      <c r="G672" s="47">
        <v>73.084590000000006</v>
      </c>
      <c r="H672" s="47">
        <v>1042.20838</v>
      </c>
      <c r="I672" s="47">
        <v>-11.173999999999999</v>
      </c>
    </row>
    <row r="673" spans="6:9" x14ac:dyDescent="0.25">
      <c r="F673" s="47">
        <v>1043.17265</v>
      </c>
      <c r="G673" s="47">
        <v>73.050129999999996</v>
      </c>
      <c r="H673" s="47">
        <v>1043.17265</v>
      </c>
      <c r="I673" s="47">
        <v>-11.296670000000001</v>
      </c>
    </row>
    <row r="674" spans="6:9" x14ac:dyDescent="0.25">
      <c r="F674" s="47">
        <v>1044.1369299999999</v>
      </c>
      <c r="G674" s="47">
        <v>73.01473</v>
      </c>
      <c r="H674" s="47">
        <v>1044.1369299999999</v>
      </c>
      <c r="I674" s="47">
        <v>-11.4398</v>
      </c>
    </row>
    <row r="675" spans="6:9" x14ac:dyDescent="0.25">
      <c r="F675" s="47">
        <v>1045.10121</v>
      </c>
      <c r="G675" s="47">
        <v>72.978610000000003</v>
      </c>
      <c r="H675" s="47">
        <v>1045.10121</v>
      </c>
      <c r="I675" s="47">
        <v>-11.60966</v>
      </c>
    </row>
    <row r="676" spans="6:9" x14ac:dyDescent="0.25">
      <c r="F676" s="47">
        <v>1046.06548</v>
      </c>
      <c r="G676" s="47">
        <v>72.941479999999999</v>
      </c>
      <c r="H676" s="47">
        <v>1046.06548</v>
      </c>
      <c r="I676" s="47">
        <v>-11.812430000000001</v>
      </c>
    </row>
    <row r="677" spans="6:9" x14ac:dyDescent="0.25">
      <c r="F677" s="47">
        <v>1047.0297599999999</v>
      </c>
      <c r="G677" s="47">
        <v>72.902739999999994</v>
      </c>
      <c r="H677" s="47">
        <v>1047.0297599999999</v>
      </c>
      <c r="I677" s="47">
        <v>-12.05452</v>
      </c>
    </row>
    <row r="678" spans="6:9" x14ac:dyDescent="0.25">
      <c r="F678" s="47">
        <v>1047.99404</v>
      </c>
      <c r="G678" s="47">
        <v>72.861850000000004</v>
      </c>
      <c r="H678" s="47">
        <v>1047.99404</v>
      </c>
      <c r="I678" s="47">
        <v>-12.342370000000001</v>
      </c>
    </row>
    <row r="679" spans="6:9" x14ac:dyDescent="0.25">
      <c r="F679" s="47">
        <v>1048.95831</v>
      </c>
      <c r="G679" s="47">
        <v>72.818719999999999</v>
      </c>
      <c r="H679" s="47">
        <v>1048.95831</v>
      </c>
      <c r="I679" s="47">
        <v>-12.68169</v>
      </c>
    </row>
    <row r="680" spans="6:9" x14ac:dyDescent="0.25">
      <c r="F680" s="47">
        <v>1049.9225899999999</v>
      </c>
      <c r="G680" s="47">
        <v>72.773929999999993</v>
      </c>
      <c r="H680" s="47">
        <v>1049.9225899999999</v>
      </c>
      <c r="I680" s="47">
        <v>-13.076269999999999</v>
      </c>
    </row>
    <row r="681" spans="6:9" x14ac:dyDescent="0.25">
      <c r="F681" s="47">
        <v>1050.88687</v>
      </c>
      <c r="G681" s="47">
        <v>72.728629999999995</v>
      </c>
      <c r="H681" s="47">
        <v>1050.88687</v>
      </c>
      <c r="I681" s="47">
        <v>-13.52702</v>
      </c>
    </row>
    <row r="682" spans="6:9" x14ac:dyDescent="0.25">
      <c r="F682" s="47">
        <v>1051.85115</v>
      </c>
      <c r="G682" s="47">
        <v>72.684160000000006</v>
      </c>
      <c r="H682" s="47">
        <v>1051.85115</v>
      </c>
      <c r="I682" s="47">
        <v>-14.031700000000001</v>
      </c>
    </row>
    <row r="683" spans="6:9" x14ac:dyDescent="0.25">
      <c r="F683" s="47">
        <v>1052.8154199999999</v>
      </c>
      <c r="G683" s="47">
        <v>72.641350000000003</v>
      </c>
      <c r="H683" s="47">
        <v>1052.8154199999999</v>
      </c>
      <c r="I683" s="47">
        <v>-14.585459999999999</v>
      </c>
    </row>
    <row r="684" spans="6:9" x14ac:dyDescent="0.25">
      <c r="F684" s="47">
        <v>1053.7797</v>
      </c>
      <c r="G684" s="47">
        <v>72.600020000000001</v>
      </c>
      <c r="H684" s="47">
        <v>1053.7797</v>
      </c>
      <c r="I684" s="47">
        <v>-15.18178</v>
      </c>
    </row>
    <row r="685" spans="6:9" x14ac:dyDescent="0.25">
      <c r="F685" s="47">
        <v>1054.74398</v>
      </c>
      <c r="G685" s="47">
        <v>72.558819999999997</v>
      </c>
      <c r="H685" s="47">
        <v>1054.74398</v>
      </c>
      <c r="I685" s="47">
        <v>-15.81325</v>
      </c>
    </row>
    <row r="686" spans="6:9" x14ac:dyDescent="0.25">
      <c r="F686" s="47">
        <v>1055.7082499999999</v>
      </c>
      <c r="G686" s="47">
        <v>72.515680000000003</v>
      </c>
      <c r="H686" s="47">
        <v>1055.7082499999999</v>
      </c>
      <c r="I686" s="47">
        <v>-16.471720000000001</v>
      </c>
    </row>
    <row r="687" spans="6:9" x14ac:dyDescent="0.25">
      <c r="F687" s="47">
        <v>1056.6725300000001</v>
      </c>
      <c r="G687" s="47">
        <v>72.468490000000003</v>
      </c>
      <c r="H687" s="47">
        <v>1056.6725300000001</v>
      </c>
      <c r="I687" s="47">
        <v>-17.14808</v>
      </c>
    </row>
    <row r="688" spans="6:9" x14ac:dyDescent="0.25">
      <c r="F688" s="47">
        <v>1057.63681</v>
      </c>
      <c r="G688" s="47">
        <v>72.415850000000006</v>
      </c>
      <c r="H688" s="47">
        <v>1057.63681</v>
      </c>
      <c r="I688" s="47">
        <v>-17.832170000000001</v>
      </c>
    </row>
    <row r="689" spans="6:9" x14ac:dyDescent="0.25">
      <c r="F689" s="47">
        <v>1058.6010799999999</v>
      </c>
      <c r="G689" s="47">
        <v>72.357439999999997</v>
      </c>
      <c r="H689" s="47">
        <v>1058.6010799999999</v>
      </c>
      <c r="I689" s="47">
        <v>-18.51342</v>
      </c>
    </row>
    <row r="690" spans="6:9" x14ac:dyDescent="0.25">
      <c r="F690" s="47">
        <v>1059.5653600000001</v>
      </c>
      <c r="G690" s="47">
        <v>72.293909999999997</v>
      </c>
      <c r="H690" s="47">
        <v>1059.5653600000001</v>
      </c>
      <c r="I690" s="47">
        <v>-19.182359999999999</v>
      </c>
    </row>
    <row r="691" spans="6:9" x14ac:dyDescent="0.25">
      <c r="F691" s="47">
        <v>1060.52964</v>
      </c>
      <c r="G691" s="47">
        <v>72.226370000000003</v>
      </c>
      <c r="H691" s="47">
        <v>1060.52964</v>
      </c>
      <c r="I691" s="47">
        <v>-19.832439999999998</v>
      </c>
    </row>
    <row r="692" spans="6:9" x14ac:dyDescent="0.25">
      <c r="F692" s="47">
        <v>1061.4939099999999</v>
      </c>
      <c r="G692" s="47">
        <v>72.155869999999993</v>
      </c>
      <c r="H692" s="47">
        <v>1061.4939099999999</v>
      </c>
      <c r="I692" s="47">
        <v>-20.461269999999999</v>
      </c>
    </row>
    <row r="693" spans="6:9" x14ac:dyDescent="0.25">
      <c r="F693" s="47">
        <v>1062.4581900000001</v>
      </c>
      <c r="G693" s="47">
        <v>72.083070000000006</v>
      </c>
      <c r="H693" s="47">
        <v>1062.4581900000001</v>
      </c>
      <c r="I693" s="47">
        <v>-21.070679999999999</v>
      </c>
    </row>
    <row r="694" spans="6:9" x14ac:dyDescent="0.25">
      <c r="F694" s="47">
        <v>1063.42247</v>
      </c>
      <c r="G694" s="47">
        <v>72.008179999999996</v>
      </c>
      <c r="H694" s="47">
        <v>1063.42247</v>
      </c>
      <c r="I694" s="47">
        <v>-21.665330000000001</v>
      </c>
    </row>
    <row r="695" spans="6:9" x14ac:dyDescent="0.25">
      <c r="F695" s="47">
        <v>1064.3867399999999</v>
      </c>
      <c r="G695" s="47">
        <v>71.931070000000005</v>
      </c>
      <c r="H695" s="47">
        <v>1064.3867399999999</v>
      </c>
      <c r="I695" s="47">
        <v>-22.25076</v>
      </c>
    </row>
    <row r="696" spans="6:9" x14ac:dyDescent="0.25">
      <c r="F696" s="47">
        <v>1065.3510200000001</v>
      </c>
      <c r="G696" s="47">
        <v>71.851299999999995</v>
      </c>
      <c r="H696" s="47">
        <v>1065.3510200000001</v>
      </c>
      <c r="I696" s="47">
        <v>-22.83156</v>
      </c>
    </row>
    <row r="697" spans="6:9" x14ac:dyDescent="0.25">
      <c r="F697" s="47">
        <v>1066.3153</v>
      </c>
      <c r="G697" s="47">
        <v>71.768000000000001</v>
      </c>
      <c r="H697" s="47">
        <v>1066.3153</v>
      </c>
      <c r="I697" s="47">
        <v>-23.410489999999999</v>
      </c>
    </row>
    <row r="698" spans="6:9" x14ac:dyDescent="0.25">
      <c r="F698" s="47">
        <v>1067.2795699999999</v>
      </c>
      <c r="G698" s="47">
        <v>71.679770000000005</v>
      </c>
      <c r="H698" s="47">
        <v>1067.2795699999999</v>
      </c>
      <c r="I698" s="47">
        <v>-23.98854</v>
      </c>
    </row>
    <row r="699" spans="6:9" x14ac:dyDescent="0.25">
      <c r="F699" s="47">
        <v>1068.2438500000001</v>
      </c>
      <c r="G699" s="47">
        <v>71.584940000000003</v>
      </c>
      <c r="H699" s="47">
        <v>1068.2438500000001</v>
      </c>
      <c r="I699" s="47">
        <v>-24.565570000000001</v>
      </c>
    </row>
    <row r="700" spans="6:9" x14ac:dyDescent="0.25">
      <c r="F700" s="47">
        <v>1069.20813</v>
      </c>
      <c r="G700" s="47">
        <v>71.482209999999995</v>
      </c>
      <c r="H700" s="47">
        <v>1069.20813</v>
      </c>
      <c r="I700" s="47">
        <v>-25.140820000000001</v>
      </c>
    </row>
    <row r="701" spans="6:9" x14ac:dyDescent="0.25">
      <c r="F701" s="47">
        <v>1070.1724099999999</v>
      </c>
      <c r="G701" s="47">
        <v>71.371629999999996</v>
      </c>
      <c r="H701" s="47">
        <v>1070.1724099999999</v>
      </c>
      <c r="I701" s="47">
        <v>-25.713039999999999</v>
      </c>
    </row>
    <row r="702" spans="6:9" x14ac:dyDescent="0.25">
      <c r="F702" s="47">
        <v>1071.1366800000001</v>
      </c>
      <c r="G702" s="47">
        <v>71.255210000000005</v>
      </c>
      <c r="H702" s="47">
        <v>1071.1366800000001</v>
      </c>
      <c r="I702" s="47">
        <v>-26.280239999999999</v>
      </c>
    </row>
    <row r="703" spans="6:9" x14ac:dyDescent="0.25">
      <c r="F703" s="47">
        <v>1072.10096</v>
      </c>
      <c r="G703" s="47">
        <v>71.136709999999994</v>
      </c>
      <c r="H703" s="47">
        <v>1072.10096</v>
      </c>
      <c r="I703" s="47">
        <v>-26.839500000000001</v>
      </c>
    </row>
    <row r="704" spans="6:9" x14ac:dyDescent="0.25">
      <c r="F704" s="47">
        <v>1073.0652399999999</v>
      </c>
      <c r="G704" s="47">
        <v>71.02064</v>
      </c>
      <c r="H704" s="47">
        <v>1073.0652399999999</v>
      </c>
      <c r="I704" s="47">
        <v>-27.38721</v>
      </c>
    </row>
    <row r="705" spans="6:9" x14ac:dyDescent="0.25">
      <c r="F705" s="47">
        <v>1074.0295100000001</v>
      </c>
      <c r="G705" s="47">
        <v>70.910809999999998</v>
      </c>
      <c r="H705" s="47">
        <v>1074.0295100000001</v>
      </c>
      <c r="I705" s="47">
        <v>-27.919789999999999</v>
      </c>
    </row>
    <row r="706" spans="6:9" x14ac:dyDescent="0.25">
      <c r="F706" s="47">
        <v>1074.99379</v>
      </c>
      <c r="G706" s="47">
        <v>70.809129999999996</v>
      </c>
      <c r="H706" s="47">
        <v>1074.99379</v>
      </c>
      <c r="I706" s="47">
        <v>-28.434740000000001</v>
      </c>
    </row>
    <row r="707" spans="6:9" x14ac:dyDescent="0.25">
      <c r="F707" s="47">
        <v>1075.9580699999999</v>
      </c>
      <c r="G707" s="47">
        <v>70.715400000000002</v>
      </c>
      <c r="H707" s="47">
        <v>1075.9580699999999</v>
      </c>
      <c r="I707" s="47">
        <v>-28.931280000000001</v>
      </c>
    </row>
    <row r="708" spans="6:9" x14ac:dyDescent="0.25">
      <c r="F708" s="47">
        <v>1076.9223400000001</v>
      </c>
      <c r="G708" s="47">
        <v>70.628020000000006</v>
      </c>
      <c r="H708" s="47">
        <v>1076.9223400000001</v>
      </c>
      <c r="I708" s="47">
        <v>-29.410499999999999</v>
      </c>
    </row>
    <row r="709" spans="6:9" x14ac:dyDescent="0.25">
      <c r="F709" s="47">
        <v>1077.88662</v>
      </c>
      <c r="G709" s="47">
        <v>70.545019999999994</v>
      </c>
      <c r="H709" s="47">
        <v>1077.88662</v>
      </c>
      <c r="I709" s="47">
        <v>-29.874770000000002</v>
      </c>
    </row>
    <row r="710" spans="6:9" x14ac:dyDescent="0.25">
      <c r="F710" s="47">
        <v>1078.8508999999999</v>
      </c>
      <c r="G710" s="47">
        <v>70.465040000000002</v>
      </c>
      <c r="H710" s="47">
        <v>1078.8508999999999</v>
      </c>
      <c r="I710" s="47">
        <v>-30.326840000000001</v>
      </c>
    </row>
    <row r="711" spans="6:9" x14ac:dyDescent="0.25">
      <c r="F711" s="47">
        <v>1079.8151700000001</v>
      </c>
      <c r="G711" s="47">
        <v>70.387460000000004</v>
      </c>
      <c r="H711" s="47">
        <v>1079.8151700000001</v>
      </c>
      <c r="I711" s="47">
        <v>-30.76906</v>
      </c>
    </row>
    <row r="712" spans="6:9" x14ac:dyDescent="0.25">
      <c r="F712" s="47">
        <v>1080.77945</v>
      </c>
      <c r="G712" s="47">
        <v>70.312219999999996</v>
      </c>
      <c r="H712" s="47">
        <v>1080.77945</v>
      </c>
      <c r="I712" s="47">
        <v>-31.20289</v>
      </c>
    </row>
    <row r="713" spans="6:9" x14ac:dyDescent="0.25">
      <c r="F713" s="47">
        <v>1081.7437299999999</v>
      </c>
      <c r="G713" s="47">
        <v>70.239310000000003</v>
      </c>
      <c r="H713" s="47">
        <v>1081.7437299999999</v>
      </c>
      <c r="I713" s="47">
        <v>-31.628740000000001</v>
      </c>
    </row>
    <row r="714" spans="6:9" x14ac:dyDescent="0.25">
      <c r="F714" s="47">
        <v>1082.7080000000001</v>
      </c>
      <c r="G714" s="47">
        <v>70.168679999999995</v>
      </c>
      <c r="H714" s="47">
        <v>1082.7080000000001</v>
      </c>
      <c r="I714" s="47">
        <v>-32.045929999999998</v>
      </c>
    </row>
    <row r="715" spans="6:9" x14ac:dyDescent="0.25">
      <c r="F715" s="47">
        <v>1083.67228</v>
      </c>
      <c r="G715" s="47">
        <v>70.100279999999998</v>
      </c>
      <c r="H715" s="47">
        <v>1083.67228</v>
      </c>
      <c r="I715" s="47">
        <v>-32.452710000000003</v>
      </c>
    </row>
    <row r="716" spans="6:9" x14ac:dyDescent="0.25">
      <c r="F716" s="47">
        <v>1084.6365599999999</v>
      </c>
      <c r="G716" s="47">
        <v>70.034279999999995</v>
      </c>
      <c r="H716" s="47">
        <v>1084.6365599999999</v>
      </c>
      <c r="I716" s="47">
        <v>-32.84637</v>
      </c>
    </row>
    <row r="717" spans="6:9" x14ac:dyDescent="0.25">
      <c r="F717" s="47">
        <v>1085.6008300000001</v>
      </c>
      <c r="G717" s="47">
        <v>69.971080000000001</v>
      </c>
      <c r="H717" s="47">
        <v>1085.6008300000001</v>
      </c>
      <c r="I717" s="47">
        <v>-33.223709999999997</v>
      </c>
    </row>
    <row r="718" spans="6:9" x14ac:dyDescent="0.25">
      <c r="F718" s="47">
        <v>1086.56511</v>
      </c>
      <c r="G718" s="47">
        <v>69.911019999999994</v>
      </c>
      <c r="H718" s="47">
        <v>1086.56511</v>
      </c>
      <c r="I718" s="47">
        <v>-33.581780000000002</v>
      </c>
    </row>
    <row r="719" spans="6:9" x14ac:dyDescent="0.25">
      <c r="F719" s="47">
        <v>1087.5293899999999</v>
      </c>
      <c r="G719" s="47">
        <v>69.854240000000004</v>
      </c>
      <c r="H719" s="47">
        <v>1087.5293899999999</v>
      </c>
      <c r="I719" s="47">
        <v>-33.918709999999997</v>
      </c>
    </row>
    <row r="720" spans="6:9" x14ac:dyDescent="0.25">
      <c r="F720" s="47">
        <v>1088.4936700000001</v>
      </c>
      <c r="G720" s="47">
        <v>69.80059</v>
      </c>
      <c r="H720" s="47">
        <v>1088.4936700000001</v>
      </c>
      <c r="I720" s="47">
        <v>-34.234270000000002</v>
      </c>
    </row>
    <row r="721" spans="6:9" x14ac:dyDescent="0.25">
      <c r="F721" s="47">
        <v>1089.45794</v>
      </c>
      <c r="G721" s="47">
        <v>69.74982</v>
      </c>
      <c r="H721" s="47">
        <v>1089.45794</v>
      </c>
      <c r="I721" s="47">
        <v>-34.529820000000001</v>
      </c>
    </row>
    <row r="722" spans="6:9" x14ac:dyDescent="0.25">
      <c r="F722" s="47">
        <v>1090.4222199999999</v>
      </c>
      <c r="G722" s="47">
        <v>69.701890000000006</v>
      </c>
      <c r="H722" s="47">
        <v>1090.4222199999999</v>
      </c>
      <c r="I722" s="47">
        <v>-34.807560000000002</v>
      </c>
    </row>
    <row r="723" spans="6:9" x14ac:dyDescent="0.25">
      <c r="F723" s="47">
        <v>1091.3865000000001</v>
      </c>
      <c r="G723" s="47">
        <v>69.656999999999996</v>
      </c>
      <c r="H723" s="47">
        <v>1091.3865000000001</v>
      </c>
      <c r="I723" s="47">
        <v>-35.069589999999998</v>
      </c>
    </row>
    <row r="724" spans="6:9" x14ac:dyDescent="0.25">
      <c r="F724" s="47">
        <v>1092.35077</v>
      </c>
      <c r="G724" s="47">
        <v>69.615399999999994</v>
      </c>
      <c r="H724" s="47">
        <v>1092.35077</v>
      </c>
      <c r="I724" s="47">
        <v>-35.317129999999999</v>
      </c>
    </row>
    <row r="725" spans="6:9" x14ac:dyDescent="0.25">
      <c r="F725" s="47">
        <v>1093.3150499999999</v>
      </c>
      <c r="G725" s="47">
        <v>69.577119999999994</v>
      </c>
      <c r="H725" s="47">
        <v>1093.3150499999999</v>
      </c>
      <c r="I725" s="47">
        <v>-35.550139999999999</v>
      </c>
    </row>
    <row r="726" spans="6:9" x14ac:dyDescent="0.25">
      <c r="F726" s="47">
        <v>1094.2793300000001</v>
      </c>
      <c r="G726" s="47">
        <v>69.541820000000001</v>
      </c>
      <c r="H726" s="47">
        <v>1094.2793300000001</v>
      </c>
      <c r="I726" s="47">
        <v>-35.767650000000003</v>
      </c>
    </row>
    <row r="727" spans="6:9" x14ac:dyDescent="0.25">
      <c r="F727" s="47">
        <v>1095.2436</v>
      </c>
      <c r="G727" s="47">
        <v>69.508970000000005</v>
      </c>
      <c r="H727" s="47">
        <v>1095.2436</v>
      </c>
      <c r="I727" s="47">
        <v>-35.968290000000003</v>
      </c>
    </row>
    <row r="728" spans="6:9" x14ac:dyDescent="0.25">
      <c r="F728" s="47">
        <v>1096.2078799999999</v>
      </c>
      <c r="G728" s="47">
        <v>69.478089999999995</v>
      </c>
      <c r="H728" s="47">
        <v>1096.2078799999999</v>
      </c>
      <c r="I728" s="47">
        <v>-36.150840000000002</v>
      </c>
    </row>
    <row r="729" spans="6:9" x14ac:dyDescent="0.25">
      <c r="F729" s="47">
        <v>1097.1721600000001</v>
      </c>
      <c r="G729" s="47">
        <v>69.44905</v>
      </c>
      <c r="H729" s="47">
        <v>1097.1721600000001</v>
      </c>
      <c r="I729" s="47">
        <v>-36.314639999999997</v>
      </c>
    </row>
    <row r="730" spans="6:9" x14ac:dyDescent="0.25">
      <c r="F730" s="47">
        <v>1098.13643</v>
      </c>
      <c r="G730" s="47">
        <v>69.421980000000005</v>
      </c>
      <c r="H730" s="47">
        <v>1098.13643</v>
      </c>
      <c r="I730" s="47">
        <v>-36.459719999999997</v>
      </c>
    </row>
    <row r="731" spans="6:9" x14ac:dyDescent="0.25">
      <c r="F731" s="47">
        <v>1099.1007099999999</v>
      </c>
      <c r="G731" s="47">
        <v>69.397040000000004</v>
      </c>
      <c r="H731" s="47">
        <v>1099.1007099999999</v>
      </c>
      <c r="I731" s="47">
        <v>-36.58681</v>
      </c>
    </row>
    <row r="732" spans="6:9" x14ac:dyDescent="0.25">
      <c r="F732" s="47">
        <v>1100.0649900000001</v>
      </c>
      <c r="G732" s="47">
        <v>69.374300000000005</v>
      </c>
      <c r="H732" s="47">
        <v>1100.0649900000001</v>
      </c>
      <c r="I732" s="47">
        <v>-36.697069999999997</v>
      </c>
    </row>
    <row r="733" spans="6:9" x14ac:dyDescent="0.25">
      <c r="F733" s="47">
        <v>1101.02926</v>
      </c>
      <c r="G733" s="47">
        <v>69.353769999999997</v>
      </c>
      <c r="H733" s="47">
        <v>1101.02926</v>
      </c>
      <c r="I733" s="47">
        <v>-36.791829999999997</v>
      </c>
    </row>
    <row r="734" spans="6:9" x14ac:dyDescent="0.25">
      <c r="F734" s="47">
        <v>1101.9935399999999</v>
      </c>
      <c r="G734" s="47">
        <v>69.335809999999995</v>
      </c>
      <c r="H734" s="47">
        <v>1101.9935399999999</v>
      </c>
      <c r="I734" s="47">
        <v>-36.871960000000001</v>
      </c>
    </row>
    <row r="735" spans="6:9" x14ac:dyDescent="0.25">
      <c r="F735" s="47">
        <v>1102.9578200000001</v>
      </c>
      <c r="G735" s="47">
        <v>69.321420000000003</v>
      </c>
      <c r="H735" s="47">
        <v>1102.9578200000001</v>
      </c>
      <c r="I735" s="47">
        <v>-36.937370000000001</v>
      </c>
    </row>
    <row r="736" spans="6:9" x14ac:dyDescent="0.25">
      <c r="F736" s="47">
        <v>1103.92209</v>
      </c>
      <c r="G736" s="47">
        <v>69.312200000000004</v>
      </c>
      <c r="H736" s="47">
        <v>1103.92209</v>
      </c>
      <c r="I736" s="47">
        <v>-36.986499999999999</v>
      </c>
    </row>
    <row r="737" spans="6:9" x14ac:dyDescent="0.25">
      <c r="F737" s="47">
        <v>1104.8863699999999</v>
      </c>
      <c r="G737" s="47">
        <v>69.309790000000007</v>
      </c>
      <c r="H737" s="47">
        <v>1104.8863699999999</v>
      </c>
      <c r="I737" s="47">
        <v>-37.016280000000002</v>
      </c>
    </row>
    <row r="738" spans="6:9" x14ac:dyDescent="0.25">
      <c r="F738" s="47">
        <v>1105.8506500000001</v>
      </c>
      <c r="G738" s="47">
        <v>69.315020000000004</v>
      </c>
      <c r="H738" s="47">
        <v>1105.8506500000001</v>
      </c>
      <c r="I738" s="47">
        <v>-37.022480000000002</v>
      </c>
    </row>
    <row r="739" spans="6:9" x14ac:dyDescent="0.25">
      <c r="F739" s="47">
        <v>1106.81492</v>
      </c>
      <c r="G739" s="47">
        <v>69.327219999999997</v>
      </c>
      <c r="H739" s="47">
        <v>1106.81492</v>
      </c>
      <c r="I739" s="47">
        <v>-37.000369999999997</v>
      </c>
    </row>
    <row r="740" spans="6:9" x14ac:dyDescent="0.25">
      <c r="F740" s="47">
        <v>1107.7791999999999</v>
      </c>
      <c r="G740" s="47">
        <v>69.344179999999994</v>
      </c>
      <c r="H740" s="47">
        <v>1107.7791999999999</v>
      </c>
      <c r="I740" s="47">
        <v>-36.945529999999998</v>
      </c>
    </row>
    <row r="741" spans="6:9" x14ac:dyDescent="0.25">
      <c r="F741" s="47">
        <v>1108.7434800000001</v>
      </c>
      <c r="G741" s="47">
        <v>69.362949999999998</v>
      </c>
      <c r="H741" s="47">
        <v>1108.7434800000001</v>
      </c>
      <c r="I741" s="47">
        <v>-36.854300000000002</v>
      </c>
    </row>
    <row r="742" spans="6:9" x14ac:dyDescent="0.25">
      <c r="F742" s="47">
        <v>1109.70775</v>
      </c>
      <c r="G742" s="47">
        <v>69.381010000000003</v>
      </c>
      <c r="H742" s="47">
        <v>1109.70775</v>
      </c>
      <c r="I742" s="47">
        <v>-36.723950000000002</v>
      </c>
    </row>
    <row r="743" spans="6:9" x14ac:dyDescent="0.25">
      <c r="F743" s="47">
        <v>1110.6720299999999</v>
      </c>
      <c r="G743" s="47">
        <v>69.397440000000003</v>
      </c>
      <c r="H743" s="47">
        <v>1110.6720299999999</v>
      </c>
      <c r="I743" s="47">
        <v>-36.552460000000004</v>
      </c>
    </row>
    <row r="744" spans="6:9" x14ac:dyDescent="0.25">
      <c r="F744" s="47">
        <v>1111.6363100000001</v>
      </c>
      <c r="G744" s="47">
        <v>69.41337</v>
      </c>
      <c r="H744" s="47">
        <v>1111.6363100000001</v>
      </c>
      <c r="I744" s="47">
        <v>-36.338250000000002</v>
      </c>
    </row>
    <row r="745" spans="6:9" x14ac:dyDescent="0.25">
      <c r="F745" s="47">
        <v>1112.60059</v>
      </c>
      <c r="G745" s="47">
        <v>69.431659999999994</v>
      </c>
      <c r="H745" s="47">
        <v>1112.60059</v>
      </c>
      <c r="I745" s="47">
        <v>-36.079920000000001</v>
      </c>
    </row>
    <row r="746" spans="6:9" x14ac:dyDescent="0.25">
      <c r="F746" s="47">
        <v>1113.56486</v>
      </c>
      <c r="G746" s="47">
        <v>69.455839999999995</v>
      </c>
      <c r="H746" s="47">
        <v>1113.56486</v>
      </c>
      <c r="I746" s="47">
        <v>-35.776229999999998</v>
      </c>
    </row>
    <row r="747" spans="6:9" x14ac:dyDescent="0.25">
      <c r="F747" s="47">
        <v>1114.5291400000001</v>
      </c>
      <c r="G747" s="47">
        <v>69.48921</v>
      </c>
      <c r="H747" s="47">
        <v>1114.5291400000001</v>
      </c>
      <c r="I747" s="47">
        <v>-35.426360000000003</v>
      </c>
    </row>
    <row r="748" spans="6:9" x14ac:dyDescent="0.25">
      <c r="F748" s="47">
        <v>1115.49342</v>
      </c>
      <c r="G748" s="47">
        <v>69.534180000000006</v>
      </c>
      <c r="H748" s="47">
        <v>1115.49342</v>
      </c>
      <c r="I748" s="47">
        <v>-35.030290000000001</v>
      </c>
    </row>
    <row r="749" spans="6:9" x14ac:dyDescent="0.25">
      <c r="F749" s="47">
        <v>1116.45769</v>
      </c>
      <c r="G749" s="47">
        <v>69.592399999999998</v>
      </c>
      <c r="H749" s="47">
        <v>1116.45769</v>
      </c>
      <c r="I749" s="47">
        <v>-34.589370000000002</v>
      </c>
    </row>
    <row r="750" spans="6:9" x14ac:dyDescent="0.25">
      <c r="F750" s="47">
        <v>1117.4219700000001</v>
      </c>
      <c r="G750" s="47">
        <v>69.665030000000002</v>
      </c>
      <c r="H750" s="47">
        <v>1117.4219700000001</v>
      </c>
      <c r="I750" s="47">
        <v>-34.106760000000001</v>
      </c>
    </row>
    <row r="751" spans="6:9" x14ac:dyDescent="0.25">
      <c r="F751" s="47">
        <v>1118.38625</v>
      </c>
      <c r="G751" s="47">
        <v>69.753060000000005</v>
      </c>
      <c r="H751" s="47">
        <v>1118.38625</v>
      </c>
      <c r="I751" s="47">
        <v>-33.587600000000002</v>
      </c>
    </row>
    <row r="752" spans="6:9" x14ac:dyDescent="0.25">
      <c r="F752" s="47">
        <v>1119.35052</v>
      </c>
      <c r="G752" s="47">
        <v>69.857060000000004</v>
      </c>
      <c r="H752" s="47">
        <v>1119.35052</v>
      </c>
      <c r="I752" s="47">
        <v>-33.038780000000003</v>
      </c>
    </row>
    <row r="753" spans="6:9" x14ac:dyDescent="0.25">
      <c r="F753" s="47">
        <v>1120.3148000000001</v>
      </c>
      <c r="G753" s="47">
        <v>69.976699999999994</v>
      </c>
      <c r="H753" s="47">
        <v>1120.3148000000001</v>
      </c>
      <c r="I753" s="47">
        <v>-32.468339999999998</v>
      </c>
    </row>
    <row r="754" spans="6:9" x14ac:dyDescent="0.25">
      <c r="F754" s="47">
        <v>1121.27908</v>
      </c>
      <c r="G754" s="47">
        <v>70.110230000000001</v>
      </c>
      <c r="H754" s="47">
        <v>1121.27908</v>
      </c>
      <c r="I754" s="47">
        <v>-31.884609999999999</v>
      </c>
    </row>
    <row r="755" spans="6:9" x14ac:dyDescent="0.25">
      <c r="F755" s="47">
        <v>1122.24335</v>
      </c>
      <c r="G755" s="47">
        <v>70.254369999999994</v>
      </c>
      <c r="H755" s="47">
        <v>1122.24335</v>
      </c>
      <c r="I755" s="47">
        <v>-31.295359999999999</v>
      </c>
    </row>
    <row r="756" spans="6:9" x14ac:dyDescent="0.25">
      <c r="F756" s="47">
        <v>1123.2076300000001</v>
      </c>
      <c r="G756" s="47">
        <v>70.404790000000006</v>
      </c>
      <c r="H756" s="47">
        <v>1123.2076300000001</v>
      </c>
      <c r="I756" s="47">
        <v>-30.707319999999999</v>
      </c>
    </row>
    <row r="757" spans="6:9" x14ac:dyDescent="0.25">
      <c r="F757" s="47">
        <v>1124.17191</v>
      </c>
      <c r="G757" s="47">
        <v>70.556870000000004</v>
      </c>
      <c r="H757" s="47">
        <v>1124.17191</v>
      </c>
      <c r="I757" s="47">
        <v>-30.125979999999998</v>
      </c>
    </row>
    <row r="758" spans="6:9" x14ac:dyDescent="0.25">
      <c r="F758" s="47">
        <v>1125.1361899999999</v>
      </c>
      <c r="G758" s="47">
        <v>70.706440000000001</v>
      </c>
      <c r="H758" s="47">
        <v>1125.1361899999999</v>
      </c>
      <c r="I758" s="47">
        <v>-29.555820000000001</v>
      </c>
    </row>
    <row r="759" spans="6:9" x14ac:dyDescent="0.25">
      <c r="F759" s="47">
        <v>1126.1004600000001</v>
      </c>
      <c r="G759" s="47">
        <v>70.849930000000001</v>
      </c>
      <c r="H759" s="47">
        <v>1126.1004600000001</v>
      </c>
      <c r="I759" s="47">
        <v>-29.000450000000001</v>
      </c>
    </row>
    <row r="760" spans="6:9" x14ac:dyDescent="0.25">
      <c r="F760" s="47">
        <v>1127.06474</v>
      </c>
      <c r="G760" s="47">
        <v>70.984170000000006</v>
      </c>
      <c r="H760" s="47">
        <v>1127.06474</v>
      </c>
      <c r="I760" s="47">
        <v>-28.462620000000001</v>
      </c>
    </row>
    <row r="761" spans="6:9" x14ac:dyDescent="0.25">
      <c r="F761" s="47">
        <v>1128.0290199999999</v>
      </c>
      <c r="G761" s="47">
        <v>71.106070000000003</v>
      </c>
      <c r="H761" s="47">
        <v>1128.0290199999999</v>
      </c>
      <c r="I761" s="47">
        <v>-27.94397</v>
      </c>
    </row>
    <row r="762" spans="6:9" x14ac:dyDescent="0.25">
      <c r="F762" s="47">
        <v>1128.9932899999999</v>
      </c>
      <c r="G762" s="47">
        <v>71.212609999999998</v>
      </c>
      <c r="H762" s="47">
        <v>1128.9932899999999</v>
      </c>
      <c r="I762" s="47">
        <v>-27.444749999999999</v>
      </c>
    </row>
    <row r="763" spans="6:9" x14ac:dyDescent="0.25">
      <c r="F763" s="47">
        <v>1129.95757</v>
      </c>
      <c r="G763" s="47">
        <v>71.301370000000006</v>
      </c>
      <c r="H763" s="47">
        <v>1129.95757</v>
      </c>
      <c r="I763" s="47">
        <v>-26.963809999999999</v>
      </c>
    </row>
    <row r="764" spans="6:9" x14ac:dyDescent="0.25">
      <c r="F764" s="47">
        <v>1130.9218499999999</v>
      </c>
      <c r="G764" s="47">
        <v>71.371399999999994</v>
      </c>
      <c r="H764" s="47">
        <v>1130.9218499999999</v>
      </c>
      <c r="I764" s="47">
        <v>-26.499030000000001</v>
      </c>
    </row>
    <row r="765" spans="6:9" x14ac:dyDescent="0.25">
      <c r="F765" s="47">
        <v>1131.8861199999999</v>
      </c>
      <c r="G765" s="47">
        <v>71.423860000000005</v>
      </c>
      <c r="H765" s="47">
        <v>1131.8861199999999</v>
      </c>
      <c r="I765" s="47">
        <v>-26.047930000000001</v>
      </c>
    </row>
    <row r="766" spans="6:9" x14ac:dyDescent="0.25">
      <c r="F766" s="47">
        <v>1132.8504</v>
      </c>
      <c r="G766" s="47">
        <v>71.462000000000003</v>
      </c>
      <c r="H766" s="47">
        <v>1132.8504</v>
      </c>
      <c r="I766" s="47">
        <v>-25.608250000000002</v>
      </c>
    </row>
    <row r="767" spans="6:9" x14ac:dyDescent="0.25">
      <c r="F767" s="47">
        <v>1133.81468</v>
      </c>
      <c r="G767" s="47">
        <v>71.490369999999999</v>
      </c>
      <c r="H767" s="47">
        <v>1133.81468</v>
      </c>
      <c r="I767" s="47">
        <v>-25.17811</v>
      </c>
    </row>
    <row r="768" spans="6:9" x14ac:dyDescent="0.25">
      <c r="F768" s="47">
        <v>1134.7789499999999</v>
      </c>
      <c r="G768" s="47">
        <v>71.513540000000006</v>
      </c>
      <c r="H768" s="47">
        <v>1134.7789499999999</v>
      </c>
      <c r="I768" s="47">
        <v>-24.755739999999999</v>
      </c>
    </row>
    <row r="769" spans="6:9" x14ac:dyDescent="0.25">
      <c r="F769" s="47">
        <v>1135.74323</v>
      </c>
      <c r="G769" s="47">
        <v>71.534859999999995</v>
      </c>
      <c r="H769" s="47">
        <v>1135.74323</v>
      </c>
      <c r="I769" s="47">
        <v>-24.339200000000002</v>
      </c>
    </row>
    <row r="770" spans="6:9" x14ac:dyDescent="0.25">
      <c r="F770" s="47">
        <v>1136.70751</v>
      </c>
      <c r="G770" s="47">
        <v>71.555909999999997</v>
      </c>
      <c r="H770" s="47">
        <v>1136.70751</v>
      </c>
      <c r="I770" s="47">
        <v>-23.926069999999999</v>
      </c>
    </row>
    <row r="771" spans="6:9" x14ac:dyDescent="0.25">
      <c r="F771" s="47">
        <v>1137.6717799999999</v>
      </c>
      <c r="G771" s="47">
        <v>71.576589999999996</v>
      </c>
      <c r="H771" s="47">
        <v>1137.6717799999999</v>
      </c>
      <c r="I771" s="47">
        <v>-23.513580000000001</v>
      </c>
    </row>
    <row r="772" spans="6:9" x14ac:dyDescent="0.25">
      <c r="F772" s="47">
        <v>1138.63606</v>
      </c>
      <c r="G772" s="47">
        <v>71.595820000000003</v>
      </c>
      <c r="H772" s="47">
        <v>1138.63606</v>
      </c>
      <c r="I772" s="47">
        <v>-23.09872</v>
      </c>
    </row>
    <row r="773" spans="6:9" x14ac:dyDescent="0.25">
      <c r="F773" s="47">
        <v>1139.60034</v>
      </c>
      <c r="G773" s="47">
        <v>71.612449999999995</v>
      </c>
      <c r="H773" s="47">
        <v>1139.60034</v>
      </c>
      <c r="I773" s="47">
        <v>-22.6783</v>
      </c>
    </row>
    <row r="774" spans="6:9" x14ac:dyDescent="0.25">
      <c r="F774" s="47">
        <v>1140.5646099999999</v>
      </c>
      <c r="G774" s="47">
        <v>71.625780000000006</v>
      </c>
      <c r="H774" s="47">
        <v>1140.5646099999999</v>
      </c>
      <c r="I774" s="47">
        <v>-22.248709999999999</v>
      </c>
    </row>
    <row r="775" spans="6:9" x14ac:dyDescent="0.25">
      <c r="F775" s="47">
        <v>1141.52889</v>
      </c>
      <c r="G775" s="47">
        <v>71.635720000000006</v>
      </c>
      <c r="H775" s="47">
        <v>1141.52889</v>
      </c>
      <c r="I775" s="47">
        <v>-21.805689999999998</v>
      </c>
    </row>
    <row r="776" spans="6:9" x14ac:dyDescent="0.25">
      <c r="F776" s="47">
        <v>1142.49317</v>
      </c>
      <c r="G776" s="47">
        <v>71.642470000000003</v>
      </c>
      <c r="H776" s="47">
        <v>1142.49317</v>
      </c>
      <c r="I776" s="47">
        <v>-21.34413</v>
      </c>
    </row>
    <row r="777" spans="6:9" x14ac:dyDescent="0.25">
      <c r="F777" s="47">
        <v>1143.4574500000001</v>
      </c>
      <c r="G777" s="47">
        <v>71.646140000000003</v>
      </c>
      <c r="H777" s="47">
        <v>1143.4574500000001</v>
      </c>
      <c r="I777" s="47">
        <v>-20.858309999999999</v>
      </c>
    </row>
    <row r="778" spans="6:9" x14ac:dyDescent="0.25">
      <c r="F778" s="47">
        <v>1144.4217200000001</v>
      </c>
      <c r="G778" s="47">
        <v>71.646619999999999</v>
      </c>
      <c r="H778" s="47">
        <v>1144.4217200000001</v>
      </c>
      <c r="I778" s="47">
        <v>-20.342500000000001</v>
      </c>
    </row>
    <row r="779" spans="6:9" x14ac:dyDescent="0.25">
      <c r="F779" s="47">
        <v>1145.386</v>
      </c>
      <c r="G779" s="47">
        <v>71.643829999999994</v>
      </c>
      <c r="H779" s="47">
        <v>1145.386</v>
      </c>
      <c r="I779" s="47">
        <v>-19.791689999999999</v>
      </c>
    </row>
    <row r="780" spans="6:9" x14ac:dyDescent="0.25">
      <c r="F780" s="47">
        <v>1146.3502800000001</v>
      </c>
      <c r="G780" s="47">
        <v>71.638229999999993</v>
      </c>
      <c r="H780" s="47">
        <v>1146.3502800000001</v>
      </c>
      <c r="I780" s="47">
        <v>-19.202120000000001</v>
      </c>
    </row>
    <row r="781" spans="6:9" x14ac:dyDescent="0.25">
      <c r="F781" s="47">
        <v>1147.3145500000001</v>
      </c>
      <c r="G781" s="47">
        <v>71.631270000000001</v>
      </c>
      <c r="H781" s="47">
        <v>1147.3145500000001</v>
      </c>
      <c r="I781" s="47">
        <v>-18.571560000000002</v>
      </c>
    </row>
    <row r="782" spans="6:9" x14ac:dyDescent="0.25">
      <c r="F782" s="47">
        <v>1148.27883</v>
      </c>
      <c r="G782" s="47">
        <v>71.625309999999999</v>
      </c>
      <c r="H782" s="47">
        <v>1148.27883</v>
      </c>
      <c r="I782" s="47">
        <v>-17.899290000000001</v>
      </c>
    </row>
    <row r="783" spans="6:9" x14ac:dyDescent="0.25">
      <c r="F783" s="47">
        <v>1149.2431099999999</v>
      </c>
      <c r="G783" s="47">
        <v>71.622820000000004</v>
      </c>
      <c r="H783" s="47">
        <v>1149.2431099999999</v>
      </c>
      <c r="I783" s="47">
        <v>-17.186150000000001</v>
      </c>
    </row>
    <row r="784" spans="6:9" x14ac:dyDescent="0.25">
      <c r="F784" s="47">
        <v>1150.2073800000001</v>
      </c>
      <c r="G784" s="47">
        <v>71.625209999999996</v>
      </c>
      <c r="H784" s="47">
        <v>1150.2073800000001</v>
      </c>
      <c r="I784" s="47">
        <v>-16.434740000000001</v>
      </c>
    </row>
    <row r="785" spans="6:9" x14ac:dyDescent="0.25">
      <c r="F785" s="47">
        <v>1151.17166</v>
      </c>
      <c r="G785" s="47">
        <v>71.631839999999997</v>
      </c>
      <c r="H785" s="47">
        <v>1151.17166</v>
      </c>
      <c r="I785" s="47">
        <v>-15.64981</v>
      </c>
    </row>
    <row r="786" spans="6:9" x14ac:dyDescent="0.25">
      <c r="F786" s="47">
        <v>1152.1359399999999</v>
      </c>
      <c r="G786" s="47">
        <v>71.639790000000005</v>
      </c>
      <c r="H786" s="47">
        <v>1152.1359399999999</v>
      </c>
      <c r="I786" s="47">
        <v>-14.838480000000001</v>
      </c>
    </row>
    <row r="787" spans="6:9" x14ac:dyDescent="0.25">
      <c r="F787" s="47">
        <v>1153.1002100000001</v>
      </c>
      <c r="G787" s="47">
        <v>71.644549999999995</v>
      </c>
      <c r="H787" s="47">
        <v>1153.1002100000001</v>
      </c>
      <c r="I787" s="47">
        <v>-14.010009999999999</v>
      </c>
    </row>
    <row r="788" spans="6:9" x14ac:dyDescent="0.25">
      <c r="F788" s="47">
        <v>1154.06449</v>
      </c>
      <c r="G788" s="47">
        <v>71.641540000000006</v>
      </c>
      <c r="H788" s="47">
        <v>1154.06449</v>
      </c>
      <c r="I788" s="47">
        <v>-13.17501</v>
      </c>
    </row>
    <row r="789" spans="6:9" x14ac:dyDescent="0.25">
      <c r="F789" s="47">
        <v>1155.0287699999999</v>
      </c>
      <c r="G789" s="47">
        <v>71.627539999999996</v>
      </c>
      <c r="H789" s="47">
        <v>1155.0287699999999</v>
      </c>
      <c r="I789" s="47">
        <v>-12.34418</v>
      </c>
    </row>
    <row r="790" spans="6:9" x14ac:dyDescent="0.25">
      <c r="F790" s="47">
        <v>1155.9930400000001</v>
      </c>
      <c r="G790" s="47">
        <v>71.601659999999995</v>
      </c>
      <c r="H790" s="47">
        <v>1155.9930400000001</v>
      </c>
      <c r="I790" s="47">
        <v>-11.5274</v>
      </c>
    </row>
    <row r="791" spans="6:9" x14ac:dyDescent="0.25">
      <c r="F791" s="47">
        <v>1156.95732</v>
      </c>
      <c r="G791" s="47">
        <v>71.565259999999995</v>
      </c>
      <c r="H791" s="47">
        <v>1156.95732</v>
      </c>
      <c r="I791" s="47">
        <v>-10.73321</v>
      </c>
    </row>
    <row r="792" spans="6:9" x14ac:dyDescent="0.25">
      <c r="F792" s="47">
        <v>1157.9215999999999</v>
      </c>
      <c r="G792" s="47">
        <v>71.521190000000004</v>
      </c>
      <c r="H792" s="47">
        <v>1157.9215999999999</v>
      </c>
      <c r="I792" s="47">
        <v>-9.9690100000000008</v>
      </c>
    </row>
    <row r="793" spans="6:9" x14ac:dyDescent="0.25">
      <c r="F793" s="47">
        <v>1158.8858700000001</v>
      </c>
      <c r="G793" s="47">
        <v>71.472719999999995</v>
      </c>
      <c r="H793" s="47">
        <v>1158.8858700000001</v>
      </c>
      <c r="I793" s="47">
        <v>-9.2413699999999999</v>
      </c>
    </row>
    <row r="794" spans="6:9" x14ac:dyDescent="0.25">
      <c r="F794" s="47">
        <v>1159.85015</v>
      </c>
      <c r="G794" s="47">
        <v>71.422749999999994</v>
      </c>
      <c r="H794" s="47">
        <v>1159.85015</v>
      </c>
      <c r="I794" s="47">
        <v>-8.5562000000000005</v>
      </c>
    </row>
    <row r="795" spans="6:9" x14ac:dyDescent="0.25">
      <c r="F795" s="47">
        <v>1160.8144299999999</v>
      </c>
      <c r="G795" s="47">
        <v>71.373549999999994</v>
      </c>
      <c r="H795" s="47">
        <v>1160.8144299999999</v>
      </c>
      <c r="I795" s="47">
        <v>-7.9185400000000001</v>
      </c>
    </row>
    <row r="796" spans="6:9" x14ac:dyDescent="0.25">
      <c r="F796" s="47">
        <v>1161.7787000000001</v>
      </c>
      <c r="G796" s="47">
        <v>71.326880000000003</v>
      </c>
      <c r="H796" s="47">
        <v>1161.7787000000001</v>
      </c>
      <c r="I796" s="47">
        <v>-7.3320499999999997</v>
      </c>
    </row>
    <row r="797" spans="6:9" x14ac:dyDescent="0.25">
      <c r="F797" s="47">
        <v>1162.74298</v>
      </c>
      <c r="G797" s="47">
        <v>71.284270000000006</v>
      </c>
      <c r="H797" s="47">
        <v>1162.74298</v>
      </c>
      <c r="I797" s="47">
        <v>-6.7987399999999996</v>
      </c>
    </row>
    <row r="798" spans="6:9" x14ac:dyDescent="0.25">
      <c r="F798" s="47">
        <v>1163.7072599999999</v>
      </c>
      <c r="G798" s="47">
        <v>71.247</v>
      </c>
      <c r="H798" s="47">
        <v>1163.7072599999999</v>
      </c>
      <c r="I798" s="47">
        <v>-6.3191800000000002</v>
      </c>
    </row>
    <row r="799" spans="6:9" x14ac:dyDescent="0.25">
      <c r="F799" s="47">
        <v>1164.6715300000001</v>
      </c>
      <c r="G799" s="47">
        <v>71.215819999999994</v>
      </c>
      <c r="H799" s="47">
        <v>1164.6715300000001</v>
      </c>
      <c r="I799" s="47">
        <v>-5.8929099999999996</v>
      </c>
    </row>
    <row r="800" spans="6:9" x14ac:dyDescent="0.25">
      <c r="F800" s="47">
        <v>1165.63581</v>
      </c>
      <c r="G800" s="47">
        <v>71.190449999999998</v>
      </c>
      <c r="H800" s="47">
        <v>1165.63581</v>
      </c>
      <c r="I800" s="47">
        <v>-5.51891</v>
      </c>
    </row>
    <row r="801" spans="6:9" x14ac:dyDescent="0.25">
      <c r="F801" s="47">
        <v>1166.6000899999999</v>
      </c>
      <c r="G801" s="47">
        <v>71.169380000000004</v>
      </c>
      <c r="H801" s="47">
        <v>1166.6000899999999</v>
      </c>
      <c r="I801" s="47">
        <v>-5.1955299999999998</v>
      </c>
    </row>
    <row r="802" spans="6:9" x14ac:dyDescent="0.25">
      <c r="F802" s="47">
        <v>1167.5643700000001</v>
      </c>
      <c r="G802" s="47">
        <v>71.150199999999998</v>
      </c>
      <c r="H802" s="47">
        <v>1167.5643700000001</v>
      </c>
      <c r="I802" s="47">
        <v>-4.9199799999999998</v>
      </c>
    </row>
    <row r="803" spans="6:9" x14ac:dyDescent="0.25">
      <c r="F803" s="47">
        <v>1168.52864</v>
      </c>
      <c r="G803" s="47">
        <v>71.130399999999995</v>
      </c>
      <c r="H803" s="47">
        <v>1168.52864</v>
      </c>
      <c r="I803" s="47">
        <v>-4.6878099999999998</v>
      </c>
    </row>
    <row r="804" spans="6:9" x14ac:dyDescent="0.25">
      <c r="F804" s="47">
        <v>1169.4929199999999</v>
      </c>
      <c r="G804" s="47">
        <v>71.1083</v>
      </c>
      <c r="H804" s="47">
        <v>1169.4929199999999</v>
      </c>
      <c r="I804" s="47">
        <v>-4.4926899999999996</v>
      </c>
    </row>
    <row r="805" spans="6:9" x14ac:dyDescent="0.25">
      <c r="F805" s="47">
        <v>1170.4572000000001</v>
      </c>
      <c r="G805" s="47">
        <v>71.083820000000003</v>
      </c>
      <c r="H805" s="47">
        <v>1170.4572000000001</v>
      </c>
      <c r="I805" s="47">
        <v>-4.3269799999999998</v>
      </c>
    </row>
    <row r="806" spans="6:9" x14ac:dyDescent="0.25">
      <c r="F806" s="47">
        <v>1171.42147</v>
      </c>
      <c r="G806" s="47">
        <v>71.058499999999995</v>
      </c>
      <c r="H806" s="47">
        <v>1171.42147</v>
      </c>
      <c r="I806" s="47">
        <v>-4.1827800000000002</v>
      </c>
    </row>
    <row r="807" spans="6:9" x14ac:dyDescent="0.25">
      <c r="F807" s="47">
        <v>1172.3857499999999</v>
      </c>
      <c r="G807" s="47">
        <v>71.034999999999997</v>
      </c>
      <c r="H807" s="47">
        <v>1172.3857499999999</v>
      </c>
      <c r="I807" s="47">
        <v>-4.0529099999999998</v>
      </c>
    </row>
    <row r="808" spans="6:9" x14ac:dyDescent="0.25">
      <c r="F808" s="47">
        <v>1173.3500300000001</v>
      </c>
      <c r="G808" s="47">
        <v>71.016130000000004</v>
      </c>
      <c r="H808" s="47">
        <v>1173.3500300000001</v>
      </c>
      <c r="I808" s="47">
        <v>-3.9315099999999998</v>
      </c>
    </row>
    <row r="809" spans="6:9" x14ac:dyDescent="0.25">
      <c r="F809" s="47">
        <v>1174.3143</v>
      </c>
      <c r="G809" s="47">
        <v>71.004050000000007</v>
      </c>
      <c r="H809" s="47">
        <v>1174.3143</v>
      </c>
      <c r="I809" s="47">
        <v>-3.8138700000000001</v>
      </c>
    </row>
    <row r="810" spans="6:9" x14ac:dyDescent="0.25">
      <c r="F810" s="47">
        <v>1175.2785799999999</v>
      </c>
      <c r="G810" s="47">
        <v>70.999700000000004</v>
      </c>
      <c r="H810" s="47">
        <v>1175.2785799999999</v>
      </c>
      <c r="I810" s="47">
        <v>-3.6959900000000001</v>
      </c>
    </row>
    <row r="811" spans="6:9" x14ac:dyDescent="0.25">
      <c r="F811" s="47">
        <v>1176.2428600000001</v>
      </c>
      <c r="G811" s="47">
        <v>71.002669999999995</v>
      </c>
      <c r="H811" s="47">
        <v>1176.2428600000001</v>
      </c>
      <c r="I811" s="47">
        <v>-3.57402</v>
      </c>
    </row>
    <row r="812" spans="6:9" x14ac:dyDescent="0.25">
      <c r="F812" s="47">
        <v>1177.20713</v>
      </c>
      <c r="G812" s="47">
        <v>71.011430000000004</v>
      </c>
      <c r="H812" s="47">
        <v>1177.20713</v>
      </c>
      <c r="I812" s="47">
        <v>-3.4442300000000001</v>
      </c>
    </row>
    <row r="813" spans="6:9" x14ac:dyDescent="0.25">
      <c r="F813" s="47">
        <v>1178.1714099999999</v>
      </c>
      <c r="G813" s="47">
        <v>71.023700000000005</v>
      </c>
      <c r="H813" s="47">
        <v>1178.1714099999999</v>
      </c>
      <c r="I813" s="47">
        <v>-3.3032300000000001</v>
      </c>
    </row>
    <row r="814" spans="6:9" x14ac:dyDescent="0.25">
      <c r="F814" s="47">
        <v>1179.1356900000001</v>
      </c>
      <c r="G814" s="47">
        <v>71.036860000000004</v>
      </c>
      <c r="H814" s="47">
        <v>1179.1356900000001</v>
      </c>
      <c r="I814" s="47">
        <v>-3.1484299999999998</v>
      </c>
    </row>
    <row r="815" spans="6:9" x14ac:dyDescent="0.25">
      <c r="F815" s="47">
        <v>1180.09997</v>
      </c>
      <c r="G815" s="47">
        <v>71.048559999999995</v>
      </c>
      <c r="H815" s="47">
        <v>1180.09997</v>
      </c>
      <c r="I815" s="47">
        <v>-2.9785200000000001</v>
      </c>
    </row>
    <row r="816" spans="6:9" x14ac:dyDescent="0.25">
      <c r="F816" s="47">
        <v>1181.0642399999999</v>
      </c>
      <c r="G816" s="47">
        <v>71.057239999999993</v>
      </c>
      <c r="H816" s="47">
        <v>1181.0642399999999</v>
      </c>
      <c r="I816" s="47">
        <v>-2.7936200000000002</v>
      </c>
    </row>
    <row r="817" spans="6:9" x14ac:dyDescent="0.25">
      <c r="F817" s="47">
        <v>1182.0285200000001</v>
      </c>
      <c r="G817" s="47">
        <v>71.062690000000003</v>
      </c>
      <c r="H817" s="47">
        <v>1182.0285200000001</v>
      </c>
      <c r="I817" s="47">
        <v>-2.59524</v>
      </c>
    </row>
    <row r="818" spans="6:9" x14ac:dyDescent="0.25">
      <c r="F818" s="47">
        <v>1182.99279</v>
      </c>
      <c r="G818" s="47">
        <v>71.066159999999996</v>
      </c>
      <c r="H818" s="47">
        <v>1182.99279</v>
      </c>
      <c r="I818" s="47">
        <v>-2.3860000000000001</v>
      </c>
    </row>
    <row r="819" spans="6:9" x14ac:dyDescent="0.25">
      <c r="F819" s="47">
        <v>1183.9570699999999</v>
      </c>
      <c r="G819" s="47">
        <v>71.069980000000001</v>
      </c>
      <c r="H819" s="47">
        <v>1183.9570699999999</v>
      </c>
      <c r="I819" s="47">
        <v>-2.1693099999999998</v>
      </c>
    </row>
    <row r="820" spans="6:9" x14ac:dyDescent="0.25">
      <c r="F820" s="47">
        <v>1184.9213500000001</v>
      </c>
      <c r="G820" s="47">
        <v>71.076610000000002</v>
      </c>
      <c r="H820" s="47">
        <v>1184.9213500000001</v>
      </c>
      <c r="I820" s="47">
        <v>-1.94896</v>
      </c>
    </row>
    <row r="821" spans="6:9" x14ac:dyDescent="0.25">
      <c r="F821" s="47">
        <v>1185.88563</v>
      </c>
      <c r="G821" s="47">
        <v>71.087429999999998</v>
      </c>
      <c r="H821" s="47">
        <v>1185.88563</v>
      </c>
      <c r="I821" s="47">
        <v>-1.72872</v>
      </c>
    </row>
    <row r="822" spans="6:9" x14ac:dyDescent="0.25">
      <c r="F822" s="47">
        <v>1186.8498999999999</v>
      </c>
      <c r="G822" s="47">
        <v>71.101820000000004</v>
      </c>
      <c r="H822" s="47">
        <v>1186.8498999999999</v>
      </c>
      <c r="I822" s="47">
        <v>-1.51207</v>
      </c>
    </row>
    <row r="823" spans="6:9" x14ac:dyDescent="0.25">
      <c r="F823" s="47">
        <v>1187.8141800000001</v>
      </c>
      <c r="G823" s="47">
        <v>71.117019999999997</v>
      </c>
      <c r="H823" s="47">
        <v>1187.8141800000001</v>
      </c>
      <c r="I823" s="47">
        <v>-1.30203</v>
      </c>
    </row>
    <row r="824" spans="6:9" x14ac:dyDescent="0.25">
      <c r="F824" s="47">
        <v>1188.77846</v>
      </c>
      <c r="G824" s="47">
        <v>71.128810000000001</v>
      </c>
      <c r="H824" s="47">
        <v>1188.77846</v>
      </c>
      <c r="I824" s="47">
        <v>-1.10128</v>
      </c>
    </row>
    <row r="825" spans="6:9" x14ac:dyDescent="0.25">
      <c r="F825" s="47">
        <v>1189.7427299999999</v>
      </c>
      <c r="G825" s="47">
        <v>71.132959999999997</v>
      </c>
      <c r="H825" s="47">
        <v>1189.7427299999999</v>
      </c>
      <c r="I825" s="47">
        <v>-0.91224000000000005</v>
      </c>
    </row>
    <row r="826" spans="6:9" x14ac:dyDescent="0.25">
      <c r="F826" s="47">
        <v>1190.7070100000001</v>
      </c>
      <c r="G826" s="47">
        <v>71.126679999999993</v>
      </c>
      <c r="H826" s="47">
        <v>1190.7070100000001</v>
      </c>
      <c r="I826" s="47">
        <v>-0.73717999999999995</v>
      </c>
    </row>
    <row r="827" spans="6:9" x14ac:dyDescent="0.25">
      <c r="F827" s="47">
        <v>1191.67129</v>
      </c>
      <c r="G827" s="47">
        <v>71.109660000000005</v>
      </c>
      <c r="H827" s="47">
        <v>1191.67129</v>
      </c>
      <c r="I827" s="47">
        <v>-0.57798000000000005</v>
      </c>
    </row>
    <row r="828" spans="6:9" x14ac:dyDescent="0.25">
      <c r="F828" s="47">
        <v>1192.6355599999999</v>
      </c>
      <c r="G828" s="47">
        <v>71.084059999999994</v>
      </c>
      <c r="H828" s="47">
        <v>1192.6355599999999</v>
      </c>
      <c r="I828" s="47">
        <v>-0.43563000000000002</v>
      </c>
    </row>
    <row r="829" spans="6:9" x14ac:dyDescent="0.25">
      <c r="F829" s="47">
        <v>1193.5998400000001</v>
      </c>
      <c r="G829" s="47">
        <v>71.053830000000005</v>
      </c>
      <c r="H829" s="47">
        <v>1193.5998400000001</v>
      </c>
      <c r="I829" s="47">
        <v>-0.30969000000000002</v>
      </c>
    </row>
    <row r="830" spans="6:9" x14ac:dyDescent="0.25">
      <c r="F830" s="47">
        <v>1194.56412</v>
      </c>
      <c r="G830" s="47">
        <v>71.023439999999994</v>
      </c>
      <c r="H830" s="47">
        <v>1194.56412</v>
      </c>
      <c r="I830" s="47">
        <v>-0.19794999999999999</v>
      </c>
    </row>
    <row r="831" spans="6:9" x14ac:dyDescent="0.25">
      <c r="F831" s="47">
        <v>1195.5283899999999</v>
      </c>
      <c r="G831" s="47">
        <v>70.996809999999996</v>
      </c>
      <c r="H831" s="47">
        <v>1195.5283899999999</v>
      </c>
      <c r="I831" s="47">
        <v>-9.6659999999999996E-2</v>
      </c>
    </row>
    <row r="832" spans="6:9" x14ac:dyDescent="0.25">
      <c r="F832" s="47">
        <v>1196.4926700000001</v>
      </c>
      <c r="G832" s="47">
        <v>70.976569999999995</v>
      </c>
      <c r="H832" s="47">
        <v>1196.4926700000001</v>
      </c>
      <c r="I832" s="47">
        <v>-1.2099999999999999E-3</v>
      </c>
    </row>
    <row r="833" spans="6:9" x14ac:dyDescent="0.25">
      <c r="F833" s="47">
        <v>1197.45695</v>
      </c>
      <c r="G833" s="47">
        <v>70.963949999999997</v>
      </c>
      <c r="H833" s="47">
        <v>1197.45695</v>
      </c>
      <c r="I833" s="47">
        <v>9.2840000000000006E-2</v>
      </c>
    </row>
    <row r="834" spans="6:9" x14ac:dyDescent="0.25">
      <c r="F834" s="47">
        <v>1198.4212299999999</v>
      </c>
      <c r="G834" s="47">
        <v>70.958969999999994</v>
      </c>
      <c r="H834" s="47">
        <v>1198.4212299999999</v>
      </c>
      <c r="I834" s="47">
        <v>0.18872</v>
      </c>
    </row>
    <row r="835" spans="6:9" x14ac:dyDescent="0.25">
      <c r="F835" s="47">
        <v>1199.3855000000001</v>
      </c>
      <c r="G835" s="47">
        <v>70.960549999999998</v>
      </c>
      <c r="H835" s="47">
        <v>1199.3855000000001</v>
      </c>
      <c r="I835" s="47">
        <v>0.28783999999999998</v>
      </c>
    </row>
    <row r="836" spans="6:9" x14ac:dyDescent="0.25">
      <c r="F836" s="47">
        <v>1200.34978</v>
      </c>
      <c r="G836" s="47">
        <v>70.966639999999998</v>
      </c>
      <c r="H836" s="47">
        <v>1200.34978</v>
      </c>
      <c r="I836" s="47">
        <v>0.38963999999999999</v>
      </c>
    </row>
    <row r="837" spans="6:9" x14ac:dyDescent="0.25">
      <c r="F837" s="47">
        <v>1201.3140599999999</v>
      </c>
      <c r="G837" s="47">
        <v>70.974220000000003</v>
      </c>
      <c r="H837" s="47">
        <v>1201.3140599999999</v>
      </c>
      <c r="I837" s="47">
        <v>0.49203999999999998</v>
      </c>
    </row>
    <row r="838" spans="6:9" x14ac:dyDescent="0.25">
      <c r="F838" s="47">
        <v>1202.2783300000001</v>
      </c>
      <c r="G838" s="47">
        <v>70.979669999999999</v>
      </c>
      <c r="H838" s="47">
        <v>1202.2783300000001</v>
      </c>
      <c r="I838" s="47">
        <v>0.59216000000000002</v>
      </c>
    </row>
    <row r="839" spans="6:9" x14ac:dyDescent="0.25">
      <c r="F839" s="47">
        <v>1203.24261</v>
      </c>
      <c r="G839" s="47">
        <v>70.979349999999997</v>
      </c>
      <c r="H839" s="47">
        <v>1203.24261</v>
      </c>
      <c r="I839" s="47">
        <v>0.68715999999999999</v>
      </c>
    </row>
    <row r="840" spans="6:9" x14ac:dyDescent="0.25">
      <c r="F840" s="47">
        <v>1204.2068899999999</v>
      </c>
      <c r="G840" s="47">
        <v>70.970489999999998</v>
      </c>
      <c r="H840" s="47">
        <v>1204.2068899999999</v>
      </c>
      <c r="I840" s="47">
        <v>0.77493000000000001</v>
      </c>
    </row>
    <row r="841" spans="6:9" x14ac:dyDescent="0.25">
      <c r="F841" s="47">
        <v>1205.1711600000001</v>
      </c>
      <c r="G841" s="47">
        <v>70.952089999999998</v>
      </c>
      <c r="H841" s="47">
        <v>1205.1711600000001</v>
      </c>
      <c r="I841" s="47">
        <v>0.85451999999999995</v>
      </c>
    </row>
    <row r="842" spans="6:9" x14ac:dyDescent="0.25">
      <c r="F842" s="47">
        <v>1206.13544</v>
      </c>
      <c r="G842" s="47">
        <v>70.925299999999993</v>
      </c>
      <c r="H842" s="47">
        <v>1206.13544</v>
      </c>
      <c r="I842" s="47">
        <v>0.92623</v>
      </c>
    </row>
    <row r="843" spans="6:9" x14ac:dyDescent="0.25">
      <c r="F843" s="47">
        <v>1207.0997199999999</v>
      </c>
      <c r="G843" s="47">
        <v>70.893339999999995</v>
      </c>
      <c r="H843" s="47">
        <v>1207.0997199999999</v>
      </c>
      <c r="I843" s="47">
        <v>0.99138999999999999</v>
      </c>
    </row>
    <row r="844" spans="6:9" x14ac:dyDescent="0.25">
      <c r="F844" s="47">
        <v>1208.0639900000001</v>
      </c>
      <c r="G844" s="47">
        <v>70.860659999999996</v>
      </c>
      <c r="H844" s="47">
        <v>1208.0639900000001</v>
      </c>
      <c r="I844" s="47">
        <v>1.05183</v>
      </c>
    </row>
    <row r="845" spans="6:9" x14ac:dyDescent="0.25">
      <c r="F845" s="47">
        <v>1209.02827</v>
      </c>
      <c r="G845" s="47">
        <v>70.831810000000004</v>
      </c>
      <c r="H845" s="47">
        <v>1209.02827</v>
      </c>
      <c r="I845" s="47">
        <v>1.10917</v>
      </c>
    </row>
    <row r="846" spans="6:9" x14ac:dyDescent="0.25">
      <c r="F846" s="47">
        <v>1209.9925499999999</v>
      </c>
      <c r="G846" s="47">
        <v>70.810019999999994</v>
      </c>
      <c r="H846" s="47">
        <v>1209.9925499999999</v>
      </c>
      <c r="I846" s="47">
        <v>1.1641600000000001</v>
      </c>
    </row>
    <row r="847" spans="6:9" x14ac:dyDescent="0.25">
      <c r="F847" s="47">
        <v>1210.9568200000001</v>
      </c>
      <c r="G847" s="47">
        <v>70.796239999999997</v>
      </c>
      <c r="H847" s="47">
        <v>1210.9568200000001</v>
      </c>
      <c r="I847" s="47">
        <v>1.2162599999999999</v>
      </c>
    </row>
    <row r="848" spans="6:9" x14ac:dyDescent="0.25">
      <c r="F848" s="47">
        <v>1211.9211</v>
      </c>
      <c r="G848" s="47">
        <v>70.788920000000005</v>
      </c>
      <c r="H848" s="47">
        <v>1211.9211</v>
      </c>
      <c r="I848" s="47">
        <v>1.2637400000000001</v>
      </c>
    </row>
    <row r="849" spans="6:9" x14ac:dyDescent="0.25">
      <c r="F849" s="47">
        <v>1212.8853799999999</v>
      </c>
      <c r="G849" s="47">
        <v>70.784710000000004</v>
      </c>
      <c r="H849" s="47">
        <v>1212.8853799999999</v>
      </c>
      <c r="I849" s="47">
        <v>1.27</v>
      </c>
    </row>
    <row r="850" spans="6:9" x14ac:dyDescent="0.25">
      <c r="F850" s="47">
        <v>1213.8496500000001</v>
      </c>
      <c r="G850" s="47">
        <v>70.779859999999999</v>
      </c>
      <c r="H850" s="47">
        <v>1213.8496500000001</v>
      </c>
      <c r="I850" s="47">
        <v>1.2433399999999999</v>
      </c>
    </row>
    <row r="851" spans="6:9" x14ac:dyDescent="0.25">
      <c r="F851" s="47">
        <v>1214.81393</v>
      </c>
      <c r="G851" s="47">
        <v>70.771600000000007</v>
      </c>
      <c r="H851" s="47">
        <v>1214.81393</v>
      </c>
      <c r="I851" s="47">
        <v>1.2068300000000001</v>
      </c>
    </row>
    <row r="852" spans="6:9" x14ac:dyDescent="0.25">
      <c r="F852" s="47">
        <v>1215.7782099999999</v>
      </c>
      <c r="G852" s="47">
        <v>70.758840000000006</v>
      </c>
      <c r="H852" s="47">
        <v>1215.7782099999999</v>
      </c>
      <c r="I852" s="47">
        <v>1.1601999999999999</v>
      </c>
    </row>
    <row r="853" spans="6:9" x14ac:dyDescent="0.25">
      <c r="F853" s="47">
        <v>1216.7424900000001</v>
      </c>
      <c r="G853" s="47">
        <v>70.741739999999993</v>
      </c>
      <c r="H853" s="47">
        <v>1216.7424900000001</v>
      </c>
      <c r="I853" s="47">
        <v>1.1033599999999999</v>
      </c>
    </row>
    <row r="854" spans="6:9" x14ac:dyDescent="0.25">
      <c r="F854" s="47">
        <v>1217.70676</v>
      </c>
      <c r="G854" s="47">
        <v>70.720609999999994</v>
      </c>
      <c r="H854" s="47">
        <v>1217.70676</v>
      </c>
      <c r="I854" s="47">
        <v>1.0357099999999999</v>
      </c>
    </row>
    <row r="855" spans="6:9" x14ac:dyDescent="0.25">
      <c r="F855" s="47">
        <v>1218.6710399999999</v>
      </c>
      <c r="G855" s="47">
        <v>70.694850000000002</v>
      </c>
      <c r="H855" s="47">
        <v>1218.6710399999999</v>
      </c>
      <c r="I855" s="47">
        <v>0.95591999999999999</v>
      </c>
    </row>
    <row r="856" spans="6:9" x14ac:dyDescent="0.25">
      <c r="F856" s="47">
        <v>1219.6353200000001</v>
      </c>
      <c r="G856" s="47">
        <v>70.662819999999996</v>
      </c>
      <c r="H856" s="47">
        <v>1219.6353200000001</v>
      </c>
      <c r="I856" s="47">
        <v>0.86238000000000004</v>
      </c>
    </row>
    <row r="857" spans="6:9" x14ac:dyDescent="0.25">
      <c r="F857" s="47">
        <v>1220.59959</v>
      </c>
      <c r="G857" s="47">
        <v>70.622870000000006</v>
      </c>
      <c r="H857" s="47">
        <v>1220.59959</v>
      </c>
      <c r="I857" s="47">
        <v>0.75405</v>
      </c>
    </row>
    <row r="858" spans="6:9" x14ac:dyDescent="0.25">
      <c r="F858" s="47">
        <v>1221.56387</v>
      </c>
      <c r="G858" s="47">
        <v>70.574740000000006</v>
      </c>
      <c r="H858" s="47">
        <v>1221.56387</v>
      </c>
      <c r="I858" s="47">
        <v>0.63097000000000003</v>
      </c>
    </row>
    <row r="859" spans="6:9" x14ac:dyDescent="0.25">
      <c r="F859" s="47">
        <v>1222.5281500000001</v>
      </c>
      <c r="G859" s="47">
        <v>70.520470000000003</v>
      </c>
      <c r="H859" s="47">
        <v>1222.5281500000001</v>
      </c>
      <c r="I859" s="47">
        <v>0.49374000000000001</v>
      </c>
    </row>
    <row r="860" spans="6:9" x14ac:dyDescent="0.25">
      <c r="F860" s="47">
        <v>1223.49242</v>
      </c>
      <c r="G860" s="47">
        <v>70.463980000000006</v>
      </c>
      <c r="H860" s="47">
        <v>1223.49242</v>
      </c>
      <c r="I860" s="47">
        <v>0.34209000000000001</v>
      </c>
    </row>
    <row r="861" spans="6:9" x14ac:dyDescent="0.25">
      <c r="F861" s="47">
        <v>1224.4567</v>
      </c>
      <c r="G861" s="47">
        <v>70.409329999999997</v>
      </c>
      <c r="H861" s="47">
        <v>1224.4567</v>
      </c>
      <c r="I861" s="47">
        <v>0.17318</v>
      </c>
    </row>
    <row r="862" spans="6:9" x14ac:dyDescent="0.25">
      <c r="F862" s="47">
        <v>1225.4209800000001</v>
      </c>
      <c r="G862" s="47">
        <v>70.358739999999997</v>
      </c>
      <c r="H862" s="47">
        <v>1225.4209800000001</v>
      </c>
      <c r="I862" s="47">
        <v>-1.917E-2</v>
      </c>
    </row>
    <row r="863" spans="6:9" x14ac:dyDescent="0.25">
      <c r="F863" s="47">
        <v>1226.38525</v>
      </c>
      <c r="G863" s="47">
        <v>70.311530000000005</v>
      </c>
      <c r="H863" s="47">
        <v>1226.38525</v>
      </c>
      <c r="I863" s="47">
        <v>-0.24357999999999999</v>
      </c>
    </row>
    <row r="864" spans="6:9" x14ac:dyDescent="0.25">
      <c r="F864" s="47">
        <v>1227.34953</v>
      </c>
      <c r="G864" s="47">
        <v>70.264520000000005</v>
      </c>
      <c r="H864" s="47">
        <v>1227.34953</v>
      </c>
      <c r="I864" s="47">
        <v>-0.50868999999999998</v>
      </c>
    </row>
    <row r="865" spans="6:9" x14ac:dyDescent="0.25">
      <c r="F865" s="47">
        <v>1228.3138100000001</v>
      </c>
      <c r="G865" s="47">
        <v>70.213899999999995</v>
      </c>
      <c r="H865" s="47">
        <v>1228.3138100000001</v>
      </c>
      <c r="I865" s="47">
        <v>-0.82011999999999996</v>
      </c>
    </row>
    <row r="866" spans="6:9" x14ac:dyDescent="0.25">
      <c r="F866" s="47">
        <v>1229.27808</v>
      </c>
      <c r="G866" s="47">
        <v>70.157319999999999</v>
      </c>
      <c r="H866" s="47">
        <v>1229.27808</v>
      </c>
      <c r="I866" s="47">
        <v>-1.17805</v>
      </c>
    </row>
    <row r="867" spans="6:9" x14ac:dyDescent="0.25">
      <c r="F867" s="47">
        <v>1230.24236</v>
      </c>
      <c r="G867" s="47">
        <v>70.095169999999996</v>
      </c>
      <c r="H867" s="47">
        <v>1230.24236</v>
      </c>
      <c r="I867" s="47">
        <v>-1.5766199999999999</v>
      </c>
    </row>
    <row r="868" spans="6:9" x14ac:dyDescent="0.25">
      <c r="F868" s="47">
        <v>1231.2066400000001</v>
      </c>
      <c r="G868" s="47">
        <v>70.030600000000007</v>
      </c>
      <c r="H868" s="47">
        <v>1231.2066400000001</v>
      </c>
      <c r="I868" s="47">
        <v>-2.0053399999999999</v>
      </c>
    </row>
    <row r="869" spans="6:9" x14ac:dyDescent="0.25">
      <c r="F869" s="47">
        <v>1232.17091</v>
      </c>
      <c r="G869" s="47">
        <v>69.968369999999993</v>
      </c>
      <c r="H869" s="47">
        <v>1232.17091</v>
      </c>
      <c r="I869" s="47">
        <v>-2.4519199999999999</v>
      </c>
    </row>
    <row r="870" spans="6:9" x14ac:dyDescent="0.25">
      <c r="F870" s="47">
        <v>1233.13519</v>
      </c>
      <c r="G870" s="47">
        <v>69.913390000000007</v>
      </c>
      <c r="H870" s="47">
        <v>1233.13519</v>
      </c>
      <c r="I870" s="47">
        <v>-2.9055599999999999</v>
      </c>
    </row>
    <row r="871" spans="6:9" x14ac:dyDescent="0.25">
      <c r="F871" s="47">
        <v>1234.0994700000001</v>
      </c>
      <c r="G871" s="47">
        <v>69.869550000000004</v>
      </c>
      <c r="H871" s="47">
        <v>1234.0994700000001</v>
      </c>
      <c r="I871" s="47">
        <v>-3.3595000000000002</v>
      </c>
    </row>
    <row r="872" spans="6:9" x14ac:dyDescent="0.25">
      <c r="F872" s="47">
        <v>1235.0637400000001</v>
      </c>
      <c r="G872" s="47">
        <v>69.839079999999996</v>
      </c>
      <c r="H872" s="47">
        <v>1235.0637400000001</v>
      </c>
      <c r="I872" s="47">
        <v>-3.8119900000000002</v>
      </c>
    </row>
    <row r="873" spans="6:9" x14ac:dyDescent="0.25">
      <c r="F873" s="47">
        <v>1236.02802</v>
      </c>
      <c r="G873" s="47">
        <v>69.822310000000002</v>
      </c>
      <c r="H873" s="47">
        <v>1236.02802</v>
      </c>
      <c r="I873" s="47">
        <v>-4.26539</v>
      </c>
    </row>
    <row r="874" spans="6:9" x14ac:dyDescent="0.25">
      <c r="F874" s="47">
        <v>1236.9922999999999</v>
      </c>
      <c r="G874" s="47">
        <v>69.817509999999999</v>
      </c>
      <c r="H874" s="47">
        <v>1236.9922999999999</v>
      </c>
      <c r="I874" s="47">
        <v>-4.7239500000000003</v>
      </c>
    </row>
    <row r="875" spans="6:9" x14ac:dyDescent="0.25">
      <c r="F875" s="47">
        <v>1237.9565700000001</v>
      </c>
      <c r="G875" s="47">
        <v>69.820849999999993</v>
      </c>
      <c r="H875" s="47">
        <v>1237.9565700000001</v>
      </c>
      <c r="I875" s="47">
        <v>-5.19102</v>
      </c>
    </row>
    <row r="876" spans="6:9" x14ac:dyDescent="0.25">
      <c r="F876" s="47">
        <v>1238.92085</v>
      </c>
      <c r="G876" s="47">
        <v>69.826610000000002</v>
      </c>
      <c r="H876" s="47">
        <v>1238.92085</v>
      </c>
      <c r="I876" s="47">
        <v>-5.6669799999999997</v>
      </c>
    </row>
    <row r="877" spans="6:9" x14ac:dyDescent="0.25">
      <c r="F877" s="47">
        <v>1239.8851299999999</v>
      </c>
      <c r="G877" s="47">
        <v>69.827960000000004</v>
      </c>
      <c r="H877" s="47">
        <v>1239.8851299999999</v>
      </c>
      <c r="I877" s="47">
        <v>-6.1485900000000004</v>
      </c>
    </row>
    <row r="878" spans="6:9" x14ac:dyDescent="0.25">
      <c r="F878" s="47">
        <v>1240.84941</v>
      </c>
      <c r="G878" s="47">
        <v>69.818330000000003</v>
      </c>
      <c r="H878" s="47">
        <v>1240.84941</v>
      </c>
      <c r="I878" s="47">
        <v>-6.6298500000000002</v>
      </c>
    </row>
    <row r="879" spans="6:9" x14ac:dyDescent="0.25">
      <c r="F879" s="47">
        <v>1241.81368</v>
      </c>
      <c r="G879" s="47">
        <v>69.793009999999995</v>
      </c>
      <c r="H879" s="47">
        <v>1241.81368</v>
      </c>
      <c r="I879" s="47">
        <v>-7.1036299999999999</v>
      </c>
    </row>
    <row r="880" spans="6:9" x14ac:dyDescent="0.25">
      <c r="F880" s="47">
        <v>1242.7779599999999</v>
      </c>
      <c r="G880" s="47">
        <v>69.750249999999994</v>
      </c>
      <c r="H880" s="47">
        <v>1242.7779599999999</v>
      </c>
      <c r="I880" s="47">
        <v>-7.5630100000000002</v>
      </c>
    </row>
    <row r="881" spans="6:9" x14ac:dyDescent="0.25">
      <c r="F881" s="47">
        <v>1243.74224</v>
      </c>
      <c r="G881" s="47">
        <v>69.691419999999994</v>
      </c>
      <c r="H881" s="47">
        <v>1243.74224</v>
      </c>
      <c r="I881" s="47">
        <v>-8.0014900000000004</v>
      </c>
    </row>
    <row r="882" spans="6:9" x14ac:dyDescent="0.25">
      <c r="F882" s="47">
        <v>1244.70651</v>
      </c>
      <c r="G882" s="47">
        <v>69.62003</v>
      </c>
      <c r="H882" s="47">
        <v>1244.70651</v>
      </c>
      <c r="I882" s="47">
        <v>-8.4121699999999997</v>
      </c>
    </row>
    <row r="883" spans="6:9" x14ac:dyDescent="0.25">
      <c r="F883" s="47">
        <v>1245.6707899999999</v>
      </c>
      <c r="G883" s="47">
        <v>69.540149999999997</v>
      </c>
      <c r="H883" s="47">
        <v>1245.6707899999999</v>
      </c>
      <c r="I883" s="47">
        <v>-8.7865000000000002</v>
      </c>
    </row>
    <row r="884" spans="6:9" x14ac:dyDescent="0.25">
      <c r="F884" s="47">
        <v>1246.63507</v>
      </c>
      <c r="G884" s="47">
        <v>69.455089999999998</v>
      </c>
      <c r="H884" s="47">
        <v>1246.63507</v>
      </c>
      <c r="I884" s="47">
        <v>-9.1137200000000007</v>
      </c>
    </row>
    <row r="885" spans="6:9" x14ac:dyDescent="0.25">
      <c r="F885" s="47">
        <v>1247.59934</v>
      </c>
      <c r="G885" s="47">
        <v>69.367000000000004</v>
      </c>
      <c r="H885" s="47">
        <v>1247.59934</v>
      </c>
      <c r="I885" s="47">
        <v>-9.3814799999999998</v>
      </c>
    </row>
    <row r="886" spans="6:9" x14ac:dyDescent="0.25">
      <c r="F886" s="47">
        <v>1248.5636199999999</v>
      </c>
      <c r="G886" s="47">
        <v>69.277439999999999</v>
      </c>
      <c r="H886" s="47">
        <v>1248.5636199999999</v>
      </c>
      <c r="I886" s="47">
        <v>-9.5775400000000008</v>
      </c>
    </row>
    <row r="887" spans="6:9" x14ac:dyDescent="0.25">
      <c r="F887" s="47">
        <v>1249.5279</v>
      </c>
      <c r="G887" s="47">
        <v>69.188239999999993</v>
      </c>
      <c r="H887" s="47">
        <v>1249.5279</v>
      </c>
      <c r="I887" s="47">
        <v>-9.6919199999999996</v>
      </c>
    </row>
    <row r="888" spans="6:9" x14ac:dyDescent="0.25">
      <c r="F888" s="47">
        <v>1250.49217</v>
      </c>
      <c r="G888" s="47">
        <v>69.102099999999993</v>
      </c>
      <c r="H888" s="47">
        <v>1250.49217</v>
      </c>
      <c r="I888" s="47">
        <v>-9.7186500000000002</v>
      </c>
    </row>
    <row r="889" spans="6:9" x14ac:dyDescent="0.25">
      <c r="F889" s="47">
        <v>1251.4564499999999</v>
      </c>
      <c r="G889" s="47">
        <v>69.022149999999996</v>
      </c>
      <c r="H889" s="47">
        <v>1251.4564499999999</v>
      </c>
      <c r="I889" s="47">
        <v>-9.6565700000000003</v>
      </c>
    </row>
    <row r="890" spans="6:9" x14ac:dyDescent="0.25">
      <c r="F890" s="47">
        <v>1252.42073</v>
      </c>
      <c r="G890" s="47">
        <v>68.950900000000004</v>
      </c>
      <c r="H890" s="47">
        <v>1252.42073</v>
      </c>
      <c r="I890" s="47">
        <v>-9.5091300000000007</v>
      </c>
    </row>
    <row r="891" spans="6:9" x14ac:dyDescent="0.25">
      <c r="F891" s="47">
        <v>1253.38501</v>
      </c>
      <c r="G891" s="47">
        <v>68.889080000000007</v>
      </c>
      <c r="H891" s="47">
        <v>1253.38501</v>
      </c>
      <c r="I891" s="47">
        <v>-9.2832899999999992</v>
      </c>
    </row>
    <row r="892" spans="6:9" x14ac:dyDescent="0.25">
      <c r="F892" s="47">
        <v>1254.3492799999999</v>
      </c>
      <c r="G892" s="47">
        <v>68.835080000000005</v>
      </c>
      <c r="H892" s="47">
        <v>1254.3492799999999</v>
      </c>
      <c r="I892" s="47">
        <v>-8.9881499999999992</v>
      </c>
    </row>
    <row r="893" spans="6:9" x14ac:dyDescent="0.25">
      <c r="F893" s="47">
        <v>1255.3135600000001</v>
      </c>
      <c r="G893" s="47">
        <v>68.78537</v>
      </c>
      <c r="H893" s="47">
        <v>1255.3135600000001</v>
      </c>
      <c r="I893" s="47">
        <v>-8.6336700000000004</v>
      </c>
    </row>
    <row r="894" spans="6:9" x14ac:dyDescent="0.25">
      <c r="F894" s="47">
        <v>1256.27784</v>
      </c>
      <c r="G894" s="47">
        <v>68.735730000000004</v>
      </c>
      <c r="H894" s="47">
        <v>1256.27784</v>
      </c>
      <c r="I894" s="47">
        <v>-8.2299199999999999</v>
      </c>
    </row>
    <row r="895" spans="6:9" x14ac:dyDescent="0.25">
      <c r="F895" s="47">
        <v>1257.2421099999999</v>
      </c>
      <c r="G895" s="47">
        <v>68.6828</v>
      </c>
      <c r="H895" s="47">
        <v>1257.2421099999999</v>
      </c>
      <c r="I895" s="47">
        <v>-7.7870200000000001</v>
      </c>
    </row>
    <row r="896" spans="6:9" x14ac:dyDescent="0.25">
      <c r="F896" s="47">
        <v>1258.2063900000001</v>
      </c>
      <c r="G896" s="47">
        <v>68.625209999999996</v>
      </c>
      <c r="H896" s="47">
        <v>1258.2063900000001</v>
      </c>
      <c r="I896" s="47">
        <v>-7.3155999999999999</v>
      </c>
    </row>
    <row r="897" spans="6:9" x14ac:dyDescent="0.25">
      <c r="F897" s="47">
        <v>1259.17067</v>
      </c>
      <c r="G897" s="47">
        <v>68.563969999999998</v>
      </c>
      <c r="H897" s="47">
        <v>1259.17067</v>
      </c>
      <c r="I897" s="47">
        <v>-6.8274699999999999</v>
      </c>
    </row>
    <row r="898" spans="6:9" x14ac:dyDescent="0.25">
      <c r="F898" s="47">
        <v>1260.1349399999999</v>
      </c>
      <c r="G898" s="47">
        <v>68.501810000000006</v>
      </c>
      <c r="H898" s="47">
        <v>1260.1349399999999</v>
      </c>
      <c r="I898" s="47">
        <v>-6.3357799999999997</v>
      </c>
    </row>
    <row r="899" spans="6:9" x14ac:dyDescent="0.25">
      <c r="F899" s="47">
        <v>1261.0992200000001</v>
      </c>
      <c r="G899" s="47">
        <v>68.441950000000006</v>
      </c>
      <c r="H899" s="47">
        <v>1261.0992200000001</v>
      </c>
      <c r="I899" s="47">
        <v>-5.85466</v>
      </c>
    </row>
    <row r="900" spans="6:9" x14ac:dyDescent="0.25">
      <c r="F900" s="47">
        <v>1262.0635</v>
      </c>
      <c r="G900" s="47">
        <v>68.38682</v>
      </c>
      <c r="H900" s="47">
        <v>1262.0635</v>
      </c>
      <c r="I900" s="47">
        <v>-5.3980600000000001</v>
      </c>
    </row>
    <row r="901" spans="6:9" x14ac:dyDescent="0.25">
      <c r="F901" s="47">
        <v>1263.0277699999999</v>
      </c>
      <c r="G901" s="47">
        <v>68.337289999999996</v>
      </c>
      <c r="H901" s="47">
        <v>1263.0277699999999</v>
      </c>
      <c r="I901" s="47">
        <v>-4.9783099999999996</v>
      </c>
    </row>
    <row r="902" spans="6:9" x14ac:dyDescent="0.25">
      <c r="F902" s="47">
        <v>1263.9920500000001</v>
      </c>
      <c r="G902" s="47">
        <v>68.292689999999993</v>
      </c>
      <c r="H902" s="47">
        <v>1263.9920500000001</v>
      </c>
      <c r="I902" s="47">
        <v>-4.6048099999999996</v>
      </c>
    </row>
    <row r="903" spans="6:9" x14ac:dyDescent="0.25">
      <c r="F903" s="47">
        <v>1264.95633</v>
      </c>
      <c r="G903" s="47">
        <v>68.251459999999994</v>
      </c>
      <c r="H903" s="47">
        <v>1264.95633</v>
      </c>
      <c r="I903" s="47">
        <v>-4.2834899999999996</v>
      </c>
    </row>
    <row r="904" spans="6:9" x14ac:dyDescent="0.25">
      <c r="F904" s="47">
        <v>1265.9205999999999</v>
      </c>
      <c r="G904" s="47">
        <v>68.211910000000003</v>
      </c>
      <c r="H904" s="47">
        <v>1265.9205999999999</v>
      </c>
      <c r="I904" s="47">
        <v>-4.0168600000000003</v>
      </c>
    </row>
    <row r="905" spans="6:9" x14ac:dyDescent="0.25">
      <c r="F905" s="47">
        <v>1266.8848800000001</v>
      </c>
      <c r="G905" s="47">
        <v>68.17268</v>
      </c>
      <c r="H905" s="47">
        <v>1266.8848800000001</v>
      </c>
      <c r="I905" s="47">
        <v>-3.8048899999999999</v>
      </c>
    </row>
    <row r="906" spans="6:9" x14ac:dyDescent="0.25">
      <c r="F906" s="47">
        <v>1267.84916</v>
      </c>
      <c r="G906" s="47">
        <v>68.132810000000006</v>
      </c>
      <c r="H906" s="47">
        <v>1267.84916</v>
      </c>
      <c r="I906" s="47">
        <v>-3.64601</v>
      </c>
    </row>
    <row r="907" spans="6:9" x14ac:dyDescent="0.25">
      <c r="F907" s="47">
        <v>1268.8134299999999</v>
      </c>
      <c r="G907" s="47">
        <v>68.091489999999993</v>
      </c>
      <c r="H907" s="47">
        <v>1268.8134299999999</v>
      </c>
      <c r="I907" s="47">
        <v>-3.5382600000000002</v>
      </c>
    </row>
    <row r="908" spans="6:9" x14ac:dyDescent="0.25">
      <c r="F908" s="47">
        <v>1269.7777100000001</v>
      </c>
      <c r="G908" s="47">
        <v>68.047870000000003</v>
      </c>
      <c r="H908" s="47">
        <v>1269.7777100000001</v>
      </c>
      <c r="I908" s="47">
        <v>-3.4800300000000002</v>
      </c>
    </row>
    <row r="909" spans="6:9" x14ac:dyDescent="0.25">
      <c r="F909" s="47">
        <v>1270.74199</v>
      </c>
      <c r="G909" s="47">
        <v>68.00112</v>
      </c>
      <c r="H909" s="47">
        <v>1270.74199</v>
      </c>
      <c r="I909" s="47">
        <v>-3.4703499999999998</v>
      </c>
    </row>
    <row r="910" spans="6:9" x14ac:dyDescent="0.25">
      <c r="F910" s="47">
        <v>1271.7062699999999</v>
      </c>
      <c r="G910" s="47">
        <v>67.950689999999994</v>
      </c>
      <c r="H910" s="47">
        <v>1271.7062699999999</v>
      </c>
      <c r="I910" s="47">
        <v>-3.50867</v>
      </c>
    </row>
    <row r="911" spans="6:9" x14ac:dyDescent="0.25">
      <c r="F911" s="47">
        <v>1272.6705400000001</v>
      </c>
      <c r="G911" s="47">
        <v>67.89658</v>
      </c>
      <c r="H911" s="47">
        <v>1272.6705400000001</v>
      </c>
      <c r="I911" s="47">
        <v>-3.5940699999999999</v>
      </c>
    </row>
    <row r="912" spans="6:9" x14ac:dyDescent="0.25">
      <c r="F912" s="47">
        <v>1273.63482</v>
      </c>
      <c r="G912" s="47">
        <v>67.839209999999994</v>
      </c>
      <c r="H912" s="47">
        <v>1273.63482</v>
      </c>
      <c r="I912" s="47">
        <v>-3.7242299999999999</v>
      </c>
    </row>
    <row r="913" spans="6:9" x14ac:dyDescent="0.25">
      <c r="F913" s="47">
        <v>1274.5990999999999</v>
      </c>
      <c r="G913" s="47">
        <v>67.779049999999998</v>
      </c>
      <c r="H913" s="47">
        <v>1274.5990999999999</v>
      </c>
      <c r="I913" s="47">
        <v>-3.89438</v>
      </c>
    </row>
    <row r="914" spans="6:9" x14ac:dyDescent="0.25">
      <c r="F914" s="47">
        <v>1275.5633700000001</v>
      </c>
      <c r="G914" s="47">
        <v>67.716210000000004</v>
      </c>
      <c r="H914" s="47">
        <v>1275.5633700000001</v>
      </c>
      <c r="I914" s="47">
        <v>-4.0966699999999996</v>
      </c>
    </row>
    <row r="915" spans="6:9" x14ac:dyDescent="0.25">
      <c r="F915" s="47">
        <v>1276.52765</v>
      </c>
      <c r="G915" s="47">
        <v>67.650199999999998</v>
      </c>
      <c r="H915" s="47">
        <v>1276.52765</v>
      </c>
      <c r="I915" s="47">
        <v>-4.3203399999999998</v>
      </c>
    </row>
    <row r="916" spans="6:9" x14ac:dyDescent="0.25">
      <c r="F916" s="47">
        <v>1277.4919299999999</v>
      </c>
      <c r="G916" s="47">
        <v>67.580190000000002</v>
      </c>
      <c r="H916" s="47">
        <v>1277.4919299999999</v>
      </c>
      <c r="I916" s="47">
        <v>-4.5526799999999996</v>
      </c>
    </row>
    <row r="917" spans="6:9" x14ac:dyDescent="0.25">
      <c r="F917" s="47">
        <v>1278.4562000000001</v>
      </c>
      <c r="G917" s="47">
        <v>67.505499999999998</v>
      </c>
      <c r="H917" s="47">
        <v>1278.4562000000001</v>
      </c>
      <c r="I917" s="47">
        <v>-4.7807500000000003</v>
      </c>
    </row>
    <row r="918" spans="6:9" x14ac:dyDescent="0.25">
      <c r="F918" s="47">
        <v>1279.42048</v>
      </c>
      <c r="G918" s="47">
        <v>67.426100000000005</v>
      </c>
      <c r="H918" s="47">
        <v>1279.42048</v>
      </c>
      <c r="I918" s="47">
        <v>-4.9933500000000004</v>
      </c>
    </row>
    <row r="919" spans="6:9" x14ac:dyDescent="0.25">
      <c r="F919" s="47">
        <v>1280.3847599999999</v>
      </c>
      <c r="G919" s="47">
        <v>67.342650000000006</v>
      </c>
      <c r="H919" s="47">
        <v>1280.3847599999999</v>
      </c>
      <c r="I919" s="47">
        <v>-5.1826499999999998</v>
      </c>
    </row>
    <row r="920" spans="6:9" x14ac:dyDescent="0.25">
      <c r="F920" s="47">
        <v>1281.3490300000001</v>
      </c>
      <c r="G920" s="47">
        <v>67.256029999999996</v>
      </c>
      <c r="H920" s="47">
        <v>1281.3490300000001</v>
      </c>
      <c r="I920" s="47">
        <v>-5.3450600000000001</v>
      </c>
    </row>
    <row r="921" spans="6:9" x14ac:dyDescent="0.25">
      <c r="F921" s="47">
        <v>1282.31331</v>
      </c>
      <c r="G921" s="47">
        <v>67.166730000000001</v>
      </c>
      <c r="H921" s="47">
        <v>1282.31331</v>
      </c>
      <c r="I921" s="47">
        <v>-5.48102</v>
      </c>
    </row>
    <row r="922" spans="6:9" x14ac:dyDescent="0.25">
      <c r="F922" s="47">
        <v>1283.2775899999999</v>
      </c>
      <c r="G922" s="47">
        <v>67.074470000000005</v>
      </c>
      <c r="H922" s="47">
        <v>1283.2775899999999</v>
      </c>
      <c r="I922" s="47">
        <v>-5.5939800000000002</v>
      </c>
    </row>
    <row r="923" spans="6:9" x14ac:dyDescent="0.25">
      <c r="F923" s="47">
        <v>1284.2418600000001</v>
      </c>
      <c r="G923" s="47">
        <v>66.978430000000003</v>
      </c>
      <c r="H923" s="47">
        <v>1284.2418600000001</v>
      </c>
      <c r="I923" s="47">
        <v>-5.6889399999999997</v>
      </c>
    </row>
    <row r="924" spans="6:9" x14ac:dyDescent="0.25">
      <c r="F924" s="47">
        <v>1285.20614</v>
      </c>
      <c r="G924" s="47">
        <v>66.877949999999998</v>
      </c>
      <c r="H924" s="47">
        <v>1285.20614</v>
      </c>
      <c r="I924" s="47">
        <v>-5.7709200000000003</v>
      </c>
    </row>
    <row r="925" spans="6:9" x14ac:dyDescent="0.25">
      <c r="F925" s="47">
        <v>1286.1704199999999</v>
      </c>
      <c r="G925" s="47">
        <v>66.773330000000001</v>
      </c>
      <c r="H925" s="47">
        <v>1286.1704199999999</v>
      </c>
      <c r="I925" s="47">
        <v>-5.8440399999999997</v>
      </c>
    </row>
    <row r="926" spans="6:9" x14ac:dyDescent="0.25">
      <c r="F926" s="47">
        <v>1287.1346900000001</v>
      </c>
      <c r="G926" s="47">
        <v>66.666060000000002</v>
      </c>
      <c r="H926" s="47">
        <v>1287.1346900000001</v>
      </c>
      <c r="I926" s="47">
        <v>-5.91113</v>
      </c>
    </row>
    <row r="927" spans="6:9" x14ac:dyDescent="0.25">
      <c r="F927" s="47">
        <v>1288.09897</v>
      </c>
      <c r="G927" s="47">
        <v>66.558449999999993</v>
      </c>
      <c r="H927" s="47">
        <v>1288.09897</v>
      </c>
      <c r="I927" s="47">
        <v>-5.9740500000000001</v>
      </c>
    </row>
    <row r="928" spans="6:9" x14ac:dyDescent="0.25">
      <c r="F928" s="47">
        <v>1289.0632499999999</v>
      </c>
      <c r="G928" s="47">
        <v>66.452719999999999</v>
      </c>
      <c r="H928" s="47">
        <v>1289.0632499999999</v>
      </c>
      <c r="I928" s="47">
        <v>-6.0343</v>
      </c>
    </row>
    <row r="929" spans="6:9" x14ac:dyDescent="0.25">
      <c r="F929" s="47">
        <v>1290.0275300000001</v>
      </c>
      <c r="G929" s="47">
        <v>66.350260000000006</v>
      </c>
      <c r="H929" s="47">
        <v>1290.0275300000001</v>
      </c>
      <c r="I929" s="47">
        <v>-6.0934900000000001</v>
      </c>
    </row>
    <row r="930" spans="6:9" x14ac:dyDescent="0.25">
      <c r="F930" s="47">
        <v>1290.9918</v>
      </c>
      <c r="G930" s="47">
        <v>66.251360000000005</v>
      </c>
      <c r="H930" s="47">
        <v>1290.9918</v>
      </c>
      <c r="I930" s="47">
        <v>-6.1534300000000002</v>
      </c>
    </row>
    <row r="931" spans="6:9" x14ac:dyDescent="0.25">
      <c r="F931" s="47">
        <v>1291.9560799999999</v>
      </c>
      <c r="G931" s="47">
        <v>66.155680000000004</v>
      </c>
      <c r="H931" s="47">
        <v>1291.9560799999999</v>
      </c>
      <c r="I931" s="47">
        <v>-6.2155500000000004</v>
      </c>
    </row>
    <row r="932" spans="6:9" x14ac:dyDescent="0.25">
      <c r="F932" s="47">
        <v>1292.9203600000001</v>
      </c>
      <c r="G932" s="47">
        <v>66.062939999999998</v>
      </c>
      <c r="H932" s="47">
        <v>1292.9203600000001</v>
      </c>
      <c r="I932" s="47">
        <v>-6.2801200000000001</v>
      </c>
    </row>
    <row r="933" spans="6:9" x14ac:dyDescent="0.25">
      <c r="F933" s="47">
        <v>1293.88463</v>
      </c>
      <c r="G933" s="47">
        <v>65.973619999999997</v>
      </c>
      <c r="H933" s="47">
        <v>1293.88463</v>
      </c>
      <c r="I933" s="47">
        <v>-6.3456799999999998</v>
      </c>
    </row>
    <row r="934" spans="6:9" x14ac:dyDescent="0.25">
      <c r="F934" s="47">
        <v>1294.8489099999999</v>
      </c>
      <c r="G934" s="47">
        <v>65.889009999999999</v>
      </c>
      <c r="H934" s="47">
        <v>1294.8489099999999</v>
      </c>
      <c r="I934" s="47">
        <v>-6.4089700000000001</v>
      </c>
    </row>
    <row r="935" spans="6:9" x14ac:dyDescent="0.25">
      <c r="F935" s="47">
        <v>1295.8131900000001</v>
      </c>
      <c r="G935" s="47">
        <v>65.810900000000004</v>
      </c>
      <c r="H935" s="47">
        <v>1295.8131900000001</v>
      </c>
      <c r="I935" s="47">
        <v>-6.4654400000000001</v>
      </c>
    </row>
    <row r="936" spans="6:9" x14ac:dyDescent="0.25">
      <c r="F936" s="47">
        <v>1296.77746</v>
      </c>
      <c r="G936" s="47">
        <v>65.740840000000006</v>
      </c>
      <c r="H936" s="47">
        <v>1296.77746</v>
      </c>
      <c r="I936" s="47">
        <v>-6.5098200000000004</v>
      </c>
    </row>
    <row r="937" spans="6:9" x14ac:dyDescent="0.25">
      <c r="F937" s="47">
        <v>1297.7417399999999</v>
      </c>
      <c r="G937" s="47">
        <v>65.679590000000005</v>
      </c>
      <c r="H937" s="47">
        <v>1297.7417399999999</v>
      </c>
      <c r="I937" s="47">
        <v>-6.5366299999999997</v>
      </c>
    </row>
    <row r="938" spans="6:9" x14ac:dyDescent="0.25">
      <c r="F938" s="47">
        <v>1298.7060200000001</v>
      </c>
      <c r="G938" s="47">
        <v>65.626900000000006</v>
      </c>
      <c r="H938" s="47">
        <v>1298.7060200000001</v>
      </c>
      <c r="I938" s="47">
        <v>-6.5401499999999997</v>
      </c>
    </row>
    <row r="939" spans="6:9" x14ac:dyDescent="0.25">
      <c r="F939" s="47">
        <v>1299.67029</v>
      </c>
      <c r="G939" s="47">
        <v>65.581649999999996</v>
      </c>
      <c r="H939" s="47">
        <v>1299.67029</v>
      </c>
      <c r="I939" s="47">
        <v>-6.5142499999999997</v>
      </c>
    </row>
    <row r="940" spans="6:9" x14ac:dyDescent="0.25">
      <c r="F940" s="47">
        <v>1300.6345699999999</v>
      </c>
      <c r="G940" s="47">
        <v>65.542240000000007</v>
      </c>
      <c r="H940" s="47">
        <v>1300.6345699999999</v>
      </c>
      <c r="I940" s="47">
        <v>-6.4523400000000004</v>
      </c>
    </row>
    <row r="941" spans="6:9" x14ac:dyDescent="0.25">
      <c r="F941" s="47">
        <v>1301.5988500000001</v>
      </c>
      <c r="G941" s="47">
        <v>65.50703</v>
      </c>
      <c r="H941" s="47">
        <v>1301.5988500000001</v>
      </c>
      <c r="I941" s="47">
        <v>-6.3477899999999998</v>
      </c>
    </row>
    <row r="942" spans="6:9" x14ac:dyDescent="0.25">
      <c r="F942" s="47">
        <v>1302.56312</v>
      </c>
      <c r="G942" s="47">
        <v>65.47457</v>
      </c>
      <c r="H942" s="47">
        <v>1302.56312</v>
      </c>
      <c r="I942" s="47">
        <v>-6.1946899999999996</v>
      </c>
    </row>
    <row r="943" spans="6:9" x14ac:dyDescent="0.25">
      <c r="F943" s="47">
        <v>1303.5273999999999</v>
      </c>
      <c r="G943" s="47">
        <v>65.443690000000004</v>
      </c>
      <c r="H943" s="47">
        <v>1303.5273999999999</v>
      </c>
      <c r="I943" s="47">
        <v>-5.9888000000000003</v>
      </c>
    </row>
    <row r="944" spans="6:9" x14ac:dyDescent="0.25">
      <c r="F944" s="47">
        <v>1304.4916800000001</v>
      </c>
      <c r="G944" s="47">
        <v>65.413489999999996</v>
      </c>
      <c r="H944" s="47">
        <v>1304.4916800000001</v>
      </c>
      <c r="I944" s="47">
        <v>-5.7282999999999999</v>
      </c>
    </row>
    <row r="945" spans="6:9" x14ac:dyDescent="0.25">
      <c r="F945" s="47">
        <v>1305.45595</v>
      </c>
      <c r="G945" s="47">
        <v>65.383349999999993</v>
      </c>
      <c r="H945" s="47">
        <v>1305.45595</v>
      </c>
      <c r="I945" s="47">
        <v>-5.41411</v>
      </c>
    </row>
    <row r="946" spans="6:9" x14ac:dyDescent="0.25">
      <c r="F946" s="47">
        <v>1306.4202299999999</v>
      </c>
      <c r="G946" s="47">
        <v>65.353049999999996</v>
      </c>
      <c r="H946" s="47">
        <v>1306.4202299999999</v>
      </c>
      <c r="I946" s="47">
        <v>-5.0497899999999998</v>
      </c>
    </row>
    <row r="947" spans="6:9" x14ac:dyDescent="0.25">
      <c r="F947" s="47">
        <v>1307.3845100000001</v>
      </c>
      <c r="G947" s="47">
        <v>65.322959999999995</v>
      </c>
      <c r="H947" s="47">
        <v>1307.3845100000001</v>
      </c>
      <c r="I947" s="47">
        <v>-4.6409799999999999</v>
      </c>
    </row>
    <row r="948" spans="6:9" x14ac:dyDescent="0.25">
      <c r="F948" s="47">
        <v>1308.34878</v>
      </c>
      <c r="G948" s="47">
        <v>65.294120000000007</v>
      </c>
      <c r="H948" s="47">
        <v>1308.34878</v>
      </c>
      <c r="I948" s="47">
        <v>-4.1949100000000001</v>
      </c>
    </row>
    <row r="949" spans="6:9" x14ac:dyDescent="0.25">
      <c r="F949" s="47">
        <v>1309.31306</v>
      </c>
      <c r="G949" s="47">
        <v>65.268180000000001</v>
      </c>
      <c r="H949" s="47">
        <v>1309.31306</v>
      </c>
      <c r="I949" s="47">
        <v>-3.7199200000000001</v>
      </c>
    </row>
    <row r="950" spans="6:9" x14ac:dyDescent="0.25">
      <c r="F950" s="47">
        <v>1310.2773400000001</v>
      </c>
      <c r="G950" s="47">
        <v>65.247050000000002</v>
      </c>
      <c r="H950" s="47">
        <v>1310.2773400000001</v>
      </c>
      <c r="I950" s="47">
        <v>-3.22533</v>
      </c>
    </row>
    <row r="951" spans="6:9" x14ac:dyDescent="0.25">
      <c r="F951" s="47">
        <v>1311.24161</v>
      </c>
      <c r="G951" s="47">
        <v>65.232489999999999</v>
      </c>
      <c r="H951" s="47">
        <v>1311.24161</v>
      </c>
      <c r="I951" s="47">
        <v>-2.7214200000000002</v>
      </c>
    </row>
    <row r="952" spans="6:9" x14ac:dyDescent="0.25">
      <c r="F952" s="47">
        <v>1312.20589</v>
      </c>
      <c r="G952" s="47">
        <v>65.225759999999994</v>
      </c>
      <c r="H952" s="47">
        <v>1312.20589</v>
      </c>
      <c r="I952" s="47">
        <v>-2.2193100000000001</v>
      </c>
    </row>
    <row r="953" spans="6:9" x14ac:dyDescent="0.25">
      <c r="F953" s="47">
        <v>1313.1701700000001</v>
      </c>
      <c r="G953" s="47">
        <v>65.227599999999995</v>
      </c>
      <c r="H953" s="47">
        <v>1313.1701700000001</v>
      </c>
      <c r="I953" s="47">
        <v>-1.73034</v>
      </c>
    </row>
    <row r="954" spans="6:9" x14ac:dyDescent="0.25">
      <c r="F954" s="47">
        <v>1314.13445</v>
      </c>
      <c r="G954" s="47">
        <v>65.238609999999994</v>
      </c>
      <c r="H954" s="47">
        <v>1314.13445</v>
      </c>
      <c r="I954" s="47">
        <v>-1.2649999999999999</v>
      </c>
    </row>
    <row r="955" spans="6:9" x14ac:dyDescent="0.25">
      <c r="F955" s="47">
        <v>1315.09872</v>
      </c>
      <c r="G955" s="47">
        <v>65.259860000000003</v>
      </c>
      <c r="H955" s="47">
        <v>1315.09872</v>
      </c>
      <c r="I955" s="47">
        <v>-0.83174999999999999</v>
      </c>
    </row>
    <row r="956" spans="6:9" x14ac:dyDescent="0.25">
      <c r="F956" s="47">
        <v>1316.0630000000001</v>
      </c>
      <c r="G956" s="47">
        <v>65.293379999999999</v>
      </c>
      <c r="H956" s="47">
        <v>1316.0630000000001</v>
      </c>
      <c r="I956" s="47">
        <v>-0.43640000000000001</v>
      </c>
    </row>
    <row r="957" spans="6:9" x14ac:dyDescent="0.25">
      <c r="F957" s="47">
        <v>1317.02728</v>
      </c>
      <c r="G957" s="47">
        <v>65.342129999999997</v>
      </c>
      <c r="H957" s="47">
        <v>1317.02728</v>
      </c>
      <c r="I957" s="47">
        <v>-8.2369999999999999E-2</v>
      </c>
    </row>
    <row r="958" spans="6:9" x14ac:dyDescent="0.25">
      <c r="F958" s="47">
        <v>1317.99155</v>
      </c>
      <c r="G958" s="47">
        <v>65.409270000000006</v>
      </c>
      <c r="H958" s="47">
        <v>1317.99155</v>
      </c>
      <c r="I958" s="47">
        <v>0.22828000000000001</v>
      </c>
    </row>
    <row r="959" spans="6:9" x14ac:dyDescent="0.25">
      <c r="F959" s="47">
        <v>1318.9558300000001</v>
      </c>
      <c r="G959" s="47">
        <v>65.497079999999997</v>
      </c>
      <c r="H959" s="47">
        <v>1318.9558300000001</v>
      </c>
      <c r="I959" s="47">
        <v>0.49353999999999998</v>
      </c>
    </row>
    <row r="960" spans="6:9" x14ac:dyDescent="0.25">
      <c r="F960" s="47">
        <v>1319.92011</v>
      </c>
      <c r="G960" s="47">
        <v>65.605919999999998</v>
      </c>
      <c r="H960" s="47">
        <v>1319.92011</v>
      </c>
      <c r="I960" s="47">
        <v>0.71086000000000005</v>
      </c>
    </row>
    <row r="961" spans="6:9" x14ac:dyDescent="0.25">
      <c r="F961" s="47">
        <v>1320.88438</v>
      </c>
      <c r="G961" s="47">
        <v>65.733940000000004</v>
      </c>
      <c r="H961" s="47">
        <v>1320.88438</v>
      </c>
      <c r="I961" s="47">
        <v>0.87756999999999996</v>
      </c>
    </row>
    <row r="962" spans="6:9" x14ac:dyDescent="0.25">
      <c r="F962" s="47">
        <v>1321.8486600000001</v>
      </c>
      <c r="G962" s="47">
        <v>65.877420000000001</v>
      </c>
      <c r="H962" s="47">
        <v>1321.8486600000001</v>
      </c>
      <c r="I962" s="47">
        <v>0.99224000000000001</v>
      </c>
    </row>
    <row r="963" spans="6:9" x14ac:dyDescent="0.25">
      <c r="F963" s="47">
        <v>1322.81294</v>
      </c>
      <c r="G963" s="47">
        <v>66.031540000000007</v>
      </c>
      <c r="H963" s="47">
        <v>1322.81294</v>
      </c>
      <c r="I963" s="47">
        <v>1.0561499999999999</v>
      </c>
    </row>
    <row r="964" spans="6:9" x14ac:dyDescent="0.25">
      <c r="F964" s="47">
        <v>1323.77721</v>
      </c>
      <c r="G964" s="47">
        <v>66.191109999999995</v>
      </c>
      <c r="H964" s="47">
        <v>1323.77721</v>
      </c>
      <c r="I964" s="47">
        <v>1.07406</v>
      </c>
    </row>
    <row r="965" spans="6:9" x14ac:dyDescent="0.25">
      <c r="F965" s="47">
        <v>1324.7414900000001</v>
      </c>
      <c r="G965" s="47">
        <v>66.350710000000007</v>
      </c>
      <c r="H965" s="47">
        <v>1324.7414900000001</v>
      </c>
      <c r="I965" s="47">
        <v>1.0538700000000001</v>
      </c>
    </row>
    <row r="966" spans="6:9" x14ac:dyDescent="0.25">
      <c r="F966" s="47">
        <v>1325.70577</v>
      </c>
      <c r="G966" s="47">
        <v>66.504649999999998</v>
      </c>
      <c r="H966" s="47">
        <v>1325.70577</v>
      </c>
      <c r="I966" s="47">
        <v>1.0033700000000001</v>
      </c>
    </row>
    <row r="967" spans="6:9" x14ac:dyDescent="0.25">
      <c r="F967" s="47">
        <v>1326.6700499999999</v>
      </c>
      <c r="G967" s="47">
        <v>66.646799999999999</v>
      </c>
      <c r="H967" s="47">
        <v>1326.6700499999999</v>
      </c>
      <c r="I967" s="47">
        <v>0.93335999999999997</v>
      </c>
    </row>
    <row r="968" spans="6:9" x14ac:dyDescent="0.25">
      <c r="F968" s="47">
        <v>1327.6343199999999</v>
      </c>
      <c r="G968" s="47">
        <v>66.770679999999999</v>
      </c>
      <c r="H968" s="47">
        <v>1327.6343199999999</v>
      </c>
      <c r="I968" s="47">
        <v>0.85129999999999995</v>
      </c>
    </row>
    <row r="969" spans="6:9" x14ac:dyDescent="0.25">
      <c r="F969" s="47">
        <v>1328.5986</v>
      </c>
      <c r="G969" s="47">
        <v>66.869860000000003</v>
      </c>
      <c r="H969" s="47">
        <v>1328.5986</v>
      </c>
      <c r="I969" s="47">
        <v>0.76112999999999997</v>
      </c>
    </row>
    <row r="970" spans="6:9" x14ac:dyDescent="0.25">
      <c r="F970" s="47">
        <v>1329.56288</v>
      </c>
      <c r="G970" s="47">
        <v>66.938429999999997</v>
      </c>
      <c r="H970" s="47">
        <v>1329.56288</v>
      </c>
      <c r="I970" s="47">
        <v>0.66288999999999998</v>
      </c>
    </row>
    <row r="971" spans="6:9" x14ac:dyDescent="0.25">
      <c r="F971" s="47">
        <v>1330.5271499999999</v>
      </c>
      <c r="G971" s="47">
        <v>66.971310000000003</v>
      </c>
      <c r="H971" s="47">
        <v>1330.5271499999999</v>
      </c>
      <c r="I971" s="47">
        <v>0.55244000000000004</v>
      </c>
    </row>
    <row r="972" spans="6:9" x14ac:dyDescent="0.25">
      <c r="F972" s="47">
        <v>1331.49143</v>
      </c>
      <c r="G972" s="47">
        <v>66.964479999999995</v>
      </c>
      <c r="H972" s="47">
        <v>1331.49143</v>
      </c>
      <c r="I972" s="47">
        <v>0.42115000000000002</v>
      </c>
    </row>
    <row r="973" spans="6:9" x14ac:dyDescent="0.25">
      <c r="F973" s="47">
        <v>1332.45571</v>
      </c>
      <c r="G973" s="47">
        <v>66.915009999999995</v>
      </c>
      <c r="H973" s="47">
        <v>1332.45571</v>
      </c>
      <c r="I973" s="47">
        <v>0.25541999999999998</v>
      </c>
    </row>
    <row r="974" spans="6:9" x14ac:dyDescent="0.25">
      <c r="F974" s="47">
        <v>1333.4199799999999</v>
      </c>
      <c r="G974" s="47">
        <v>66.821510000000004</v>
      </c>
      <c r="H974" s="47">
        <v>1333.4199799999999</v>
      </c>
      <c r="I974" s="47">
        <v>3.61E-2</v>
      </c>
    </row>
    <row r="975" spans="6:9" x14ac:dyDescent="0.25">
      <c r="F975" s="47">
        <v>1334.38426</v>
      </c>
      <c r="G975" s="47">
        <v>66.68477</v>
      </c>
      <c r="H975" s="47">
        <v>1334.38426</v>
      </c>
      <c r="I975" s="47">
        <v>-0.26149</v>
      </c>
    </row>
    <row r="976" spans="6:9" x14ac:dyDescent="0.25">
      <c r="F976" s="47">
        <v>1335.34854</v>
      </c>
      <c r="G976" s="47">
        <v>66.508920000000003</v>
      </c>
      <c r="H976" s="47">
        <v>1335.34854</v>
      </c>
      <c r="I976" s="47">
        <v>-0.66620000000000001</v>
      </c>
    </row>
    <row r="977" spans="6:9" x14ac:dyDescent="0.25">
      <c r="F977" s="47">
        <v>1336.3128099999999</v>
      </c>
      <c r="G977" s="47">
        <v>66.302319999999995</v>
      </c>
      <c r="H977" s="47">
        <v>1336.3128099999999</v>
      </c>
      <c r="I977" s="47">
        <v>-1.2070799999999999</v>
      </c>
    </row>
    <row r="978" spans="6:9" x14ac:dyDescent="0.25">
      <c r="F978" s="47">
        <v>1337.27709</v>
      </c>
      <c r="G978" s="47">
        <v>66.077820000000003</v>
      </c>
      <c r="H978" s="47">
        <v>1337.27709</v>
      </c>
      <c r="I978" s="47">
        <v>-1.9063000000000001</v>
      </c>
    </row>
    <row r="979" spans="6:9" x14ac:dyDescent="0.25">
      <c r="F979" s="47">
        <v>1338.24137</v>
      </c>
      <c r="G979" s="47">
        <v>65.851349999999996</v>
      </c>
      <c r="H979" s="47">
        <v>1338.24137</v>
      </c>
      <c r="I979" s="47">
        <v>-2.7701799999999999</v>
      </c>
    </row>
    <row r="980" spans="6:9" x14ac:dyDescent="0.25">
      <c r="F980" s="47">
        <v>1339.2056399999999</v>
      </c>
      <c r="G980" s="47">
        <v>65.638810000000007</v>
      </c>
      <c r="H980" s="47">
        <v>1339.2056399999999</v>
      </c>
      <c r="I980" s="47">
        <v>-3.7821699999999998</v>
      </c>
    </row>
    <row r="981" spans="6:9" x14ac:dyDescent="0.25">
      <c r="F981" s="47">
        <v>1340.16992</v>
      </c>
      <c r="G981" s="47">
        <v>65.452269999999999</v>
      </c>
      <c r="H981" s="47">
        <v>1340.16992</v>
      </c>
      <c r="I981" s="47">
        <v>-4.90245</v>
      </c>
    </row>
    <row r="982" spans="6:9" x14ac:dyDescent="0.25">
      <c r="F982" s="47">
        <v>1341.1342</v>
      </c>
      <c r="G982" s="47">
        <v>65.297179999999997</v>
      </c>
      <c r="H982" s="47">
        <v>1341.1342</v>
      </c>
      <c r="I982" s="47">
        <v>-6.0758999999999999</v>
      </c>
    </row>
    <row r="983" spans="6:9" x14ac:dyDescent="0.25">
      <c r="F983" s="47">
        <v>1342.0984699999999</v>
      </c>
      <c r="G983" s="47">
        <v>65.172340000000005</v>
      </c>
      <c r="H983" s="47">
        <v>1342.0984699999999</v>
      </c>
      <c r="I983" s="47">
        <v>-7.2454000000000001</v>
      </c>
    </row>
    <row r="984" spans="6:9" x14ac:dyDescent="0.25">
      <c r="F984" s="47">
        <v>1343.0627500000001</v>
      </c>
      <c r="G984" s="47">
        <v>65.072230000000005</v>
      </c>
      <c r="H984" s="47">
        <v>1343.0627500000001</v>
      </c>
      <c r="I984" s="47">
        <v>-8.3637099999999993</v>
      </c>
    </row>
    <row r="985" spans="6:9" x14ac:dyDescent="0.25">
      <c r="F985" s="47">
        <v>1344.02703</v>
      </c>
      <c r="G985" s="47">
        <v>64.990549999999999</v>
      </c>
      <c r="H985" s="47">
        <v>1344.02703</v>
      </c>
      <c r="I985" s="47">
        <v>-9.3993599999999997</v>
      </c>
    </row>
    <row r="986" spans="6:9" x14ac:dyDescent="0.25">
      <c r="F986" s="47">
        <v>1344.9913100000001</v>
      </c>
      <c r="G986" s="47">
        <v>64.922929999999994</v>
      </c>
      <c r="H986" s="47">
        <v>1344.9913100000001</v>
      </c>
      <c r="I986" s="47">
        <v>-10.335979999999999</v>
      </c>
    </row>
    <row r="987" spans="6:9" x14ac:dyDescent="0.25">
      <c r="F987" s="47">
        <v>1345.9555800000001</v>
      </c>
      <c r="G987" s="47">
        <v>64.868170000000006</v>
      </c>
      <c r="H987" s="47">
        <v>1345.9555800000001</v>
      </c>
      <c r="I987" s="47">
        <v>-11.16741</v>
      </c>
    </row>
    <row r="988" spans="6:9" x14ac:dyDescent="0.25">
      <c r="F988" s="47">
        <v>1346.91986</v>
      </c>
      <c r="G988" s="47">
        <v>64.827640000000002</v>
      </c>
      <c r="H988" s="47">
        <v>1346.91986</v>
      </c>
      <c r="I988" s="47">
        <v>-11.89188</v>
      </c>
    </row>
    <row r="989" spans="6:9" x14ac:dyDescent="0.25">
      <c r="F989" s="47">
        <v>1347.8841399999999</v>
      </c>
      <c r="G989" s="47">
        <v>64.803550000000001</v>
      </c>
      <c r="H989" s="47">
        <v>1347.8841399999999</v>
      </c>
      <c r="I989" s="47">
        <v>-12.50751</v>
      </c>
    </row>
    <row r="990" spans="6:9" x14ac:dyDescent="0.25">
      <c r="F990" s="47">
        <v>1348.8484100000001</v>
      </c>
      <c r="G990" s="47">
        <v>64.796899999999994</v>
      </c>
      <c r="H990" s="47">
        <v>1348.8484100000001</v>
      </c>
      <c r="I990" s="47">
        <v>-13.010160000000001</v>
      </c>
    </row>
    <row r="991" spans="6:9" x14ac:dyDescent="0.25">
      <c r="F991" s="47">
        <v>1349.81269</v>
      </c>
      <c r="G991" s="47">
        <v>64.806049999999999</v>
      </c>
      <c r="H991" s="47">
        <v>1349.81269</v>
      </c>
      <c r="I991" s="47">
        <v>-13.39385</v>
      </c>
    </row>
    <row r="992" spans="6:9" x14ac:dyDescent="0.25">
      <c r="F992" s="47">
        <v>1350.7769699999999</v>
      </c>
      <c r="G992" s="47">
        <v>64.826419999999999</v>
      </c>
      <c r="H992" s="47">
        <v>1350.7769699999999</v>
      </c>
      <c r="I992" s="47">
        <v>-13.65274</v>
      </c>
    </row>
    <row r="993" spans="6:9" x14ac:dyDescent="0.25">
      <c r="F993" s="47">
        <v>1351.7412400000001</v>
      </c>
      <c r="G993" s="47">
        <v>64.851230000000001</v>
      </c>
      <c r="H993" s="47">
        <v>1351.7412400000001</v>
      </c>
      <c r="I993" s="47">
        <v>-13.78383</v>
      </c>
    </row>
    <row r="994" spans="6:9" x14ac:dyDescent="0.25">
      <c r="F994" s="47">
        <v>1352.70552</v>
      </c>
      <c r="G994" s="47">
        <v>64.872720000000001</v>
      </c>
      <c r="H994" s="47">
        <v>1352.70552</v>
      </c>
      <c r="I994" s="47">
        <v>-13.789289999999999</v>
      </c>
    </row>
    <row r="995" spans="6:9" x14ac:dyDescent="0.25">
      <c r="F995" s="47">
        <v>1353.6697999999999</v>
      </c>
      <c r="G995" s="47">
        <v>64.883189999999999</v>
      </c>
      <c r="H995" s="47">
        <v>1353.6697999999999</v>
      </c>
      <c r="I995" s="47">
        <v>-13.677849999999999</v>
      </c>
    </row>
    <row r="996" spans="6:9" x14ac:dyDescent="0.25">
      <c r="F996" s="47">
        <v>1354.6340700000001</v>
      </c>
      <c r="G996" s="47">
        <v>64.875550000000004</v>
      </c>
      <c r="H996" s="47">
        <v>1354.6340700000001</v>
      </c>
      <c r="I996" s="47">
        <v>-13.464650000000001</v>
      </c>
    </row>
    <row r="997" spans="6:9" x14ac:dyDescent="0.25">
      <c r="F997" s="47">
        <v>1355.59835</v>
      </c>
      <c r="G997" s="47">
        <v>64.843459999999993</v>
      </c>
      <c r="H997" s="47">
        <v>1355.59835</v>
      </c>
      <c r="I997" s="47">
        <v>-13.16893</v>
      </c>
    </row>
    <row r="998" spans="6:9" x14ac:dyDescent="0.25">
      <c r="F998" s="47">
        <v>1356.5626299999999</v>
      </c>
      <c r="G998" s="47">
        <v>64.78152</v>
      </c>
      <c r="H998" s="47">
        <v>1356.5626299999999</v>
      </c>
      <c r="I998" s="47">
        <v>-12.80992</v>
      </c>
    </row>
    <row r="999" spans="6:9" x14ac:dyDescent="0.25">
      <c r="F999" s="47">
        <v>1357.5269000000001</v>
      </c>
      <c r="G999" s="47">
        <v>64.685969999999998</v>
      </c>
      <c r="H999" s="47">
        <v>1357.5269000000001</v>
      </c>
      <c r="I999" s="47">
        <v>-12.40197</v>
      </c>
    </row>
    <row r="1000" spans="6:9" x14ac:dyDescent="0.25">
      <c r="F1000" s="47">
        <v>1358.49118</v>
      </c>
      <c r="G1000" s="47">
        <v>64.556039999999996</v>
      </c>
      <c r="H1000" s="47">
        <v>1358.49118</v>
      </c>
      <c r="I1000" s="47">
        <v>-11.95125</v>
      </c>
    </row>
    <row r="1001" spans="6:9" x14ac:dyDescent="0.25">
      <c r="F1001" s="47">
        <v>1359.4554599999999</v>
      </c>
      <c r="G1001" s="47">
        <v>64.39555</v>
      </c>
      <c r="H1001" s="47">
        <v>1359.4554599999999</v>
      </c>
      <c r="I1001" s="47">
        <v>-11.456300000000001</v>
      </c>
    </row>
    <row r="1002" spans="6:9" x14ac:dyDescent="0.25">
      <c r="F1002" s="47">
        <v>1360.4197300000001</v>
      </c>
      <c r="G1002" s="47">
        <v>64.214029999999994</v>
      </c>
      <c r="H1002" s="47">
        <v>1360.4197300000001</v>
      </c>
      <c r="I1002" s="47">
        <v>-10.913019999999999</v>
      </c>
    </row>
    <row r="1003" spans="6:9" x14ac:dyDescent="0.25">
      <c r="F1003" s="47">
        <v>1361.38401</v>
      </c>
      <c r="G1003" s="47">
        <v>64.026009999999999</v>
      </c>
      <c r="H1003" s="47">
        <v>1361.38401</v>
      </c>
      <c r="I1003" s="47">
        <v>-10.32286</v>
      </c>
    </row>
    <row r="1004" spans="6:9" x14ac:dyDescent="0.25">
      <c r="F1004" s="47">
        <v>1362.3482899999999</v>
      </c>
      <c r="G1004" s="47">
        <v>63.847940000000001</v>
      </c>
      <c r="H1004" s="47">
        <v>1362.3482899999999</v>
      </c>
      <c r="I1004" s="47">
        <v>-9.6997599999999995</v>
      </c>
    </row>
    <row r="1005" spans="6:9" x14ac:dyDescent="0.25">
      <c r="F1005" s="47">
        <v>1363.3125600000001</v>
      </c>
      <c r="G1005" s="47">
        <v>63.693550000000002</v>
      </c>
      <c r="H1005" s="47">
        <v>1363.3125600000001</v>
      </c>
      <c r="I1005" s="47">
        <v>-9.0711999999999993</v>
      </c>
    </row>
    <row r="1006" spans="6:9" x14ac:dyDescent="0.25">
      <c r="F1006" s="47">
        <v>1364.27684</v>
      </c>
      <c r="G1006" s="47">
        <v>63.569740000000003</v>
      </c>
      <c r="H1006" s="47">
        <v>1364.27684</v>
      </c>
      <c r="I1006" s="47">
        <v>-8.4718699999999991</v>
      </c>
    </row>
    <row r="1007" spans="6:9" x14ac:dyDescent="0.25">
      <c r="F1007" s="47">
        <v>1365.2411199999999</v>
      </c>
      <c r="G1007" s="47">
        <v>63.475270000000002</v>
      </c>
      <c r="H1007" s="47">
        <v>1365.2411199999999</v>
      </c>
      <c r="I1007" s="47">
        <v>-7.9336900000000004</v>
      </c>
    </row>
    <row r="1008" spans="6:9" x14ac:dyDescent="0.25">
      <c r="F1008" s="47">
        <v>1366.2054000000001</v>
      </c>
      <c r="G1008" s="47">
        <v>63.402009999999997</v>
      </c>
      <c r="H1008" s="47">
        <v>1366.2054000000001</v>
      </c>
      <c r="I1008" s="47">
        <v>-7.4780699999999998</v>
      </c>
    </row>
    <row r="1009" spans="6:9" x14ac:dyDescent="0.25">
      <c r="F1009" s="47">
        <v>1367.16967</v>
      </c>
      <c r="G1009" s="47">
        <v>63.337609999999998</v>
      </c>
      <c r="H1009" s="47">
        <v>1367.16967</v>
      </c>
      <c r="I1009" s="47">
        <v>-7.1135599999999997</v>
      </c>
    </row>
    <row r="1010" spans="6:9" x14ac:dyDescent="0.25">
      <c r="F1010" s="47">
        <v>1368.1339499999999</v>
      </c>
      <c r="G1010" s="47">
        <v>63.26773</v>
      </c>
      <c r="H1010" s="47">
        <v>1368.1339499999999</v>
      </c>
      <c r="I1010" s="47">
        <v>-6.8378800000000002</v>
      </c>
    </row>
    <row r="1011" spans="6:9" x14ac:dyDescent="0.25">
      <c r="F1011" s="47">
        <v>1369.0982300000001</v>
      </c>
      <c r="G1011" s="47">
        <v>63.177759999999999</v>
      </c>
      <c r="H1011" s="47">
        <v>1369.0982300000001</v>
      </c>
      <c r="I1011" s="47">
        <v>-6.6413799999999998</v>
      </c>
    </row>
    <row r="1012" spans="6:9" x14ac:dyDescent="0.25">
      <c r="F1012" s="47">
        <v>1370.0625</v>
      </c>
      <c r="G1012" s="47">
        <v>63.054630000000003</v>
      </c>
      <c r="H1012" s="47">
        <v>1370.0625</v>
      </c>
      <c r="I1012" s="47">
        <v>-6.5096499999999997</v>
      </c>
    </row>
    <row r="1013" spans="6:9" x14ac:dyDescent="0.25">
      <c r="F1013" s="47">
        <v>1371.0267799999999</v>
      </c>
      <c r="G1013" s="47">
        <v>62.889420000000001</v>
      </c>
      <c r="H1013" s="47">
        <v>1371.0267799999999</v>
      </c>
      <c r="I1013" s="47">
        <v>-6.4250699999999998</v>
      </c>
    </row>
    <row r="1014" spans="6:9" x14ac:dyDescent="0.25">
      <c r="F1014" s="47">
        <v>1371.9910600000001</v>
      </c>
      <c r="G1014" s="47">
        <v>62.680729999999997</v>
      </c>
      <c r="H1014" s="47">
        <v>1371.9910600000001</v>
      </c>
      <c r="I1014" s="47">
        <v>-6.3680099999999999</v>
      </c>
    </row>
    <row r="1015" spans="6:9" x14ac:dyDescent="0.25">
      <c r="F1015" s="47">
        <v>1372.95533</v>
      </c>
      <c r="G1015" s="47">
        <v>62.437649999999998</v>
      </c>
      <c r="H1015" s="47">
        <v>1372.95533</v>
      </c>
      <c r="I1015" s="47">
        <v>-6.3192599999999999</v>
      </c>
    </row>
    <row r="1016" spans="6:9" x14ac:dyDescent="0.25">
      <c r="F1016" s="47">
        <v>1373.9196099999999</v>
      </c>
      <c r="G1016" s="47">
        <v>62.180199999999999</v>
      </c>
      <c r="H1016" s="47">
        <v>1373.9196099999999</v>
      </c>
      <c r="I1016" s="47">
        <v>-6.2639199999999997</v>
      </c>
    </row>
    <row r="1017" spans="6:9" x14ac:dyDescent="0.25">
      <c r="F1017" s="47">
        <v>1374.8838900000001</v>
      </c>
      <c r="G1017" s="47">
        <v>61.93562</v>
      </c>
      <c r="H1017" s="47">
        <v>1374.8838900000001</v>
      </c>
      <c r="I1017" s="47">
        <v>-6.1953800000000001</v>
      </c>
    </row>
    <row r="1018" spans="6:9" x14ac:dyDescent="0.25">
      <c r="F1018" s="47">
        <v>1375.84816</v>
      </c>
      <c r="G1018" s="47">
        <v>61.730800000000002</v>
      </c>
      <c r="H1018" s="47">
        <v>1375.84816</v>
      </c>
      <c r="I1018" s="47">
        <v>-6.11714</v>
      </c>
    </row>
    <row r="1019" spans="6:9" x14ac:dyDescent="0.25">
      <c r="F1019" s="47">
        <v>1376.8124399999999</v>
      </c>
      <c r="G1019" s="47">
        <v>61.584020000000002</v>
      </c>
      <c r="H1019" s="47">
        <v>1376.8124399999999</v>
      </c>
      <c r="I1019" s="47">
        <v>-6.0409300000000004</v>
      </c>
    </row>
    <row r="1020" spans="6:9" x14ac:dyDescent="0.25">
      <c r="F1020" s="47">
        <v>1377.7767200000001</v>
      </c>
      <c r="G1020" s="47">
        <v>61.499429999999997</v>
      </c>
      <c r="H1020" s="47">
        <v>1377.7767200000001</v>
      </c>
      <c r="I1020" s="47">
        <v>-5.9822899999999999</v>
      </c>
    </row>
    <row r="1021" spans="6:9" x14ac:dyDescent="0.25">
      <c r="F1021" s="47">
        <v>1378.74099</v>
      </c>
      <c r="G1021" s="47">
        <v>61.466140000000003</v>
      </c>
      <c r="H1021" s="47">
        <v>1378.74099</v>
      </c>
      <c r="I1021" s="47">
        <v>-5.95601</v>
      </c>
    </row>
    <row r="1022" spans="6:9" x14ac:dyDescent="0.25">
      <c r="F1022" s="47">
        <v>1379.7052699999999</v>
      </c>
      <c r="G1022" s="47">
        <v>61.461269999999999</v>
      </c>
      <c r="H1022" s="47">
        <v>1379.7052699999999</v>
      </c>
      <c r="I1022" s="47">
        <v>-5.9734999999999996</v>
      </c>
    </row>
    <row r="1023" spans="6:9" x14ac:dyDescent="0.25">
      <c r="F1023" s="47">
        <v>1380.6695500000001</v>
      </c>
      <c r="G1023" s="47">
        <v>61.455370000000002</v>
      </c>
      <c r="H1023" s="47">
        <v>1380.6695500000001</v>
      </c>
      <c r="I1023" s="47">
        <v>-6.0422000000000002</v>
      </c>
    </row>
    <row r="1024" spans="6:9" x14ac:dyDescent="0.25">
      <c r="F1024" s="47">
        <v>1381.63382</v>
      </c>
      <c r="G1024" s="47">
        <v>61.418559999999999</v>
      </c>
      <c r="H1024" s="47">
        <v>1381.63382</v>
      </c>
      <c r="I1024" s="47">
        <v>-6.1656000000000004</v>
      </c>
    </row>
    <row r="1025" spans="6:9" x14ac:dyDescent="0.25">
      <c r="F1025" s="47">
        <v>1382.5980999999999</v>
      </c>
      <c r="G1025" s="47">
        <v>61.326090000000001</v>
      </c>
      <c r="H1025" s="47">
        <v>1382.5980999999999</v>
      </c>
      <c r="I1025" s="47">
        <v>-6.3427899999999999</v>
      </c>
    </row>
    <row r="1026" spans="6:9" x14ac:dyDescent="0.25">
      <c r="F1026" s="47">
        <v>1383.5623800000001</v>
      </c>
      <c r="G1026" s="47">
        <v>61.162120000000002</v>
      </c>
      <c r="H1026" s="47">
        <v>1383.5623800000001</v>
      </c>
      <c r="I1026" s="47">
        <v>-6.5669300000000002</v>
      </c>
    </row>
    <row r="1027" spans="6:9" x14ac:dyDescent="0.25">
      <c r="F1027" s="47">
        <v>1384.52665</v>
      </c>
      <c r="G1027" s="47">
        <v>60.921520000000001</v>
      </c>
      <c r="H1027" s="47">
        <v>1384.52665</v>
      </c>
      <c r="I1027" s="47">
        <v>-6.8237699999999997</v>
      </c>
    </row>
    <row r="1028" spans="6:9" x14ac:dyDescent="0.25">
      <c r="F1028" s="47">
        <v>1385.4909299999999</v>
      </c>
      <c r="G1028" s="47">
        <v>60.609650000000002</v>
      </c>
      <c r="H1028" s="47">
        <v>1385.4909299999999</v>
      </c>
      <c r="I1028" s="47">
        <v>-7.0921500000000002</v>
      </c>
    </row>
    <row r="1029" spans="6:9" x14ac:dyDescent="0.25">
      <c r="F1029" s="47">
        <v>1386.4552100000001</v>
      </c>
      <c r="G1029" s="47">
        <v>60.239840000000001</v>
      </c>
      <c r="H1029" s="47">
        <v>1386.4552100000001</v>
      </c>
      <c r="I1029" s="47">
        <v>-7.3485699999999996</v>
      </c>
    </row>
    <row r="1030" spans="6:9" x14ac:dyDescent="0.25">
      <c r="F1030" s="47">
        <v>1387.41949</v>
      </c>
      <c r="G1030" s="47">
        <v>59.828510000000001</v>
      </c>
      <c r="H1030" s="47">
        <v>1387.41949</v>
      </c>
      <c r="I1030" s="47">
        <v>-7.5750200000000003</v>
      </c>
    </row>
    <row r="1031" spans="6:9" x14ac:dyDescent="0.25">
      <c r="F1031" s="47">
        <v>1388.3837599999999</v>
      </c>
      <c r="G1031" s="47">
        <v>59.388910000000003</v>
      </c>
      <c r="H1031" s="47">
        <v>1388.3837599999999</v>
      </c>
      <c r="I1031" s="47">
        <v>-7.7660600000000004</v>
      </c>
    </row>
    <row r="1032" spans="6:9" x14ac:dyDescent="0.25">
      <c r="F1032" s="47">
        <v>1389.3480400000001</v>
      </c>
      <c r="G1032" s="47">
        <v>58.926349999999999</v>
      </c>
      <c r="H1032" s="47">
        <v>1389.3480400000001</v>
      </c>
      <c r="I1032" s="47">
        <v>-7.93</v>
      </c>
    </row>
    <row r="1033" spans="6:9" x14ac:dyDescent="0.25">
      <c r="F1033" s="47">
        <v>1390.31232</v>
      </c>
      <c r="G1033" s="47">
        <v>58.437480000000001</v>
      </c>
      <c r="H1033" s="47">
        <v>1390.31232</v>
      </c>
      <c r="I1033" s="47">
        <v>-8.0829400000000007</v>
      </c>
    </row>
    <row r="1034" spans="6:9" x14ac:dyDescent="0.25">
      <c r="F1034" s="47">
        <v>1391.2765899999999</v>
      </c>
      <c r="G1034" s="47">
        <v>57.913969999999999</v>
      </c>
      <c r="H1034" s="47">
        <v>1391.2765899999999</v>
      </c>
      <c r="I1034" s="47">
        <v>-8.2392699999999994</v>
      </c>
    </row>
    <row r="1035" spans="6:9" x14ac:dyDescent="0.25">
      <c r="F1035" s="47">
        <v>1392.2408700000001</v>
      </c>
      <c r="G1035" s="47">
        <v>57.34836</v>
      </c>
      <c r="H1035" s="47">
        <v>1392.2408700000001</v>
      </c>
      <c r="I1035" s="47">
        <v>-8.4038299999999992</v>
      </c>
    </row>
    <row r="1036" spans="6:9" x14ac:dyDescent="0.25">
      <c r="F1036" s="47">
        <v>1393.20515</v>
      </c>
      <c r="G1036" s="47">
        <v>56.739510000000003</v>
      </c>
      <c r="H1036" s="47">
        <v>1393.20515</v>
      </c>
      <c r="I1036" s="47">
        <v>-8.5685599999999997</v>
      </c>
    </row>
    <row r="1037" spans="6:9" x14ac:dyDescent="0.25">
      <c r="F1037" s="47">
        <v>1394.1694199999999</v>
      </c>
      <c r="G1037" s="47">
        <v>56.095280000000002</v>
      </c>
      <c r="H1037" s="47">
        <v>1394.1694199999999</v>
      </c>
      <c r="I1037" s="47">
        <v>-8.7147799999999993</v>
      </c>
    </row>
    <row r="1038" spans="6:9" x14ac:dyDescent="0.25">
      <c r="F1038" s="47">
        <v>1395.1337000000001</v>
      </c>
      <c r="G1038" s="47">
        <v>55.431220000000003</v>
      </c>
      <c r="H1038" s="47">
        <v>1395.1337000000001</v>
      </c>
      <c r="I1038" s="47">
        <v>-8.8200699999999994</v>
      </c>
    </row>
    <row r="1039" spans="6:9" x14ac:dyDescent="0.25">
      <c r="F1039" s="47">
        <v>1396.09798</v>
      </c>
      <c r="G1039" s="47">
        <v>54.765949999999997</v>
      </c>
      <c r="H1039" s="47">
        <v>1396.09798</v>
      </c>
      <c r="I1039" s="47">
        <v>-8.8673599999999997</v>
      </c>
    </row>
    <row r="1040" spans="6:9" x14ac:dyDescent="0.25">
      <c r="F1040" s="47">
        <v>1397.0622499999999</v>
      </c>
      <c r="G1040" s="47">
        <v>54.115540000000003</v>
      </c>
      <c r="H1040" s="47">
        <v>1397.0622499999999</v>
      </c>
      <c r="I1040" s="47">
        <v>-8.8520000000000003</v>
      </c>
    </row>
    <row r="1041" spans="6:9" x14ac:dyDescent="0.25">
      <c r="F1041" s="47">
        <v>1398.0265300000001</v>
      </c>
      <c r="G1041" s="47">
        <v>53.49015</v>
      </c>
      <c r="H1041" s="47">
        <v>1398.0265300000001</v>
      </c>
      <c r="I1041" s="47">
        <v>-8.7835300000000007</v>
      </c>
    </row>
    <row r="1042" spans="6:9" x14ac:dyDescent="0.25">
      <c r="F1042" s="47">
        <v>1398.99081</v>
      </c>
      <c r="G1042" s="47">
        <v>52.893970000000003</v>
      </c>
      <c r="H1042" s="47">
        <v>1398.99081</v>
      </c>
      <c r="I1042" s="47">
        <v>-8.6817700000000002</v>
      </c>
    </row>
    <row r="1043" spans="6:9" x14ac:dyDescent="0.25">
      <c r="F1043" s="47">
        <v>1399.9550899999999</v>
      </c>
      <c r="G1043" s="47">
        <v>52.327179999999998</v>
      </c>
      <c r="H1043" s="47">
        <v>1399.9550899999999</v>
      </c>
      <c r="I1043" s="47">
        <v>-8.5698500000000006</v>
      </c>
    </row>
    <row r="1044" spans="6:9" x14ac:dyDescent="0.25">
      <c r="F1044" s="47">
        <v>1400.9193600000001</v>
      </c>
      <c r="G1044" s="47">
        <v>51.788089999999997</v>
      </c>
      <c r="H1044" s="47">
        <v>1400.9193600000001</v>
      </c>
      <c r="I1044" s="47">
        <v>-8.4675399999999996</v>
      </c>
    </row>
    <row r="1045" spans="6:9" x14ac:dyDescent="0.25">
      <c r="F1045" s="47">
        <v>1401.88364</v>
      </c>
      <c r="G1045" s="47">
        <v>51.274729999999998</v>
      </c>
      <c r="H1045" s="47">
        <v>1401.88364</v>
      </c>
      <c r="I1045" s="47">
        <v>-8.3868500000000008</v>
      </c>
    </row>
    <row r="1046" spans="6:9" x14ac:dyDescent="0.25">
      <c r="F1046" s="47">
        <v>1402.8479199999999</v>
      </c>
      <c r="G1046" s="47">
        <v>50.78604</v>
      </c>
      <c r="H1046" s="47">
        <v>1402.8479199999999</v>
      </c>
      <c r="I1046" s="47">
        <v>-8.3307500000000001</v>
      </c>
    </row>
    <row r="1047" spans="6:9" x14ac:dyDescent="0.25">
      <c r="F1047" s="47">
        <v>1403.8121900000001</v>
      </c>
      <c r="G1047" s="47">
        <v>50.322989999999997</v>
      </c>
      <c r="H1047" s="47">
        <v>1403.8121900000001</v>
      </c>
      <c r="I1047" s="47">
        <v>-8.2948199999999996</v>
      </c>
    </row>
    <row r="1048" spans="6:9" x14ac:dyDescent="0.25">
      <c r="F1048" s="47">
        <v>1404.77647</v>
      </c>
      <c r="G1048" s="47">
        <v>49.888849999999998</v>
      </c>
      <c r="H1048" s="47">
        <v>1404.77647</v>
      </c>
      <c r="I1048" s="47">
        <v>-8.2711500000000004</v>
      </c>
    </row>
    <row r="1049" spans="6:9" x14ac:dyDescent="0.25">
      <c r="F1049" s="47">
        <v>1405.7407499999999</v>
      </c>
      <c r="G1049" s="47">
        <v>49.488390000000003</v>
      </c>
      <c r="H1049" s="47">
        <v>1405.7407499999999</v>
      </c>
      <c r="I1049" s="47">
        <v>-8.2528199999999998</v>
      </c>
    </row>
    <row r="1050" spans="6:9" x14ac:dyDescent="0.25">
      <c r="F1050" s="47">
        <v>1406.7050200000001</v>
      </c>
      <c r="G1050" s="47">
        <v>49.126199999999997</v>
      </c>
      <c r="H1050" s="47">
        <v>1406.7050200000001</v>
      </c>
      <c r="I1050" s="47">
        <v>-8.2370900000000002</v>
      </c>
    </row>
    <row r="1051" spans="6:9" x14ac:dyDescent="0.25">
      <c r="F1051" s="47">
        <v>1407.6693</v>
      </c>
      <c r="G1051" s="47">
        <v>48.80536</v>
      </c>
      <c r="H1051" s="47">
        <v>1407.6693</v>
      </c>
      <c r="I1051" s="47">
        <v>-8.2256599999999995</v>
      </c>
    </row>
    <row r="1052" spans="6:9" x14ac:dyDescent="0.25">
      <c r="F1052" s="47">
        <v>1408.6335799999999</v>
      </c>
      <c r="G1052" s="47">
        <v>48.52731</v>
      </c>
      <c r="H1052" s="47">
        <v>1408.6335799999999</v>
      </c>
      <c r="I1052" s="47">
        <v>-8.2227300000000003</v>
      </c>
    </row>
    <row r="1053" spans="6:9" x14ac:dyDescent="0.25">
      <c r="F1053" s="47">
        <v>1409.5978500000001</v>
      </c>
      <c r="G1053" s="47">
        <v>48.292529999999999</v>
      </c>
      <c r="H1053" s="47">
        <v>1409.5978500000001</v>
      </c>
      <c r="I1053" s="47">
        <v>-8.2327600000000007</v>
      </c>
    </row>
    <row r="1054" spans="6:9" x14ac:dyDescent="0.25">
      <c r="F1054" s="47">
        <v>1410.56213</v>
      </c>
      <c r="G1054" s="47">
        <v>48.100960000000001</v>
      </c>
      <c r="H1054" s="47">
        <v>1410.56213</v>
      </c>
      <c r="I1054" s="47">
        <v>-8.2596100000000003</v>
      </c>
    </row>
    <row r="1055" spans="6:9" x14ac:dyDescent="0.25">
      <c r="F1055" s="47">
        <v>1411.5264099999999</v>
      </c>
      <c r="G1055" s="47">
        <v>47.951459999999997</v>
      </c>
      <c r="H1055" s="47">
        <v>1411.5264099999999</v>
      </c>
      <c r="I1055" s="47">
        <v>-8.3072300000000006</v>
      </c>
    </row>
    <row r="1056" spans="6:9" x14ac:dyDescent="0.25">
      <c r="F1056" s="47">
        <v>1412.4906800000001</v>
      </c>
      <c r="G1056" s="47">
        <v>47.840890000000002</v>
      </c>
      <c r="H1056" s="47">
        <v>1412.4906800000001</v>
      </c>
      <c r="I1056" s="47">
        <v>-8.3803199999999993</v>
      </c>
    </row>
    <row r="1057" spans="6:9" x14ac:dyDescent="0.25">
      <c r="F1057" s="47">
        <v>1413.45496</v>
      </c>
      <c r="G1057" s="47">
        <v>47.76397</v>
      </c>
      <c r="H1057" s="47">
        <v>1413.45496</v>
      </c>
      <c r="I1057" s="47">
        <v>-8.4831500000000002</v>
      </c>
    </row>
    <row r="1058" spans="6:9" x14ac:dyDescent="0.25">
      <c r="F1058" s="47">
        <v>1414.4192399999999</v>
      </c>
      <c r="G1058" s="47">
        <v>47.714619999999996</v>
      </c>
      <c r="H1058" s="47">
        <v>1414.4192399999999</v>
      </c>
      <c r="I1058" s="47">
        <v>-8.6160800000000002</v>
      </c>
    </row>
    <row r="1059" spans="6:9" x14ac:dyDescent="0.25">
      <c r="F1059" s="47">
        <v>1415.3835099999999</v>
      </c>
      <c r="G1059" s="47">
        <v>47.688029999999998</v>
      </c>
      <c r="H1059" s="47">
        <v>1415.3835099999999</v>
      </c>
      <c r="I1059" s="47">
        <v>-8.7707200000000007</v>
      </c>
    </row>
    <row r="1060" spans="6:9" x14ac:dyDescent="0.25">
      <c r="F1060" s="47">
        <v>1416.34779</v>
      </c>
      <c r="G1060" s="47">
        <v>47.681950000000001</v>
      </c>
      <c r="H1060" s="47">
        <v>1416.34779</v>
      </c>
      <c r="I1060" s="47">
        <v>-8.9266799999999993</v>
      </c>
    </row>
    <row r="1061" spans="6:9" x14ac:dyDescent="0.25">
      <c r="F1061" s="47">
        <v>1417.3120699999999</v>
      </c>
      <c r="G1061" s="47">
        <v>47.695700000000002</v>
      </c>
      <c r="H1061" s="47">
        <v>1417.3120699999999</v>
      </c>
      <c r="I1061" s="47">
        <v>-9.0533999999999999</v>
      </c>
    </row>
    <row r="1062" spans="6:9" x14ac:dyDescent="0.25">
      <c r="F1062" s="47">
        <v>1418.2763500000001</v>
      </c>
      <c r="G1062" s="47">
        <v>47.72692</v>
      </c>
      <c r="H1062" s="47">
        <v>1418.2763500000001</v>
      </c>
      <c r="I1062" s="47">
        <v>-9.1195400000000006</v>
      </c>
    </row>
    <row r="1063" spans="6:9" x14ac:dyDescent="0.25">
      <c r="F1063" s="47">
        <v>1419.24062</v>
      </c>
      <c r="G1063" s="47">
        <v>47.768030000000003</v>
      </c>
      <c r="H1063" s="47">
        <v>1419.24062</v>
      </c>
      <c r="I1063" s="47">
        <v>-9.1070399999999996</v>
      </c>
    </row>
    <row r="1064" spans="6:9" x14ac:dyDescent="0.25">
      <c r="F1064" s="47">
        <v>1420.2049</v>
      </c>
      <c r="G1064" s="47">
        <v>47.805459999999997</v>
      </c>
      <c r="H1064" s="47">
        <v>1420.2049</v>
      </c>
      <c r="I1064" s="47">
        <v>-9.0208100000000009</v>
      </c>
    </row>
    <row r="1065" spans="6:9" x14ac:dyDescent="0.25">
      <c r="F1065" s="47">
        <v>1421.1691800000001</v>
      </c>
      <c r="G1065" s="47">
        <v>47.822969999999998</v>
      </c>
      <c r="H1065" s="47">
        <v>1421.1691800000001</v>
      </c>
      <c r="I1065" s="47">
        <v>-8.8857900000000001</v>
      </c>
    </row>
    <row r="1066" spans="6:9" x14ac:dyDescent="0.25">
      <c r="F1066" s="47">
        <v>1422.13345</v>
      </c>
      <c r="G1066" s="47">
        <v>47.806440000000002</v>
      </c>
      <c r="H1066" s="47">
        <v>1422.13345</v>
      </c>
      <c r="I1066" s="47">
        <v>-8.7340900000000001</v>
      </c>
    </row>
    <row r="1067" spans="6:9" x14ac:dyDescent="0.25">
      <c r="F1067" s="47">
        <v>1423.09773</v>
      </c>
      <c r="G1067" s="47">
        <v>47.746769999999998</v>
      </c>
      <c r="H1067" s="47">
        <v>1423.09773</v>
      </c>
      <c r="I1067" s="47">
        <v>-8.5926600000000004</v>
      </c>
    </row>
    <row r="1068" spans="6:9" x14ac:dyDescent="0.25">
      <c r="F1068" s="47">
        <v>1424.0620100000001</v>
      </c>
      <c r="G1068" s="47">
        <v>47.640059999999998</v>
      </c>
      <c r="H1068" s="47">
        <v>1424.0620100000001</v>
      </c>
      <c r="I1068" s="47">
        <v>-8.4781099999999991</v>
      </c>
    </row>
    <row r="1069" spans="6:9" x14ac:dyDescent="0.25">
      <c r="F1069" s="47">
        <v>1425.02628</v>
      </c>
      <c r="G1069" s="47">
        <v>47.486089999999997</v>
      </c>
      <c r="H1069" s="47">
        <v>1425.02628</v>
      </c>
      <c r="I1069" s="47">
        <v>-8.3978300000000008</v>
      </c>
    </row>
    <row r="1070" spans="6:9" x14ac:dyDescent="0.25">
      <c r="F1070" s="47">
        <v>1425.99056</v>
      </c>
      <c r="G1070" s="47">
        <v>47.287100000000002</v>
      </c>
      <c r="H1070" s="47">
        <v>1425.99056</v>
      </c>
      <c r="I1070" s="47">
        <v>-8.3533100000000005</v>
      </c>
    </row>
    <row r="1071" spans="6:9" x14ac:dyDescent="0.25">
      <c r="F1071" s="47">
        <v>1426.9548400000001</v>
      </c>
      <c r="G1071" s="47">
        <v>47.047249999999998</v>
      </c>
      <c r="H1071" s="47">
        <v>1426.9548400000001</v>
      </c>
      <c r="I1071" s="47">
        <v>-8.3427500000000006</v>
      </c>
    </row>
    <row r="1072" spans="6:9" x14ac:dyDescent="0.25">
      <c r="F1072" s="47">
        <v>1427.91911</v>
      </c>
      <c r="G1072" s="47">
        <v>46.772970000000001</v>
      </c>
      <c r="H1072" s="47">
        <v>1427.91911</v>
      </c>
      <c r="I1072" s="47">
        <v>-8.3627900000000004</v>
      </c>
    </row>
    <row r="1073" spans="6:9" x14ac:dyDescent="0.25">
      <c r="F1073" s="47">
        <v>1428.88339</v>
      </c>
      <c r="G1073" s="47">
        <v>46.472949999999997</v>
      </c>
      <c r="H1073" s="47">
        <v>1428.88339</v>
      </c>
      <c r="I1073" s="47">
        <v>-8.4100699999999993</v>
      </c>
    </row>
    <row r="1074" spans="6:9" x14ac:dyDescent="0.25">
      <c r="F1074" s="47">
        <v>1429.8476700000001</v>
      </c>
      <c r="G1074" s="47">
        <v>46.156910000000003</v>
      </c>
      <c r="H1074" s="47">
        <v>1429.8476700000001</v>
      </c>
      <c r="I1074" s="47">
        <v>-8.4831099999999999</v>
      </c>
    </row>
    <row r="1075" spans="6:9" x14ac:dyDescent="0.25">
      <c r="F1075" s="47">
        <v>1430.81194</v>
      </c>
      <c r="G1075" s="47">
        <v>45.83305</v>
      </c>
      <c r="H1075" s="47">
        <v>1430.81194</v>
      </c>
      <c r="I1075" s="47">
        <v>-8.5835299999999997</v>
      </c>
    </row>
    <row r="1076" spans="6:9" x14ac:dyDescent="0.25">
      <c r="F1076" s="47">
        <v>1431.77622</v>
      </c>
      <c r="G1076" s="47">
        <v>45.505549999999999</v>
      </c>
      <c r="H1076" s="47">
        <v>1431.77622</v>
      </c>
      <c r="I1076" s="47">
        <v>-8.7150300000000005</v>
      </c>
    </row>
    <row r="1077" spans="6:9" x14ac:dyDescent="0.25">
      <c r="F1077" s="47">
        <v>1432.7405000000001</v>
      </c>
      <c r="G1077" s="47">
        <v>45.174289999999999</v>
      </c>
      <c r="H1077" s="47">
        <v>1432.7405000000001</v>
      </c>
      <c r="I1077" s="47">
        <v>-8.8795400000000004</v>
      </c>
    </row>
    <row r="1078" spans="6:9" x14ac:dyDescent="0.25">
      <c r="F1078" s="47">
        <v>1433.7047700000001</v>
      </c>
      <c r="G1078" s="47">
        <v>44.83775</v>
      </c>
      <c r="H1078" s="47">
        <v>1433.7047700000001</v>
      </c>
      <c r="I1078" s="47">
        <v>-9.0716199999999994</v>
      </c>
    </row>
    <row r="1079" spans="6:9" x14ac:dyDescent="0.25">
      <c r="F1079" s="47">
        <v>1434.66905</v>
      </c>
      <c r="G1079" s="47">
        <v>44.498139999999999</v>
      </c>
      <c r="H1079" s="47">
        <v>1434.66905</v>
      </c>
      <c r="I1079" s="47">
        <v>-9.2744</v>
      </c>
    </row>
    <row r="1080" spans="6:9" x14ac:dyDescent="0.25">
      <c r="F1080" s="47">
        <v>1435.6333299999999</v>
      </c>
      <c r="G1080" s="47">
        <v>44.165869999999998</v>
      </c>
      <c r="H1080" s="47">
        <v>1435.6333299999999</v>
      </c>
      <c r="I1080" s="47">
        <v>-9.4610500000000002</v>
      </c>
    </row>
    <row r="1081" spans="6:9" x14ac:dyDescent="0.25">
      <c r="F1081" s="47">
        <v>1436.5976000000001</v>
      </c>
      <c r="G1081" s="47">
        <v>43.859299999999998</v>
      </c>
      <c r="H1081" s="47">
        <v>1436.5976000000001</v>
      </c>
      <c r="I1081" s="47">
        <v>-9.6046099999999992</v>
      </c>
    </row>
    <row r="1082" spans="6:9" x14ac:dyDescent="0.25">
      <c r="F1082" s="47">
        <v>1437.56188</v>
      </c>
      <c r="G1082" s="47">
        <v>43.598390000000002</v>
      </c>
      <c r="H1082" s="47">
        <v>1437.56188</v>
      </c>
      <c r="I1082" s="47">
        <v>-9.6920900000000003</v>
      </c>
    </row>
    <row r="1083" spans="6:9" x14ac:dyDescent="0.25">
      <c r="F1083" s="47">
        <v>1438.5261599999999</v>
      </c>
      <c r="G1083" s="47">
        <v>43.396299999999997</v>
      </c>
      <c r="H1083" s="47">
        <v>1438.5261599999999</v>
      </c>
      <c r="I1083" s="47">
        <v>-9.7327600000000007</v>
      </c>
    </row>
    <row r="1084" spans="6:9" x14ac:dyDescent="0.25">
      <c r="F1084" s="47">
        <v>1439.4904300000001</v>
      </c>
      <c r="G1084" s="47">
        <v>43.255850000000002</v>
      </c>
      <c r="H1084" s="47">
        <v>1439.4904300000001</v>
      </c>
      <c r="I1084" s="47">
        <v>-9.7535699999999999</v>
      </c>
    </row>
    <row r="1085" spans="6:9" x14ac:dyDescent="0.25">
      <c r="F1085" s="47">
        <v>1440.45471</v>
      </c>
      <c r="G1085" s="47">
        <v>43.173119999999997</v>
      </c>
      <c r="H1085" s="47">
        <v>1440.45471</v>
      </c>
      <c r="I1085" s="47">
        <v>-9.7863900000000008</v>
      </c>
    </row>
    <row r="1086" spans="6:9" x14ac:dyDescent="0.25">
      <c r="F1086" s="47">
        <v>1441.4189899999999</v>
      </c>
      <c r="G1086" s="47">
        <v>43.143790000000003</v>
      </c>
      <c r="H1086" s="47">
        <v>1441.4189899999999</v>
      </c>
      <c r="I1086" s="47">
        <v>-9.8567300000000007</v>
      </c>
    </row>
    <row r="1087" spans="6:9" x14ac:dyDescent="0.25">
      <c r="F1087" s="47">
        <v>1442.38327</v>
      </c>
      <c r="G1087" s="47">
        <v>43.1678</v>
      </c>
      <c r="H1087" s="47">
        <v>1442.38327</v>
      </c>
      <c r="I1087" s="47">
        <v>-9.9788599999999992</v>
      </c>
    </row>
    <row r="1088" spans="6:9" x14ac:dyDescent="0.25">
      <c r="F1088" s="47">
        <v>1443.34754</v>
      </c>
      <c r="G1088" s="47">
        <v>43.250259999999997</v>
      </c>
      <c r="H1088" s="47">
        <v>1443.34754</v>
      </c>
      <c r="I1088" s="47">
        <v>-10.156040000000001</v>
      </c>
    </row>
    <row r="1089" spans="6:9" x14ac:dyDescent="0.25">
      <c r="F1089" s="47">
        <v>1444.3118199999999</v>
      </c>
      <c r="G1089" s="47">
        <v>43.399500000000003</v>
      </c>
      <c r="H1089" s="47">
        <v>1444.3118199999999</v>
      </c>
      <c r="I1089" s="47">
        <v>-10.382680000000001</v>
      </c>
    </row>
    <row r="1090" spans="6:9" x14ac:dyDescent="0.25">
      <c r="F1090" s="47">
        <v>1445.2761</v>
      </c>
      <c r="G1090" s="47">
        <v>43.623280000000001</v>
      </c>
      <c r="H1090" s="47">
        <v>1445.2761</v>
      </c>
      <c r="I1090" s="47">
        <v>-10.64691</v>
      </c>
    </row>
    <row r="1091" spans="6:9" x14ac:dyDescent="0.25">
      <c r="F1091" s="47">
        <v>1446.24037</v>
      </c>
      <c r="G1091" s="47">
        <v>43.923969999999997</v>
      </c>
      <c r="H1091" s="47">
        <v>1446.24037</v>
      </c>
      <c r="I1091" s="47">
        <v>-10.93327</v>
      </c>
    </row>
    <row r="1092" spans="6:9" x14ac:dyDescent="0.25">
      <c r="F1092" s="47">
        <v>1447.2046499999999</v>
      </c>
      <c r="G1092" s="47">
        <v>44.293840000000003</v>
      </c>
      <c r="H1092" s="47">
        <v>1447.2046499999999</v>
      </c>
      <c r="I1092" s="47">
        <v>-11.22627</v>
      </c>
    </row>
    <row r="1093" spans="6:9" x14ac:dyDescent="0.25">
      <c r="F1093" s="47">
        <v>1448.16893</v>
      </c>
      <c r="G1093" s="47">
        <v>44.712679999999999</v>
      </c>
      <c r="H1093" s="47">
        <v>1448.16893</v>
      </c>
      <c r="I1093" s="47">
        <v>-11.51469</v>
      </c>
    </row>
    <row r="1094" spans="6:9" x14ac:dyDescent="0.25">
      <c r="F1094" s="47">
        <v>1449.1332</v>
      </c>
      <c r="G1094" s="47">
        <v>45.150129999999997</v>
      </c>
      <c r="H1094" s="47">
        <v>1449.1332</v>
      </c>
      <c r="I1094" s="47">
        <v>-11.7958</v>
      </c>
    </row>
    <row r="1095" spans="6:9" x14ac:dyDescent="0.25">
      <c r="F1095" s="47">
        <v>1450.0974799999999</v>
      </c>
      <c r="G1095" s="47">
        <v>45.573239999999998</v>
      </c>
      <c r="H1095" s="47">
        <v>1450.0974799999999</v>
      </c>
      <c r="I1095" s="47">
        <v>-12.076840000000001</v>
      </c>
    </row>
    <row r="1096" spans="6:9" x14ac:dyDescent="0.25">
      <c r="F1096" s="47">
        <v>1451.06176</v>
      </c>
      <c r="G1096" s="47">
        <v>45.956240000000001</v>
      </c>
      <c r="H1096" s="47">
        <v>1451.06176</v>
      </c>
      <c r="I1096" s="47">
        <v>-12.372260000000001</v>
      </c>
    </row>
    <row r="1097" spans="6:9" x14ac:dyDescent="0.25">
      <c r="F1097" s="47">
        <v>1452.02603</v>
      </c>
      <c r="G1097" s="47">
        <v>46.288220000000003</v>
      </c>
      <c r="H1097" s="47">
        <v>1452.02603</v>
      </c>
      <c r="I1097" s="47">
        <v>-12.6968</v>
      </c>
    </row>
    <row r="1098" spans="6:9" x14ac:dyDescent="0.25">
      <c r="F1098" s="47">
        <v>1452.9903099999999</v>
      </c>
      <c r="G1098" s="47">
        <v>46.576700000000002</v>
      </c>
      <c r="H1098" s="47">
        <v>1452.9903099999999</v>
      </c>
      <c r="I1098" s="47">
        <v>-13.05579</v>
      </c>
    </row>
    <row r="1099" spans="6:9" x14ac:dyDescent="0.25">
      <c r="F1099" s="47">
        <v>1453.9545900000001</v>
      </c>
      <c r="G1099" s="47">
        <v>46.847259999999999</v>
      </c>
      <c r="H1099" s="47">
        <v>1453.9545900000001</v>
      </c>
      <c r="I1099" s="47">
        <v>-13.43417</v>
      </c>
    </row>
    <row r="1100" spans="6:9" x14ac:dyDescent="0.25">
      <c r="F1100" s="47">
        <v>1454.91887</v>
      </c>
      <c r="G1100" s="47">
        <v>47.138150000000003</v>
      </c>
      <c r="H1100" s="47">
        <v>1454.91887</v>
      </c>
      <c r="I1100" s="47">
        <v>-13.788029999999999</v>
      </c>
    </row>
    <row r="1101" spans="6:9" x14ac:dyDescent="0.25">
      <c r="F1101" s="47">
        <v>1455.8831399999999</v>
      </c>
      <c r="G1101" s="47">
        <v>47.486499999999999</v>
      </c>
      <c r="H1101" s="47">
        <v>1455.8831399999999</v>
      </c>
      <c r="I1101" s="47">
        <v>-14.049160000000001</v>
      </c>
    </row>
    <row r="1102" spans="6:9" x14ac:dyDescent="0.25">
      <c r="F1102" s="47">
        <v>1456.8474200000001</v>
      </c>
      <c r="G1102" s="47">
        <v>47.906640000000003</v>
      </c>
      <c r="H1102" s="47">
        <v>1456.8474200000001</v>
      </c>
      <c r="I1102" s="47">
        <v>-14.153740000000001</v>
      </c>
    </row>
    <row r="1103" spans="6:9" x14ac:dyDescent="0.25">
      <c r="F1103" s="47">
        <v>1457.8117</v>
      </c>
      <c r="G1103" s="47">
        <v>48.375329999999998</v>
      </c>
      <c r="H1103" s="47">
        <v>1457.8117</v>
      </c>
      <c r="I1103" s="47">
        <v>-14.08483</v>
      </c>
    </row>
    <row r="1104" spans="6:9" x14ac:dyDescent="0.25">
      <c r="F1104" s="47">
        <v>1458.7759699999999</v>
      </c>
      <c r="G1104" s="47">
        <v>48.842579999999998</v>
      </c>
      <c r="H1104" s="47">
        <v>1458.7759699999999</v>
      </c>
      <c r="I1104" s="47">
        <v>-13.889570000000001</v>
      </c>
    </row>
    <row r="1105" spans="6:9" x14ac:dyDescent="0.25">
      <c r="F1105" s="47">
        <v>1459.7402500000001</v>
      </c>
      <c r="G1105" s="47">
        <v>49.261719999999997</v>
      </c>
      <c r="H1105" s="47">
        <v>1459.7402500000001</v>
      </c>
      <c r="I1105" s="47">
        <v>-13.650270000000001</v>
      </c>
    </row>
    <row r="1106" spans="6:9" x14ac:dyDescent="0.25">
      <c r="F1106" s="47">
        <v>1460.70453</v>
      </c>
      <c r="G1106" s="47">
        <v>49.612729999999999</v>
      </c>
      <c r="H1106" s="47">
        <v>1460.70453</v>
      </c>
      <c r="I1106" s="47">
        <v>-13.43937</v>
      </c>
    </row>
    <row r="1107" spans="6:9" x14ac:dyDescent="0.25">
      <c r="F1107" s="47">
        <v>1461.6687999999999</v>
      </c>
      <c r="G1107" s="47">
        <v>49.90699</v>
      </c>
      <c r="H1107" s="47">
        <v>1461.6687999999999</v>
      </c>
      <c r="I1107" s="47">
        <v>-13.294320000000001</v>
      </c>
    </row>
    <row r="1108" spans="6:9" x14ac:dyDescent="0.25">
      <c r="F1108" s="47">
        <v>1462.6330800000001</v>
      </c>
      <c r="G1108" s="47">
        <v>50.181469999999997</v>
      </c>
      <c r="H1108" s="47">
        <v>1462.6330800000001</v>
      </c>
      <c r="I1108" s="47">
        <v>-13.216810000000001</v>
      </c>
    </row>
    <row r="1109" spans="6:9" x14ac:dyDescent="0.25">
      <c r="F1109" s="47">
        <v>1463.59736</v>
      </c>
      <c r="G1109" s="47">
        <v>50.489980000000003</v>
      </c>
      <c r="H1109" s="47">
        <v>1463.59736</v>
      </c>
      <c r="I1109" s="47">
        <v>-13.18431</v>
      </c>
    </row>
    <row r="1110" spans="6:9" x14ac:dyDescent="0.25">
      <c r="F1110" s="47">
        <v>1464.5616299999999</v>
      </c>
      <c r="G1110" s="47">
        <v>50.891629999999999</v>
      </c>
      <c r="H1110" s="47">
        <v>1464.5616299999999</v>
      </c>
      <c r="I1110" s="47">
        <v>-13.166069999999999</v>
      </c>
    </row>
    <row r="1111" spans="6:9" x14ac:dyDescent="0.25">
      <c r="F1111" s="47">
        <v>1465.5259100000001</v>
      </c>
      <c r="G1111" s="47">
        <v>51.436909999999997</v>
      </c>
      <c r="H1111" s="47">
        <v>1465.5259100000001</v>
      </c>
      <c r="I1111" s="47">
        <v>-13.139290000000001</v>
      </c>
    </row>
    <row r="1112" spans="6:9" x14ac:dyDescent="0.25">
      <c r="F1112" s="47">
        <v>1466.49019</v>
      </c>
      <c r="G1112" s="47">
        <v>52.157470000000004</v>
      </c>
      <c r="H1112" s="47">
        <v>1466.49019</v>
      </c>
      <c r="I1112" s="47">
        <v>-13.098850000000001</v>
      </c>
    </row>
    <row r="1113" spans="6:9" x14ac:dyDescent="0.25">
      <c r="F1113" s="47">
        <v>1467.4544599999999</v>
      </c>
      <c r="G1113" s="47">
        <v>53.066360000000003</v>
      </c>
      <c r="H1113" s="47">
        <v>1467.4544599999999</v>
      </c>
      <c r="I1113" s="47">
        <v>-13.054830000000001</v>
      </c>
    </row>
    <row r="1114" spans="6:9" x14ac:dyDescent="0.25">
      <c r="F1114" s="47">
        <v>1468.4187400000001</v>
      </c>
      <c r="G1114" s="47">
        <v>54.166629999999998</v>
      </c>
      <c r="H1114" s="47">
        <v>1468.4187400000001</v>
      </c>
      <c r="I1114" s="47">
        <v>-13.019310000000001</v>
      </c>
    </row>
    <row r="1115" spans="6:9" x14ac:dyDescent="0.25">
      <c r="F1115" s="47">
        <v>1469.38302</v>
      </c>
      <c r="G1115" s="47">
        <v>55.457549999999998</v>
      </c>
      <c r="H1115" s="47">
        <v>1469.38302</v>
      </c>
      <c r="I1115" s="47">
        <v>-12.99023</v>
      </c>
    </row>
    <row r="1116" spans="6:9" x14ac:dyDescent="0.25">
      <c r="F1116" s="47">
        <v>1470.3472899999999</v>
      </c>
      <c r="G1116" s="47">
        <v>56.929369999999999</v>
      </c>
      <c r="H1116" s="47">
        <v>1470.3472899999999</v>
      </c>
      <c r="I1116" s="47">
        <v>-12.93966</v>
      </c>
    </row>
    <row r="1117" spans="6:9" x14ac:dyDescent="0.25">
      <c r="F1117" s="47">
        <v>1471.3115700000001</v>
      </c>
      <c r="G1117" s="47">
        <v>58.546320000000001</v>
      </c>
      <c r="H1117" s="47">
        <v>1471.3115700000001</v>
      </c>
      <c r="I1117" s="47">
        <v>-12.812200000000001</v>
      </c>
    </row>
    <row r="1118" spans="6:9" x14ac:dyDescent="0.25">
      <c r="F1118" s="47">
        <v>1472.27585</v>
      </c>
      <c r="G1118" s="47">
        <v>60.230289999999997</v>
      </c>
      <c r="H1118" s="47">
        <v>1472.27585</v>
      </c>
      <c r="I1118" s="47">
        <v>-12.539210000000001</v>
      </c>
    </row>
    <row r="1119" spans="6:9" x14ac:dyDescent="0.25">
      <c r="F1119" s="47">
        <v>1473.2401299999999</v>
      </c>
      <c r="G1119" s="47">
        <v>61.865749999999998</v>
      </c>
      <c r="H1119" s="47">
        <v>1473.2401299999999</v>
      </c>
      <c r="I1119" s="47">
        <v>-12.06818</v>
      </c>
    </row>
    <row r="1120" spans="6:9" x14ac:dyDescent="0.25">
      <c r="F1120" s="47">
        <v>1474.2044000000001</v>
      </c>
      <c r="G1120" s="47">
        <v>63.335279999999997</v>
      </c>
      <c r="H1120" s="47">
        <v>1474.2044000000001</v>
      </c>
      <c r="I1120" s="47">
        <v>-11.39148</v>
      </c>
    </row>
    <row r="1121" spans="6:9" x14ac:dyDescent="0.25">
      <c r="F1121" s="47">
        <v>1475.16868</v>
      </c>
      <c r="G1121" s="47">
        <v>64.564070000000001</v>
      </c>
      <c r="H1121" s="47">
        <v>1475.16868</v>
      </c>
      <c r="I1121" s="47">
        <v>-10.550940000000001</v>
      </c>
    </row>
    <row r="1122" spans="6:9" x14ac:dyDescent="0.25">
      <c r="F1122" s="47">
        <v>1476.1329599999999</v>
      </c>
      <c r="G1122" s="47">
        <v>65.538269999999997</v>
      </c>
      <c r="H1122" s="47">
        <v>1476.1329599999999</v>
      </c>
      <c r="I1122" s="47">
        <v>-9.6146999999999991</v>
      </c>
    </row>
    <row r="1123" spans="6:9" x14ac:dyDescent="0.25">
      <c r="F1123" s="47">
        <v>1477.0972300000001</v>
      </c>
      <c r="G1123" s="47">
        <v>66.289109999999994</v>
      </c>
      <c r="H1123" s="47">
        <v>1477.0972300000001</v>
      </c>
      <c r="I1123" s="47">
        <v>-8.64785</v>
      </c>
    </row>
    <row r="1124" spans="6:9" x14ac:dyDescent="0.25">
      <c r="F1124" s="47">
        <v>1478.06151</v>
      </c>
      <c r="G1124" s="47">
        <v>66.86403</v>
      </c>
      <c r="H1124" s="47">
        <v>1478.06151</v>
      </c>
      <c r="I1124" s="47">
        <v>-7.69686</v>
      </c>
    </row>
    <row r="1125" spans="6:9" x14ac:dyDescent="0.25">
      <c r="F1125" s="47">
        <v>1479.0257899999999</v>
      </c>
      <c r="G1125" s="47">
        <v>67.305899999999994</v>
      </c>
      <c r="H1125" s="47">
        <v>1479.0257899999999</v>
      </c>
      <c r="I1125" s="47">
        <v>-6.7895899999999996</v>
      </c>
    </row>
    <row r="1126" spans="6:9" x14ac:dyDescent="0.25">
      <c r="F1126" s="47">
        <v>1479.9900600000001</v>
      </c>
      <c r="G1126" s="47">
        <v>67.645079999999993</v>
      </c>
      <c r="H1126" s="47">
        <v>1479.9900600000001</v>
      </c>
      <c r="I1126" s="47">
        <v>-5.9428700000000001</v>
      </c>
    </row>
    <row r="1127" spans="6:9" x14ac:dyDescent="0.25">
      <c r="F1127" s="47">
        <v>1480.95434</v>
      </c>
      <c r="G1127" s="47">
        <v>67.899690000000007</v>
      </c>
      <c r="H1127" s="47">
        <v>1480.95434</v>
      </c>
      <c r="I1127" s="47">
        <v>-5.1699700000000002</v>
      </c>
    </row>
    <row r="1128" spans="6:9" x14ac:dyDescent="0.25">
      <c r="F1128" s="47">
        <v>1481.9186199999999</v>
      </c>
      <c r="G1128" s="47">
        <v>68.078999999999994</v>
      </c>
      <c r="H1128" s="47">
        <v>1481.9186199999999</v>
      </c>
      <c r="I1128" s="47">
        <v>-4.4844600000000003</v>
      </c>
    </row>
    <row r="1129" spans="6:9" x14ac:dyDescent="0.25">
      <c r="F1129" s="47">
        <v>1482.8828900000001</v>
      </c>
      <c r="G1129" s="47">
        <v>68.187349999999995</v>
      </c>
      <c r="H1129" s="47">
        <v>1482.8828900000001</v>
      </c>
      <c r="I1129" s="47">
        <v>-3.8994</v>
      </c>
    </row>
    <row r="1130" spans="6:9" x14ac:dyDescent="0.25">
      <c r="F1130" s="47">
        <v>1483.84717</v>
      </c>
      <c r="G1130" s="47">
        <v>68.227630000000005</v>
      </c>
      <c r="H1130" s="47">
        <v>1483.84717</v>
      </c>
      <c r="I1130" s="47">
        <v>-3.4224800000000002</v>
      </c>
    </row>
    <row r="1131" spans="6:9" x14ac:dyDescent="0.25">
      <c r="F1131" s="47">
        <v>1484.8114499999999</v>
      </c>
      <c r="G1131" s="47">
        <v>68.204340000000002</v>
      </c>
      <c r="H1131" s="47">
        <v>1484.8114499999999</v>
      </c>
      <c r="I1131" s="47">
        <v>-3.0490300000000001</v>
      </c>
    </row>
    <row r="1132" spans="6:9" x14ac:dyDescent="0.25">
      <c r="F1132" s="47">
        <v>1485.7757200000001</v>
      </c>
      <c r="G1132" s="47">
        <v>68.126289999999997</v>
      </c>
      <c r="H1132" s="47">
        <v>1485.7757200000001</v>
      </c>
      <c r="I1132" s="47">
        <v>-2.7558199999999999</v>
      </c>
    </row>
    <row r="1133" spans="6:9" x14ac:dyDescent="0.25">
      <c r="F1133" s="47">
        <v>1486.74</v>
      </c>
      <c r="G1133" s="47">
        <v>68.008380000000002</v>
      </c>
      <c r="H1133" s="47">
        <v>1486.74</v>
      </c>
      <c r="I1133" s="47">
        <v>-2.49959</v>
      </c>
    </row>
    <row r="1134" spans="6:9" x14ac:dyDescent="0.25">
      <c r="F1134" s="47">
        <v>1487.7042799999999</v>
      </c>
      <c r="G1134" s="47">
        <v>67.871210000000005</v>
      </c>
      <c r="H1134" s="47">
        <v>1487.7042799999999</v>
      </c>
      <c r="I1134" s="47">
        <v>-2.22479</v>
      </c>
    </row>
    <row r="1135" spans="6:9" x14ac:dyDescent="0.25">
      <c r="F1135" s="47">
        <v>1488.6685500000001</v>
      </c>
      <c r="G1135" s="47">
        <v>67.737020000000001</v>
      </c>
      <c r="H1135" s="47">
        <v>1488.6685500000001</v>
      </c>
      <c r="I1135" s="47">
        <v>-1.8829199999999999</v>
      </c>
    </row>
    <row r="1136" spans="6:9" x14ac:dyDescent="0.25">
      <c r="F1136" s="47">
        <v>1489.63283</v>
      </c>
      <c r="G1136" s="47">
        <v>67.622330000000005</v>
      </c>
      <c r="H1136" s="47">
        <v>1489.63283</v>
      </c>
      <c r="I1136" s="47">
        <v>-1.4561500000000001</v>
      </c>
    </row>
    <row r="1137" spans="6:9" x14ac:dyDescent="0.25">
      <c r="F1137" s="47">
        <v>1490.5971099999999</v>
      </c>
      <c r="G1137" s="47">
        <v>67.531530000000004</v>
      </c>
      <c r="H1137" s="47">
        <v>1490.5971099999999</v>
      </c>
      <c r="I1137" s="47">
        <v>-0.96892</v>
      </c>
    </row>
    <row r="1138" spans="6:9" x14ac:dyDescent="0.25">
      <c r="F1138" s="47">
        <v>1491.5613900000001</v>
      </c>
      <c r="G1138" s="47">
        <v>67.456519999999998</v>
      </c>
      <c r="H1138" s="47">
        <v>1491.5613900000001</v>
      </c>
      <c r="I1138" s="47">
        <v>-0.47589999999999999</v>
      </c>
    </row>
    <row r="1139" spans="6:9" x14ac:dyDescent="0.25">
      <c r="F1139" s="47">
        <v>1492.52566</v>
      </c>
      <c r="G1139" s="47">
        <v>67.383229999999998</v>
      </c>
      <c r="H1139" s="47">
        <v>1492.52566</v>
      </c>
      <c r="I1139" s="47">
        <v>-3.4139999999999997E-2</v>
      </c>
    </row>
    <row r="1140" spans="6:9" x14ac:dyDescent="0.25">
      <c r="F1140" s="47">
        <v>1493.4899399999999</v>
      </c>
      <c r="G1140" s="47">
        <v>67.300160000000005</v>
      </c>
      <c r="H1140" s="47">
        <v>1493.4899399999999</v>
      </c>
      <c r="I1140" s="47">
        <v>0.32166</v>
      </c>
    </row>
    <row r="1141" spans="6:9" x14ac:dyDescent="0.25">
      <c r="F1141" s="47">
        <v>1494.4542200000001</v>
      </c>
      <c r="G1141" s="47">
        <v>67.20438</v>
      </c>
      <c r="H1141" s="47">
        <v>1494.4542200000001</v>
      </c>
      <c r="I1141" s="47">
        <v>0.58979000000000004</v>
      </c>
    </row>
    <row r="1142" spans="6:9" x14ac:dyDescent="0.25">
      <c r="F1142" s="47">
        <v>1495.41849</v>
      </c>
      <c r="G1142" s="47">
        <v>67.102710000000002</v>
      </c>
      <c r="H1142" s="47">
        <v>1495.41849</v>
      </c>
      <c r="I1142" s="47">
        <v>0.79791000000000001</v>
      </c>
    </row>
    <row r="1143" spans="6:9" x14ac:dyDescent="0.25">
      <c r="F1143" s="47">
        <v>1496.3827699999999</v>
      </c>
      <c r="G1143" s="47">
        <v>67.007630000000006</v>
      </c>
      <c r="H1143" s="47">
        <v>1496.3827699999999</v>
      </c>
      <c r="I1143" s="47">
        <v>0.98762000000000005</v>
      </c>
    </row>
    <row r="1144" spans="6:9" x14ac:dyDescent="0.25">
      <c r="F1144" s="47">
        <v>1497.3470500000001</v>
      </c>
      <c r="G1144" s="47">
        <v>66.928920000000005</v>
      </c>
      <c r="H1144" s="47">
        <v>1497.3470500000001</v>
      </c>
      <c r="I1144" s="47">
        <v>1.19133</v>
      </c>
    </row>
    <row r="1145" spans="6:9" x14ac:dyDescent="0.25">
      <c r="F1145" s="47">
        <v>1498.31132</v>
      </c>
      <c r="G1145" s="47">
        <v>66.865309999999994</v>
      </c>
      <c r="H1145" s="47">
        <v>1498.31132</v>
      </c>
      <c r="I1145" s="47">
        <v>1.4119200000000001</v>
      </c>
    </row>
    <row r="1146" spans="6:9" x14ac:dyDescent="0.25">
      <c r="F1146" s="47">
        <v>1499.2755999999999</v>
      </c>
      <c r="G1146" s="47">
        <v>66.801869999999994</v>
      </c>
      <c r="H1146" s="47">
        <v>1499.2755999999999</v>
      </c>
      <c r="I1146" s="47">
        <v>1.61879</v>
      </c>
    </row>
    <row r="1147" spans="6:9" x14ac:dyDescent="0.25">
      <c r="F1147" s="47">
        <v>1500.2398800000001</v>
      </c>
      <c r="G1147" s="47">
        <v>66.714489999999998</v>
      </c>
      <c r="H1147" s="47">
        <v>1500.2398800000001</v>
      </c>
      <c r="I1147" s="47">
        <v>1.7617100000000001</v>
      </c>
    </row>
    <row r="1148" spans="6:9" x14ac:dyDescent="0.25">
      <c r="F1148" s="47">
        <v>1501.20415</v>
      </c>
      <c r="G1148" s="47">
        <v>66.576409999999996</v>
      </c>
      <c r="H1148" s="47">
        <v>1501.20415</v>
      </c>
      <c r="I1148" s="47">
        <v>1.78999</v>
      </c>
    </row>
    <row r="1149" spans="6:9" x14ac:dyDescent="0.25">
      <c r="F1149" s="47">
        <v>1502.1684299999999</v>
      </c>
      <c r="G1149" s="47">
        <v>66.362930000000006</v>
      </c>
      <c r="H1149" s="47">
        <v>1502.1684299999999</v>
      </c>
      <c r="I1149" s="47">
        <v>1.6665399999999999</v>
      </c>
    </row>
    <row r="1150" spans="6:9" x14ac:dyDescent="0.25">
      <c r="F1150" s="47">
        <v>1503.1327100000001</v>
      </c>
      <c r="G1150" s="47">
        <v>66.054659999999998</v>
      </c>
      <c r="H1150" s="47">
        <v>1503.1327100000001</v>
      </c>
      <c r="I1150" s="47">
        <v>1.37788</v>
      </c>
    </row>
    <row r="1151" spans="6:9" x14ac:dyDescent="0.25">
      <c r="F1151" s="47">
        <v>1504.09698</v>
      </c>
      <c r="G1151" s="47">
        <v>65.643789999999996</v>
      </c>
      <c r="H1151" s="47">
        <v>1504.09698</v>
      </c>
      <c r="I1151" s="47">
        <v>0.94703999999999999</v>
      </c>
    </row>
    <row r="1152" spans="6:9" x14ac:dyDescent="0.25">
      <c r="F1152" s="47">
        <v>1505.0612599999999</v>
      </c>
      <c r="G1152" s="47">
        <v>65.145240000000001</v>
      </c>
      <c r="H1152" s="47">
        <v>1505.0612599999999</v>
      </c>
      <c r="I1152" s="47">
        <v>0.44923999999999997</v>
      </c>
    </row>
    <row r="1153" spans="6:9" x14ac:dyDescent="0.25">
      <c r="F1153" s="47">
        <v>1506.0255400000001</v>
      </c>
      <c r="G1153" s="47">
        <v>64.606620000000007</v>
      </c>
      <c r="H1153" s="47">
        <v>1506.0255400000001</v>
      </c>
      <c r="I1153" s="47">
        <v>1.1679999999999999E-2</v>
      </c>
    </row>
    <row r="1154" spans="6:9" x14ac:dyDescent="0.25">
      <c r="F1154" s="47">
        <v>1506.98981</v>
      </c>
      <c r="G1154" s="47">
        <v>64.098969999999994</v>
      </c>
      <c r="H1154" s="47">
        <v>1506.98981</v>
      </c>
      <c r="I1154" s="47">
        <v>-0.23147999999999999</v>
      </c>
    </row>
    <row r="1155" spans="6:9" x14ac:dyDescent="0.25">
      <c r="F1155" s="47">
        <v>1507.95409</v>
      </c>
      <c r="G1155" s="47">
        <v>63.680210000000002</v>
      </c>
      <c r="H1155" s="47">
        <v>1507.95409</v>
      </c>
      <c r="I1155" s="47">
        <v>-0.21856999999999999</v>
      </c>
    </row>
    <row r="1156" spans="6:9" x14ac:dyDescent="0.25">
      <c r="F1156" s="47">
        <v>1508.9183700000001</v>
      </c>
      <c r="G1156" s="47">
        <v>63.359769999999997</v>
      </c>
      <c r="H1156" s="47">
        <v>1508.9183700000001</v>
      </c>
      <c r="I1156" s="48">
        <v>-5.3158100000000005E-4</v>
      </c>
    </row>
    <row r="1157" spans="6:9" x14ac:dyDescent="0.25">
      <c r="F1157" s="47">
        <v>1509.88264</v>
      </c>
      <c r="G1157" s="47">
        <v>63.100119999999997</v>
      </c>
      <c r="H1157" s="47">
        <v>1509.88264</v>
      </c>
      <c r="I1157" s="47">
        <v>0.30186000000000002</v>
      </c>
    </row>
    <row r="1158" spans="6:9" x14ac:dyDescent="0.25">
      <c r="F1158" s="47">
        <v>1510.84692</v>
      </c>
      <c r="G1158" s="47">
        <v>62.846769999999999</v>
      </c>
      <c r="H1158" s="47">
        <v>1510.84692</v>
      </c>
      <c r="I1158" s="47">
        <v>0.57040000000000002</v>
      </c>
    </row>
    <row r="1159" spans="6:9" x14ac:dyDescent="0.25">
      <c r="F1159" s="47">
        <v>1511.8112000000001</v>
      </c>
      <c r="G1159" s="47">
        <v>62.554299999999998</v>
      </c>
      <c r="H1159" s="47">
        <v>1511.8112000000001</v>
      </c>
      <c r="I1159" s="47">
        <v>0.73611000000000004</v>
      </c>
    </row>
    <row r="1160" spans="6:9" x14ac:dyDescent="0.25">
      <c r="F1160" s="47">
        <v>1512.77547</v>
      </c>
      <c r="G1160" s="47">
        <v>62.196080000000002</v>
      </c>
      <c r="H1160" s="47">
        <v>1512.77547</v>
      </c>
      <c r="I1160" s="47">
        <v>0.83128000000000002</v>
      </c>
    </row>
    <row r="1161" spans="6:9" x14ac:dyDescent="0.25">
      <c r="F1161" s="47">
        <v>1513.73975</v>
      </c>
      <c r="G1161" s="47">
        <v>61.763779999999997</v>
      </c>
      <c r="H1161" s="47">
        <v>1513.73975</v>
      </c>
      <c r="I1161" s="47">
        <v>0.78615999999999997</v>
      </c>
    </row>
    <row r="1162" spans="6:9" x14ac:dyDescent="0.25">
      <c r="F1162" s="47">
        <v>1514.7040300000001</v>
      </c>
      <c r="G1162" s="47">
        <v>61.263150000000003</v>
      </c>
      <c r="H1162" s="47">
        <v>1514.7040300000001</v>
      </c>
      <c r="I1162" s="47">
        <v>0.62387000000000004</v>
      </c>
    </row>
    <row r="1163" spans="6:9" x14ac:dyDescent="0.25">
      <c r="F1163" s="47">
        <v>1515.66831</v>
      </c>
      <c r="G1163" s="47">
        <v>60.708710000000004</v>
      </c>
      <c r="H1163" s="47">
        <v>1515.66831</v>
      </c>
      <c r="I1163" s="47">
        <v>0.37941999999999998</v>
      </c>
    </row>
    <row r="1164" spans="6:9" x14ac:dyDescent="0.25">
      <c r="F1164" s="47">
        <v>1516.63258</v>
      </c>
      <c r="G1164" s="47">
        <v>60.117910000000002</v>
      </c>
      <c r="H1164" s="47">
        <v>1516.63258</v>
      </c>
      <c r="I1164" s="47">
        <v>9.1469999999999996E-2</v>
      </c>
    </row>
    <row r="1165" spans="6:9" x14ac:dyDescent="0.25">
      <c r="F1165" s="47">
        <v>1517.5968600000001</v>
      </c>
      <c r="G1165" s="47">
        <v>59.506549999999997</v>
      </c>
      <c r="H1165" s="47">
        <v>1517.5968600000001</v>
      </c>
      <c r="I1165" s="47">
        <v>-0.20349999999999999</v>
      </c>
    </row>
    <row r="1166" spans="6:9" x14ac:dyDescent="0.25">
      <c r="F1166" s="47">
        <v>1518.56114</v>
      </c>
      <c r="G1166" s="47">
        <v>58.887599999999999</v>
      </c>
      <c r="H1166" s="47">
        <v>1518.56114</v>
      </c>
      <c r="I1166" s="47">
        <v>-0.47344000000000003</v>
      </c>
    </row>
    <row r="1167" spans="6:9" x14ac:dyDescent="0.25">
      <c r="F1167" s="47">
        <v>1519.52541</v>
      </c>
      <c r="G1167" s="47">
        <v>58.273600000000002</v>
      </c>
      <c r="H1167" s="47">
        <v>1519.52541</v>
      </c>
      <c r="I1167" s="47">
        <v>-0.69037999999999999</v>
      </c>
    </row>
    <row r="1168" spans="6:9" x14ac:dyDescent="0.25">
      <c r="F1168" s="47">
        <v>1520.4896900000001</v>
      </c>
      <c r="G1168" s="47">
        <v>57.679720000000003</v>
      </c>
      <c r="H1168" s="47">
        <v>1520.4896900000001</v>
      </c>
      <c r="I1168" s="47">
        <v>-0.83108000000000004</v>
      </c>
    </row>
    <row r="1169" spans="6:9" x14ac:dyDescent="0.25">
      <c r="F1169" s="47">
        <v>1521.45397</v>
      </c>
      <c r="G1169" s="47">
        <v>57.123440000000002</v>
      </c>
      <c r="H1169" s="47">
        <v>1521.45397</v>
      </c>
      <c r="I1169" s="47">
        <v>-0.88107999999999997</v>
      </c>
    </row>
    <row r="1170" spans="6:9" x14ac:dyDescent="0.25">
      <c r="F1170" s="47">
        <v>1522.41824</v>
      </c>
      <c r="G1170" s="47">
        <v>56.619399999999999</v>
      </c>
      <c r="H1170" s="47">
        <v>1522.41824</v>
      </c>
      <c r="I1170" s="47">
        <v>-0.84004000000000001</v>
      </c>
    </row>
    <row r="1171" spans="6:9" x14ac:dyDescent="0.25">
      <c r="F1171" s="47">
        <v>1523.3825200000001</v>
      </c>
      <c r="G1171" s="47">
        <v>56.173250000000003</v>
      </c>
      <c r="H1171" s="47">
        <v>1523.3825200000001</v>
      </c>
      <c r="I1171" s="47">
        <v>-0.72336999999999996</v>
      </c>
    </row>
    <row r="1172" spans="6:9" x14ac:dyDescent="0.25">
      <c r="F1172" s="47">
        <v>1524.3468</v>
      </c>
      <c r="G1172" s="47">
        <v>55.779710000000001</v>
      </c>
      <c r="H1172" s="47">
        <v>1524.3468</v>
      </c>
      <c r="I1172" s="47">
        <v>-0.55837000000000003</v>
      </c>
    </row>
    <row r="1173" spans="6:9" x14ac:dyDescent="0.25">
      <c r="F1173" s="47">
        <v>1525.31107</v>
      </c>
      <c r="G1173" s="47">
        <v>55.425939999999997</v>
      </c>
      <c r="H1173" s="47">
        <v>1525.31107</v>
      </c>
      <c r="I1173" s="47">
        <v>-0.37759999999999999</v>
      </c>
    </row>
    <row r="1174" spans="6:9" x14ac:dyDescent="0.25">
      <c r="F1174" s="47">
        <v>1526.2753499999999</v>
      </c>
      <c r="G1174" s="47">
        <v>55.097029999999997</v>
      </c>
      <c r="H1174" s="47">
        <v>1526.2753499999999</v>
      </c>
      <c r="I1174" s="47">
        <v>-0.21356</v>
      </c>
    </row>
    <row r="1175" spans="6:9" x14ac:dyDescent="0.25">
      <c r="F1175" s="47">
        <v>1527.23963</v>
      </c>
      <c r="G1175" s="47">
        <v>54.779859999999999</v>
      </c>
      <c r="H1175" s="47">
        <v>1527.23963</v>
      </c>
      <c r="I1175" s="47">
        <v>-9.5610000000000001E-2</v>
      </c>
    </row>
    <row r="1176" spans="6:9" x14ac:dyDescent="0.25">
      <c r="F1176" s="47">
        <v>1528.20391</v>
      </c>
      <c r="G1176" s="47">
        <v>54.464239999999997</v>
      </c>
      <c r="H1176" s="47">
        <v>1528.20391</v>
      </c>
      <c r="I1176" s="47">
        <v>-4.7489999999999997E-2</v>
      </c>
    </row>
    <row r="1177" spans="6:9" x14ac:dyDescent="0.25">
      <c r="F1177" s="47">
        <v>1529.1681799999999</v>
      </c>
      <c r="G1177" s="47">
        <v>54.142870000000002</v>
      </c>
      <c r="H1177" s="47">
        <v>1529.1681799999999</v>
      </c>
      <c r="I1177" s="47">
        <v>-8.4409999999999999E-2</v>
      </c>
    </row>
    <row r="1178" spans="6:9" x14ac:dyDescent="0.25">
      <c r="F1178" s="47">
        <v>1530.13246</v>
      </c>
      <c r="G1178" s="47">
        <v>53.81185</v>
      </c>
      <c r="H1178" s="47">
        <v>1530.13246</v>
      </c>
      <c r="I1178" s="47">
        <v>-0.20974999999999999</v>
      </c>
    </row>
    <row r="1179" spans="6:9" x14ac:dyDescent="0.25">
      <c r="F1179" s="47">
        <v>1531.09674</v>
      </c>
      <c r="G1179" s="47">
        <v>53.472119999999997</v>
      </c>
      <c r="H1179" s="47">
        <v>1531.09674</v>
      </c>
      <c r="I1179" s="47">
        <v>-0.41360000000000002</v>
      </c>
    </row>
    <row r="1180" spans="6:9" x14ac:dyDescent="0.25">
      <c r="F1180" s="47">
        <v>1532.0610099999999</v>
      </c>
      <c r="G1180" s="47">
        <v>53.130070000000003</v>
      </c>
      <c r="H1180" s="47">
        <v>1532.0610099999999</v>
      </c>
      <c r="I1180" s="47">
        <v>-0.67588000000000004</v>
      </c>
    </row>
    <row r="1181" spans="6:9" x14ac:dyDescent="0.25">
      <c r="F1181" s="47">
        <v>1533.02529</v>
      </c>
      <c r="G1181" s="47">
        <v>52.795020000000001</v>
      </c>
      <c r="H1181" s="47">
        <v>1533.02529</v>
      </c>
      <c r="I1181" s="47">
        <v>-0.97589999999999999</v>
      </c>
    </row>
    <row r="1182" spans="6:9" x14ac:dyDescent="0.25">
      <c r="F1182" s="47">
        <v>1533.98957</v>
      </c>
      <c r="G1182" s="47">
        <v>52.472949999999997</v>
      </c>
      <c r="H1182" s="47">
        <v>1533.98957</v>
      </c>
      <c r="I1182" s="47">
        <v>-1.30531</v>
      </c>
    </row>
    <row r="1183" spans="6:9" x14ac:dyDescent="0.25">
      <c r="F1183" s="47">
        <v>1534.9538399999999</v>
      </c>
      <c r="G1183" s="47">
        <v>52.160170000000001</v>
      </c>
      <c r="H1183" s="47">
        <v>1534.9538399999999</v>
      </c>
      <c r="I1183" s="47">
        <v>-1.67632</v>
      </c>
    </row>
    <row r="1184" spans="6:9" x14ac:dyDescent="0.25">
      <c r="F1184" s="47">
        <v>1535.91812</v>
      </c>
      <c r="G1184" s="47">
        <v>51.841500000000003</v>
      </c>
      <c r="H1184" s="47">
        <v>1535.91812</v>
      </c>
      <c r="I1184" s="47">
        <v>-2.11836</v>
      </c>
    </row>
    <row r="1185" spans="6:9" x14ac:dyDescent="0.25">
      <c r="F1185" s="47">
        <v>1536.8824</v>
      </c>
      <c r="G1185" s="47">
        <v>51.495040000000003</v>
      </c>
      <c r="H1185" s="47">
        <v>1536.8824</v>
      </c>
      <c r="I1185" s="47">
        <v>-2.6622300000000001</v>
      </c>
    </row>
    <row r="1186" spans="6:9" x14ac:dyDescent="0.25">
      <c r="F1186" s="47">
        <v>1537.8466699999999</v>
      </c>
      <c r="G1186" s="47">
        <v>51.102649999999997</v>
      </c>
      <c r="H1186" s="47">
        <v>1537.8466699999999</v>
      </c>
      <c r="I1186" s="47">
        <v>-3.31528</v>
      </c>
    </row>
    <row r="1187" spans="6:9" x14ac:dyDescent="0.25">
      <c r="F1187" s="47">
        <v>1538.81095</v>
      </c>
      <c r="G1187" s="47">
        <v>50.663510000000002</v>
      </c>
      <c r="H1187" s="47">
        <v>1538.81095</v>
      </c>
      <c r="I1187" s="47">
        <v>-4.0351900000000001</v>
      </c>
    </row>
    <row r="1188" spans="6:9" x14ac:dyDescent="0.25">
      <c r="F1188" s="47">
        <v>1539.77523</v>
      </c>
      <c r="G1188" s="47">
        <v>50.204560000000001</v>
      </c>
      <c r="H1188" s="47">
        <v>1539.77523</v>
      </c>
      <c r="I1188" s="47">
        <v>-4.7198599999999997</v>
      </c>
    </row>
    <row r="1189" spans="6:9" x14ac:dyDescent="0.25">
      <c r="F1189" s="47">
        <v>1540.7394999999999</v>
      </c>
      <c r="G1189" s="47">
        <v>49.775359999999999</v>
      </c>
      <c r="H1189" s="47">
        <v>1540.7394999999999</v>
      </c>
      <c r="I1189" s="47">
        <v>-5.2401900000000001</v>
      </c>
    </row>
    <row r="1190" spans="6:9" x14ac:dyDescent="0.25">
      <c r="F1190" s="47">
        <v>1541.7037800000001</v>
      </c>
      <c r="G1190" s="47">
        <v>49.422020000000003</v>
      </c>
      <c r="H1190" s="47">
        <v>1541.7037800000001</v>
      </c>
      <c r="I1190" s="47">
        <v>-5.5126099999999996</v>
      </c>
    </row>
    <row r="1191" spans="6:9" x14ac:dyDescent="0.25">
      <c r="F1191" s="47">
        <v>1542.66806</v>
      </c>
      <c r="G1191" s="47">
        <v>49.159460000000003</v>
      </c>
      <c r="H1191" s="47">
        <v>1542.66806</v>
      </c>
      <c r="I1191" s="47">
        <v>-5.5508199999999999</v>
      </c>
    </row>
    <row r="1192" spans="6:9" x14ac:dyDescent="0.25">
      <c r="F1192" s="47">
        <v>1543.6323299999999</v>
      </c>
      <c r="G1192" s="47">
        <v>48.968559999999997</v>
      </c>
      <c r="H1192" s="47">
        <v>1543.6323299999999</v>
      </c>
      <c r="I1192" s="47">
        <v>-5.4457100000000001</v>
      </c>
    </row>
    <row r="1193" spans="6:9" x14ac:dyDescent="0.25">
      <c r="F1193" s="47">
        <v>1544.5966100000001</v>
      </c>
      <c r="G1193" s="47">
        <v>48.815390000000001</v>
      </c>
      <c r="H1193" s="47">
        <v>1544.5966100000001</v>
      </c>
      <c r="I1193" s="47">
        <v>-5.3046600000000002</v>
      </c>
    </row>
    <row r="1194" spans="6:9" x14ac:dyDescent="0.25">
      <c r="F1194" s="47">
        <v>1545.56089</v>
      </c>
      <c r="G1194" s="47">
        <v>48.670450000000002</v>
      </c>
      <c r="H1194" s="47">
        <v>1545.56089</v>
      </c>
      <c r="I1194" s="47">
        <v>-5.2084000000000001</v>
      </c>
    </row>
    <row r="1195" spans="6:9" x14ac:dyDescent="0.25">
      <c r="F1195" s="47">
        <v>1546.5251699999999</v>
      </c>
      <c r="G1195" s="47">
        <v>48.516579999999998</v>
      </c>
      <c r="H1195" s="47">
        <v>1546.5251699999999</v>
      </c>
      <c r="I1195" s="47">
        <v>-5.20092</v>
      </c>
    </row>
    <row r="1196" spans="6:9" x14ac:dyDescent="0.25">
      <c r="F1196" s="47">
        <v>1547.4894400000001</v>
      </c>
      <c r="G1196" s="47">
        <v>48.34872</v>
      </c>
      <c r="H1196" s="47">
        <v>1547.4894400000001</v>
      </c>
      <c r="I1196" s="47">
        <v>-5.2970199999999998</v>
      </c>
    </row>
    <row r="1197" spans="6:9" x14ac:dyDescent="0.25">
      <c r="F1197" s="47">
        <v>1548.45372</v>
      </c>
      <c r="G1197" s="47">
        <v>48.170659999999998</v>
      </c>
      <c r="H1197" s="47">
        <v>1548.45372</v>
      </c>
      <c r="I1197" s="47">
        <v>-5.4929899999999998</v>
      </c>
    </row>
    <row r="1198" spans="6:9" x14ac:dyDescent="0.25">
      <c r="F1198" s="47">
        <v>1549.4179999999999</v>
      </c>
      <c r="G1198" s="47">
        <v>47.99136</v>
      </c>
      <c r="H1198" s="47">
        <v>1549.4179999999999</v>
      </c>
      <c r="I1198" s="47">
        <v>-5.7757699999999996</v>
      </c>
    </row>
    <row r="1199" spans="6:9" x14ac:dyDescent="0.25">
      <c r="F1199" s="47">
        <v>1550.3822700000001</v>
      </c>
      <c r="G1199" s="47">
        <v>47.820990000000002</v>
      </c>
      <c r="H1199" s="47">
        <v>1550.3822700000001</v>
      </c>
      <c r="I1199" s="47">
        <v>-6.1302399999999997</v>
      </c>
    </row>
    <row r="1200" spans="6:9" x14ac:dyDescent="0.25">
      <c r="F1200" s="47">
        <v>1551.34655</v>
      </c>
      <c r="G1200" s="47">
        <v>47.667070000000002</v>
      </c>
      <c r="H1200" s="47">
        <v>1551.34655</v>
      </c>
      <c r="I1200" s="47">
        <v>-6.5454999999999997</v>
      </c>
    </row>
    <row r="1201" spans="6:9" x14ac:dyDescent="0.25">
      <c r="F1201" s="47">
        <v>1552.3108299999999</v>
      </c>
      <c r="G1201" s="47">
        <v>47.531770000000002</v>
      </c>
      <c r="H1201" s="47">
        <v>1552.3108299999999</v>
      </c>
      <c r="I1201" s="47">
        <v>-7.0191400000000002</v>
      </c>
    </row>
    <row r="1202" spans="6:9" x14ac:dyDescent="0.25">
      <c r="F1202" s="47">
        <v>1553.2751000000001</v>
      </c>
      <c r="G1202" s="47">
        <v>47.411990000000003</v>
      </c>
      <c r="H1202" s="47">
        <v>1553.2751000000001</v>
      </c>
      <c r="I1202" s="47">
        <v>-7.55783</v>
      </c>
    </row>
    <row r="1203" spans="6:9" x14ac:dyDescent="0.25">
      <c r="F1203" s="47">
        <v>1554.23938</v>
      </c>
      <c r="G1203" s="47">
        <v>47.303269999999998</v>
      </c>
      <c r="H1203" s="47">
        <v>1554.23938</v>
      </c>
      <c r="I1203" s="47">
        <v>-8.1717099999999991</v>
      </c>
    </row>
    <row r="1204" spans="6:9" x14ac:dyDescent="0.25">
      <c r="F1204" s="47">
        <v>1555.2036599999999</v>
      </c>
      <c r="G1204" s="47">
        <v>47.206949999999999</v>
      </c>
      <c r="H1204" s="47">
        <v>1555.2036599999999</v>
      </c>
      <c r="I1204" s="47">
        <v>-8.8607300000000002</v>
      </c>
    </row>
    <row r="1205" spans="6:9" x14ac:dyDescent="0.25">
      <c r="F1205" s="47">
        <v>1556.1679300000001</v>
      </c>
      <c r="G1205" s="47">
        <v>47.138179999999998</v>
      </c>
      <c r="H1205" s="47">
        <v>1556.1679300000001</v>
      </c>
      <c r="I1205" s="47">
        <v>-9.5928900000000006</v>
      </c>
    </row>
    <row r="1206" spans="6:9" x14ac:dyDescent="0.25">
      <c r="F1206" s="47">
        <v>1557.13221</v>
      </c>
      <c r="G1206" s="47">
        <v>47.128639999999997</v>
      </c>
      <c r="H1206" s="47">
        <v>1557.13221</v>
      </c>
      <c r="I1206" s="47">
        <v>-10.283580000000001</v>
      </c>
    </row>
    <row r="1207" spans="6:9" x14ac:dyDescent="0.25">
      <c r="F1207" s="47">
        <v>1558.0964899999999</v>
      </c>
      <c r="G1207" s="47">
        <v>47.214120000000001</v>
      </c>
      <c r="H1207" s="47">
        <v>1558.0964899999999</v>
      </c>
      <c r="I1207" s="47">
        <v>-10.804650000000001</v>
      </c>
    </row>
    <row r="1208" spans="6:9" x14ac:dyDescent="0.25">
      <c r="F1208" s="47">
        <v>1559.0607600000001</v>
      </c>
      <c r="G1208" s="47">
        <v>47.40625</v>
      </c>
      <c r="H1208" s="47">
        <v>1559.0607600000001</v>
      </c>
      <c r="I1208" s="47">
        <v>-11.049569999999999</v>
      </c>
    </row>
    <row r="1209" spans="6:9" x14ac:dyDescent="0.25">
      <c r="F1209" s="47">
        <v>1560.02504</v>
      </c>
      <c r="G1209" s="47">
        <v>47.673430000000003</v>
      </c>
      <c r="H1209" s="47">
        <v>1560.02504</v>
      </c>
      <c r="I1209" s="47">
        <v>-11.01444</v>
      </c>
    </row>
    <row r="1210" spans="6:9" x14ac:dyDescent="0.25">
      <c r="F1210" s="47">
        <v>1560.9893199999999</v>
      </c>
      <c r="G1210" s="47">
        <v>47.95702</v>
      </c>
      <c r="H1210" s="47">
        <v>1560.9893199999999</v>
      </c>
      <c r="I1210" s="47">
        <v>-10.80256</v>
      </c>
    </row>
    <row r="1211" spans="6:9" x14ac:dyDescent="0.25">
      <c r="F1211" s="47">
        <v>1561.9535900000001</v>
      </c>
      <c r="G1211" s="47">
        <v>48.20505</v>
      </c>
      <c r="H1211" s="47">
        <v>1561.9535900000001</v>
      </c>
      <c r="I1211" s="47">
        <v>-10.548959999999999</v>
      </c>
    </row>
    <row r="1212" spans="6:9" x14ac:dyDescent="0.25">
      <c r="F1212" s="47">
        <v>1562.91787</v>
      </c>
      <c r="G1212" s="47">
        <v>48.388550000000002</v>
      </c>
      <c r="H1212" s="47">
        <v>1562.91787</v>
      </c>
      <c r="I1212" s="47">
        <v>-10.353149999999999</v>
      </c>
    </row>
    <row r="1213" spans="6:9" x14ac:dyDescent="0.25">
      <c r="F1213" s="47">
        <v>1563.8821499999999</v>
      </c>
      <c r="G1213" s="47">
        <v>48.497210000000003</v>
      </c>
      <c r="H1213" s="47">
        <v>1563.8821499999999</v>
      </c>
      <c r="I1213" s="47">
        <v>-10.262829999999999</v>
      </c>
    </row>
    <row r="1214" spans="6:9" x14ac:dyDescent="0.25">
      <c r="F1214" s="47">
        <v>1564.8464300000001</v>
      </c>
      <c r="G1214" s="47">
        <v>48.52966</v>
      </c>
      <c r="H1214" s="47">
        <v>1564.8464300000001</v>
      </c>
      <c r="I1214" s="47">
        <v>-10.285769999999999</v>
      </c>
    </row>
    <row r="1215" spans="6:9" x14ac:dyDescent="0.25">
      <c r="F1215" s="47">
        <v>1565.8107</v>
      </c>
      <c r="G1215" s="47">
        <v>48.487470000000002</v>
      </c>
      <c r="H1215" s="47">
        <v>1565.8107</v>
      </c>
      <c r="I1215" s="47">
        <v>-10.40387</v>
      </c>
    </row>
    <row r="1216" spans="6:9" x14ac:dyDescent="0.25">
      <c r="F1216" s="47">
        <v>1566.7749799999999</v>
      </c>
      <c r="G1216" s="47">
        <v>48.374119999999998</v>
      </c>
      <c r="H1216" s="47">
        <v>1566.7749799999999</v>
      </c>
      <c r="I1216" s="47">
        <v>-10.58235</v>
      </c>
    </row>
    <row r="1217" spans="6:9" x14ac:dyDescent="0.25">
      <c r="F1217" s="47">
        <v>1567.7392600000001</v>
      </c>
      <c r="G1217" s="47">
        <v>48.196210000000001</v>
      </c>
      <c r="H1217" s="47">
        <v>1567.7392600000001</v>
      </c>
      <c r="I1217" s="47">
        <v>-10.778169999999999</v>
      </c>
    </row>
    <row r="1218" spans="6:9" x14ac:dyDescent="0.25">
      <c r="F1218" s="47">
        <v>1568.70353</v>
      </c>
      <c r="G1218" s="47">
        <v>47.963900000000002</v>
      </c>
      <c r="H1218" s="47">
        <v>1568.70353</v>
      </c>
      <c r="I1218" s="47">
        <v>-10.952170000000001</v>
      </c>
    </row>
    <row r="1219" spans="6:9" x14ac:dyDescent="0.25">
      <c r="F1219" s="47">
        <v>1569.6678099999999</v>
      </c>
      <c r="G1219" s="47">
        <v>47.68779</v>
      </c>
      <c r="H1219" s="47">
        <v>1569.6678099999999</v>
      </c>
      <c r="I1219" s="47">
        <v>-11.08295</v>
      </c>
    </row>
    <row r="1220" spans="6:9" x14ac:dyDescent="0.25">
      <c r="F1220" s="47">
        <v>1570.6320900000001</v>
      </c>
      <c r="G1220" s="47">
        <v>47.373249999999999</v>
      </c>
      <c r="H1220" s="47">
        <v>1570.6320900000001</v>
      </c>
      <c r="I1220" s="47">
        <v>-11.17403</v>
      </c>
    </row>
    <row r="1221" spans="6:9" x14ac:dyDescent="0.25">
      <c r="F1221" s="47">
        <v>1571.59636</v>
      </c>
      <c r="G1221" s="47">
        <v>47.016159999999999</v>
      </c>
      <c r="H1221" s="47">
        <v>1571.59636</v>
      </c>
      <c r="I1221" s="47">
        <v>-11.247920000000001</v>
      </c>
    </row>
    <row r="1222" spans="6:9" x14ac:dyDescent="0.25">
      <c r="F1222" s="47">
        <v>1572.5606399999999</v>
      </c>
      <c r="G1222" s="47">
        <v>46.604300000000002</v>
      </c>
      <c r="H1222" s="47">
        <v>1572.5606399999999</v>
      </c>
      <c r="I1222" s="47">
        <v>-11.33028</v>
      </c>
    </row>
    <row r="1223" spans="6:9" x14ac:dyDescent="0.25">
      <c r="F1223" s="47">
        <v>1573.5249200000001</v>
      </c>
      <c r="G1223" s="47">
        <v>46.125410000000002</v>
      </c>
      <c r="H1223" s="47">
        <v>1573.5249200000001</v>
      </c>
      <c r="I1223" s="47">
        <v>-11.43327</v>
      </c>
    </row>
    <row r="1224" spans="6:9" x14ac:dyDescent="0.25">
      <c r="F1224" s="47">
        <v>1574.48919</v>
      </c>
      <c r="G1224" s="47">
        <v>45.579590000000003</v>
      </c>
      <c r="H1224" s="47">
        <v>1574.48919</v>
      </c>
      <c r="I1224" s="47">
        <v>-11.54616</v>
      </c>
    </row>
    <row r="1225" spans="6:9" x14ac:dyDescent="0.25">
      <c r="F1225" s="47">
        <v>1575.4534699999999</v>
      </c>
      <c r="G1225" s="47">
        <v>44.990400000000001</v>
      </c>
      <c r="H1225" s="47">
        <v>1575.4534699999999</v>
      </c>
      <c r="I1225" s="47">
        <v>-11.638</v>
      </c>
    </row>
    <row r="1226" spans="6:9" x14ac:dyDescent="0.25">
      <c r="F1226" s="47">
        <v>1576.4177500000001</v>
      </c>
      <c r="G1226" s="47">
        <v>44.40531</v>
      </c>
      <c r="H1226" s="47">
        <v>1576.4177500000001</v>
      </c>
      <c r="I1226" s="47">
        <v>-11.673859999999999</v>
      </c>
    </row>
    <row r="1227" spans="6:9" x14ac:dyDescent="0.25">
      <c r="F1227" s="47">
        <v>1577.38202</v>
      </c>
      <c r="G1227" s="47">
        <v>43.880119999999998</v>
      </c>
      <c r="H1227" s="47">
        <v>1577.38202</v>
      </c>
      <c r="I1227" s="47">
        <v>-11.63678</v>
      </c>
    </row>
    <row r="1228" spans="6:9" x14ac:dyDescent="0.25">
      <c r="F1228" s="47">
        <v>1578.3462999999999</v>
      </c>
      <c r="G1228" s="47">
        <v>43.456409999999998</v>
      </c>
      <c r="H1228" s="47">
        <v>1578.3462999999999</v>
      </c>
      <c r="I1228" s="47">
        <v>-11.539210000000001</v>
      </c>
    </row>
    <row r="1229" spans="6:9" x14ac:dyDescent="0.25">
      <c r="F1229" s="47">
        <v>1579.3105800000001</v>
      </c>
      <c r="G1229" s="47">
        <v>43.150060000000003</v>
      </c>
      <c r="H1229" s="47">
        <v>1579.3105800000001</v>
      </c>
      <c r="I1229" s="47">
        <v>-11.414870000000001</v>
      </c>
    </row>
    <row r="1230" spans="6:9" x14ac:dyDescent="0.25">
      <c r="F1230" s="47">
        <v>1580.27485</v>
      </c>
      <c r="G1230" s="47">
        <v>42.957619999999999</v>
      </c>
      <c r="H1230" s="47">
        <v>1580.27485</v>
      </c>
      <c r="I1230" s="47">
        <v>-11.300240000000001</v>
      </c>
    </row>
    <row r="1231" spans="6:9" x14ac:dyDescent="0.25">
      <c r="F1231" s="47">
        <v>1581.2391299999999</v>
      </c>
      <c r="G1231" s="47">
        <v>42.870609999999999</v>
      </c>
      <c r="H1231" s="47">
        <v>1581.2391299999999</v>
      </c>
      <c r="I1231" s="47">
        <v>-11.220370000000001</v>
      </c>
    </row>
    <row r="1232" spans="6:9" x14ac:dyDescent="0.25">
      <c r="F1232" s="47">
        <v>1582.2034100000001</v>
      </c>
      <c r="G1232" s="47">
        <v>42.885890000000003</v>
      </c>
      <c r="H1232" s="47">
        <v>1582.2034100000001</v>
      </c>
      <c r="I1232" s="47">
        <v>-11.18469</v>
      </c>
    </row>
    <row r="1233" spans="6:9" x14ac:dyDescent="0.25">
      <c r="F1233" s="47">
        <v>1583.16768</v>
      </c>
      <c r="G1233" s="47">
        <v>43.007989999999999</v>
      </c>
      <c r="H1233" s="47">
        <v>1583.16768</v>
      </c>
      <c r="I1233" s="47">
        <v>-11.19007</v>
      </c>
    </row>
    <row r="1234" spans="6:9" x14ac:dyDescent="0.25">
      <c r="F1234" s="47">
        <v>1584.1319599999999</v>
      </c>
      <c r="G1234" s="47">
        <v>43.245719999999999</v>
      </c>
      <c r="H1234" s="47">
        <v>1584.1319599999999</v>
      </c>
      <c r="I1234" s="47">
        <v>-11.226789999999999</v>
      </c>
    </row>
    <row r="1235" spans="6:9" x14ac:dyDescent="0.25">
      <c r="F1235" s="47">
        <v>1585.0962400000001</v>
      </c>
      <c r="G1235" s="47">
        <v>43.607100000000003</v>
      </c>
      <c r="H1235" s="47">
        <v>1585.0962400000001</v>
      </c>
      <c r="I1235" s="47">
        <v>-11.2841</v>
      </c>
    </row>
    <row r="1236" spans="6:9" x14ac:dyDescent="0.25">
      <c r="F1236" s="47">
        <v>1586.06051</v>
      </c>
      <c r="G1236" s="47">
        <v>44.095619999999997</v>
      </c>
      <c r="H1236" s="47">
        <v>1586.06051</v>
      </c>
      <c r="I1236" s="47">
        <v>-11.353669999999999</v>
      </c>
    </row>
    <row r="1237" spans="6:9" x14ac:dyDescent="0.25">
      <c r="F1237" s="47">
        <v>1587.0247899999999</v>
      </c>
      <c r="G1237" s="47">
        <v>44.708849999999998</v>
      </c>
      <c r="H1237" s="47">
        <v>1587.0247899999999</v>
      </c>
      <c r="I1237" s="47">
        <v>-11.43037</v>
      </c>
    </row>
    <row r="1238" spans="6:9" x14ac:dyDescent="0.25">
      <c r="F1238" s="47">
        <v>1587.9890700000001</v>
      </c>
      <c r="G1238" s="47">
        <v>45.438580000000002</v>
      </c>
      <c r="H1238" s="47">
        <v>1587.9890700000001</v>
      </c>
      <c r="I1238" s="47">
        <v>-11.51116</v>
      </c>
    </row>
    <row r="1239" spans="6:9" x14ac:dyDescent="0.25">
      <c r="F1239" s="47">
        <v>1588.95335</v>
      </c>
      <c r="G1239" s="47">
        <v>46.271439999999998</v>
      </c>
      <c r="H1239" s="47">
        <v>1588.95335</v>
      </c>
      <c r="I1239" s="47">
        <v>-11.59357</v>
      </c>
    </row>
    <row r="1240" spans="6:9" x14ac:dyDescent="0.25">
      <c r="F1240" s="47">
        <v>1589.9176199999999</v>
      </c>
      <c r="G1240" s="47">
        <v>47.189610000000002</v>
      </c>
      <c r="H1240" s="47">
        <v>1589.9176199999999</v>
      </c>
      <c r="I1240" s="47">
        <v>-11.674530000000001</v>
      </c>
    </row>
    <row r="1241" spans="6:9" x14ac:dyDescent="0.25">
      <c r="F1241" s="47">
        <v>1590.8819000000001</v>
      </c>
      <c r="G1241" s="47">
        <v>48.171810000000001</v>
      </c>
      <c r="H1241" s="47">
        <v>1590.8819000000001</v>
      </c>
      <c r="I1241" s="47">
        <v>-11.750170000000001</v>
      </c>
    </row>
    <row r="1242" spans="6:9" x14ac:dyDescent="0.25">
      <c r="F1242" s="47">
        <v>1591.84618</v>
      </c>
      <c r="G1242" s="47">
        <v>49.194270000000003</v>
      </c>
      <c r="H1242" s="47">
        <v>1591.84618</v>
      </c>
      <c r="I1242" s="47">
        <v>-11.81602</v>
      </c>
    </row>
    <row r="1243" spans="6:9" x14ac:dyDescent="0.25">
      <c r="F1243" s="47">
        <v>1592.8104499999999</v>
      </c>
      <c r="G1243" s="47">
        <v>50.231810000000003</v>
      </c>
      <c r="H1243" s="47">
        <v>1592.8104499999999</v>
      </c>
      <c r="I1243" s="47">
        <v>-11.867839999999999</v>
      </c>
    </row>
    <row r="1244" spans="6:9" x14ac:dyDescent="0.25">
      <c r="F1244" s="47">
        <v>1593.7747300000001</v>
      </c>
      <c r="G1244" s="47">
        <v>51.258989999999997</v>
      </c>
      <c r="H1244" s="47">
        <v>1593.7747300000001</v>
      </c>
      <c r="I1244" s="47">
        <v>-11.902710000000001</v>
      </c>
    </row>
    <row r="1245" spans="6:9" x14ac:dyDescent="0.25">
      <c r="F1245" s="47">
        <v>1594.73901</v>
      </c>
      <c r="G1245" s="47">
        <v>52.251719999999999</v>
      </c>
      <c r="H1245" s="47">
        <v>1594.73901</v>
      </c>
      <c r="I1245" s="47">
        <v>-11.92029</v>
      </c>
    </row>
    <row r="1246" spans="6:9" x14ac:dyDescent="0.25">
      <c r="F1246" s="47">
        <v>1595.7032799999999</v>
      </c>
      <c r="G1246" s="47">
        <v>53.189889999999998</v>
      </c>
      <c r="H1246" s="47">
        <v>1595.7032799999999</v>
      </c>
      <c r="I1246" s="47">
        <v>-11.923539999999999</v>
      </c>
    </row>
    <row r="1247" spans="6:9" x14ac:dyDescent="0.25">
      <c r="F1247" s="47">
        <v>1596.6675600000001</v>
      </c>
      <c r="G1247" s="47">
        <v>54.060119999999998</v>
      </c>
      <c r="H1247" s="47">
        <v>1596.6675600000001</v>
      </c>
      <c r="I1247" s="47">
        <v>-11.9183</v>
      </c>
    </row>
    <row r="1248" spans="6:9" x14ac:dyDescent="0.25">
      <c r="F1248" s="47">
        <v>1597.63184</v>
      </c>
      <c r="G1248" s="47">
        <v>54.857729999999997</v>
      </c>
      <c r="H1248" s="47">
        <v>1597.63184</v>
      </c>
      <c r="I1248" s="47">
        <v>-11.91159</v>
      </c>
    </row>
    <row r="1249" spans="6:9" x14ac:dyDescent="0.25">
      <c r="F1249" s="47">
        <v>1598.59611</v>
      </c>
      <c r="G1249" s="47">
        <v>55.586759999999998</v>
      </c>
      <c r="H1249" s="47">
        <v>1598.59611</v>
      </c>
      <c r="I1249" s="47">
        <v>-11.909420000000001</v>
      </c>
    </row>
    <row r="1250" spans="6:9" x14ac:dyDescent="0.25">
      <c r="F1250" s="47">
        <v>1599.5603900000001</v>
      </c>
      <c r="G1250" s="47">
        <v>56.257950000000001</v>
      </c>
      <c r="H1250" s="47">
        <v>1599.5603900000001</v>
      </c>
      <c r="I1250" s="47">
        <v>-11.914910000000001</v>
      </c>
    </row>
    <row r="1251" spans="6:9" x14ac:dyDescent="0.25">
      <c r="F1251" s="47">
        <v>1600.52467</v>
      </c>
      <c r="G1251" s="47">
        <v>56.885289999999998</v>
      </c>
      <c r="H1251" s="47">
        <v>1600.52467</v>
      </c>
      <c r="I1251" s="47">
        <v>-11.927849999999999</v>
      </c>
    </row>
    <row r="1252" spans="6:9" x14ac:dyDescent="0.25">
      <c r="F1252" s="47">
        <v>1601.4889499999999</v>
      </c>
      <c r="G1252" s="47">
        <v>57.482390000000002</v>
      </c>
      <c r="H1252" s="47">
        <v>1601.4889499999999</v>
      </c>
      <c r="I1252" s="47">
        <v>-11.94567</v>
      </c>
    </row>
    <row r="1253" spans="6:9" x14ac:dyDescent="0.25">
      <c r="F1253" s="47">
        <v>1602.4532200000001</v>
      </c>
      <c r="G1253" s="47">
        <v>58.059910000000002</v>
      </c>
      <c r="H1253" s="47">
        <v>1602.4532200000001</v>
      </c>
      <c r="I1253" s="47">
        <v>-11.965299999999999</v>
      </c>
    </row>
    <row r="1254" spans="6:9" x14ac:dyDescent="0.25">
      <c r="F1254" s="47">
        <v>1603.4175</v>
      </c>
      <c r="G1254" s="47">
        <v>58.62473</v>
      </c>
      <c r="H1254" s="47">
        <v>1603.4175</v>
      </c>
      <c r="I1254" s="47">
        <v>-11.98461</v>
      </c>
    </row>
    <row r="1255" spans="6:9" x14ac:dyDescent="0.25">
      <c r="F1255" s="47">
        <v>1604.3817799999999</v>
      </c>
      <c r="G1255" s="47">
        <v>59.180819999999997</v>
      </c>
      <c r="H1255" s="47">
        <v>1604.3817799999999</v>
      </c>
      <c r="I1255" s="47">
        <v>-12.00276</v>
      </c>
    </row>
    <row r="1256" spans="6:9" x14ac:dyDescent="0.25">
      <c r="F1256" s="47">
        <v>1605.3460500000001</v>
      </c>
      <c r="G1256" s="47">
        <v>59.730840000000001</v>
      </c>
      <c r="H1256" s="47">
        <v>1605.3460500000001</v>
      </c>
      <c r="I1256" s="47">
        <v>-12.019310000000001</v>
      </c>
    </row>
    <row r="1257" spans="6:9" x14ac:dyDescent="0.25">
      <c r="F1257" s="47">
        <v>1606.31033</v>
      </c>
      <c r="G1257" s="47">
        <v>60.276829999999997</v>
      </c>
      <c r="H1257" s="47">
        <v>1606.31033</v>
      </c>
      <c r="I1257" s="47">
        <v>-12.03337</v>
      </c>
    </row>
    <row r="1258" spans="6:9" x14ac:dyDescent="0.25">
      <c r="F1258" s="47">
        <v>1607.2746099999999</v>
      </c>
      <c r="G1258" s="47">
        <v>60.819180000000003</v>
      </c>
      <c r="H1258" s="47">
        <v>1607.2746099999999</v>
      </c>
      <c r="I1258" s="47">
        <v>-12.04397</v>
      </c>
    </row>
    <row r="1259" spans="6:9" x14ac:dyDescent="0.25">
      <c r="F1259" s="47">
        <v>1608.2388800000001</v>
      </c>
      <c r="G1259" s="47">
        <v>61.354529999999997</v>
      </c>
      <c r="H1259" s="47">
        <v>1608.2388800000001</v>
      </c>
      <c r="I1259" s="47">
        <v>-12.05204</v>
      </c>
    </row>
    <row r="1260" spans="6:9" x14ac:dyDescent="0.25">
      <c r="F1260" s="47">
        <v>1609.20316</v>
      </c>
      <c r="G1260" s="47">
        <v>61.874499999999998</v>
      </c>
      <c r="H1260" s="47">
        <v>1609.20316</v>
      </c>
      <c r="I1260" s="47">
        <v>-12.063079999999999</v>
      </c>
    </row>
    <row r="1261" spans="6:9" x14ac:dyDescent="0.25">
      <c r="F1261" s="47">
        <v>1610.1674399999999</v>
      </c>
      <c r="G1261" s="47">
        <v>62.367489999999997</v>
      </c>
      <c r="H1261" s="47">
        <v>1610.1674399999999</v>
      </c>
      <c r="I1261" s="47">
        <v>-12.087870000000001</v>
      </c>
    </row>
    <row r="1262" spans="6:9" x14ac:dyDescent="0.25">
      <c r="F1262" s="47">
        <v>1611.1317100000001</v>
      </c>
      <c r="G1262" s="47">
        <v>62.823529999999998</v>
      </c>
      <c r="H1262" s="47">
        <v>1611.1317100000001</v>
      </c>
      <c r="I1262" s="47">
        <v>-12.139699999999999</v>
      </c>
    </row>
    <row r="1263" spans="6:9" x14ac:dyDescent="0.25">
      <c r="F1263" s="47">
        <v>1612.09599</v>
      </c>
      <c r="G1263" s="47">
        <v>63.24006</v>
      </c>
      <c r="H1263" s="47">
        <v>1612.09599</v>
      </c>
      <c r="I1263" s="47">
        <v>-12.228440000000001</v>
      </c>
    </row>
    <row r="1264" spans="6:9" x14ac:dyDescent="0.25">
      <c r="F1264" s="47">
        <v>1613.0602699999999</v>
      </c>
      <c r="G1264" s="47">
        <v>63.625439999999998</v>
      </c>
      <c r="H1264" s="47">
        <v>1613.0602699999999</v>
      </c>
      <c r="I1264" s="47">
        <v>-12.353389999999999</v>
      </c>
    </row>
    <row r="1265" spans="6:9" x14ac:dyDescent="0.25">
      <c r="F1265" s="47">
        <v>1614.0245399999999</v>
      </c>
      <c r="G1265" s="47">
        <v>63.997880000000002</v>
      </c>
      <c r="H1265" s="47">
        <v>1614.0245399999999</v>
      </c>
      <c r="I1265" s="47">
        <v>-12.49821</v>
      </c>
    </row>
    <row r="1266" spans="6:9" x14ac:dyDescent="0.25">
      <c r="F1266" s="47">
        <v>1614.98882</v>
      </c>
      <c r="G1266" s="47">
        <v>64.378799999999998</v>
      </c>
      <c r="H1266" s="47">
        <v>1614.98882</v>
      </c>
      <c r="I1266" s="47">
        <v>-12.63162</v>
      </c>
    </row>
    <row r="1267" spans="6:9" x14ac:dyDescent="0.25">
      <c r="F1267" s="47">
        <v>1615.9530999999999</v>
      </c>
      <c r="G1267" s="47">
        <v>64.781980000000004</v>
      </c>
      <c r="H1267" s="47">
        <v>1615.9530999999999</v>
      </c>
      <c r="I1267" s="47">
        <v>-12.71748</v>
      </c>
    </row>
    <row r="1268" spans="6:9" x14ac:dyDescent="0.25">
      <c r="F1268" s="47">
        <v>1616.9173699999999</v>
      </c>
      <c r="G1268" s="47">
        <v>65.204729999999998</v>
      </c>
      <c r="H1268" s="47">
        <v>1616.9173699999999</v>
      </c>
      <c r="I1268" s="47">
        <v>-12.73226</v>
      </c>
    </row>
    <row r="1269" spans="6:9" x14ac:dyDescent="0.25">
      <c r="F1269" s="47">
        <v>1617.88165</v>
      </c>
      <c r="G1269" s="47">
        <v>65.628889999999998</v>
      </c>
      <c r="H1269" s="47">
        <v>1617.88165</v>
      </c>
      <c r="I1269" s="47">
        <v>-12.67841</v>
      </c>
    </row>
    <row r="1270" spans="6:9" x14ac:dyDescent="0.25">
      <c r="F1270" s="47">
        <v>1618.84593</v>
      </c>
      <c r="G1270" s="47">
        <v>66.032510000000002</v>
      </c>
      <c r="H1270" s="47">
        <v>1618.84593</v>
      </c>
      <c r="I1270" s="47">
        <v>-12.58173</v>
      </c>
    </row>
    <row r="1271" spans="6:9" x14ac:dyDescent="0.25">
      <c r="F1271" s="47">
        <v>1619.8102100000001</v>
      </c>
      <c r="G1271" s="47">
        <v>66.402929999999998</v>
      </c>
      <c r="H1271" s="47">
        <v>1619.8102100000001</v>
      </c>
      <c r="I1271" s="47">
        <v>-12.47471</v>
      </c>
    </row>
    <row r="1272" spans="6:9" x14ac:dyDescent="0.25">
      <c r="F1272" s="47">
        <v>1620.77448</v>
      </c>
      <c r="G1272" s="47">
        <v>66.741960000000006</v>
      </c>
      <c r="H1272" s="47">
        <v>1620.77448</v>
      </c>
      <c r="I1272" s="47">
        <v>-12.37946</v>
      </c>
    </row>
    <row r="1273" spans="6:9" x14ac:dyDescent="0.25">
      <c r="F1273" s="47">
        <v>1621.73876</v>
      </c>
      <c r="G1273" s="47">
        <v>67.062280000000001</v>
      </c>
      <c r="H1273" s="47">
        <v>1621.73876</v>
      </c>
      <c r="I1273" s="47">
        <v>-12.299910000000001</v>
      </c>
    </row>
    <row r="1274" spans="6:9" x14ac:dyDescent="0.25">
      <c r="F1274" s="47">
        <v>1622.7030400000001</v>
      </c>
      <c r="G1274" s="47">
        <v>67.379490000000004</v>
      </c>
      <c r="H1274" s="47">
        <v>1622.7030400000001</v>
      </c>
      <c r="I1274" s="47">
        <v>-12.2241</v>
      </c>
    </row>
    <row r="1275" spans="6:9" x14ac:dyDescent="0.25">
      <c r="F1275" s="47">
        <v>1623.66731</v>
      </c>
      <c r="G1275" s="47">
        <v>67.704679999999996</v>
      </c>
      <c r="H1275" s="47">
        <v>1623.66731</v>
      </c>
      <c r="I1275" s="47">
        <v>-12.13266</v>
      </c>
    </row>
    <row r="1276" spans="6:9" x14ac:dyDescent="0.25">
      <c r="F1276" s="47">
        <v>1624.63159</v>
      </c>
      <c r="G1276" s="47">
        <v>68.040289999999999</v>
      </c>
      <c r="H1276" s="47">
        <v>1624.63159</v>
      </c>
      <c r="I1276" s="47">
        <v>-12.00901</v>
      </c>
    </row>
    <row r="1277" spans="6:9" x14ac:dyDescent="0.25">
      <c r="F1277" s="47">
        <v>1625.5958700000001</v>
      </c>
      <c r="G1277" s="47">
        <v>68.380369999999999</v>
      </c>
      <c r="H1277" s="47">
        <v>1625.5958700000001</v>
      </c>
      <c r="I1277" s="47">
        <v>-11.84708</v>
      </c>
    </row>
    <row r="1278" spans="6:9" x14ac:dyDescent="0.25">
      <c r="F1278" s="47">
        <v>1626.56014</v>
      </c>
      <c r="G1278" s="47">
        <v>68.713669999999993</v>
      </c>
      <c r="H1278" s="47">
        <v>1626.56014</v>
      </c>
      <c r="I1278" s="47">
        <v>-11.653980000000001</v>
      </c>
    </row>
    <row r="1279" spans="6:9" x14ac:dyDescent="0.25">
      <c r="F1279" s="47">
        <v>1627.52442</v>
      </c>
      <c r="G1279" s="47">
        <v>69.026769999999999</v>
      </c>
      <c r="H1279" s="47">
        <v>1627.52442</v>
      </c>
      <c r="I1279" s="47">
        <v>-11.4482</v>
      </c>
    </row>
    <row r="1280" spans="6:9" x14ac:dyDescent="0.25">
      <c r="F1280" s="47">
        <v>1628.4887000000001</v>
      </c>
      <c r="G1280" s="47">
        <v>69.305949999999996</v>
      </c>
      <c r="H1280" s="47">
        <v>1628.4887000000001</v>
      </c>
      <c r="I1280" s="47">
        <v>-11.25554</v>
      </c>
    </row>
    <row r="1281" spans="6:9" x14ac:dyDescent="0.25">
      <c r="F1281" s="47">
        <v>1629.4529700000001</v>
      </c>
      <c r="G1281" s="47">
        <v>69.538439999999994</v>
      </c>
      <c r="H1281" s="47">
        <v>1629.4529700000001</v>
      </c>
      <c r="I1281" s="47">
        <v>-11.10398</v>
      </c>
    </row>
    <row r="1282" spans="6:9" x14ac:dyDescent="0.25">
      <c r="F1282" s="47">
        <v>1630.41725</v>
      </c>
      <c r="G1282" s="47">
        <v>69.714579999999998</v>
      </c>
      <c r="H1282" s="47">
        <v>1630.41725</v>
      </c>
      <c r="I1282" s="47">
        <v>-11.017659999999999</v>
      </c>
    </row>
    <row r="1283" spans="6:9" x14ac:dyDescent="0.25">
      <c r="F1283" s="47">
        <v>1631.3815300000001</v>
      </c>
      <c r="G1283" s="47">
        <v>69.83099</v>
      </c>
      <c r="H1283" s="47">
        <v>1631.3815300000001</v>
      </c>
      <c r="I1283" s="47">
        <v>-11.00958</v>
      </c>
    </row>
    <row r="1284" spans="6:9" x14ac:dyDescent="0.25">
      <c r="F1284" s="47">
        <v>1632.3458000000001</v>
      </c>
      <c r="G1284" s="47">
        <v>69.894499999999994</v>
      </c>
      <c r="H1284" s="47">
        <v>1632.3458000000001</v>
      </c>
      <c r="I1284" s="47">
        <v>-11.073090000000001</v>
      </c>
    </row>
    <row r="1285" spans="6:9" x14ac:dyDescent="0.25">
      <c r="F1285" s="47">
        <v>1633.31008</v>
      </c>
      <c r="G1285" s="47">
        <v>69.925269999999998</v>
      </c>
      <c r="H1285" s="47">
        <v>1633.31008</v>
      </c>
      <c r="I1285" s="47">
        <v>-11.17394</v>
      </c>
    </row>
    <row r="1286" spans="6:9" x14ac:dyDescent="0.25">
      <c r="F1286" s="47">
        <v>1634.2743599999999</v>
      </c>
      <c r="G1286" s="47">
        <v>69.956090000000003</v>
      </c>
      <c r="H1286" s="47">
        <v>1634.2743599999999</v>
      </c>
      <c r="I1286" s="47">
        <v>-11.249370000000001</v>
      </c>
    </row>
    <row r="1287" spans="6:9" x14ac:dyDescent="0.25">
      <c r="F1287" s="47">
        <v>1635.2386300000001</v>
      </c>
      <c r="G1287" s="47">
        <v>70.023009999999999</v>
      </c>
      <c r="H1287" s="47">
        <v>1635.2386300000001</v>
      </c>
      <c r="I1287" s="47">
        <v>-11.22458</v>
      </c>
    </row>
    <row r="1288" spans="6:9" x14ac:dyDescent="0.25">
      <c r="F1288" s="47">
        <v>1636.20291</v>
      </c>
      <c r="G1288" s="47">
        <v>70.147980000000004</v>
      </c>
      <c r="H1288" s="47">
        <v>1636.20291</v>
      </c>
      <c r="I1288" s="47">
        <v>-11.04827</v>
      </c>
    </row>
    <row r="1289" spans="6:9" x14ac:dyDescent="0.25">
      <c r="F1289" s="47">
        <v>1637.1671899999999</v>
      </c>
      <c r="G1289" s="47">
        <v>70.325199999999995</v>
      </c>
      <c r="H1289" s="47">
        <v>1637.1671899999999</v>
      </c>
      <c r="I1289" s="47">
        <v>-10.7242</v>
      </c>
    </row>
    <row r="1290" spans="6:9" x14ac:dyDescent="0.25">
      <c r="F1290" s="47">
        <v>1638.1314600000001</v>
      </c>
      <c r="G1290" s="47">
        <v>70.524659999999997</v>
      </c>
      <c r="H1290" s="47">
        <v>1638.1314600000001</v>
      </c>
      <c r="I1290" s="47">
        <v>-10.309010000000001</v>
      </c>
    </row>
    <row r="1291" spans="6:9" x14ac:dyDescent="0.25">
      <c r="F1291" s="47">
        <v>1639.09574</v>
      </c>
      <c r="G1291" s="47">
        <v>70.709119999999999</v>
      </c>
      <c r="H1291" s="47">
        <v>1639.09574</v>
      </c>
      <c r="I1291" s="47">
        <v>-9.8795099999999998</v>
      </c>
    </row>
    <row r="1292" spans="6:9" x14ac:dyDescent="0.25">
      <c r="F1292" s="47">
        <v>1640.0600199999999</v>
      </c>
      <c r="G1292" s="47">
        <v>70.848799999999997</v>
      </c>
      <c r="H1292" s="47">
        <v>1640.0600199999999</v>
      </c>
      <c r="I1292" s="47">
        <v>-9.5007300000000008</v>
      </c>
    </row>
    <row r="1293" spans="6:9" x14ac:dyDescent="0.25">
      <c r="F1293" s="47">
        <v>1641.0242900000001</v>
      </c>
      <c r="G1293" s="47">
        <v>70.926379999999995</v>
      </c>
      <c r="H1293" s="47">
        <v>1641.0242900000001</v>
      </c>
      <c r="I1293" s="47">
        <v>-9.2126999999999999</v>
      </c>
    </row>
    <row r="1294" spans="6:9" x14ac:dyDescent="0.25">
      <c r="F1294" s="47">
        <v>1641.98857</v>
      </c>
      <c r="G1294" s="47">
        <v>70.935850000000002</v>
      </c>
      <c r="H1294" s="47">
        <v>1641.98857</v>
      </c>
      <c r="I1294" s="47">
        <v>-9.0305499999999999</v>
      </c>
    </row>
    <row r="1295" spans="6:9" x14ac:dyDescent="0.25">
      <c r="F1295" s="47">
        <v>1642.9528499999999</v>
      </c>
      <c r="G1295" s="47">
        <v>70.880989999999997</v>
      </c>
      <c r="H1295" s="47">
        <v>1642.9528499999999</v>
      </c>
      <c r="I1295" s="47">
        <v>-8.9469399999999997</v>
      </c>
    </row>
    <row r="1296" spans="6:9" x14ac:dyDescent="0.25">
      <c r="F1296" s="47">
        <v>1643.91713</v>
      </c>
      <c r="G1296" s="47">
        <v>70.77543</v>
      </c>
      <c r="H1296" s="47">
        <v>1643.91713</v>
      </c>
      <c r="I1296" s="47">
        <v>-8.9334699999999998</v>
      </c>
    </row>
    <row r="1297" spans="6:9" x14ac:dyDescent="0.25">
      <c r="F1297" s="47">
        <v>1644.8814</v>
      </c>
      <c r="G1297" s="47">
        <v>70.642160000000004</v>
      </c>
      <c r="H1297" s="47">
        <v>1644.8814</v>
      </c>
      <c r="I1297" s="47">
        <v>-8.9448799999999995</v>
      </c>
    </row>
    <row r="1298" spans="6:9" x14ac:dyDescent="0.25">
      <c r="F1298" s="47">
        <v>1645.8456799999999</v>
      </c>
      <c r="G1298" s="47">
        <v>70.508529999999993</v>
      </c>
      <c r="H1298" s="47">
        <v>1645.8456799999999</v>
      </c>
      <c r="I1298" s="47">
        <v>-8.9324899999999996</v>
      </c>
    </row>
    <row r="1299" spans="6:9" x14ac:dyDescent="0.25">
      <c r="F1299" s="47">
        <v>1646.80996</v>
      </c>
      <c r="G1299" s="47">
        <v>70.395759999999996</v>
      </c>
      <c r="H1299" s="47">
        <v>1646.80996</v>
      </c>
      <c r="I1299" s="47">
        <v>-8.8652099999999994</v>
      </c>
    </row>
    <row r="1300" spans="6:9" x14ac:dyDescent="0.25">
      <c r="F1300" s="47">
        <v>1647.77423</v>
      </c>
      <c r="G1300" s="47">
        <v>70.309560000000005</v>
      </c>
      <c r="H1300" s="47">
        <v>1647.77423</v>
      </c>
      <c r="I1300" s="47">
        <v>-8.7430900000000005</v>
      </c>
    </row>
    <row r="1301" spans="6:9" x14ac:dyDescent="0.25">
      <c r="F1301" s="47">
        <v>1648.7385099999999</v>
      </c>
      <c r="G1301" s="47">
        <v>70.240679999999998</v>
      </c>
      <c r="H1301" s="47">
        <v>1648.7385099999999</v>
      </c>
      <c r="I1301" s="47">
        <v>-8.5891199999999994</v>
      </c>
    </row>
    <row r="1302" spans="6:9" x14ac:dyDescent="0.25">
      <c r="F1302" s="47">
        <v>1649.70279</v>
      </c>
      <c r="G1302" s="47">
        <v>70.176739999999995</v>
      </c>
      <c r="H1302" s="47">
        <v>1649.70279</v>
      </c>
      <c r="I1302" s="47">
        <v>-8.4227900000000009</v>
      </c>
    </row>
    <row r="1303" spans="6:9" x14ac:dyDescent="0.25">
      <c r="F1303" s="47">
        <v>1650.66706</v>
      </c>
      <c r="G1303" s="47">
        <v>70.117980000000003</v>
      </c>
      <c r="H1303" s="47">
        <v>1650.66706</v>
      </c>
      <c r="I1303" s="47">
        <v>-8.2329600000000003</v>
      </c>
    </row>
    <row r="1304" spans="6:9" x14ac:dyDescent="0.25">
      <c r="F1304" s="47">
        <v>1651.6313399999999</v>
      </c>
      <c r="G1304" s="47">
        <v>70.087509999999995</v>
      </c>
      <c r="H1304" s="47">
        <v>1651.6313399999999</v>
      </c>
      <c r="I1304" s="47">
        <v>-7.9681800000000003</v>
      </c>
    </row>
    <row r="1305" spans="6:9" x14ac:dyDescent="0.25">
      <c r="F1305" s="47">
        <v>1652.5956200000001</v>
      </c>
      <c r="G1305" s="47">
        <v>70.125320000000002</v>
      </c>
      <c r="H1305" s="47">
        <v>1652.5956200000001</v>
      </c>
      <c r="I1305" s="47">
        <v>-7.5598000000000001</v>
      </c>
    </row>
    <row r="1306" spans="6:9" x14ac:dyDescent="0.25">
      <c r="F1306" s="47">
        <v>1653.55989</v>
      </c>
      <c r="G1306" s="47">
        <v>70.261390000000006</v>
      </c>
      <c r="H1306" s="47">
        <v>1653.55989</v>
      </c>
      <c r="I1306" s="47">
        <v>-6.9762199999999996</v>
      </c>
    </row>
    <row r="1307" spans="6:9" x14ac:dyDescent="0.25">
      <c r="F1307" s="47">
        <v>1654.5241699999999</v>
      </c>
      <c r="G1307" s="47">
        <v>70.487250000000003</v>
      </c>
      <c r="H1307" s="47">
        <v>1654.5241699999999</v>
      </c>
      <c r="I1307" s="47">
        <v>-6.2626400000000002</v>
      </c>
    </row>
    <row r="1308" spans="6:9" x14ac:dyDescent="0.25">
      <c r="F1308" s="47">
        <v>1655.4884500000001</v>
      </c>
      <c r="G1308" s="47">
        <v>70.757909999999995</v>
      </c>
      <c r="H1308" s="47">
        <v>1655.4884500000001</v>
      </c>
      <c r="I1308" s="47">
        <v>-5.5174099999999999</v>
      </c>
    </row>
    <row r="1309" spans="6:9" x14ac:dyDescent="0.25">
      <c r="F1309" s="47">
        <v>1656.45273</v>
      </c>
      <c r="G1309" s="47">
        <v>71.021240000000006</v>
      </c>
      <c r="H1309" s="47">
        <v>1656.45273</v>
      </c>
      <c r="I1309" s="47">
        <v>-4.8312600000000003</v>
      </c>
    </row>
    <row r="1310" spans="6:9" x14ac:dyDescent="0.25">
      <c r="F1310" s="47">
        <v>1657.4169999999999</v>
      </c>
      <c r="G1310" s="47">
        <v>71.242080000000001</v>
      </c>
      <c r="H1310" s="47">
        <v>1657.4169999999999</v>
      </c>
      <c r="I1310" s="47">
        <v>-4.2514500000000002</v>
      </c>
    </row>
    <row r="1311" spans="6:9" x14ac:dyDescent="0.25">
      <c r="F1311" s="47">
        <v>1658.3812800000001</v>
      </c>
      <c r="G1311" s="47">
        <v>71.407340000000005</v>
      </c>
      <c r="H1311" s="47">
        <v>1658.3812800000001</v>
      </c>
      <c r="I1311" s="47">
        <v>-3.78288</v>
      </c>
    </row>
    <row r="1312" spans="6:9" x14ac:dyDescent="0.25">
      <c r="F1312" s="47">
        <v>1659.34556</v>
      </c>
      <c r="G1312" s="47">
        <v>71.520809999999997</v>
      </c>
      <c r="H1312" s="47">
        <v>1659.34556</v>
      </c>
      <c r="I1312" s="47">
        <v>-3.4034200000000001</v>
      </c>
    </row>
    <row r="1313" spans="6:9" x14ac:dyDescent="0.25">
      <c r="F1313" s="47">
        <v>1660.3098299999999</v>
      </c>
      <c r="G1313" s="47">
        <v>71.596509999999995</v>
      </c>
      <c r="H1313" s="47">
        <v>1660.3098299999999</v>
      </c>
      <c r="I1313" s="47">
        <v>-3.0784699999999998</v>
      </c>
    </row>
    <row r="1314" spans="6:9" x14ac:dyDescent="0.25">
      <c r="F1314" s="47">
        <v>1661.2741100000001</v>
      </c>
      <c r="G1314" s="47">
        <v>71.65204</v>
      </c>
      <c r="H1314" s="47">
        <v>1661.2741100000001</v>
      </c>
      <c r="I1314" s="47">
        <v>-2.7740200000000002</v>
      </c>
    </row>
    <row r="1315" spans="6:9" x14ac:dyDescent="0.25">
      <c r="F1315" s="47">
        <v>1662.23839</v>
      </c>
      <c r="G1315" s="47">
        <v>71.701560000000001</v>
      </c>
      <c r="H1315" s="47">
        <v>1662.23839</v>
      </c>
      <c r="I1315" s="47">
        <v>-2.4694199999999999</v>
      </c>
    </row>
    <row r="1316" spans="6:9" x14ac:dyDescent="0.25">
      <c r="F1316" s="47">
        <v>1663.2026599999999</v>
      </c>
      <c r="G1316" s="47">
        <v>71.749939999999995</v>
      </c>
      <c r="H1316" s="47">
        <v>1663.2026599999999</v>
      </c>
      <c r="I1316" s="47">
        <v>-2.16533</v>
      </c>
    </row>
    <row r="1317" spans="6:9" x14ac:dyDescent="0.25">
      <c r="F1317" s="47">
        <v>1664.1669400000001</v>
      </c>
      <c r="G1317" s="47">
        <v>71.791920000000005</v>
      </c>
      <c r="H1317" s="47">
        <v>1664.1669400000001</v>
      </c>
      <c r="I1317" s="47">
        <v>-1.88059</v>
      </c>
    </row>
    <row r="1318" spans="6:9" x14ac:dyDescent="0.25">
      <c r="F1318" s="47">
        <v>1665.13122</v>
      </c>
      <c r="G1318" s="47">
        <v>71.817089999999993</v>
      </c>
      <c r="H1318" s="47">
        <v>1665.13122</v>
      </c>
      <c r="I1318" s="47">
        <v>-1.6386799999999999</v>
      </c>
    </row>
    <row r="1319" spans="6:9" x14ac:dyDescent="0.25">
      <c r="F1319" s="47">
        <v>1666.0954899999999</v>
      </c>
      <c r="G1319" s="47">
        <v>71.817449999999994</v>
      </c>
      <c r="H1319" s="47">
        <v>1666.0954899999999</v>
      </c>
      <c r="I1319" s="47">
        <v>-1.45218</v>
      </c>
    </row>
    <row r="1320" spans="6:9" x14ac:dyDescent="0.25">
      <c r="F1320" s="47">
        <v>1667.0597700000001</v>
      </c>
      <c r="G1320" s="47">
        <v>71.793059999999997</v>
      </c>
      <c r="H1320" s="47">
        <v>1667.0597700000001</v>
      </c>
      <c r="I1320" s="47">
        <v>-1.3137099999999999</v>
      </c>
    </row>
    <row r="1321" spans="6:9" x14ac:dyDescent="0.25">
      <c r="F1321" s="47">
        <v>1668.02405</v>
      </c>
      <c r="G1321" s="47">
        <v>71.753479999999996</v>
      </c>
      <c r="H1321" s="47">
        <v>1668.02405</v>
      </c>
      <c r="I1321" s="47">
        <v>-1.1967399999999999</v>
      </c>
    </row>
    <row r="1322" spans="6:9" x14ac:dyDescent="0.25">
      <c r="F1322" s="47">
        <v>1668.9883199999999</v>
      </c>
      <c r="G1322" s="47">
        <v>71.714410000000001</v>
      </c>
      <c r="H1322" s="47">
        <v>1668.9883199999999</v>
      </c>
      <c r="I1322" s="47">
        <v>-1.06579</v>
      </c>
    </row>
    <row r="1323" spans="6:9" x14ac:dyDescent="0.25">
      <c r="F1323" s="47">
        <v>1669.9526000000001</v>
      </c>
      <c r="G1323" s="47">
        <v>71.690989999999999</v>
      </c>
      <c r="H1323" s="47">
        <v>1669.9526000000001</v>
      </c>
      <c r="I1323" s="47">
        <v>-0.89151000000000002</v>
      </c>
    </row>
    <row r="1324" spans="6:9" x14ac:dyDescent="0.25">
      <c r="F1324" s="47">
        <v>1670.91688</v>
      </c>
      <c r="G1324" s="47">
        <v>71.691649999999996</v>
      </c>
      <c r="H1324" s="47">
        <v>1670.91688</v>
      </c>
      <c r="I1324" s="47">
        <v>-0.66210000000000002</v>
      </c>
    </row>
    <row r="1325" spans="6:9" x14ac:dyDescent="0.25">
      <c r="F1325" s="47">
        <v>1671.8811499999999</v>
      </c>
      <c r="G1325" s="47">
        <v>71.716440000000006</v>
      </c>
      <c r="H1325" s="47">
        <v>1671.8811499999999</v>
      </c>
      <c r="I1325" s="47">
        <v>-0.38395000000000001</v>
      </c>
    </row>
    <row r="1326" spans="6:9" x14ac:dyDescent="0.25">
      <c r="F1326" s="47">
        <v>1672.8454300000001</v>
      </c>
      <c r="G1326" s="47">
        <v>71.760109999999997</v>
      </c>
      <c r="H1326" s="47">
        <v>1672.8454300000001</v>
      </c>
      <c r="I1326" s="47">
        <v>-7.3179999999999995E-2</v>
      </c>
    </row>
    <row r="1327" spans="6:9" x14ac:dyDescent="0.25">
      <c r="F1327" s="47">
        <v>1673.80971</v>
      </c>
      <c r="G1327" s="47">
        <v>71.816249999999997</v>
      </c>
      <c r="H1327" s="47">
        <v>1673.80971</v>
      </c>
      <c r="I1327" s="47">
        <v>0.25258999999999998</v>
      </c>
    </row>
    <row r="1328" spans="6:9" x14ac:dyDescent="0.25">
      <c r="F1328" s="47">
        <v>1674.7739899999999</v>
      </c>
      <c r="G1328" s="47">
        <v>71.878389999999996</v>
      </c>
      <c r="H1328" s="47">
        <v>1674.7739899999999</v>
      </c>
      <c r="I1328" s="47">
        <v>0.57552000000000003</v>
      </c>
    </row>
    <row r="1329" spans="6:9" x14ac:dyDescent="0.25">
      <c r="F1329" s="47">
        <v>1675.7382600000001</v>
      </c>
      <c r="G1329" s="47">
        <v>71.938069999999996</v>
      </c>
      <c r="H1329" s="47">
        <v>1675.7382600000001</v>
      </c>
      <c r="I1329" s="47">
        <v>0.87373999999999996</v>
      </c>
    </row>
    <row r="1330" spans="6:9" x14ac:dyDescent="0.25">
      <c r="F1330" s="47">
        <v>1676.70254</v>
      </c>
      <c r="G1330" s="47">
        <v>71.982929999999996</v>
      </c>
      <c r="H1330" s="47">
        <v>1676.70254</v>
      </c>
      <c r="I1330" s="47">
        <v>1.1190100000000001</v>
      </c>
    </row>
    <row r="1331" spans="6:9" x14ac:dyDescent="0.25">
      <c r="F1331" s="47">
        <v>1677.6668199999999</v>
      </c>
      <c r="G1331" s="47">
        <v>71.997519999999994</v>
      </c>
      <c r="H1331" s="47">
        <v>1677.6668199999999</v>
      </c>
      <c r="I1331" s="47">
        <v>1.28044</v>
      </c>
    </row>
    <row r="1332" spans="6:9" x14ac:dyDescent="0.25">
      <c r="F1332" s="47">
        <v>1678.6310900000001</v>
      </c>
      <c r="G1332" s="47">
        <v>71.967110000000005</v>
      </c>
      <c r="H1332" s="47">
        <v>1678.6310900000001</v>
      </c>
      <c r="I1332" s="47">
        <v>1.33266</v>
      </c>
    </row>
    <row r="1333" spans="6:9" x14ac:dyDescent="0.25">
      <c r="F1333" s="47">
        <v>1679.59537</v>
      </c>
      <c r="G1333" s="47">
        <v>71.882660000000001</v>
      </c>
      <c r="H1333" s="47">
        <v>1679.59537</v>
      </c>
      <c r="I1333" s="47">
        <v>1.26481</v>
      </c>
    </row>
    <row r="1334" spans="6:9" x14ac:dyDescent="0.25">
      <c r="F1334" s="47">
        <v>1680.5596499999999</v>
      </c>
      <c r="G1334" s="47">
        <v>71.745990000000006</v>
      </c>
      <c r="H1334" s="47">
        <v>1680.5596499999999</v>
      </c>
      <c r="I1334" s="47">
        <v>1.0239400000000001</v>
      </c>
    </row>
    <row r="1335" spans="6:9" x14ac:dyDescent="0.25">
      <c r="F1335" s="47">
        <v>1681.5239200000001</v>
      </c>
      <c r="G1335" s="47">
        <v>71.574870000000004</v>
      </c>
      <c r="H1335" s="47">
        <v>1681.5239200000001</v>
      </c>
      <c r="I1335" s="47">
        <v>0.61760000000000004</v>
      </c>
    </row>
    <row r="1336" spans="6:9" x14ac:dyDescent="0.25">
      <c r="F1336" s="47">
        <v>1682.4882</v>
      </c>
      <c r="G1336" s="47">
        <v>71.405330000000006</v>
      </c>
      <c r="H1336" s="47">
        <v>1682.4882</v>
      </c>
      <c r="I1336" s="47">
        <v>0.21909000000000001</v>
      </c>
    </row>
    <row r="1337" spans="6:9" x14ac:dyDescent="0.25">
      <c r="F1337" s="47">
        <v>1683.4524799999999</v>
      </c>
      <c r="G1337" s="47">
        <v>71.284610000000001</v>
      </c>
      <c r="H1337" s="47">
        <v>1683.4524799999999</v>
      </c>
      <c r="I1337" s="47">
        <v>-8.2799999999999999E-2</v>
      </c>
    </row>
    <row r="1338" spans="6:9" x14ac:dyDescent="0.25">
      <c r="F1338" s="47">
        <v>1684.4167500000001</v>
      </c>
      <c r="G1338" s="47">
        <v>71.250789999999995</v>
      </c>
      <c r="H1338" s="47">
        <v>1684.4167500000001</v>
      </c>
      <c r="I1338" s="47">
        <v>-0.22459000000000001</v>
      </c>
    </row>
    <row r="1339" spans="6:9" x14ac:dyDescent="0.25">
      <c r="F1339" s="47">
        <v>1685.38103</v>
      </c>
      <c r="G1339" s="47">
        <v>71.310850000000002</v>
      </c>
      <c r="H1339" s="47">
        <v>1685.38103</v>
      </c>
      <c r="I1339" s="47">
        <v>-0.20633000000000001</v>
      </c>
    </row>
    <row r="1340" spans="6:9" x14ac:dyDescent="0.25">
      <c r="F1340" s="47">
        <v>1686.3453099999999</v>
      </c>
      <c r="G1340" s="47">
        <v>71.437950000000001</v>
      </c>
      <c r="H1340" s="47">
        <v>1686.3453099999999</v>
      </c>
      <c r="I1340" s="47">
        <v>-8.9690000000000006E-2</v>
      </c>
    </row>
    <row r="1341" spans="6:9" x14ac:dyDescent="0.25">
      <c r="F1341" s="47">
        <v>1687.3095800000001</v>
      </c>
      <c r="G1341" s="47">
        <v>71.590149999999994</v>
      </c>
      <c r="H1341" s="47">
        <v>1687.3095800000001</v>
      </c>
      <c r="I1341" s="47">
        <v>4.1779999999999998E-2</v>
      </c>
    </row>
    <row r="1342" spans="6:9" x14ac:dyDescent="0.25">
      <c r="F1342" s="47">
        <v>1688.27386</v>
      </c>
      <c r="G1342" s="47">
        <v>71.730590000000007</v>
      </c>
      <c r="H1342" s="47">
        <v>1688.27386</v>
      </c>
      <c r="I1342" s="47">
        <v>0.12008000000000001</v>
      </c>
    </row>
    <row r="1343" spans="6:9" x14ac:dyDescent="0.25">
      <c r="F1343" s="47">
        <v>1689.2381399999999</v>
      </c>
      <c r="G1343" s="47">
        <v>71.835560000000001</v>
      </c>
      <c r="H1343" s="47">
        <v>1689.2381399999999</v>
      </c>
      <c r="I1343" s="47">
        <v>0.1043</v>
      </c>
    </row>
    <row r="1344" spans="6:9" x14ac:dyDescent="0.25">
      <c r="F1344" s="47">
        <v>1690.2024100000001</v>
      </c>
      <c r="G1344" s="47">
        <v>71.892740000000003</v>
      </c>
      <c r="H1344" s="47">
        <v>1690.2024100000001</v>
      </c>
      <c r="I1344" s="47">
        <v>-2.597E-2</v>
      </c>
    </row>
    <row r="1345" spans="6:9" x14ac:dyDescent="0.25">
      <c r="F1345" s="47">
        <v>1691.16669</v>
      </c>
      <c r="G1345" s="47">
        <v>71.896829999999994</v>
      </c>
      <c r="H1345" s="47">
        <v>1691.16669</v>
      </c>
      <c r="I1345" s="47">
        <v>-0.28039999999999998</v>
      </c>
    </row>
    <row r="1346" spans="6:9" x14ac:dyDescent="0.25">
      <c r="F1346" s="47">
        <v>1692.1309699999999</v>
      </c>
      <c r="G1346" s="47">
        <v>71.846729999999994</v>
      </c>
      <c r="H1346" s="47">
        <v>1692.1309699999999</v>
      </c>
      <c r="I1346" s="47">
        <v>-0.66308</v>
      </c>
    </row>
    <row r="1347" spans="6:9" x14ac:dyDescent="0.25">
      <c r="F1347" s="47">
        <v>1693.0952500000001</v>
      </c>
      <c r="G1347" s="47">
        <v>71.745090000000005</v>
      </c>
      <c r="H1347" s="47">
        <v>1693.0952500000001</v>
      </c>
      <c r="I1347" s="47">
        <v>-1.17184</v>
      </c>
    </row>
    <row r="1348" spans="6:9" x14ac:dyDescent="0.25">
      <c r="F1348" s="47">
        <v>1694.05952</v>
      </c>
      <c r="G1348" s="47">
        <v>71.599779999999996</v>
      </c>
      <c r="H1348" s="47">
        <v>1694.05952</v>
      </c>
      <c r="I1348" s="47">
        <v>-1.7937799999999999</v>
      </c>
    </row>
    <row r="1349" spans="6:9" x14ac:dyDescent="0.25">
      <c r="F1349" s="47">
        <v>1695.0237999999999</v>
      </c>
      <c r="G1349" s="47">
        <v>71.425719999999998</v>
      </c>
      <c r="H1349" s="47">
        <v>1695.0237999999999</v>
      </c>
      <c r="I1349" s="47">
        <v>-2.50074</v>
      </c>
    </row>
    <row r="1350" spans="6:9" x14ac:dyDescent="0.25">
      <c r="F1350" s="47">
        <v>1695.9880800000001</v>
      </c>
      <c r="G1350" s="47">
        <v>71.245739999999998</v>
      </c>
      <c r="H1350" s="47">
        <v>1695.9880800000001</v>
      </c>
      <c r="I1350" s="47">
        <v>-3.2486100000000002</v>
      </c>
    </row>
    <row r="1351" spans="6:9" x14ac:dyDescent="0.25">
      <c r="F1351" s="47">
        <v>1696.95235</v>
      </c>
      <c r="G1351" s="47">
        <v>71.088430000000002</v>
      </c>
      <c r="H1351" s="47">
        <v>1696.95235</v>
      </c>
      <c r="I1351" s="47">
        <v>-3.9830999999999999</v>
      </c>
    </row>
    <row r="1352" spans="6:9" x14ac:dyDescent="0.25">
      <c r="F1352" s="47">
        <v>1697.9166299999999</v>
      </c>
      <c r="G1352" s="47">
        <v>70.981930000000006</v>
      </c>
      <c r="H1352" s="47">
        <v>1697.9166299999999</v>
      </c>
      <c r="I1352" s="47">
        <v>-4.6521299999999997</v>
      </c>
    </row>
    <row r="1353" spans="6:9" x14ac:dyDescent="0.25">
      <c r="F1353" s="47">
        <v>1698.8809100000001</v>
      </c>
      <c r="G1353" s="47">
        <v>70.944710000000001</v>
      </c>
      <c r="H1353" s="47">
        <v>1698.8809100000001</v>
      </c>
      <c r="I1353" s="47">
        <v>-5.2207800000000004</v>
      </c>
    </row>
    <row r="1354" spans="6:9" x14ac:dyDescent="0.25">
      <c r="F1354" s="47">
        <v>1699.84518</v>
      </c>
      <c r="G1354" s="47">
        <v>70.977879999999999</v>
      </c>
      <c r="H1354" s="47">
        <v>1699.84518</v>
      </c>
      <c r="I1354" s="47">
        <v>-5.68215</v>
      </c>
    </row>
    <row r="1355" spans="6:9" x14ac:dyDescent="0.25">
      <c r="F1355" s="47">
        <v>1700.8094599999999</v>
      </c>
      <c r="G1355" s="47">
        <v>71.064999999999998</v>
      </c>
      <c r="H1355" s="47">
        <v>1700.8094599999999</v>
      </c>
      <c r="I1355" s="47">
        <v>-6.0573199999999998</v>
      </c>
    </row>
    <row r="1356" spans="6:9" x14ac:dyDescent="0.25">
      <c r="F1356" s="47">
        <v>1701.7737400000001</v>
      </c>
      <c r="G1356" s="47">
        <v>71.180629999999994</v>
      </c>
      <c r="H1356" s="47">
        <v>1701.7737400000001</v>
      </c>
      <c r="I1356" s="47">
        <v>-6.3836599999999999</v>
      </c>
    </row>
    <row r="1357" spans="6:9" x14ac:dyDescent="0.25">
      <c r="F1357" s="47">
        <v>1702.73801</v>
      </c>
      <c r="G1357" s="47">
        <v>71.302099999999996</v>
      </c>
      <c r="H1357" s="47">
        <v>1702.73801</v>
      </c>
      <c r="I1357" s="47">
        <v>-6.69869</v>
      </c>
    </row>
    <row r="1358" spans="6:9" x14ac:dyDescent="0.25">
      <c r="F1358" s="47">
        <v>1703.7022899999999</v>
      </c>
      <c r="G1358" s="47">
        <v>71.416629999999998</v>
      </c>
      <c r="H1358" s="47">
        <v>1703.7022899999999</v>
      </c>
      <c r="I1358" s="47">
        <v>-7.0282099999999996</v>
      </c>
    </row>
    <row r="1359" spans="6:9" x14ac:dyDescent="0.25">
      <c r="F1359" s="47">
        <v>1704.6665700000001</v>
      </c>
      <c r="G1359" s="47">
        <v>71.521420000000006</v>
      </c>
      <c r="H1359" s="47">
        <v>1704.6665700000001</v>
      </c>
      <c r="I1359" s="47">
        <v>-7.3827699999999998</v>
      </c>
    </row>
    <row r="1360" spans="6:9" x14ac:dyDescent="0.25">
      <c r="F1360" s="47">
        <v>1705.63084</v>
      </c>
      <c r="G1360" s="47">
        <v>71.618729999999999</v>
      </c>
      <c r="H1360" s="47">
        <v>1705.63084</v>
      </c>
      <c r="I1360" s="47">
        <v>-7.7609700000000004</v>
      </c>
    </row>
    <row r="1361" spans="6:9" x14ac:dyDescent="0.25">
      <c r="F1361" s="47">
        <v>1706.59512</v>
      </c>
      <c r="G1361" s="47">
        <v>71.709760000000003</v>
      </c>
      <c r="H1361" s="47">
        <v>1706.59512</v>
      </c>
      <c r="I1361" s="47">
        <v>-8.1568400000000008</v>
      </c>
    </row>
    <row r="1362" spans="6:9" x14ac:dyDescent="0.25">
      <c r="F1362" s="47">
        <v>1707.5594000000001</v>
      </c>
      <c r="G1362" s="47">
        <v>71.790480000000002</v>
      </c>
      <c r="H1362" s="47">
        <v>1707.5594000000001</v>
      </c>
      <c r="I1362" s="47">
        <v>-8.5679099999999995</v>
      </c>
    </row>
    <row r="1363" spans="6:9" x14ac:dyDescent="0.25">
      <c r="F1363" s="47">
        <v>1708.52367</v>
      </c>
      <c r="G1363" s="47">
        <v>71.851100000000002</v>
      </c>
      <c r="H1363" s="47">
        <v>1708.52367</v>
      </c>
      <c r="I1363" s="47">
        <v>-9.0001999999999995</v>
      </c>
    </row>
    <row r="1364" spans="6:9" x14ac:dyDescent="0.25">
      <c r="F1364" s="47">
        <v>1709.48795</v>
      </c>
      <c r="G1364" s="47">
        <v>71.87894</v>
      </c>
      <c r="H1364" s="47">
        <v>1709.48795</v>
      </c>
      <c r="I1364" s="47">
        <v>-9.4679699999999993</v>
      </c>
    </row>
    <row r="1365" spans="6:9" x14ac:dyDescent="0.25">
      <c r="F1365" s="47">
        <v>1710.4522300000001</v>
      </c>
      <c r="G1365" s="47">
        <v>71.862759999999994</v>
      </c>
      <c r="H1365" s="47">
        <v>1710.4522300000001</v>
      </c>
      <c r="I1365" s="47">
        <v>-9.98874</v>
      </c>
    </row>
    <row r="1366" spans="6:9" x14ac:dyDescent="0.25">
      <c r="F1366" s="47">
        <v>1711.4165</v>
      </c>
      <c r="G1366" s="47">
        <v>71.796539999999993</v>
      </c>
      <c r="H1366" s="47">
        <v>1711.4165</v>
      </c>
      <c r="I1366" s="47">
        <v>-10.57638</v>
      </c>
    </row>
    <row r="1367" spans="6:9" x14ac:dyDescent="0.25">
      <c r="F1367" s="47">
        <v>1712.38078</v>
      </c>
      <c r="G1367" s="47">
        <v>71.682220000000001</v>
      </c>
      <c r="H1367" s="47">
        <v>1712.38078</v>
      </c>
      <c r="I1367" s="47">
        <v>-11.234400000000001</v>
      </c>
    </row>
    <row r="1368" spans="6:9" x14ac:dyDescent="0.25">
      <c r="F1368" s="47">
        <v>1713.3450600000001</v>
      </c>
      <c r="G1368" s="47">
        <v>71.532120000000006</v>
      </c>
      <c r="H1368" s="47">
        <v>1713.3450600000001</v>
      </c>
      <c r="I1368" s="47">
        <v>-11.94956</v>
      </c>
    </row>
    <row r="1369" spans="6:9" x14ac:dyDescent="0.25">
      <c r="F1369" s="47">
        <v>1714.30933</v>
      </c>
      <c r="G1369" s="47">
        <v>71.370859999999993</v>
      </c>
      <c r="H1369" s="47">
        <v>1714.30933</v>
      </c>
      <c r="I1369" s="47">
        <v>-12.685840000000001</v>
      </c>
    </row>
    <row r="1370" spans="6:9" x14ac:dyDescent="0.25">
      <c r="F1370" s="47">
        <v>1715.27361</v>
      </c>
      <c r="G1370" s="47">
        <v>71.234380000000002</v>
      </c>
      <c r="H1370" s="47">
        <v>1715.27361</v>
      </c>
      <c r="I1370" s="47">
        <v>-13.38273</v>
      </c>
    </row>
    <row r="1371" spans="6:9" x14ac:dyDescent="0.25">
      <c r="F1371" s="47">
        <v>1716.2378900000001</v>
      </c>
      <c r="G1371" s="47">
        <v>71.161900000000003</v>
      </c>
      <c r="H1371" s="47">
        <v>1716.2378900000001</v>
      </c>
      <c r="I1371" s="47">
        <v>-13.96621</v>
      </c>
    </row>
    <row r="1372" spans="6:9" x14ac:dyDescent="0.25">
      <c r="F1372" s="47">
        <v>1717.20217</v>
      </c>
      <c r="G1372" s="47">
        <v>71.179770000000005</v>
      </c>
      <c r="H1372" s="47">
        <v>1717.20217</v>
      </c>
      <c r="I1372" s="47">
        <v>-14.37693</v>
      </c>
    </row>
    <row r="1373" spans="6:9" x14ac:dyDescent="0.25">
      <c r="F1373" s="47">
        <v>1718.16644</v>
      </c>
      <c r="G1373" s="47">
        <v>71.28707</v>
      </c>
      <c r="H1373" s="47">
        <v>1718.16644</v>
      </c>
      <c r="I1373" s="47">
        <v>-14.601229999999999</v>
      </c>
    </row>
    <row r="1374" spans="6:9" x14ac:dyDescent="0.25">
      <c r="F1374" s="47">
        <v>1719.1307200000001</v>
      </c>
      <c r="G1374" s="47">
        <v>71.456329999999994</v>
      </c>
      <c r="H1374" s="47">
        <v>1719.1307200000001</v>
      </c>
      <c r="I1374" s="47">
        <v>-14.67783</v>
      </c>
    </row>
    <row r="1375" spans="6:9" x14ac:dyDescent="0.25">
      <c r="F1375" s="47">
        <v>1720.095</v>
      </c>
      <c r="G1375" s="47">
        <v>71.649510000000006</v>
      </c>
      <c r="H1375" s="47">
        <v>1720.095</v>
      </c>
      <c r="I1375" s="47">
        <v>-14.67347</v>
      </c>
    </row>
    <row r="1376" spans="6:9" x14ac:dyDescent="0.25">
      <c r="F1376" s="47">
        <v>1721.05927</v>
      </c>
      <c r="G1376" s="47">
        <v>71.834720000000004</v>
      </c>
      <c r="H1376" s="47">
        <v>1721.05927</v>
      </c>
      <c r="I1376" s="47">
        <v>-14.650499999999999</v>
      </c>
    </row>
    <row r="1377" spans="6:9" x14ac:dyDescent="0.25">
      <c r="F1377" s="47">
        <v>1722.0235499999999</v>
      </c>
      <c r="G1377" s="47">
        <v>71.992999999999995</v>
      </c>
      <c r="H1377" s="47">
        <v>1722.0235499999999</v>
      </c>
      <c r="I1377" s="47">
        <v>-14.64921</v>
      </c>
    </row>
    <row r="1378" spans="6:9" x14ac:dyDescent="0.25">
      <c r="F1378" s="47">
        <v>1722.98783</v>
      </c>
      <c r="G1378" s="47">
        <v>72.116230000000002</v>
      </c>
      <c r="H1378" s="47">
        <v>1722.98783</v>
      </c>
      <c r="I1378" s="47">
        <v>-14.687279999999999</v>
      </c>
    </row>
    <row r="1379" spans="6:9" x14ac:dyDescent="0.25">
      <c r="F1379" s="47">
        <v>1723.9521</v>
      </c>
      <c r="G1379" s="47">
        <v>72.201939999999993</v>
      </c>
      <c r="H1379" s="47">
        <v>1723.9521</v>
      </c>
      <c r="I1379" s="47">
        <v>-14.767720000000001</v>
      </c>
    </row>
    <row r="1380" spans="6:9" x14ac:dyDescent="0.25">
      <c r="F1380" s="47">
        <v>1724.9163799999999</v>
      </c>
      <c r="G1380" s="47">
        <v>72.249089999999995</v>
      </c>
      <c r="H1380" s="47">
        <v>1724.9163799999999</v>
      </c>
      <c r="I1380" s="47">
        <v>-14.887790000000001</v>
      </c>
    </row>
    <row r="1381" spans="6:9" x14ac:dyDescent="0.25">
      <c r="F1381" s="47">
        <v>1725.88066</v>
      </c>
      <c r="G1381" s="47">
        <v>72.25609</v>
      </c>
      <c r="H1381" s="47">
        <v>1725.88066</v>
      </c>
      <c r="I1381" s="47">
        <v>-15.044930000000001</v>
      </c>
    </row>
    <row r="1382" spans="6:9" x14ac:dyDescent="0.25">
      <c r="F1382" s="47">
        <v>1726.84493</v>
      </c>
      <c r="G1382" s="47">
        <v>72.220950000000002</v>
      </c>
      <c r="H1382" s="47">
        <v>1726.84493</v>
      </c>
      <c r="I1382" s="47">
        <v>-15.23884</v>
      </c>
    </row>
    <row r="1383" spans="6:9" x14ac:dyDescent="0.25">
      <c r="F1383" s="47">
        <v>1727.8092099999999</v>
      </c>
      <c r="G1383" s="47">
        <v>72.142619999999994</v>
      </c>
      <c r="H1383" s="47">
        <v>1727.8092099999999</v>
      </c>
      <c r="I1383" s="47">
        <v>-15.46942</v>
      </c>
    </row>
    <row r="1384" spans="6:9" x14ac:dyDescent="0.25">
      <c r="F1384" s="47">
        <v>1728.77349</v>
      </c>
      <c r="G1384" s="47">
        <v>72.022689999999997</v>
      </c>
      <c r="H1384" s="47">
        <v>1728.77349</v>
      </c>
      <c r="I1384" s="47">
        <v>-15.732060000000001</v>
      </c>
    </row>
    <row r="1385" spans="6:9" x14ac:dyDescent="0.25">
      <c r="F1385" s="47">
        <v>1729.73777</v>
      </c>
      <c r="G1385" s="47">
        <v>71.867130000000003</v>
      </c>
      <c r="H1385" s="47">
        <v>1729.73777</v>
      </c>
      <c r="I1385" s="47">
        <v>-16.01172</v>
      </c>
    </row>
    <row r="1386" spans="6:9" x14ac:dyDescent="0.25">
      <c r="F1386" s="47">
        <v>1730.7020399999999</v>
      </c>
      <c r="G1386" s="47">
        <v>71.688069999999996</v>
      </c>
      <c r="H1386" s="47">
        <v>1730.7020399999999</v>
      </c>
      <c r="I1386" s="47">
        <v>-16.278169999999999</v>
      </c>
    </row>
    <row r="1387" spans="6:9" x14ac:dyDescent="0.25">
      <c r="F1387" s="47">
        <v>1731.66632</v>
      </c>
      <c r="G1387" s="47">
        <v>71.504670000000004</v>
      </c>
      <c r="H1387" s="47">
        <v>1731.66632</v>
      </c>
      <c r="I1387" s="47">
        <v>-16.486190000000001</v>
      </c>
    </row>
    <row r="1388" spans="6:9" x14ac:dyDescent="0.25">
      <c r="F1388" s="47">
        <v>1732.6306</v>
      </c>
      <c r="G1388" s="47">
        <v>71.340879999999999</v>
      </c>
      <c r="H1388" s="47">
        <v>1732.6306</v>
      </c>
      <c r="I1388" s="47">
        <v>-16.585899999999999</v>
      </c>
    </row>
    <row r="1389" spans="6:9" x14ac:dyDescent="0.25">
      <c r="F1389" s="47">
        <v>1733.5948699999999</v>
      </c>
      <c r="G1389" s="47">
        <v>71.218029999999999</v>
      </c>
      <c r="H1389" s="47">
        <v>1733.5948699999999</v>
      </c>
      <c r="I1389" s="47">
        <v>-16.54373</v>
      </c>
    </row>
    <row r="1390" spans="6:9" x14ac:dyDescent="0.25">
      <c r="F1390" s="47">
        <v>1734.55915</v>
      </c>
      <c r="G1390" s="47">
        <v>71.145120000000006</v>
      </c>
      <c r="H1390" s="47">
        <v>1734.55915</v>
      </c>
      <c r="I1390" s="47">
        <v>-16.361360000000001</v>
      </c>
    </row>
    <row r="1391" spans="6:9" x14ac:dyDescent="0.25">
      <c r="F1391" s="47">
        <v>1735.52343</v>
      </c>
      <c r="G1391" s="47">
        <v>71.11506</v>
      </c>
      <c r="H1391" s="47">
        <v>1735.52343</v>
      </c>
      <c r="I1391" s="47">
        <v>-16.07433</v>
      </c>
    </row>
    <row r="1392" spans="6:9" x14ac:dyDescent="0.25">
      <c r="F1392" s="47">
        <v>1736.4876999999999</v>
      </c>
      <c r="G1392" s="47">
        <v>71.110820000000004</v>
      </c>
      <c r="H1392" s="47">
        <v>1736.4876999999999</v>
      </c>
      <c r="I1392" s="47">
        <v>-15.72927</v>
      </c>
    </row>
    <row r="1393" spans="6:9" x14ac:dyDescent="0.25">
      <c r="F1393" s="47">
        <v>1737.45198</v>
      </c>
      <c r="G1393" s="47">
        <v>71.116370000000003</v>
      </c>
      <c r="H1393" s="47">
        <v>1737.45198</v>
      </c>
      <c r="I1393" s="47">
        <v>-15.359439999999999</v>
      </c>
    </row>
    <row r="1394" spans="6:9" x14ac:dyDescent="0.25">
      <c r="F1394" s="47">
        <v>1738.41626</v>
      </c>
      <c r="G1394" s="47">
        <v>71.123930000000001</v>
      </c>
      <c r="H1394" s="47">
        <v>1738.41626</v>
      </c>
      <c r="I1394" s="47">
        <v>-14.975860000000001</v>
      </c>
    </row>
    <row r="1395" spans="6:9" x14ac:dyDescent="0.25">
      <c r="F1395" s="47">
        <v>1739.3805299999999</v>
      </c>
      <c r="G1395" s="47">
        <v>71.134680000000003</v>
      </c>
      <c r="H1395" s="47">
        <v>1739.3805299999999</v>
      </c>
      <c r="I1395" s="47">
        <v>-14.573840000000001</v>
      </c>
    </row>
    <row r="1396" spans="6:9" x14ac:dyDescent="0.25">
      <c r="F1396" s="47">
        <v>1740.3448100000001</v>
      </c>
      <c r="G1396" s="47">
        <v>71.154780000000002</v>
      </c>
      <c r="H1396" s="47">
        <v>1740.3448100000001</v>
      </c>
      <c r="I1396" s="47">
        <v>-14.14578</v>
      </c>
    </row>
    <row r="1397" spans="6:9" x14ac:dyDescent="0.25">
      <c r="F1397" s="47">
        <v>1741.30909</v>
      </c>
      <c r="G1397" s="47">
        <v>71.189539999999994</v>
      </c>
      <c r="H1397" s="47">
        <v>1741.30909</v>
      </c>
      <c r="I1397" s="47">
        <v>-13.692030000000001</v>
      </c>
    </row>
    <row r="1398" spans="6:9" x14ac:dyDescent="0.25">
      <c r="F1398" s="47">
        <v>1742.2733599999999</v>
      </c>
      <c r="G1398" s="47">
        <v>71.238979999999998</v>
      </c>
      <c r="H1398" s="47">
        <v>1742.2733599999999</v>
      </c>
      <c r="I1398" s="47">
        <v>-13.22443</v>
      </c>
    </row>
    <row r="1399" spans="6:9" x14ac:dyDescent="0.25">
      <c r="F1399" s="47">
        <v>1743.2376400000001</v>
      </c>
      <c r="G1399" s="47">
        <v>71.297070000000005</v>
      </c>
      <c r="H1399" s="47">
        <v>1743.2376400000001</v>
      </c>
      <c r="I1399" s="47">
        <v>-12.76178</v>
      </c>
    </row>
    <row r="1400" spans="6:9" x14ac:dyDescent="0.25">
      <c r="F1400" s="47">
        <v>1744.20192</v>
      </c>
      <c r="G1400" s="47">
        <v>71.354699999999994</v>
      </c>
      <c r="H1400" s="47">
        <v>1744.20192</v>
      </c>
      <c r="I1400" s="47">
        <v>-12.320399999999999</v>
      </c>
    </row>
    <row r="1401" spans="6:9" x14ac:dyDescent="0.25">
      <c r="F1401" s="47">
        <v>1745.1661899999999</v>
      </c>
      <c r="G1401" s="47">
        <v>71.404589999999999</v>
      </c>
      <c r="H1401" s="47">
        <v>1745.1661899999999</v>
      </c>
      <c r="I1401" s="47">
        <v>-11.905139999999999</v>
      </c>
    </row>
    <row r="1402" spans="6:9" x14ac:dyDescent="0.25">
      <c r="F1402" s="47">
        <v>1746.1304700000001</v>
      </c>
      <c r="G1402" s="47">
        <v>71.445340000000002</v>
      </c>
      <c r="H1402" s="47">
        <v>1746.1304700000001</v>
      </c>
      <c r="I1402" s="47">
        <v>-11.50423</v>
      </c>
    </row>
    <row r="1403" spans="6:9" x14ac:dyDescent="0.25">
      <c r="F1403" s="47">
        <v>1747.09475</v>
      </c>
      <c r="G1403" s="47">
        <v>71.482929999999996</v>
      </c>
      <c r="H1403" s="47">
        <v>1747.09475</v>
      </c>
      <c r="I1403" s="47">
        <v>-11.09005</v>
      </c>
    </row>
    <row r="1404" spans="6:9" x14ac:dyDescent="0.25">
      <c r="F1404" s="47">
        <v>1748.0590299999999</v>
      </c>
      <c r="G1404" s="47">
        <v>71.528970000000001</v>
      </c>
      <c r="H1404" s="47">
        <v>1748.0590299999999</v>
      </c>
      <c r="I1404" s="47">
        <v>-10.627179999999999</v>
      </c>
    </row>
    <row r="1405" spans="6:9" x14ac:dyDescent="0.25">
      <c r="F1405" s="47">
        <v>1749.0233000000001</v>
      </c>
      <c r="G1405" s="47">
        <v>71.595470000000006</v>
      </c>
      <c r="H1405" s="47">
        <v>1749.0233000000001</v>
      </c>
      <c r="I1405" s="47">
        <v>-10.087479999999999</v>
      </c>
    </row>
    <row r="1406" spans="6:9" x14ac:dyDescent="0.25">
      <c r="F1406" s="47">
        <v>1749.98758</v>
      </c>
      <c r="G1406" s="47">
        <v>71.688289999999995</v>
      </c>
      <c r="H1406" s="47">
        <v>1749.98758</v>
      </c>
      <c r="I1406" s="47">
        <v>-9.4662400000000009</v>
      </c>
    </row>
    <row r="1407" spans="6:9" x14ac:dyDescent="0.25">
      <c r="F1407" s="47">
        <v>1750.9518599999999</v>
      </c>
      <c r="G1407" s="47">
        <v>71.80283</v>
      </c>
      <c r="H1407" s="47">
        <v>1750.9518599999999</v>
      </c>
      <c r="I1407" s="47">
        <v>-8.78871</v>
      </c>
    </row>
    <row r="1408" spans="6:9" x14ac:dyDescent="0.25">
      <c r="F1408" s="47">
        <v>1751.9161300000001</v>
      </c>
      <c r="G1408" s="47">
        <v>71.925420000000003</v>
      </c>
      <c r="H1408" s="47">
        <v>1751.9161300000001</v>
      </c>
      <c r="I1408" s="47">
        <v>-8.1001700000000003</v>
      </c>
    </row>
    <row r="1409" spans="6:9" x14ac:dyDescent="0.25">
      <c r="F1409" s="47">
        <v>1752.88041</v>
      </c>
      <c r="G1409" s="47">
        <v>72.03931</v>
      </c>
      <c r="H1409" s="47">
        <v>1752.88041</v>
      </c>
      <c r="I1409" s="47">
        <v>-7.4459099999999996</v>
      </c>
    </row>
    <row r="1410" spans="6:9" x14ac:dyDescent="0.25">
      <c r="F1410" s="47">
        <v>1753.8446899999999</v>
      </c>
      <c r="G1410" s="47">
        <v>72.131060000000005</v>
      </c>
      <c r="H1410" s="47">
        <v>1753.8446899999999</v>
      </c>
      <c r="I1410" s="47">
        <v>-6.8547099999999999</v>
      </c>
    </row>
    <row r="1411" spans="6:9" x14ac:dyDescent="0.25">
      <c r="F1411" s="47">
        <v>1754.8089600000001</v>
      </c>
      <c r="G1411" s="47">
        <v>72.193920000000006</v>
      </c>
      <c r="H1411" s="47">
        <v>1754.8089600000001</v>
      </c>
      <c r="I1411" s="47">
        <v>-6.3340399999999999</v>
      </c>
    </row>
    <row r="1412" spans="6:9" x14ac:dyDescent="0.25">
      <c r="F1412" s="47">
        <v>1755.77324</v>
      </c>
      <c r="G1412" s="47">
        <v>72.227869999999996</v>
      </c>
      <c r="H1412" s="47">
        <v>1755.77324</v>
      </c>
      <c r="I1412" s="47">
        <v>-5.8749000000000002</v>
      </c>
    </row>
    <row r="1413" spans="6:9" x14ac:dyDescent="0.25">
      <c r="F1413" s="47">
        <v>1756.7375199999999</v>
      </c>
      <c r="G1413" s="47">
        <v>72.237939999999995</v>
      </c>
      <c r="H1413" s="47">
        <v>1756.7375199999999</v>
      </c>
      <c r="I1413" s="47">
        <v>-5.4596400000000003</v>
      </c>
    </row>
    <row r="1414" spans="6:9" x14ac:dyDescent="0.25">
      <c r="F1414" s="47">
        <v>1757.7017900000001</v>
      </c>
      <c r="G1414" s="47">
        <v>72.232209999999995</v>
      </c>
      <c r="H1414" s="47">
        <v>1757.7017900000001</v>
      </c>
      <c r="I1414" s="47">
        <v>-5.0683299999999996</v>
      </c>
    </row>
    <row r="1415" spans="6:9" x14ac:dyDescent="0.25">
      <c r="F1415" s="47">
        <v>1758.66607</v>
      </c>
      <c r="G1415" s="47">
        <v>72.220060000000004</v>
      </c>
      <c r="H1415" s="47">
        <v>1758.66607</v>
      </c>
      <c r="I1415" s="47">
        <v>-4.6823499999999996</v>
      </c>
    </row>
    <row r="1416" spans="6:9" x14ac:dyDescent="0.25">
      <c r="F1416" s="47">
        <v>1759.6303499999999</v>
      </c>
      <c r="G1416" s="47">
        <v>72.210449999999994</v>
      </c>
      <c r="H1416" s="47">
        <v>1759.6303499999999</v>
      </c>
      <c r="I1416" s="47">
        <v>-4.2870799999999996</v>
      </c>
    </row>
    <row r="1417" spans="6:9" x14ac:dyDescent="0.25">
      <c r="F1417" s="47">
        <v>1760.5946200000001</v>
      </c>
      <c r="G1417" s="47">
        <v>72.209980000000002</v>
      </c>
      <c r="H1417" s="47">
        <v>1760.5946200000001</v>
      </c>
      <c r="I1417" s="47">
        <v>-3.8752499999999999</v>
      </c>
    </row>
    <row r="1418" spans="6:9" x14ac:dyDescent="0.25">
      <c r="F1418" s="47">
        <v>1761.5589</v>
      </c>
      <c r="G1418" s="47">
        <v>72.220740000000006</v>
      </c>
      <c r="H1418" s="47">
        <v>1761.5589</v>
      </c>
      <c r="I1418" s="47">
        <v>-3.4509300000000001</v>
      </c>
    </row>
    <row r="1419" spans="6:9" x14ac:dyDescent="0.25">
      <c r="F1419" s="47">
        <v>1762.5231799999999</v>
      </c>
      <c r="G1419" s="47">
        <v>72.238979999999998</v>
      </c>
      <c r="H1419" s="47">
        <v>1762.5231799999999</v>
      </c>
      <c r="I1419" s="47">
        <v>-3.0310899999999998</v>
      </c>
    </row>
    <row r="1420" spans="6:9" x14ac:dyDescent="0.25">
      <c r="F1420" s="47">
        <v>1763.4874500000001</v>
      </c>
      <c r="G1420" s="47">
        <v>72.255690000000001</v>
      </c>
      <c r="H1420" s="47">
        <v>1763.4874500000001</v>
      </c>
      <c r="I1420" s="47">
        <v>-2.6425800000000002</v>
      </c>
    </row>
    <row r="1421" spans="6:9" x14ac:dyDescent="0.25">
      <c r="F1421" s="47">
        <v>1764.45173</v>
      </c>
      <c r="G1421" s="47">
        <v>72.259240000000005</v>
      </c>
      <c r="H1421" s="47">
        <v>1764.45173</v>
      </c>
      <c r="I1421" s="47">
        <v>-2.3146300000000002</v>
      </c>
    </row>
    <row r="1422" spans="6:9" x14ac:dyDescent="0.25">
      <c r="F1422" s="47">
        <v>1765.4160099999999</v>
      </c>
      <c r="G1422" s="47">
        <v>72.239040000000003</v>
      </c>
      <c r="H1422" s="47">
        <v>1765.4160099999999</v>
      </c>
      <c r="I1422" s="47">
        <v>-2.0702699999999998</v>
      </c>
    </row>
    <row r="1423" spans="6:9" x14ac:dyDescent="0.25">
      <c r="F1423" s="47">
        <v>1766.3802900000001</v>
      </c>
      <c r="G1423" s="47">
        <v>72.188869999999994</v>
      </c>
      <c r="H1423" s="47">
        <v>1766.3802900000001</v>
      </c>
      <c r="I1423" s="47">
        <v>-1.9194599999999999</v>
      </c>
    </row>
    <row r="1424" spans="6:9" x14ac:dyDescent="0.25">
      <c r="F1424" s="47">
        <v>1767.34456</v>
      </c>
      <c r="G1424" s="47">
        <v>72.109260000000006</v>
      </c>
      <c r="H1424" s="47">
        <v>1767.34456</v>
      </c>
      <c r="I1424" s="47">
        <v>-1.85484</v>
      </c>
    </row>
    <row r="1425" spans="6:9" x14ac:dyDescent="0.25">
      <c r="F1425" s="47">
        <v>1768.3088399999999</v>
      </c>
      <c r="G1425" s="47">
        <v>72.008830000000003</v>
      </c>
      <c r="H1425" s="47">
        <v>1768.3088399999999</v>
      </c>
      <c r="I1425" s="47">
        <v>-1.84979</v>
      </c>
    </row>
    <row r="1426" spans="6:9" x14ac:dyDescent="0.25">
      <c r="F1426" s="47">
        <v>1769.2731200000001</v>
      </c>
      <c r="G1426" s="47">
        <v>71.904200000000003</v>
      </c>
      <c r="H1426" s="47">
        <v>1769.2731200000001</v>
      </c>
      <c r="I1426" s="47">
        <v>-1.8595699999999999</v>
      </c>
    </row>
    <row r="1427" spans="6:9" x14ac:dyDescent="0.25">
      <c r="F1427" s="47">
        <v>1770.23739</v>
      </c>
      <c r="G1427" s="47">
        <v>71.817490000000006</v>
      </c>
      <c r="H1427" s="47">
        <v>1770.23739</v>
      </c>
      <c r="I1427" s="47">
        <v>-1.82894</v>
      </c>
    </row>
    <row r="1428" spans="6:9" x14ac:dyDescent="0.25">
      <c r="F1428" s="47">
        <v>1771.2016699999999</v>
      </c>
      <c r="G1428" s="47">
        <v>71.770340000000004</v>
      </c>
      <c r="H1428" s="47">
        <v>1771.2016699999999</v>
      </c>
      <c r="I1428" s="47">
        <v>-1.70828</v>
      </c>
    </row>
    <row r="1429" spans="6:9" x14ac:dyDescent="0.25">
      <c r="F1429" s="47">
        <v>1772.1659500000001</v>
      </c>
      <c r="G1429" s="47">
        <v>71.775329999999997</v>
      </c>
      <c r="H1429" s="47">
        <v>1772.1659500000001</v>
      </c>
      <c r="I1429" s="47">
        <v>-1.47411</v>
      </c>
    </row>
    <row r="1430" spans="6:9" x14ac:dyDescent="0.25">
      <c r="F1430" s="47">
        <v>1773.13022</v>
      </c>
      <c r="G1430" s="47">
        <v>71.829840000000004</v>
      </c>
      <c r="H1430" s="47">
        <v>1773.13022</v>
      </c>
      <c r="I1430" s="47">
        <v>-1.14151</v>
      </c>
    </row>
    <row r="1431" spans="6:9" x14ac:dyDescent="0.25">
      <c r="F1431" s="47">
        <v>1774.0944999999999</v>
      </c>
      <c r="G1431" s="47">
        <v>71.916870000000003</v>
      </c>
      <c r="H1431" s="47">
        <v>1774.0944999999999</v>
      </c>
      <c r="I1431" s="47">
        <v>-0.75744999999999996</v>
      </c>
    </row>
    <row r="1432" spans="6:9" x14ac:dyDescent="0.25">
      <c r="F1432" s="47">
        <v>1775.0587800000001</v>
      </c>
      <c r="G1432" s="47">
        <v>72.013019999999997</v>
      </c>
      <c r="H1432" s="47">
        <v>1775.0587800000001</v>
      </c>
      <c r="I1432" s="47">
        <v>-0.37885999999999997</v>
      </c>
    </row>
    <row r="1433" spans="6:9" x14ac:dyDescent="0.25">
      <c r="F1433" s="47">
        <v>1776.02305</v>
      </c>
      <c r="G1433" s="47">
        <v>72.097930000000005</v>
      </c>
      <c r="H1433" s="47">
        <v>1776.02305</v>
      </c>
      <c r="I1433" s="47">
        <v>-5.067E-2</v>
      </c>
    </row>
    <row r="1434" spans="6:9" x14ac:dyDescent="0.25">
      <c r="F1434" s="47">
        <v>1776.9873299999999</v>
      </c>
      <c r="G1434" s="47">
        <v>72.160030000000006</v>
      </c>
      <c r="H1434" s="47">
        <v>1776.9873299999999</v>
      </c>
      <c r="I1434" s="47">
        <v>0.20494999999999999</v>
      </c>
    </row>
    <row r="1435" spans="6:9" x14ac:dyDescent="0.25">
      <c r="F1435" s="47">
        <v>1777.9516100000001</v>
      </c>
      <c r="G1435" s="47">
        <v>72.197649999999996</v>
      </c>
      <c r="H1435" s="47">
        <v>1777.9516100000001</v>
      </c>
      <c r="I1435" s="47">
        <v>0.38766</v>
      </c>
    </row>
    <row r="1436" spans="6:9" x14ac:dyDescent="0.25">
      <c r="F1436" s="47">
        <v>1778.91588</v>
      </c>
      <c r="G1436" s="47">
        <v>72.216629999999995</v>
      </c>
      <c r="H1436" s="47">
        <v>1778.91588</v>
      </c>
      <c r="I1436" s="47">
        <v>0.51185000000000003</v>
      </c>
    </row>
    <row r="1437" spans="6:9" x14ac:dyDescent="0.25">
      <c r="F1437" s="47">
        <v>1779.8801599999999</v>
      </c>
      <c r="G1437" s="47">
        <v>72.226380000000006</v>
      </c>
      <c r="H1437" s="47">
        <v>1779.8801599999999</v>
      </c>
      <c r="I1437" s="47">
        <v>0.59814000000000001</v>
      </c>
    </row>
    <row r="1438" spans="6:9" x14ac:dyDescent="0.25">
      <c r="F1438" s="47">
        <v>1780.8444400000001</v>
      </c>
      <c r="G1438" s="47">
        <v>72.235699999999994</v>
      </c>
      <c r="H1438" s="47">
        <v>1780.8444400000001</v>
      </c>
      <c r="I1438" s="47">
        <v>0.66588999999999998</v>
      </c>
    </row>
    <row r="1439" spans="6:9" x14ac:dyDescent="0.25">
      <c r="F1439" s="47">
        <v>1781.80871</v>
      </c>
      <c r="G1439" s="47">
        <v>72.249420000000001</v>
      </c>
      <c r="H1439" s="47">
        <v>1781.80871</v>
      </c>
      <c r="I1439" s="47">
        <v>0.72799999999999998</v>
      </c>
    </row>
    <row r="1440" spans="6:9" x14ac:dyDescent="0.25">
      <c r="F1440" s="47">
        <v>1782.7729899999999</v>
      </c>
      <c r="G1440" s="47">
        <v>72.267009999999999</v>
      </c>
      <c r="H1440" s="47">
        <v>1782.7729899999999</v>
      </c>
      <c r="I1440" s="47">
        <v>0.78847</v>
      </c>
    </row>
    <row r="1441" spans="6:9" x14ac:dyDescent="0.25">
      <c r="F1441" s="47">
        <v>1783.7372700000001</v>
      </c>
      <c r="G1441" s="47">
        <v>72.283119999999997</v>
      </c>
      <c r="H1441" s="47">
        <v>1783.7372700000001</v>
      </c>
      <c r="I1441" s="47">
        <v>0.84209000000000001</v>
      </c>
    </row>
    <row r="1442" spans="6:9" x14ac:dyDescent="0.25">
      <c r="F1442" s="47">
        <v>1784.70154</v>
      </c>
      <c r="G1442" s="47">
        <v>72.289590000000004</v>
      </c>
      <c r="H1442" s="47">
        <v>1784.70154</v>
      </c>
      <c r="I1442" s="47">
        <v>0.87607000000000002</v>
      </c>
    </row>
    <row r="1443" spans="6:9" x14ac:dyDescent="0.25">
      <c r="F1443" s="47">
        <v>1785.6658199999999</v>
      </c>
      <c r="G1443" s="47">
        <v>72.278059999999996</v>
      </c>
      <c r="H1443" s="47">
        <v>1785.6658199999999</v>
      </c>
      <c r="I1443" s="47">
        <v>0.87333000000000005</v>
      </c>
    </row>
    <row r="1444" spans="6:9" x14ac:dyDescent="0.25">
      <c r="F1444" s="47">
        <v>1786.6301000000001</v>
      </c>
      <c r="G1444" s="47">
        <v>72.24248</v>
      </c>
      <c r="H1444" s="47">
        <v>1786.6301000000001</v>
      </c>
      <c r="I1444" s="47">
        <v>0.81760999999999995</v>
      </c>
    </row>
    <row r="1445" spans="6:9" x14ac:dyDescent="0.25">
      <c r="F1445" s="47">
        <v>1787.59437</v>
      </c>
      <c r="G1445" s="47">
        <v>72.181290000000004</v>
      </c>
      <c r="H1445" s="47">
        <v>1787.59437</v>
      </c>
      <c r="I1445" s="47">
        <v>0.70001999999999998</v>
      </c>
    </row>
    <row r="1446" spans="6:9" x14ac:dyDescent="0.25">
      <c r="F1446" s="47">
        <v>1788.5586499999999</v>
      </c>
      <c r="G1446" s="47">
        <v>72.098979999999997</v>
      </c>
      <c r="H1446" s="47">
        <v>1788.5586499999999</v>
      </c>
      <c r="I1446" s="47">
        <v>0.52551999999999999</v>
      </c>
    </row>
    <row r="1447" spans="6:9" x14ac:dyDescent="0.25">
      <c r="F1447" s="47">
        <v>1789.5229300000001</v>
      </c>
      <c r="G1447" s="47">
        <v>72.006659999999997</v>
      </c>
      <c r="H1447" s="47">
        <v>1789.5229300000001</v>
      </c>
      <c r="I1447" s="47">
        <v>0.31701000000000001</v>
      </c>
    </row>
    <row r="1448" spans="6:9" x14ac:dyDescent="0.25">
      <c r="F1448" s="47">
        <v>1790.48721</v>
      </c>
      <c r="G1448" s="47">
        <v>71.920550000000006</v>
      </c>
      <c r="H1448" s="47">
        <v>1790.48721</v>
      </c>
      <c r="I1448" s="47">
        <v>0.1134</v>
      </c>
    </row>
    <row r="1449" spans="6:9" x14ac:dyDescent="0.25">
      <c r="F1449" s="47">
        <v>1791.4514799999999</v>
      </c>
      <c r="G1449" s="47">
        <v>71.857410000000002</v>
      </c>
      <c r="H1449" s="47">
        <v>1791.4514799999999</v>
      </c>
      <c r="I1449" s="47">
        <v>-4.1540000000000001E-2</v>
      </c>
    </row>
    <row r="1450" spans="6:9" x14ac:dyDescent="0.25">
      <c r="F1450" s="47">
        <v>1792.4157600000001</v>
      </c>
      <c r="G1450" s="47">
        <v>71.827730000000003</v>
      </c>
      <c r="H1450" s="47">
        <v>1792.4157600000001</v>
      </c>
      <c r="I1450" s="47">
        <v>-0.11768000000000001</v>
      </c>
    </row>
    <row r="1451" spans="6:9" x14ac:dyDescent="0.25">
      <c r="F1451" s="47">
        <v>1793.38004</v>
      </c>
      <c r="G1451" s="47">
        <v>71.830600000000004</v>
      </c>
      <c r="H1451" s="47">
        <v>1793.38004</v>
      </c>
      <c r="I1451" s="47">
        <v>-0.11402</v>
      </c>
    </row>
    <row r="1452" spans="6:9" x14ac:dyDescent="0.25">
      <c r="F1452" s="47">
        <v>1794.34431</v>
      </c>
      <c r="G1452" s="47">
        <v>71.854420000000005</v>
      </c>
      <c r="H1452" s="47">
        <v>1794.34431</v>
      </c>
      <c r="I1452" s="47">
        <v>-5.883E-2</v>
      </c>
    </row>
    <row r="1453" spans="6:9" x14ac:dyDescent="0.25">
      <c r="F1453" s="47">
        <v>1795.3085900000001</v>
      </c>
      <c r="G1453" s="47">
        <v>71.883349999999993</v>
      </c>
      <c r="H1453" s="47">
        <v>1795.3085900000001</v>
      </c>
      <c r="I1453" s="47">
        <v>6.3299999999999997E-3</v>
      </c>
    </row>
    <row r="1454" spans="6:9" x14ac:dyDescent="0.25">
      <c r="F1454" s="47">
        <v>1796.27287</v>
      </c>
      <c r="G1454" s="47">
        <v>71.904839999999993</v>
      </c>
      <c r="H1454" s="47">
        <v>1796.27287</v>
      </c>
      <c r="I1454" s="47">
        <v>4.691E-2</v>
      </c>
    </row>
    <row r="1455" spans="6:9" x14ac:dyDescent="0.25">
      <c r="F1455" s="47">
        <v>1797.23714</v>
      </c>
      <c r="G1455" s="47">
        <v>71.91404</v>
      </c>
      <c r="H1455" s="47">
        <v>1797.23714</v>
      </c>
      <c r="I1455" s="47">
        <v>4.8180000000000001E-2</v>
      </c>
    </row>
    <row r="1456" spans="6:9" x14ac:dyDescent="0.25">
      <c r="F1456" s="47">
        <v>1798.2014200000001</v>
      </c>
      <c r="G1456" s="47">
        <v>71.914159999999995</v>
      </c>
      <c r="H1456" s="47">
        <v>1798.2014200000001</v>
      </c>
      <c r="I1456" s="47">
        <v>1.704E-2</v>
      </c>
    </row>
    <row r="1457" spans="6:9" x14ac:dyDescent="0.25">
      <c r="F1457" s="47">
        <v>1799.1657</v>
      </c>
      <c r="G1457" s="47">
        <v>71.913690000000003</v>
      </c>
      <c r="H1457" s="47">
        <v>1799.1657</v>
      </c>
      <c r="I1457" s="47">
        <v>-2.4629999999999999E-2</v>
      </c>
    </row>
    <row r="1458" spans="6:9" x14ac:dyDescent="0.25">
      <c r="F1458" s="47">
        <v>1800.12997</v>
      </c>
      <c r="G1458" s="47">
        <v>71.922030000000007</v>
      </c>
      <c r="H1458" s="47">
        <v>1800.12997</v>
      </c>
      <c r="I1458" s="47">
        <v>-5.1720000000000002E-2</v>
      </c>
    </row>
    <row r="1459" spans="6:9" x14ac:dyDescent="0.25">
      <c r="F1459" s="47">
        <v>1801.0942500000001</v>
      </c>
      <c r="G1459" s="47">
        <v>71.944929999999999</v>
      </c>
      <c r="H1459" s="47">
        <v>1801.0942500000001</v>
      </c>
      <c r="I1459" s="47">
        <v>-4.7940000000000003E-2</v>
      </c>
    </row>
    <row r="1460" spans="6:9" x14ac:dyDescent="0.25">
      <c r="F1460" s="47">
        <v>1802.05853</v>
      </c>
      <c r="G1460" s="47">
        <v>71.981809999999996</v>
      </c>
      <c r="H1460" s="47">
        <v>1802.05853</v>
      </c>
      <c r="I1460" s="47">
        <v>-1.3299999999999999E-2</v>
      </c>
    </row>
    <row r="1461" spans="6:9" x14ac:dyDescent="0.25">
      <c r="F1461" s="47">
        <v>1803.0228099999999</v>
      </c>
      <c r="G1461" s="47">
        <v>72.026030000000006</v>
      </c>
      <c r="H1461" s="47">
        <v>1803.0228099999999</v>
      </c>
      <c r="I1461" s="47">
        <v>3.6790000000000003E-2</v>
      </c>
    </row>
    <row r="1462" spans="6:9" x14ac:dyDescent="0.25">
      <c r="F1462" s="47">
        <v>1803.9870800000001</v>
      </c>
      <c r="G1462" s="47">
        <v>72.067890000000006</v>
      </c>
      <c r="H1462" s="47">
        <v>1803.9870800000001</v>
      </c>
      <c r="I1462" s="47">
        <v>7.9240000000000005E-2</v>
      </c>
    </row>
    <row r="1463" spans="6:9" x14ac:dyDescent="0.25">
      <c r="F1463" s="47">
        <v>1804.95136</v>
      </c>
      <c r="G1463" s="47">
        <v>72.098309999999998</v>
      </c>
      <c r="H1463" s="47">
        <v>1804.95136</v>
      </c>
      <c r="I1463" s="47">
        <v>9.3009999999999995E-2</v>
      </c>
    </row>
    <row r="1464" spans="6:9" x14ac:dyDescent="0.25">
      <c r="F1464" s="47">
        <v>1805.9156399999999</v>
      </c>
      <c r="G1464" s="47">
        <v>72.111689999999996</v>
      </c>
      <c r="H1464" s="47">
        <v>1805.9156399999999</v>
      </c>
      <c r="I1464" s="47">
        <v>6.6390000000000005E-2</v>
      </c>
    </row>
    <row r="1465" spans="6:9" x14ac:dyDescent="0.25">
      <c r="F1465" s="47">
        <v>1806.8799100000001</v>
      </c>
      <c r="G1465" s="47">
        <v>72.107299999999995</v>
      </c>
      <c r="H1465" s="47">
        <v>1806.8799100000001</v>
      </c>
      <c r="I1465" s="47">
        <v>0</v>
      </c>
    </row>
    <row r="1466" spans="6:9" x14ac:dyDescent="0.25">
      <c r="F1466" s="47">
        <v>1807.84419</v>
      </c>
      <c r="G1466" s="47">
        <v>72.089200000000005</v>
      </c>
      <c r="H1466" s="47">
        <v>1807.84419</v>
      </c>
      <c r="I1466" s="47">
        <v>1.443E-2</v>
      </c>
    </row>
    <row r="1467" spans="6:9" x14ac:dyDescent="0.25">
      <c r="F1467" s="47">
        <v>1808.8084699999999</v>
      </c>
      <c r="G1467" s="47">
        <v>72.064830000000001</v>
      </c>
      <c r="H1467" s="47">
        <v>1808.8084699999999</v>
      </c>
      <c r="I1467" s="47">
        <v>2.035E-2</v>
      </c>
    </row>
    <row r="1468" spans="6:9" x14ac:dyDescent="0.25">
      <c r="F1468" s="47">
        <v>1809.7727400000001</v>
      </c>
      <c r="G1468" s="47">
        <v>72.042540000000002</v>
      </c>
      <c r="H1468" s="47">
        <v>1809.7727400000001</v>
      </c>
      <c r="I1468" s="47">
        <v>3.7850000000000002E-2</v>
      </c>
    </row>
    <row r="1469" spans="6:9" x14ac:dyDescent="0.25">
      <c r="F1469" s="47">
        <v>1810.73702</v>
      </c>
      <c r="G1469" s="47">
        <v>72.028850000000006</v>
      </c>
      <c r="H1469" s="47">
        <v>1810.73702</v>
      </c>
      <c r="I1469" s="47">
        <v>8.1049999999999997E-2</v>
      </c>
    </row>
    <row r="1470" spans="6:9" x14ac:dyDescent="0.25">
      <c r="F1470" s="47">
        <v>1811.7012999999999</v>
      </c>
      <c r="G1470" s="47">
        <v>72.026480000000006</v>
      </c>
      <c r="H1470" s="47">
        <v>1811.7012999999999</v>
      </c>
      <c r="I1470" s="47">
        <v>0.15367</v>
      </c>
    </row>
    <row r="1471" spans="6:9" x14ac:dyDescent="0.25">
      <c r="F1471" s="47">
        <v>1812.6655699999999</v>
      </c>
      <c r="G1471" s="47">
        <v>72.03416</v>
      </c>
      <c r="H1471" s="47">
        <v>1812.6655699999999</v>
      </c>
      <c r="I1471" s="47">
        <v>0.24895</v>
      </c>
    </row>
    <row r="1472" spans="6:9" x14ac:dyDescent="0.25">
      <c r="F1472" s="47">
        <v>1813.62985</v>
      </c>
      <c r="G1472" s="47">
        <v>72.048150000000007</v>
      </c>
      <c r="H1472" s="47">
        <v>1813.62985</v>
      </c>
      <c r="I1472" s="47">
        <v>0.35387000000000002</v>
      </c>
    </row>
    <row r="1473" spans="6:9" x14ac:dyDescent="0.25">
      <c r="F1473" s="47">
        <v>1814.59413</v>
      </c>
      <c r="G1473" s="47">
        <v>72.064269999999993</v>
      </c>
      <c r="H1473" s="47">
        <v>1814.59413</v>
      </c>
      <c r="I1473" s="47">
        <v>0.45490999999999998</v>
      </c>
    </row>
    <row r="1474" spans="6:9" x14ac:dyDescent="0.25">
      <c r="F1474" s="47">
        <v>1815.5583999999999</v>
      </c>
      <c r="G1474" s="47">
        <v>72.079340000000002</v>
      </c>
      <c r="H1474" s="47">
        <v>1815.5583999999999</v>
      </c>
      <c r="I1474" s="47">
        <v>0.54227999999999998</v>
      </c>
    </row>
    <row r="1475" spans="6:9" x14ac:dyDescent="0.25">
      <c r="F1475" s="47">
        <v>1816.52268</v>
      </c>
      <c r="G1475" s="47">
        <v>72.091139999999996</v>
      </c>
      <c r="H1475" s="47">
        <v>1816.52268</v>
      </c>
      <c r="I1475" s="47">
        <v>0.61090999999999995</v>
      </c>
    </row>
    <row r="1476" spans="6:9" x14ac:dyDescent="0.25">
      <c r="F1476" s="47">
        <v>1817.48696</v>
      </c>
      <c r="G1476" s="47">
        <v>72.097539999999995</v>
      </c>
      <c r="H1476" s="47">
        <v>1817.48696</v>
      </c>
      <c r="I1476" s="47">
        <v>0.65868000000000004</v>
      </c>
    </row>
    <row r="1477" spans="6:9" x14ac:dyDescent="0.25">
      <c r="F1477" s="47">
        <v>1818.4512299999999</v>
      </c>
      <c r="G1477" s="47">
        <v>72.095619999999997</v>
      </c>
      <c r="H1477" s="47">
        <v>1818.4512299999999</v>
      </c>
      <c r="I1477" s="47">
        <v>0.68389999999999995</v>
      </c>
    </row>
    <row r="1478" spans="6:9" x14ac:dyDescent="0.25">
      <c r="F1478" s="47">
        <v>1819.41551</v>
      </c>
      <c r="G1478" s="47">
        <v>72.081689999999995</v>
      </c>
      <c r="H1478" s="47">
        <v>1819.41551</v>
      </c>
      <c r="I1478" s="47">
        <v>0.68381000000000003</v>
      </c>
    </row>
    <row r="1479" spans="6:9" x14ac:dyDescent="0.25">
      <c r="F1479" s="47">
        <v>1820.37979</v>
      </c>
      <c r="G1479" s="47">
        <v>72.052490000000006</v>
      </c>
      <c r="H1479" s="47">
        <v>1820.37979</v>
      </c>
      <c r="I1479" s="47">
        <v>0.65541000000000005</v>
      </c>
    </row>
    <row r="1480" spans="6:9" x14ac:dyDescent="0.25">
      <c r="F1480" s="47">
        <v>1821.3440700000001</v>
      </c>
      <c r="G1480" s="47">
        <v>72.006780000000006</v>
      </c>
      <c r="H1480" s="47">
        <v>1821.3440700000001</v>
      </c>
      <c r="I1480" s="47">
        <v>0.59755999999999998</v>
      </c>
    </row>
    <row r="1481" spans="6:9" x14ac:dyDescent="0.25">
      <c r="F1481" s="47">
        <v>1822.30834</v>
      </c>
      <c r="G1481" s="47">
        <v>71.94641</v>
      </c>
      <c r="H1481" s="47">
        <v>1822.30834</v>
      </c>
      <c r="I1481" s="47">
        <v>0.51290999999999998</v>
      </c>
    </row>
    <row r="1482" spans="6:9" x14ac:dyDescent="0.25">
      <c r="F1482" s="47">
        <v>1823.27262</v>
      </c>
      <c r="G1482" s="47">
        <v>71.87612</v>
      </c>
      <c r="H1482" s="47">
        <v>1823.27262</v>
      </c>
      <c r="I1482" s="47">
        <v>0.4083</v>
      </c>
    </row>
    <row r="1483" spans="6:9" x14ac:dyDescent="0.25">
      <c r="F1483" s="47">
        <v>1824.2369000000001</v>
      </c>
      <c r="G1483" s="47">
        <v>71.802250000000001</v>
      </c>
      <c r="H1483" s="47">
        <v>1824.2369000000001</v>
      </c>
      <c r="I1483" s="47">
        <v>0.29372999999999999</v>
      </c>
    </row>
    <row r="1484" spans="6:9" x14ac:dyDescent="0.25">
      <c r="F1484" s="47">
        <v>1825.20117</v>
      </c>
      <c r="G1484" s="47">
        <v>71.731089999999995</v>
      </c>
      <c r="H1484" s="47">
        <v>1825.20117</v>
      </c>
      <c r="I1484" s="47">
        <v>0.18093999999999999</v>
      </c>
    </row>
    <row r="1485" spans="6:9" x14ac:dyDescent="0.25">
      <c r="F1485" s="47">
        <v>1826.16545</v>
      </c>
      <c r="G1485" s="47">
        <v>71.66798</v>
      </c>
      <c r="H1485" s="47">
        <v>1826.16545</v>
      </c>
      <c r="I1485" s="47">
        <v>8.3169999999999994E-2</v>
      </c>
    </row>
    <row r="1486" spans="6:9" x14ac:dyDescent="0.25">
      <c r="F1486" s="47">
        <v>1827.1297300000001</v>
      </c>
      <c r="G1486" s="47">
        <v>71.617410000000007</v>
      </c>
      <c r="H1486" s="47">
        <v>1827.1297300000001</v>
      </c>
      <c r="I1486" s="47">
        <v>1.5509999999999999E-2</v>
      </c>
    </row>
    <row r="1487" spans="6:9" x14ac:dyDescent="0.25">
      <c r="F1487" s="47">
        <v>1828.0940000000001</v>
      </c>
      <c r="G1487" s="47">
        <v>71.583500000000001</v>
      </c>
      <c r="H1487" s="47">
        <v>1828.0940000000001</v>
      </c>
      <c r="I1487" s="47">
        <v>-5.94E-3</v>
      </c>
    </row>
    <row r="1488" spans="6:9" x14ac:dyDescent="0.25">
      <c r="F1488" s="47">
        <v>1829.05828</v>
      </c>
      <c r="G1488" s="47">
        <v>71.569590000000005</v>
      </c>
      <c r="H1488" s="47">
        <v>1829.05828</v>
      </c>
      <c r="I1488" s="47">
        <v>3.177E-2</v>
      </c>
    </row>
    <row r="1489" spans="6:9" x14ac:dyDescent="0.25">
      <c r="F1489" s="47">
        <v>1830.0225600000001</v>
      </c>
      <c r="G1489" s="47">
        <v>71.576639999999998</v>
      </c>
      <c r="H1489" s="47">
        <v>1830.0225600000001</v>
      </c>
      <c r="I1489" s="47">
        <v>0.13178000000000001</v>
      </c>
    </row>
    <row r="1490" spans="6:9" x14ac:dyDescent="0.25">
      <c r="F1490" s="47">
        <v>1830.9868300000001</v>
      </c>
      <c r="G1490" s="47">
        <v>71.601699999999994</v>
      </c>
      <c r="H1490" s="47">
        <v>1830.9868300000001</v>
      </c>
      <c r="I1490" s="47">
        <v>0.28270000000000001</v>
      </c>
    </row>
    <row r="1491" spans="6:9" x14ac:dyDescent="0.25">
      <c r="F1491" s="47">
        <v>1831.95111</v>
      </c>
      <c r="G1491" s="47">
        <v>71.638000000000005</v>
      </c>
      <c r="H1491" s="47">
        <v>1831.95111</v>
      </c>
      <c r="I1491" s="47">
        <v>0.46029999999999999</v>
      </c>
    </row>
    <row r="1492" spans="6:9" x14ac:dyDescent="0.25">
      <c r="F1492" s="47">
        <v>1832.9153899999999</v>
      </c>
      <c r="G1492" s="47">
        <v>71.677260000000004</v>
      </c>
      <c r="H1492" s="47">
        <v>1832.9153899999999</v>
      </c>
      <c r="I1492" s="47">
        <v>0.63583000000000001</v>
      </c>
    </row>
    <row r="1493" spans="6:9" x14ac:dyDescent="0.25">
      <c r="F1493" s="47">
        <v>1833.8796600000001</v>
      </c>
      <c r="G1493" s="47">
        <v>71.712710000000001</v>
      </c>
      <c r="H1493" s="47">
        <v>1833.8796600000001</v>
      </c>
      <c r="I1493" s="47">
        <v>0.78583000000000003</v>
      </c>
    </row>
    <row r="1494" spans="6:9" x14ac:dyDescent="0.25">
      <c r="F1494" s="47">
        <v>1834.84394</v>
      </c>
      <c r="G1494" s="47">
        <v>71.740960000000001</v>
      </c>
      <c r="H1494" s="47">
        <v>1834.84394</v>
      </c>
      <c r="I1494" s="47">
        <v>0.89800000000000002</v>
      </c>
    </row>
    <row r="1495" spans="6:9" x14ac:dyDescent="0.25">
      <c r="F1495" s="47">
        <v>1835.8082199999999</v>
      </c>
      <c r="G1495" s="47">
        <v>71.761679999999998</v>
      </c>
      <c r="H1495" s="47">
        <v>1835.8082199999999</v>
      </c>
      <c r="I1495" s="47">
        <v>0.97052000000000005</v>
      </c>
    </row>
    <row r="1496" spans="6:9" x14ac:dyDescent="0.25">
      <c r="F1496" s="47">
        <v>1836.7724900000001</v>
      </c>
      <c r="G1496" s="47">
        <v>71.775499999999994</v>
      </c>
      <c r="H1496" s="47">
        <v>1836.7724900000001</v>
      </c>
      <c r="I1496" s="47">
        <v>1.0066299999999999</v>
      </c>
    </row>
    <row r="1497" spans="6:9" x14ac:dyDescent="0.25">
      <c r="F1497" s="47">
        <v>1837.73677</v>
      </c>
      <c r="G1497" s="47">
        <v>71.781739999999999</v>
      </c>
      <c r="H1497" s="47">
        <v>1837.73677</v>
      </c>
      <c r="I1497" s="47">
        <v>1.0083599999999999</v>
      </c>
    </row>
    <row r="1498" spans="6:9" x14ac:dyDescent="0.25">
      <c r="F1498" s="47">
        <v>1838.7010499999999</v>
      </c>
      <c r="G1498" s="47">
        <v>71.777540000000002</v>
      </c>
      <c r="H1498" s="47">
        <v>1838.7010499999999</v>
      </c>
      <c r="I1498" s="47">
        <v>0.97370999999999996</v>
      </c>
    </row>
    <row r="1499" spans="6:9" x14ac:dyDescent="0.25">
      <c r="F1499" s="47">
        <v>1839.6653200000001</v>
      </c>
      <c r="G1499" s="47">
        <v>71.759270000000001</v>
      </c>
      <c r="H1499" s="47">
        <v>1839.6653200000001</v>
      </c>
      <c r="I1499" s="47">
        <v>0.89912000000000003</v>
      </c>
    </row>
    <row r="1500" spans="6:9" x14ac:dyDescent="0.25">
      <c r="F1500" s="47">
        <v>1840.6296</v>
      </c>
      <c r="G1500" s="47">
        <v>71.725399999999993</v>
      </c>
      <c r="H1500" s="47">
        <v>1840.6296</v>
      </c>
      <c r="I1500" s="47">
        <v>0.78625</v>
      </c>
    </row>
    <row r="1501" spans="6:9" x14ac:dyDescent="0.25">
      <c r="F1501" s="47">
        <v>1841.5938799999999</v>
      </c>
      <c r="G1501" s="47">
        <v>71.679519999999997</v>
      </c>
      <c r="H1501" s="47">
        <v>1841.5938799999999</v>
      </c>
      <c r="I1501" s="47">
        <v>0.64880000000000004</v>
      </c>
    </row>
    <row r="1502" spans="6:9" x14ac:dyDescent="0.25">
      <c r="F1502" s="47">
        <v>1842.5581500000001</v>
      </c>
      <c r="G1502" s="47">
        <v>71.631259999999997</v>
      </c>
      <c r="H1502" s="47">
        <v>1842.5581500000001</v>
      </c>
      <c r="I1502" s="47">
        <v>0.51488999999999996</v>
      </c>
    </row>
    <row r="1503" spans="6:9" x14ac:dyDescent="0.25">
      <c r="F1503" s="47">
        <v>1843.52243</v>
      </c>
      <c r="G1503" s="47">
        <v>71.593950000000007</v>
      </c>
      <c r="H1503" s="47">
        <v>1843.52243</v>
      </c>
      <c r="I1503" s="47">
        <v>0.42096</v>
      </c>
    </row>
    <row r="1504" spans="6:9" x14ac:dyDescent="0.25">
      <c r="F1504" s="47">
        <v>1844.4867099999999</v>
      </c>
      <c r="G1504" s="47">
        <v>71.57911</v>
      </c>
      <c r="H1504" s="47">
        <v>1844.4867099999999</v>
      </c>
      <c r="I1504" s="47">
        <v>0.39783000000000002</v>
      </c>
    </row>
    <row r="1505" spans="6:9" x14ac:dyDescent="0.25">
      <c r="F1505" s="47">
        <v>1845.45099</v>
      </c>
      <c r="G1505" s="47">
        <v>71.59075</v>
      </c>
      <c r="H1505" s="47">
        <v>1845.45099</v>
      </c>
      <c r="I1505" s="47">
        <v>0.45645999999999998</v>
      </c>
    </row>
    <row r="1506" spans="6:9" x14ac:dyDescent="0.25">
      <c r="F1506" s="47">
        <v>1846.41526</v>
      </c>
      <c r="G1506" s="47">
        <v>71.623509999999996</v>
      </c>
      <c r="H1506" s="47">
        <v>1846.41526</v>
      </c>
      <c r="I1506" s="47">
        <v>0.58325000000000005</v>
      </c>
    </row>
    <row r="1507" spans="6:9" x14ac:dyDescent="0.25">
      <c r="F1507" s="47">
        <v>1847.3795399999999</v>
      </c>
      <c r="G1507" s="47">
        <v>71.665800000000004</v>
      </c>
      <c r="H1507" s="47">
        <v>1847.3795399999999</v>
      </c>
      <c r="I1507" s="47">
        <v>0.74802999999999997</v>
      </c>
    </row>
    <row r="1508" spans="6:9" x14ac:dyDescent="0.25">
      <c r="F1508" s="47">
        <v>1848.3438200000001</v>
      </c>
      <c r="G1508" s="47">
        <v>71.705410000000001</v>
      </c>
      <c r="H1508" s="47">
        <v>1848.3438200000001</v>
      </c>
      <c r="I1508" s="47">
        <v>0.91773000000000005</v>
      </c>
    </row>
    <row r="1509" spans="6:9" x14ac:dyDescent="0.25">
      <c r="F1509" s="47">
        <v>1849.30809</v>
      </c>
      <c r="G1509" s="47">
        <v>71.734009999999998</v>
      </c>
      <c r="H1509" s="47">
        <v>1849.30809</v>
      </c>
      <c r="I1509" s="47">
        <v>1.06708</v>
      </c>
    </row>
    <row r="1510" spans="6:9" x14ac:dyDescent="0.25">
      <c r="F1510" s="47">
        <v>1850.2723699999999</v>
      </c>
      <c r="G1510" s="47">
        <v>71.748800000000003</v>
      </c>
      <c r="H1510" s="47">
        <v>1850.2723699999999</v>
      </c>
      <c r="I1510" s="47">
        <v>1.1825399999999999</v>
      </c>
    </row>
    <row r="1511" spans="6:9" x14ac:dyDescent="0.25">
      <c r="F1511" s="47">
        <v>1851.2366500000001</v>
      </c>
      <c r="G1511" s="47">
        <v>71.751800000000003</v>
      </c>
      <c r="H1511" s="47">
        <v>1851.2366500000001</v>
      </c>
      <c r="I1511" s="47">
        <v>1.26111</v>
      </c>
    </row>
    <row r="1512" spans="6:9" x14ac:dyDescent="0.25">
      <c r="F1512" s="47">
        <v>1852.20092</v>
      </c>
      <c r="G1512" s="47">
        <v>71.747659999999996</v>
      </c>
      <c r="H1512" s="47">
        <v>1852.20092</v>
      </c>
      <c r="I1512" s="47">
        <v>1.3068200000000001</v>
      </c>
    </row>
    <row r="1513" spans="6:9" x14ac:dyDescent="0.25">
      <c r="F1513" s="47">
        <v>1853.1651999999999</v>
      </c>
      <c r="G1513" s="47">
        <v>71.741249999999994</v>
      </c>
      <c r="H1513" s="47">
        <v>1853.1651999999999</v>
      </c>
      <c r="I1513" s="47">
        <v>1.32714</v>
      </c>
    </row>
    <row r="1514" spans="6:9" x14ac:dyDescent="0.25">
      <c r="F1514" s="47">
        <v>1854.1294800000001</v>
      </c>
      <c r="G1514" s="47">
        <v>71.735839999999996</v>
      </c>
      <c r="H1514" s="47">
        <v>1854.1294800000001</v>
      </c>
      <c r="I1514" s="47">
        <v>1.33033</v>
      </c>
    </row>
    <row r="1515" spans="6:9" x14ac:dyDescent="0.25">
      <c r="F1515" s="47">
        <v>1855.09375</v>
      </c>
      <c r="G1515" s="47">
        <v>71.732380000000006</v>
      </c>
      <c r="H1515" s="47">
        <v>1855.09375</v>
      </c>
      <c r="I1515" s="47">
        <v>1.3239300000000001</v>
      </c>
    </row>
    <row r="1516" spans="6:9" x14ac:dyDescent="0.25">
      <c r="F1516" s="47">
        <v>1856.0580299999999</v>
      </c>
      <c r="G1516" s="47">
        <v>71.730069999999998</v>
      </c>
      <c r="H1516" s="47">
        <v>1856.0580299999999</v>
      </c>
      <c r="I1516" s="47">
        <v>1.3140400000000001</v>
      </c>
    </row>
    <row r="1517" spans="6:9" x14ac:dyDescent="0.25">
      <c r="F1517" s="47">
        <v>1857.0223100000001</v>
      </c>
      <c r="G1517" s="47">
        <v>71.727509999999995</v>
      </c>
      <c r="H1517" s="47">
        <v>1857.0223100000001</v>
      </c>
      <c r="I1517" s="47">
        <v>1.30484</v>
      </c>
    </row>
    <row r="1518" spans="6:9" x14ac:dyDescent="0.25">
      <c r="F1518" s="47">
        <v>1857.98659</v>
      </c>
      <c r="G1518" s="47">
        <v>71.723609999999994</v>
      </c>
      <c r="H1518" s="47">
        <v>1857.98659</v>
      </c>
      <c r="I1518" s="47">
        <v>1.2978499999999999</v>
      </c>
    </row>
    <row r="1519" spans="6:9" x14ac:dyDescent="0.25">
      <c r="F1519" s="47">
        <v>1858.9508599999999</v>
      </c>
      <c r="G1519" s="47">
        <v>71.717759999999998</v>
      </c>
      <c r="H1519" s="47">
        <v>1858.9508599999999</v>
      </c>
      <c r="I1519" s="47">
        <v>1.29118</v>
      </c>
    </row>
    <row r="1520" spans="6:9" x14ac:dyDescent="0.25">
      <c r="F1520" s="47">
        <v>1859.9151400000001</v>
      </c>
      <c r="G1520" s="47">
        <v>71.7089</v>
      </c>
      <c r="H1520" s="47">
        <v>1859.9151400000001</v>
      </c>
      <c r="I1520" s="47">
        <v>1.2788900000000001</v>
      </c>
    </row>
    <row r="1521" spans="6:9" x14ac:dyDescent="0.25">
      <c r="F1521" s="47">
        <v>1860.87942</v>
      </c>
      <c r="G1521" s="47">
        <v>71.694460000000007</v>
      </c>
      <c r="H1521" s="47">
        <v>1860.87942</v>
      </c>
      <c r="I1521" s="47">
        <v>1.25115</v>
      </c>
    </row>
    <row r="1522" spans="6:9" x14ac:dyDescent="0.25">
      <c r="F1522" s="47">
        <v>1861.8436899999999</v>
      </c>
      <c r="G1522" s="47">
        <v>71.67</v>
      </c>
      <c r="H1522" s="47">
        <v>1861.8436899999999</v>
      </c>
      <c r="I1522" s="47">
        <v>1.19594</v>
      </c>
    </row>
    <row r="1523" spans="6:9" x14ac:dyDescent="0.25">
      <c r="F1523" s="47">
        <v>1862.8079700000001</v>
      </c>
      <c r="G1523" s="47">
        <v>71.630319999999998</v>
      </c>
      <c r="H1523" s="47">
        <v>1862.8079700000001</v>
      </c>
      <c r="I1523" s="47">
        <v>1.10236</v>
      </c>
    </row>
    <row r="1524" spans="6:9" x14ac:dyDescent="0.25">
      <c r="F1524" s="47">
        <v>1863.77225</v>
      </c>
      <c r="G1524" s="47">
        <v>71.572159999999997</v>
      </c>
      <c r="H1524" s="47">
        <v>1863.77225</v>
      </c>
      <c r="I1524" s="47">
        <v>0.96536</v>
      </c>
    </row>
    <row r="1525" spans="6:9" x14ac:dyDescent="0.25">
      <c r="F1525" s="47">
        <v>1864.7365199999999</v>
      </c>
      <c r="G1525" s="47">
        <v>71.497219999999999</v>
      </c>
      <c r="H1525" s="47">
        <v>1864.7365199999999</v>
      </c>
      <c r="I1525" s="47">
        <v>0.79069</v>
      </c>
    </row>
    <row r="1526" spans="6:9" x14ac:dyDescent="0.25">
      <c r="F1526" s="47">
        <v>1865.7008000000001</v>
      </c>
      <c r="G1526" s="47">
        <v>71.414320000000004</v>
      </c>
      <c r="H1526" s="47">
        <v>1865.7008000000001</v>
      </c>
      <c r="I1526" s="47">
        <v>0.59816000000000003</v>
      </c>
    </row>
    <row r="1527" spans="6:9" x14ac:dyDescent="0.25">
      <c r="F1527" s="47">
        <v>1866.66508</v>
      </c>
      <c r="G1527" s="47">
        <v>71.338849999999994</v>
      </c>
      <c r="H1527" s="47">
        <v>1866.66508</v>
      </c>
      <c r="I1527" s="47">
        <v>0.42060999999999998</v>
      </c>
    </row>
    <row r="1528" spans="6:9" x14ac:dyDescent="0.25">
      <c r="F1528" s="47">
        <v>1867.6293499999999</v>
      </c>
      <c r="G1528" s="47">
        <v>71.288589999999999</v>
      </c>
      <c r="H1528" s="47">
        <v>1867.6293499999999</v>
      </c>
      <c r="I1528" s="47">
        <v>0.29626000000000002</v>
      </c>
    </row>
    <row r="1529" spans="6:9" x14ac:dyDescent="0.25">
      <c r="F1529" s="47">
        <v>1868.5936300000001</v>
      </c>
      <c r="G1529" s="47">
        <v>71.276759999999996</v>
      </c>
      <c r="H1529" s="47">
        <v>1868.5936300000001</v>
      </c>
      <c r="I1529" s="47">
        <v>0.25523000000000001</v>
      </c>
    </row>
    <row r="1530" spans="6:9" x14ac:dyDescent="0.25">
      <c r="F1530" s="47">
        <v>1869.55791</v>
      </c>
      <c r="G1530" s="47">
        <v>71.305809999999994</v>
      </c>
      <c r="H1530" s="47">
        <v>1869.55791</v>
      </c>
      <c r="I1530" s="47">
        <v>0.30625999999999998</v>
      </c>
    </row>
    <row r="1531" spans="6:9" x14ac:dyDescent="0.25">
      <c r="F1531" s="47">
        <v>1870.5221799999999</v>
      </c>
      <c r="G1531" s="47">
        <v>71.365939999999995</v>
      </c>
      <c r="H1531" s="47">
        <v>1870.5221799999999</v>
      </c>
      <c r="I1531" s="47">
        <v>0.43242999999999998</v>
      </c>
    </row>
    <row r="1532" spans="6:9" x14ac:dyDescent="0.25">
      <c r="F1532" s="47">
        <v>1871.4864600000001</v>
      </c>
      <c r="G1532" s="47">
        <v>71.439670000000007</v>
      </c>
      <c r="H1532" s="47">
        <v>1871.4864600000001</v>
      </c>
      <c r="I1532" s="47">
        <v>0.59894000000000003</v>
      </c>
    </row>
    <row r="1533" spans="6:9" x14ac:dyDescent="0.25">
      <c r="F1533" s="47">
        <v>1872.45074</v>
      </c>
      <c r="G1533" s="47">
        <v>71.50909</v>
      </c>
      <c r="H1533" s="47">
        <v>1872.45074</v>
      </c>
      <c r="I1533" s="47">
        <v>0.76766000000000001</v>
      </c>
    </row>
    <row r="1534" spans="6:9" x14ac:dyDescent="0.25">
      <c r="F1534" s="47">
        <v>1873.4150099999999</v>
      </c>
      <c r="G1534" s="47">
        <v>71.561589999999995</v>
      </c>
      <c r="H1534" s="47">
        <v>1873.4150099999999</v>
      </c>
      <c r="I1534" s="47">
        <v>0.90952999999999995</v>
      </c>
    </row>
    <row r="1535" spans="6:9" x14ac:dyDescent="0.25">
      <c r="F1535" s="47">
        <v>1874.3792900000001</v>
      </c>
      <c r="G1535" s="47">
        <v>71.592029999999994</v>
      </c>
      <c r="H1535" s="47">
        <v>1874.3792900000001</v>
      </c>
      <c r="I1535" s="47">
        <v>1.0101199999999999</v>
      </c>
    </row>
    <row r="1536" spans="6:9" x14ac:dyDescent="0.25">
      <c r="F1536" s="47">
        <v>1875.34357</v>
      </c>
      <c r="G1536" s="47">
        <v>71.601830000000007</v>
      </c>
      <c r="H1536" s="47">
        <v>1875.34357</v>
      </c>
      <c r="I1536" s="47">
        <v>1.06853</v>
      </c>
    </row>
    <row r="1537" spans="6:9" x14ac:dyDescent="0.25">
      <c r="F1537" s="47">
        <v>1876.3078499999999</v>
      </c>
      <c r="G1537" s="47">
        <v>71.59648</v>
      </c>
      <c r="H1537" s="47">
        <v>1876.3078499999999</v>
      </c>
      <c r="I1537" s="47">
        <v>1.0926199999999999</v>
      </c>
    </row>
    <row r="1538" spans="6:9" x14ac:dyDescent="0.25">
      <c r="F1538" s="47">
        <v>1877.2721200000001</v>
      </c>
      <c r="G1538" s="47">
        <v>71.582790000000003</v>
      </c>
      <c r="H1538" s="47">
        <v>1877.2721200000001</v>
      </c>
      <c r="I1538" s="47">
        <v>1.09331</v>
      </c>
    </row>
    <row r="1539" spans="6:9" x14ac:dyDescent="0.25">
      <c r="F1539" s="47">
        <v>1878.2364</v>
      </c>
      <c r="G1539" s="47">
        <v>71.566640000000007</v>
      </c>
      <c r="H1539" s="47">
        <v>1878.2364</v>
      </c>
      <c r="I1539" s="47">
        <v>1.0801400000000001</v>
      </c>
    </row>
    <row r="1540" spans="6:9" x14ac:dyDescent="0.25">
      <c r="F1540" s="47">
        <v>1879.2006799999999</v>
      </c>
      <c r="G1540" s="47">
        <v>71.551869999999994</v>
      </c>
      <c r="H1540" s="47">
        <v>1879.2006799999999</v>
      </c>
      <c r="I1540" s="47">
        <v>1.0592900000000001</v>
      </c>
    </row>
    <row r="1541" spans="6:9" x14ac:dyDescent="0.25">
      <c r="F1541" s="47">
        <v>1880.1649500000001</v>
      </c>
      <c r="G1541" s="47">
        <v>71.53998</v>
      </c>
      <c r="H1541" s="47">
        <v>1880.1649500000001</v>
      </c>
      <c r="I1541" s="47">
        <v>1.03355</v>
      </c>
    </row>
    <row r="1542" spans="6:9" x14ac:dyDescent="0.25">
      <c r="F1542" s="47">
        <v>1881.12923</v>
      </c>
      <c r="G1542" s="47">
        <v>71.530479999999997</v>
      </c>
      <c r="H1542" s="47">
        <v>1881.12923</v>
      </c>
      <c r="I1542" s="47">
        <v>1.0033099999999999</v>
      </c>
    </row>
    <row r="1543" spans="6:9" x14ac:dyDescent="0.25">
      <c r="F1543" s="47">
        <v>1882.0935099999999</v>
      </c>
      <c r="G1543" s="47">
        <v>71.521519999999995</v>
      </c>
      <c r="H1543" s="47">
        <v>1882.0935099999999</v>
      </c>
      <c r="I1543" s="47">
        <v>0.96735000000000004</v>
      </c>
    </row>
    <row r="1544" spans="6:9" x14ac:dyDescent="0.25">
      <c r="F1544" s="47">
        <v>1883.0577800000001</v>
      </c>
      <c r="G1544" s="47">
        <v>71.510589999999993</v>
      </c>
      <c r="H1544" s="47">
        <v>1883.0577800000001</v>
      </c>
      <c r="I1544" s="47">
        <v>0.92334000000000005</v>
      </c>
    </row>
    <row r="1545" spans="6:9" x14ac:dyDescent="0.25">
      <c r="F1545" s="47">
        <v>1884.02206</v>
      </c>
      <c r="G1545" s="47">
        <v>71.495329999999996</v>
      </c>
      <c r="H1545" s="47">
        <v>1884.02206</v>
      </c>
      <c r="I1545" s="47">
        <v>0.86861999999999995</v>
      </c>
    </row>
    <row r="1546" spans="6:9" x14ac:dyDescent="0.25">
      <c r="F1546" s="47">
        <v>1884.9863399999999</v>
      </c>
      <c r="G1546" s="47">
        <v>71.474429999999998</v>
      </c>
      <c r="H1546" s="47">
        <v>1884.9863399999999</v>
      </c>
      <c r="I1546" s="47">
        <v>0.80174999999999996</v>
      </c>
    </row>
    <row r="1547" spans="6:9" x14ac:dyDescent="0.25">
      <c r="F1547" s="47">
        <v>1885.9506100000001</v>
      </c>
      <c r="G1547" s="47">
        <v>71.448220000000006</v>
      </c>
      <c r="H1547" s="47">
        <v>1885.9506100000001</v>
      </c>
      <c r="I1547" s="47">
        <v>0.72458999999999996</v>
      </c>
    </row>
    <row r="1548" spans="6:9" x14ac:dyDescent="0.25">
      <c r="F1548" s="47">
        <v>1886.91489</v>
      </c>
      <c r="G1548" s="47">
        <v>71.418940000000006</v>
      </c>
      <c r="H1548" s="47">
        <v>1886.91489</v>
      </c>
      <c r="I1548" s="47">
        <v>0.64356000000000002</v>
      </c>
    </row>
    <row r="1549" spans="6:9" x14ac:dyDescent="0.25">
      <c r="F1549" s="47">
        <v>1887.8791699999999</v>
      </c>
      <c r="G1549" s="47">
        <v>71.390119999999996</v>
      </c>
      <c r="H1549" s="47">
        <v>1887.8791699999999</v>
      </c>
      <c r="I1549" s="47">
        <v>0.56874000000000002</v>
      </c>
    </row>
    <row r="1550" spans="6:9" x14ac:dyDescent="0.25">
      <c r="F1550" s="47">
        <v>1888.8434400000001</v>
      </c>
      <c r="G1550" s="47">
        <v>71.365520000000004</v>
      </c>
      <c r="H1550" s="47">
        <v>1888.8434400000001</v>
      </c>
      <c r="I1550" s="47">
        <v>0.51051999999999997</v>
      </c>
    </row>
    <row r="1551" spans="6:9" x14ac:dyDescent="0.25">
      <c r="F1551" s="47">
        <v>1889.80772</v>
      </c>
      <c r="G1551" s="47">
        <v>71.347800000000007</v>
      </c>
      <c r="H1551" s="47">
        <v>1889.80772</v>
      </c>
      <c r="I1551" s="47">
        <v>0.47525000000000001</v>
      </c>
    </row>
    <row r="1552" spans="6:9" x14ac:dyDescent="0.25">
      <c r="F1552" s="47">
        <v>1890.7719999999999</v>
      </c>
      <c r="G1552" s="47">
        <v>71.337800000000001</v>
      </c>
      <c r="H1552" s="47">
        <v>1890.7719999999999</v>
      </c>
      <c r="I1552" s="47">
        <v>0.46239000000000002</v>
      </c>
    </row>
    <row r="1553" spans="6:9" x14ac:dyDescent="0.25">
      <c r="F1553" s="47">
        <v>1891.7362700000001</v>
      </c>
      <c r="G1553" s="47">
        <v>71.33475</v>
      </c>
      <c r="H1553" s="47">
        <v>1891.7362700000001</v>
      </c>
      <c r="I1553" s="47">
        <v>0.46525</v>
      </c>
    </row>
    <row r="1554" spans="6:9" x14ac:dyDescent="0.25">
      <c r="F1554" s="47">
        <v>1892.70055</v>
      </c>
      <c r="G1554" s="47">
        <v>71.337180000000004</v>
      </c>
      <c r="H1554" s="47">
        <v>1892.70055</v>
      </c>
      <c r="I1554" s="47">
        <v>0.47477999999999998</v>
      </c>
    </row>
    <row r="1555" spans="6:9" x14ac:dyDescent="0.25">
      <c r="F1555" s="47">
        <v>1893.6648299999999</v>
      </c>
      <c r="G1555" s="47">
        <v>71.344070000000002</v>
      </c>
      <c r="H1555" s="47">
        <v>1893.6648299999999</v>
      </c>
      <c r="I1555" s="47">
        <v>0.48381000000000002</v>
      </c>
    </row>
    <row r="1556" spans="6:9" x14ac:dyDescent="0.25">
      <c r="F1556" s="47">
        <v>1894.6291100000001</v>
      </c>
      <c r="G1556" s="47">
        <v>71.355239999999995</v>
      </c>
      <c r="H1556" s="47">
        <v>1894.6291100000001</v>
      </c>
      <c r="I1556" s="47">
        <v>0.48943999999999999</v>
      </c>
    </row>
    <row r="1557" spans="6:9" x14ac:dyDescent="0.25">
      <c r="F1557" s="47">
        <v>1895.59338</v>
      </c>
      <c r="G1557" s="47">
        <v>71.371129999999994</v>
      </c>
      <c r="H1557" s="47">
        <v>1895.59338</v>
      </c>
      <c r="I1557" s="47">
        <v>0.4924</v>
      </c>
    </row>
    <row r="1558" spans="6:9" x14ac:dyDescent="0.25">
      <c r="F1558" s="47">
        <v>1896.5576599999999</v>
      </c>
      <c r="G1558" s="47">
        <v>71.39188</v>
      </c>
      <c r="H1558" s="47">
        <v>1896.5576599999999</v>
      </c>
      <c r="I1558" s="47">
        <v>0.49454999999999999</v>
      </c>
    </row>
    <row r="1559" spans="6:9" x14ac:dyDescent="0.25">
      <c r="F1559" s="47">
        <v>1897.5219400000001</v>
      </c>
      <c r="G1559" s="47">
        <v>71.416510000000002</v>
      </c>
      <c r="H1559" s="47">
        <v>1897.5219400000001</v>
      </c>
      <c r="I1559" s="47">
        <v>0.49641999999999997</v>
      </c>
    </row>
    <row r="1560" spans="6:9" x14ac:dyDescent="0.25">
      <c r="F1560" s="47">
        <v>1898.48621</v>
      </c>
      <c r="G1560" s="47">
        <v>71.442589999999996</v>
      </c>
      <c r="H1560" s="47">
        <v>1898.48621</v>
      </c>
      <c r="I1560" s="47">
        <v>0.49628</v>
      </c>
    </row>
    <row r="1561" spans="6:9" x14ac:dyDescent="0.25">
      <c r="F1561" s="47">
        <v>1899.4504899999999</v>
      </c>
      <c r="G1561" s="47">
        <v>71.466650000000001</v>
      </c>
      <c r="H1561" s="47">
        <v>1899.4504899999999</v>
      </c>
      <c r="I1561" s="47">
        <v>0.49109000000000003</v>
      </c>
    </row>
    <row r="1562" spans="6:9" x14ac:dyDescent="0.25">
      <c r="F1562" s="47">
        <v>1900.4147700000001</v>
      </c>
      <c r="G1562" s="47">
        <v>71.485029999999995</v>
      </c>
      <c r="H1562" s="47">
        <v>1900.4147700000001</v>
      </c>
      <c r="I1562" s="47">
        <v>0.47797000000000001</v>
      </c>
    </row>
    <row r="1563" spans="6:9" x14ac:dyDescent="0.25">
      <c r="F1563" s="47">
        <v>1901.37904</v>
      </c>
      <c r="G1563" s="47">
        <v>71.494730000000004</v>
      </c>
      <c r="H1563" s="47">
        <v>1901.37904</v>
      </c>
      <c r="I1563" s="47">
        <v>0.45513999999999999</v>
      </c>
    </row>
    <row r="1564" spans="6:9" x14ac:dyDescent="0.25">
      <c r="F1564" s="47">
        <v>1902.3433199999999</v>
      </c>
      <c r="G1564" s="47">
        <v>71.494069999999994</v>
      </c>
      <c r="H1564" s="47">
        <v>1902.3433199999999</v>
      </c>
      <c r="I1564" s="47">
        <v>0.42177999999999999</v>
      </c>
    </row>
    <row r="1565" spans="6:9" x14ac:dyDescent="0.25">
      <c r="F1565" s="47">
        <v>1903.3076000000001</v>
      </c>
      <c r="G1565" s="47">
        <v>71.482889999999998</v>
      </c>
      <c r="H1565" s="47">
        <v>1903.3076000000001</v>
      </c>
      <c r="I1565" s="47">
        <v>0.37737999999999999</v>
      </c>
    </row>
    <row r="1566" spans="6:9" x14ac:dyDescent="0.25">
      <c r="F1566" s="47">
        <v>1904.27187</v>
      </c>
      <c r="G1566" s="47">
        <v>71.462479999999999</v>
      </c>
      <c r="H1566" s="47">
        <v>1904.27187</v>
      </c>
      <c r="I1566" s="47">
        <v>0.32164999999999999</v>
      </c>
    </row>
    <row r="1567" spans="6:9" x14ac:dyDescent="0.25">
      <c r="F1567" s="47">
        <v>1905.23615</v>
      </c>
      <c r="G1567" s="47">
        <v>71.435410000000005</v>
      </c>
      <c r="H1567" s="47">
        <v>1905.23615</v>
      </c>
      <c r="I1567" s="47">
        <v>0.25557000000000002</v>
      </c>
    </row>
    <row r="1568" spans="6:9" x14ac:dyDescent="0.25">
      <c r="F1568" s="47">
        <v>1906.2004300000001</v>
      </c>
      <c r="G1568" s="47">
        <v>71.405280000000005</v>
      </c>
      <c r="H1568" s="47">
        <v>1906.2004300000001</v>
      </c>
      <c r="I1568" s="47">
        <v>0.18292</v>
      </c>
    </row>
    <row r="1569" spans="6:9" x14ac:dyDescent="0.25">
      <c r="F1569" s="47">
        <v>1907.1647</v>
      </c>
      <c r="G1569" s="47">
        <v>71.376310000000004</v>
      </c>
      <c r="H1569" s="47">
        <v>1907.1647</v>
      </c>
      <c r="I1569" s="47">
        <v>0.11099000000000001</v>
      </c>
    </row>
    <row r="1570" spans="6:9" x14ac:dyDescent="0.25">
      <c r="F1570" s="47">
        <v>1908.12898</v>
      </c>
      <c r="G1570" s="47">
        <v>71.352559999999997</v>
      </c>
      <c r="H1570" s="47">
        <v>1908.12898</v>
      </c>
      <c r="I1570" s="47">
        <v>4.9180000000000001E-2</v>
      </c>
    </row>
    <row r="1571" spans="6:9" x14ac:dyDescent="0.25">
      <c r="F1571" s="47">
        <v>1909.0932600000001</v>
      </c>
      <c r="G1571" s="47">
        <v>71.336669999999998</v>
      </c>
      <c r="H1571" s="47">
        <v>1909.0932600000001</v>
      </c>
      <c r="I1571" s="47">
        <v>5.3E-3</v>
      </c>
    </row>
    <row r="1572" spans="6:9" x14ac:dyDescent="0.25">
      <c r="F1572" s="47">
        <v>1910.05753</v>
      </c>
      <c r="G1572" s="47">
        <v>71.328639999999993</v>
      </c>
      <c r="H1572" s="47">
        <v>1910.05753</v>
      </c>
      <c r="I1572" s="47">
        <v>-1.8859999999999998E-2</v>
      </c>
    </row>
    <row r="1573" spans="6:9" x14ac:dyDescent="0.25">
      <c r="F1573" s="47">
        <v>1911.02181</v>
      </c>
      <c r="G1573" s="47">
        <v>71.325360000000003</v>
      </c>
      <c r="H1573" s="47">
        <v>1911.02181</v>
      </c>
      <c r="I1573" s="47">
        <v>-0.03</v>
      </c>
    </row>
    <row r="1574" spans="6:9" x14ac:dyDescent="0.25">
      <c r="F1574" s="47">
        <v>1911.9860900000001</v>
      </c>
      <c r="G1574" s="47">
        <v>71.321380000000005</v>
      </c>
      <c r="H1574" s="47">
        <v>1911.9860900000001</v>
      </c>
      <c r="I1574" s="47">
        <v>-4.1880000000000001E-2</v>
      </c>
    </row>
    <row r="1575" spans="6:9" x14ac:dyDescent="0.25">
      <c r="F1575" s="47">
        <v>1912.95036</v>
      </c>
      <c r="G1575" s="47">
        <v>71.310990000000004</v>
      </c>
      <c r="H1575" s="47">
        <v>1912.95036</v>
      </c>
      <c r="I1575" s="47">
        <v>-7.0319999999999994E-2</v>
      </c>
    </row>
    <row r="1576" spans="6:9" x14ac:dyDescent="0.25">
      <c r="F1576" s="47">
        <v>1913.91464</v>
      </c>
      <c r="G1576" s="47">
        <v>71.290639999999996</v>
      </c>
      <c r="H1576" s="47">
        <v>1913.91464</v>
      </c>
      <c r="I1576" s="47">
        <v>-0.12667999999999999</v>
      </c>
    </row>
    <row r="1577" spans="6:9" x14ac:dyDescent="0.25">
      <c r="F1577" s="47">
        <v>1914.8789200000001</v>
      </c>
      <c r="G1577" s="47">
        <v>71.260670000000005</v>
      </c>
      <c r="H1577" s="47">
        <v>1914.8789200000001</v>
      </c>
      <c r="I1577" s="47">
        <v>-0.21292</v>
      </c>
    </row>
    <row r="1578" spans="6:9" x14ac:dyDescent="0.25">
      <c r="F1578" s="47">
        <v>1915.84319</v>
      </c>
      <c r="G1578" s="47">
        <v>71.225459999999998</v>
      </c>
      <c r="H1578" s="47">
        <v>1915.84319</v>
      </c>
      <c r="I1578" s="47">
        <v>-0.32040000000000002</v>
      </c>
    </row>
    <row r="1579" spans="6:9" x14ac:dyDescent="0.25">
      <c r="F1579" s="47">
        <v>1916.80747</v>
      </c>
      <c r="G1579" s="47">
        <v>71.19171</v>
      </c>
      <c r="H1579" s="47">
        <v>1916.80747</v>
      </c>
      <c r="I1579" s="47">
        <v>-0.43289</v>
      </c>
    </row>
    <row r="1580" spans="6:9" x14ac:dyDescent="0.25">
      <c r="F1580" s="47">
        <v>1917.7717500000001</v>
      </c>
      <c r="G1580" s="47">
        <v>71.165660000000003</v>
      </c>
      <c r="H1580" s="47">
        <v>1917.7717500000001</v>
      </c>
      <c r="I1580" s="47">
        <v>-0.53274999999999995</v>
      </c>
    </row>
    <row r="1581" spans="6:9" x14ac:dyDescent="0.25">
      <c r="F1581" s="47">
        <v>1918.73603</v>
      </c>
      <c r="G1581" s="47">
        <v>71.150559999999999</v>
      </c>
      <c r="H1581" s="47">
        <v>1918.73603</v>
      </c>
      <c r="I1581" s="47">
        <v>-0.60711999999999999</v>
      </c>
    </row>
    <row r="1582" spans="6:9" x14ac:dyDescent="0.25">
      <c r="F1582" s="47">
        <v>1919.7003</v>
      </c>
      <c r="G1582" s="47">
        <v>71.145939999999996</v>
      </c>
      <c r="H1582" s="47">
        <v>1919.7003</v>
      </c>
      <c r="I1582" s="47">
        <v>-0.65105000000000002</v>
      </c>
    </row>
    <row r="1583" spans="6:9" x14ac:dyDescent="0.25">
      <c r="F1583" s="47">
        <v>1920.6645799999999</v>
      </c>
      <c r="G1583" s="47">
        <v>71.148840000000007</v>
      </c>
      <c r="H1583" s="47">
        <v>1920.6645799999999</v>
      </c>
      <c r="I1583" s="47">
        <v>-0.66637000000000002</v>
      </c>
    </row>
    <row r="1584" spans="6:9" x14ac:dyDescent="0.25">
      <c r="F1584" s="47">
        <v>1921.62886</v>
      </c>
      <c r="G1584" s="47">
        <v>71.15598</v>
      </c>
      <c r="H1584" s="47">
        <v>1921.62886</v>
      </c>
      <c r="I1584" s="47">
        <v>-0.65810999999999997</v>
      </c>
    </row>
    <row r="1585" spans="6:9" x14ac:dyDescent="0.25">
      <c r="F1585" s="47">
        <v>1922.59313</v>
      </c>
      <c r="G1585" s="47">
        <v>71.165319999999994</v>
      </c>
      <c r="H1585" s="47">
        <v>1922.59313</v>
      </c>
      <c r="I1585" s="47">
        <v>-0.63138000000000005</v>
      </c>
    </row>
    <row r="1586" spans="6:9" x14ac:dyDescent="0.25">
      <c r="F1586" s="47">
        <v>1923.5574099999999</v>
      </c>
      <c r="G1586" s="47">
        <v>71.176259999999999</v>
      </c>
      <c r="H1586" s="47">
        <v>1923.5574099999999</v>
      </c>
      <c r="I1586" s="47">
        <v>-0.59057999999999999</v>
      </c>
    </row>
    <row r="1587" spans="6:9" x14ac:dyDescent="0.25">
      <c r="F1587" s="47">
        <v>1924.52169</v>
      </c>
      <c r="G1587" s="47">
        <v>71.188820000000007</v>
      </c>
      <c r="H1587" s="47">
        <v>1924.52169</v>
      </c>
      <c r="I1587" s="47">
        <v>-0.54049999999999998</v>
      </c>
    </row>
    <row r="1588" spans="6:9" x14ac:dyDescent="0.25">
      <c r="F1588" s="47">
        <v>1925.48596</v>
      </c>
      <c r="G1588" s="47">
        <v>71.202680000000001</v>
      </c>
      <c r="H1588" s="47">
        <v>1925.48596</v>
      </c>
      <c r="I1588" s="47">
        <v>-0.48755999999999999</v>
      </c>
    </row>
    <row r="1589" spans="6:9" x14ac:dyDescent="0.25">
      <c r="F1589" s="47">
        <v>1926.4502399999999</v>
      </c>
      <c r="G1589" s="47">
        <v>71.216790000000003</v>
      </c>
      <c r="H1589" s="47">
        <v>1926.4502399999999</v>
      </c>
      <c r="I1589" s="47">
        <v>-0.43973000000000001</v>
      </c>
    </row>
    <row r="1590" spans="6:9" x14ac:dyDescent="0.25">
      <c r="F1590" s="47">
        <v>1927.41452</v>
      </c>
      <c r="G1590" s="47">
        <v>71.229730000000004</v>
      </c>
      <c r="H1590" s="47">
        <v>1927.41452</v>
      </c>
      <c r="I1590" s="47">
        <v>-0.40495999999999999</v>
      </c>
    </row>
    <row r="1591" spans="6:9" x14ac:dyDescent="0.25">
      <c r="F1591" s="47">
        <v>1928.37879</v>
      </c>
      <c r="G1591" s="47">
        <v>71.240229999999997</v>
      </c>
      <c r="H1591" s="47">
        <v>1928.37879</v>
      </c>
      <c r="I1591" s="47">
        <v>-0.38893</v>
      </c>
    </row>
    <row r="1592" spans="6:9" x14ac:dyDescent="0.25">
      <c r="F1592" s="47">
        <v>1929.3430699999999</v>
      </c>
      <c r="G1592" s="47">
        <v>71.247590000000002</v>
      </c>
      <c r="H1592" s="47">
        <v>1929.3430699999999</v>
      </c>
      <c r="I1592" s="47">
        <v>-0.39355000000000001</v>
      </c>
    </row>
    <row r="1593" spans="6:9" x14ac:dyDescent="0.25">
      <c r="F1593" s="47">
        <v>1930.30735</v>
      </c>
      <c r="G1593" s="47">
        <v>71.251549999999995</v>
      </c>
      <c r="H1593" s="47">
        <v>1930.30735</v>
      </c>
      <c r="I1593" s="47">
        <v>-0.41654999999999998</v>
      </c>
    </row>
    <row r="1594" spans="6:9" x14ac:dyDescent="0.25">
      <c r="F1594" s="47">
        <v>1931.27162</v>
      </c>
      <c r="G1594" s="47">
        <v>71.252129999999994</v>
      </c>
      <c r="H1594" s="47">
        <v>1931.27162</v>
      </c>
      <c r="I1594" s="47">
        <v>-0.4526</v>
      </c>
    </row>
    <row r="1595" spans="6:9" x14ac:dyDescent="0.25">
      <c r="F1595" s="47">
        <v>1932.2358999999999</v>
      </c>
      <c r="G1595" s="47">
        <v>71.249359999999996</v>
      </c>
      <c r="H1595" s="47">
        <v>1932.2358999999999</v>
      </c>
      <c r="I1595" s="47">
        <v>-0.49521999999999999</v>
      </c>
    </row>
    <row r="1596" spans="6:9" x14ac:dyDescent="0.25">
      <c r="F1596" s="47">
        <v>1933.20018</v>
      </c>
      <c r="G1596" s="47">
        <v>71.243170000000006</v>
      </c>
      <c r="H1596" s="47">
        <v>1933.20018</v>
      </c>
      <c r="I1596" s="47">
        <v>-0.53910999999999998</v>
      </c>
    </row>
    <row r="1597" spans="6:9" x14ac:dyDescent="0.25">
      <c r="F1597" s="47">
        <v>1934.16446</v>
      </c>
      <c r="G1597" s="47">
        <v>71.233289999999997</v>
      </c>
      <c r="H1597" s="47">
        <v>1934.16446</v>
      </c>
      <c r="I1597" s="47">
        <v>-0.58214999999999995</v>
      </c>
    </row>
    <row r="1598" spans="6:9" x14ac:dyDescent="0.25">
      <c r="F1598" s="47">
        <v>1935.1287299999999</v>
      </c>
      <c r="G1598" s="47">
        <v>71.219070000000002</v>
      </c>
      <c r="H1598" s="47">
        <v>1935.1287299999999</v>
      </c>
      <c r="I1598" s="47">
        <v>-0.62644</v>
      </c>
    </row>
    <row r="1599" spans="6:9" x14ac:dyDescent="0.25">
      <c r="F1599" s="47">
        <v>1936.09301</v>
      </c>
      <c r="G1599" s="47">
        <v>71.199460000000002</v>
      </c>
      <c r="H1599" s="47">
        <v>1936.09301</v>
      </c>
      <c r="I1599" s="47">
        <v>-0.67761000000000005</v>
      </c>
    </row>
    <row r="1600" spans="6:9" x14ac:dyDescent="0.25">
      <c r="F1600" s="47">
        <v>1937.05729</v>
      </c>
      <c r="G1600" s="47">
        <v>71.173379999999995</v>
      </c>
      <c r="H1600" s="47">
        <v>1937.05729</v>
      </c>
      <c r="I1600" s="47">
        <v>-0.74238000000000004</v>
      </c>
    </row>
    <row r="1601" spans="6:9" x14ac:dyDescent="0.25">
      <c r="F1601" s="47">
        <v>1938.0215599999999</v>
      </c>
      <c r="G1601" s="47">
        <v>71.140640000000005</v>
      </c>
      <c r="H1601" s="47">
        <v>1938.0215599999999</v>
      </c>
      <c r="I1601" s="47">
        <v>-0.82486999999999999</v>
      </c>
    </row>
    <row r="1602" spans="6:9" x14ac:dyDescent="0.25">
      <c r="F1602" s="47">
        <v>1938.9858400000001</v>
      </c>
      <c r="G1602" s="47">
        <v>71.103049999999996</v>
      </c>
      <c r="H1602" s="47">
        <v>1938.9858400000001</v>
      </c>
      <c r="I1602" s="47">
        <v>-0.92318</v>
      </c>
    </row>
    <row r="1603" spans="6:9" x14ac:dyDescent="0.25">
      <c r="F1603" s="47">
        <v>1939.95012</v>
      </c>
      <c r="G1603" s="47">
        <v>71.065039999999996</v>
      </c>
      <c r="H1603" s="47">
        <v>1939.95012</v>
      </c>
      <c r="I1603" s="47">
        <v>-1.02799</v>
      </c>
    </row>
    <row r="1604" spans="6:9" x14ac:dyDescent="0.25">
      <c r="F1604" s="47">
        <v>1940.9143899999999</v>
      </c>
      <c r="G1604" s="47">
        <v>71.033060000000006</v>
      </c>
      <c r="H1604" s="47">
        <v>1940.9143899999999</v>
      </c>
      <c r="I1604" s="47">
        <v>-1.1244000000000001</v>
      </c>
    </row>
    <row r="1605" spans="6:9" x14ac:dyDescent="0.25">
      <c r="F1605" s="47">
        <v>1941.8786700000001</v>
      </c>
      <c r="G1605" s="47">
        <v>71.013720000000006</v>
      </c>
      <c r="H1605" s="47">
        <v>1941.8786700000001</v>
      </c>
      <c r="I1605" s="47">
        <v>-1.19678</v>
      </c>
    </row>
    <row r="1606" spans="6:9" x14ac:dyDescent="0.25">
      <c r="F1606" s="47">
        <v>1942.84295</v>
      </c>
      <c r="G1606" s="47">
        <v>71.011120000000005</v>
      </c>
      <c r="H1606" s="47">
        <v>1942.84295</v>
      </c>
      <c r="I1606" s="47">
        <v>-1.23482</v>
      </c>
    </row>
    <row r="1607" spans="6:9" x14ac:dyDescent="0.25">
      <c r="F1607" s="47">
        <v>1943.8072199999999</v>
      </c>
      <c r="G1607" s="47">
        <v>71.024959999999993</v>
      </c>
      <c r="H1607" s="47">
        <v>1943.8072199999999</v>
      </c>
      <c r="I1607" s="47">
        <v>-1.2376199999999999</v>
      </c>
    </row>
    <row r="1608" spans="6:9" x14ac:dyDescent="0.25">
      <c r="F1608" s="47">
        <v>1944.7715000000001</v>
      </c>
      <c r="G1608" s="47">
        <v>71.050389999999993</v>
      </c>
      <c r="H1608" s="47">
        <v>1944.7715000000001</v>
      </c>
      <c r="I1608" s="47">
        <v>-1.2136400000000001</v>
      </c>
    </row>
    <row r="1609" spans="6:9" x14ac:dyDescent="0.25">
      <c r="F1609" s="47">
        <v>1945.73578</v>
      </c>
      <c r="G1609" s="47">
        <v>71.079930000000004</v>
      </c>
      <c r="H1609" s="47">
        <v>1945.73578</v>
      </c>
      <c r="I1609" s="47">
        <v>-1.17676</v>
      </c>
    </row>
    <row r="1610" spans="6:9" x14ac:dyDescent="0.25">
      <c r="F1610" s="47">
        <v>1946.7000499999999</v>
      </c>
      <c r="G1610" s="47">
        <v>71.106059999999999</v>
      </c>
      <c r="H1610" s="47">
        <v>1946.7000499999999</v>
      </c>
      <c r="I1610" s="47">
        <v>-1.1408100000000001</v>
      </c>
    </row>
    <row r="1611" spans="6:9" x14ac:dyDescent="0.25">
      <c r="F1611" s="47">
        <v>1947.6643300000001</v>
      </c>
      <c r="G1611" s="47">
        <v>71.123459999999994</v>
      </c>
      <c r="H1611" s="47">
        <v>1947.6643300000001</v>
      </c>
      <c r="I1611" s="47">
        <v>-1.1153999999999999</v>
      </c>
    </row>
    <row r="1612" spans="6:9" x14ac:dyDescent="0.25">
      <c r="F1612" s="47">
        <v>1948.62861</v>
      </c>
      <c r="G1612" s="47">
        <v>71.129850000000005</v>
      </c>
      <c r="H1612" s="47">
        <v>1948.62861</v>
      </c>
      <c r="I1612" s="47">
        <v>-1.10443</v>
      </c>
    </row>
    <row r="1613" spans="6:9" x14ac:dyDescent="0.25">
      <c r="F1613" s="47">
        <v>1949.5928799999999</v>
      </c>
      <c r="G1613" s="47">
        <v>71.125810000000001</v>
      </c>
      <c r="H1613" s="47">
        <v>1949.5928799999999</v>
      </c>
      <c r="I1613" s="47">
        <v>-1.10683</v>
      </c>
    </row>
    <row r="1614" spans="6:9" x14ac:dyDescent="0.25">
      <c r="F1614" s="47">
        <v>1950.5571600000001</v>
      </c>
      <c r="G1614" s="47">
        <v>71.113810000000001</v>
      </c>
      <c r="H1614" s="47">
        <v>1950.5571600000001</v>
      </c>
      <c r="I1614" s="47">
        <v>-1.11839</v>
      </c>
    </row>
    <row r="1615" spans="6:9" x14ac:dyDescent="0.25">
      <c r="F1615" s="47">
        <v>1951.52144</v>
      </c>
      <c r="G1615" s="47">
        <v>71.097170000000006</v>
      </c>
      <c r="H1615" s="47">
        <v>1951.52144</v>
      </c>
      <c r="I1615" s="47">
        <v>-1.1337999999999999</v>
      </c>
    </row>
    <row r="1616" spans="6:9" x14ac:dyDescent="0.25">
      <c r="F1616" s="47">
        <v>1952.4857199999999</v>
      </c>
      <c r="G1616" s="47">
        <v>71.079229999999995</v>
      </c>
      <c r="H1616" s="47">
        <v>1952.4857199999999</v>
      </c>
      <c r="I1616" s="47">
        <v>-1.1480999999999999</v>
      </c>
    </row>
    <row r="1617" spans="6:9" x14ac:dyDescent="0.25">
      <c r="F1617" s="47">
        <v>1953.4499900000001</v>
      </c>
      <c r="G1617" s="47">
        <v>71.062880000000007</v>
      </c>
      <c r="H1617" s="47">
        <v>1953.4499900000001</v>
      </c>
      <c r="I1617" s="47">
        <v>-1.1577200000000001</v>
      </c>
    </row>
    <row r="1618" spans="6:9" x14ac:dyDescent="0.25">
      <c r="F1618" s="47">
        <v>1954.41427</v>
      </c>
      <c r="G1618" s="47">
        <v>71.050280000000001</v>
      </c>
      <c r="H1618" s="47">
        <v>1954.41427</v>
      </c>
      <c r="I1618" s="47">
        <v>-1.16093</v>
      </c>
    </row>
    <row r="1619" spans="6:9" x14ac:dyDescent="0.25">
      <c r="F1619" s="47">
        <v>1955.3785499999999</v>
      </c>
      <c r="G1619" s="47">
        <v>71.042689999999993</v>
      </c>
      <c r="H1619" s="47">
        <v>1955.3785499999999</v>
      </c>
      <c r="I1619" s="47">
        <v>-1.15794</v>
      </c>
    </row>
    <row r="1620" spans="6:9" x14ac:dyDescent="0.25">
      <c r="F1620" s="47">
        <v>1956.3428200000001</v>
      </c>
      <c r="G1620" s="47">
        <v>71.040329999999997</v>
      </c>
      <c r="H1620" s="47">
        <v>1956.3428200000001</v>
      </c>
      <c r="I1620" s="47">
        <v>-1.15049</v>
      </c>
    </row>
    <row r="1621" spans="6:9" x14ac:dyDescent="0.25">
      <c r="F1621" s="47">
        <v>1957.3071</v>
      </c>
      <c r="G1621" s="47">
        <v>71.04213</v>
      </c>
      <c r="H1621" s="47">
        <v>1957.3071</v>
      </c>
      <c r="I1621" s="47">
        <v>-1.1412599999999999</v>
      </c>
    </row>
    <row r="1622" spans="6:9" x14ac:dyDescent="0.25">
      <c r="F1622" s="47">
        <v>1958.2713799999999</v>
      </c>
      <c r="G1622" s="47">
        <v>71.04571</v>
      </c>
      <c r="H1622" s="47">
        <v>1958.2713799999999</v>
      </c>
      <c r="I1622" s="47">
        <v>-1.1331599999999999</v>
      </c>
    </row>
    <row r="1623" spans="6:9" x14ac:dyDescent="0.25">
      <c r="F1623" s="47">
        <v>1959.2356500000001</v>
      </c>
      <c r="G1623" s="47">
        <v>71.047730000000001</v>
      </c>
      <c r="H1623" s="47">
        <v>1959.2356500000001</v>
      </c>
      <c r="I1623" s="47">
        <v>-1.1289100000000001</v>
      </c>
    </row>
    <row r="1624" spans="6:9" x14ac:dyDescent="0.25">
      <c r="F1624" s="47">
        <v>1960.19993</v>
      </c>
      <c r="G1624" s="47">
        <v>71.044849999999997</v>
      </c>
      <c r="H1624" s="47">
        <v>1960.19993</v>
      </c>
      <c r="I1624" s="47">
        <v>-1.13066</v>
      </c>
    </row>
    <row r="1625" spans="6:9" x14ac:dyDescent="0.25">
      <c r="F1625" s="47">
        <v>1961.1642099999999</v>
      </c>
      <c r="G1625" s="47">
        <v>71.034999999999997</v>
      </c>
      <c r="H1625" s="47">
        <v>1961.1642099999999</v>
      </c>
      <c r="I1625" s="47">
        <v>-1.13967</v>
      </c>
    </row>
    <row r="1626" spans="6:9" x14ac:dyDescent="0.25">
      <c r="F1626" s="47">
        <v>1962.1284800000001</v>
      </c>
      <c r="G1626" s="47">
        <v>71.018469999999994</v>
      </c>
      <c r="H1626" s="47">
        <v>1962.1284800000001</v>
      </c>
      <c r="I1626" s="47">
        <v>-1.1556999999999999</v>
      </c>
    </row>
    <row r="1627" spans="6:9" x14ac:dyDescent="0.25">
      <c r="F1627" s="47">
        <v>1963.09276</v>
      </c>
      <c r="G1627" s="47">
        <v>70.9983</v>
      </c>
      <c r="H1627" s="47">
        <v>1963.09276</v>
      </c>
      <c r="I1627" s="47">
        <v>-1.17635</v>
      </c>
    </row>
    <row r="1628" spans="6:9" x14ac:dyDescent="0.25">
      <c r="F1628" s="47">
        <v>1964.0570399999999</v>
      </c>
      <c r="G1628" s="47">
        <v>70.979460000000003</v>
      </c>
      <c r="H1628" s="47">
        <v>1964.0570399999999</v>
      </c>
      <c r="I1628" s="47">
        <v>-1.19696</v>
      </c>
    </row>
    <row r="1629" spans="6:9" x14ac:dyDescent="0.25">
      <c r="F1629" s="47">
        <v>1965.0213100000001</v>
      </c>
      <c r="G1629" s="47">
        <v>70.967160000000007</v>
      </c>
      <c r="H1629" s="47">
        <v>1965.0213100000001</v>
      </c>
      <c r="I1629" s="47">
        <v>-1.21153</v>
      </c>
    </row>
    <row r="1630" spans="6:9" x14ac:dyDescent="0.25">
      <c r="F1630" s="47">
        <v>1965.98559</v>
      </c>
      <c r="G1630" s="47">
        <v>70.964659999999995</v>
      </c>
      <c r="H1630" s="47">
        <v>1965.98559</v>
      </c>
      <c r="I1630" s="47">
        <v>-1.2146999999999999</v>
      </c>
    </row>
    <row r="1631" spans="6:9" x14ac:dyDescent="0.25">
      <c r="F1631" s="47">
        <v>1966.9498699999999</v>
      </c>
      <c r="G1631" s="47">
        <v>70.971829999999997</v>
      </c>
      <c r="H1631" s="47">
        <v>1966.9498699999999</v>
      </c>
      <c r="I1631" s="47">
        <v>-1.2040500000000001</v>
      </c>
    </row>
    <row r="1632" spans="6:9" x14ac:dyDescent="0.25">
      <c r="F1632" s="47">
        <v>1967.9141400000001</v>
      </c>
      <c r="G1632" s="47">
        <v>70.984970000000004</v>
      </c>
      <c r="H1632" s="47">
        <v>1967.9141400000001</v>
      </c>
      <c r="I1632" s="47">
        <v>-1.18137</v>
      </c>
    </row>
    <row r="1633" spans="6:9" x14ac:dyDescent="0.25">
      <c r="F1633" s="47">
        <v>1968.87842</v>
      </c>
      <c r="G1633" s="47">
        <v>70.998469999999998</v>
      </c>
      <c r="H1633" s="47">
        <v>1968.87842</v>
      </c>
      <c r="I1633" s="47">
        <v>-1.1519900000000001</v>
      </c>
    </row>
    <row r="1634" spans="6:9" x14ac:dyDescent="0.25">
      <c r="F1634" s="47">
        <v>1969.8426999999999</v>
      </c>
      <c r="G1634" s="47">
        <v>71.007220000000004</v>
      </c>
      <c r="H1634" s="47">
        <v>1969.8426999999999</v>
      </c>
      <c r="I1634" s="47">
        <v>-1.1224000000000001</v>
      </c>
    </row>
    <row r="1635" spans="6:9" x14ac:dyDescent="0.25">
      <c r="F1635" s="47">
        <v>1970.8069800000001</v>
      </c>
      <c r="G1635" s="47">
        <v>71.008780000000002</v>
      </c>
      <c r="H1635" s="47">
        <v>1970.8069800000001</v>
      </c>
      <c r="I1635" s="47">
        <v>-1.09738</v>
      </c>
    </row>
    <row r="1636" spans="6:9" x14ac:dyDescent="0.25">
      <c r="F1636" s="47">
        <v>1971.77125</v>
      </c>
      <c r="G1636" s="47">
        <v>71.004050000000007</v>
      </c>
      <c r="H1636" s="47">
        <v>1971.77125</v>
      </c>
      <c r="I1636" s="47">
        <v>-1.07812</v>
      </c>
    </row>
    <row r="1637" spans="6:9" x14ac:dyDescent="0.25">
      <c r="F1637" s="47">
        <v>1972.7355299999999</v>
      </c>
      <c r="G1637" s="47">
        <v>70.996369999999999</v>
      </c>
      <c r="H1637" s="47">
        <v>1972.7355299999999</v>
      </c>
      <c r="I1637" s="47">
        <v>-1.0622199999999999</v>
      </c>
    </row>
    <row r="1638" spans="6:9" x14ac:dyDescent="0.25">
      <c r="F1638" s="47">
        <v>1973.6998100000001</v>
      </c>
      <c r="G1638" s="47">
        <v>70.989570000000001</v>
      </c>
      <c r="H1638" s="47">
        <v>1973.6998100000001</v>
      </c>
      <c r="I1638" s="47">
        <v>-1.0451999999999999</v>
      </c>
    </row>
    <row r="1639" spans="6:9" x14ac:dyDescent="0.25">
      <c r="F1639" s="47">
        <v>1974.66408</v>
      </c>
      <c r="G1639" s="47">
        <v>70.98612</v>
      </c>
      <c r="H1639" s="47">
        <v>1974.66408</v>
      </c>
      <c r="I1639" s="47">
        <v>-1.0226599999999999</v>
      </c>
    </row>
    <row r="1640" spans="6:9" x14ac:dyDescent="0.25">
      <c r="F1640" s="47">
        <v>1975.6283599999999</v>
      </c>
      <c r="G1640" s="47">
        <v>70.986270000000005</v>
      </c>
      <c r="H1640" s="47">
        <v>1975.6283599999999</v>
      </c>
      <c r="I1640" s="47">
        <v>-0.99212999999999996</v>
      </c>
    </row>
    <row r="1641" spans="6:9" x14ac:dyDescent="0.25">
      <c r="F1641" s="47">
        <v>1976.5926400000001</v>
      </c>
      <c r="G1641" s="47">
        <v>70.98836</v>
      </c>
      <c r="H1641" s="47">
        <v>1976.5926400000001</v>
      </c>
      <c r="I1641" s="47">
        <v>-0.95384000000000002</v>
      </c>
    </row>
    <row r="1642" spans="6:9" x14ac:dyDescent="0.25">
      <c r="F1642" s="47">
        <v>1977.55691</v>
      </c>
      <c r="G1642" s="47">
        <v>70.99015</v>
      </c>
      <c r="H1642" s="47">
        <v>1977.55691</v>
      </c>
      <c r="I1642" s="47">
        <v>-0.91051000000000004</v>
      </c>
    </row>
    <row r="1643" spans="6:9" x14ac:dyDescent="0.25">
      <c r="F1643" s="47">
        <v>1978.5211899999999</v>
      </c>
      <c r="G1643" s="47">
        <v>70.990179999999995</v>
      </c>
      <c r="H1643" s="47">
        <v>1978.5211899999999</v>
      </c>
      <c r="I1643" s="47">
        <v>-0.86638999999999999</v>
      </c>
    </row>
    <row r="1644" spans="6:9" x14ac:dyDescent="0.25">
      <c r="F1644" s="47">
        <v>1979.4854700000001</v>
      </c>
      <c r="G1644" s="47">
        <v>70.988420000000005</v>
      </c>
      <c r="H1644" s="47">
        <v>1979.4854700000001</v>
      </c>
      <c r="I1644" s="47">
        <v>-0.82596999999999998</v>
      </c>
    </row>
    <row r="1645" spans="6:9" x14ac:dyDescent="0.25">
      <c r="F1645" s="47">
        <v>1980.44974</v>
      </c>
      <c r="G1645" s="47">
        <v>70.985960000000006</v>
      </c>
      <c r="H1645" s="47">
        <v>1980.44974</v>
      </c>
      <c r="I1645" s="47">
        <v>-0.79269999999999996</v>
      </c>
    </row>
    <row r="1646" spans="6:9" x14ac:dyDescent="0.25">
      <c r="F1646" s="47">
        <v>1981.4140199999999</v>
      </c>
      <c r="G1646" s="47">
        <v>70.983980000000003</v>
      </c>
      <c r="H1646" s="47">
        <v>1981.4140199999999</v>
      </c>
      <c r="I1646" s="47">
        <v>-0.76805999999999996</v>
      </c>
    </row>
    <row r="1647" spans="6:9" x14ac:dyDescent="0.25">
      <c r="F1647" s="47">
        <v>1982.3783000000001</v>
      </c>
      <c r="G1647" s="47">
        <v>70.982830000000007</v>
      </c>
      <c r="H1647" s="47">
        <v>1982.3783000000001</v>
      </c>
      <c r="I1647" s="47">
        <v>-0.75129000000000001</v>
      </c>
    </row>
    <row r="1648" spans="6:9" x14ac:dyDescent="0.25">
      <c r="F1648" s="47">
        <v>1983.34257</v>
      </c>
      <c r="G1648" s="47">
        <v>70.981579999999994</v>
      </c>
      <c r="H1648" s="47">
        <v>1983.34257</v>
      </c>
      <c r="I1648" s="47">
        <v>-0.74000999999999995</v>
      </c>
    </row>
    <row r="1649" spans="6:9" x14ac:dyDescent="0.25">
      <c r="F1649" s="47">
        <v>1984.3068499999999</v>
      </c>
      <c r="G1649" s="47">
        <v>70.978440000000006</v>
      </c>
      <c r="H1649" s="47">
        <v>1984.3068499999999</v>
      </c>
      <c r="I1649" s="47">
        <v>-0.73155000000000003</v>
      </c>
    </row>
    <row r="1650" spans="6:9" x14ac:dyDescent="0.25">
      <c r="F1650" s="47">
        <v>1985.2711300000001</v>
      </c>
      <c r="G1650" s="47">
        <v>70.971699999999998</v>
      </c>
      <c r="H1650" s="47">
        <v>1985.2711300000001</v>
      </c>
      <c r="I1650" s="47">
        <v>-0.72443999999999997</v>
      </c>
    </row>
    <row r="1651" spans="6:9" x14ac:dyDescent="0.25">
      <c r="F1651" s="47">
        <v>1986.2354</v>
      </c>
      <c r="G1651" s="47">
        <v>70.960589999999996</v>
      </c>
      <c r="H1651" s="47">
        <v>1986.2354</v>
      </c>
      <c r="I1651" s="47">
        <v>-0.71892999999999996</v>
      </c>
    </row>
    <row r="1652" spans="6:9" x14ac:dyDescent="0.25">
      <c r="F1652" s="47">
        <v>1987.1996799999999</v>
      </c>
      <c r="G1652" s="47">
        <v>70.945899999999995</v>
      </c>
      <c r="H1652" s="47">
        <v>1987.1996799999999</v>
      </c>
      <c r="I1652" s="47">
        <v>-0.71614999999999995</v>
      </c>
    </row>
    <row r="1653" spans="6:9" x14ac:dyDescent="0.25">
      <c r="F1653" s="47">
        <v>1988.1639600000001</v>
      </c>
      <c r="G1653" s="47">
        <v>70.929990000000004</v>
      </c>
      <c r="H1653" s="47">
        <v>1988.1639600000001</v>
      </c>
      <c r="I1653" s="47">
        <v>-0.71621000000000001</v>
      </c>
    </row>
    <row r="1654" spans="6:9" x14ac:dyDescent="0.25">
      <c r="F1654" s="47">
        <v>1989.12823</v>
      </c>
      <c r="G1654" s="47">
        <v>70.916300000000007</v>
      </c>
      <c r="H1654" s="47">
        <v>1989.12823</v>
      </c>
      <c r="I1654" s="47">
        <v>-0.71628000000000003</v>
      </c>
    </row>
    <row r="1655" spans="6:9" x14ac:dyDescent="0.25">
      <c r="F1655" s="47">
        <v>1990.0925099999999</v>
      </c>
      <c r="G1655" s="47">
        <v>70.908510000000007</v>
      </c>
      <c r="H1655" s="47">
        <v>1990.0925099999999</v>
      </c>
      <c r="I1655" s="47">
        <v>-0.71025000000000005</v>
      </c>
    </row>
    <row r="1656" spans="6:9" x14ac:dyDescent="0.25">
      <c r="F1656" s="47">
        <v>1991.0567900000001</v>
      </c>
      <c r="G1656" s="47">
        <v>70.909480000000002</v>
      </c>
      <c r="H1656" s="47">
        <v>1991.0567900000001</v>
      </c>
      <c r="I1656" s="47">
        <v>-0.69057000000000002</v>
      </c>
    </row>
    <row r="1657" spans="6:9" x14ac:dyDescent="0.25">
      <c r="F1657" s="47">
        <v>1992.02107</v>
      </c>
      <c r="G1657" s="47">
        <v>70.920180000000002</v>
      </c>
      <c r="H1657" s="47">
        <v>1992.02107</v>
      </c>
      <c r="I1657" s="47">
        <v>-0.65166999999999997</v>
      </c>
    </row>
    <row r="1658" spans="6:9" x14ac:dyDescent="0.25">
      <c r="F1658" s="47">
        <v>1992.98534</v>
      </c>
      <c r="G1658" s="47">
        <v>70.939130000000006</v>
      </c>
      <c r="H1658" s="47">
        <v>1992.98534</v>
      </c>
      <c r="I1658" s="47">
        <v>-0.59294999999999998</v>
      </c>
    </row>
    <row r="1659" spans="6:9" x14ac:dyDescent="0.25">
      <c r="F1659" s="47">
        <v>1993.9496200000001</v>
      </c>
      <c r="G1659" s="47">
        <v>70.962490000000003</v>
      </c>
      <c r="H1659" s="47">
        <v>1993.9496200000001</v>
      </c>
      <c r="I1659" s="47">
        <v>-0.51970000000000005</v>
      </c>
    </row>
    <row r="1660" spans="6:9" x14ac:dyDescent="0.25">
      <c r="F1660" s="47">
        <v>1994.9139</v>
      </c>
      <c r="G1660" s="47">
        <v>70.985119999999995</v>
      </c>
      <c r="H1660" s="47">
        <v>1994.9139</v>
      </c>
      <c r="I1660" s="47">
        <v>-0.44101000000000001</v>
      </c>
    </row>
    <row r="1661" spans="6:9" x14ac:dyDescent="0.25">
      <c r="F1661" s="47">
        <v>1995.87817</v>
      </c>
      <c r="G1661" s="47">
        <v>71.002229999999997</v>
      </c>
      <c r="H1661" s="47">
        <v>1995.87817</v>
      </c>
      <c r="I1661" s="47">
        <v>-0.36627999999999999</v>
      </c>
    </row>
    <row r="1662" spans="6:9" x14ac:dyDescent="0.25">
      <c r="F1662" s="47">
        <v>1996.8424500000001</v>
      </c>
      <c r="G1662" s="47">
        <v>71.010900000000007</v>
      </c>
      <c r="H1662" s="47">
        <v>1996.8424500000001</v>
      </c>
      <c r="I1662" s="47">
        <v>-0.30192999999999998</v>
      </c>
    </row>
    <row r="1663" spans="6:9" x14ac:dyDescent="0.25">
      <c r="F1663" s="47">
        <v>1997.80673</v>
      </c>
      <c r="G1663" s="47">
        <v>71.010980000000004</v>
      </c>
      <c r="H1663" s="47">
        <v>1997.80673</v>
      </c>
      <c r="I1663" s="47">
        <v>-0.24993000000000001</v>
      </c>
    </row>
    <row r="1664" spans="6:9" x14ac:dyDescent="0.25">
      <c r="F1664" s="47">
        <v>1998.771</v>
      </c>
      <c r="G1664" s="47">
        <v>71.004720000000006</v>
      </c>
      <c r="H1664" s="47">
        <v>1998.771</v>
      </c>
      <c r="I1664" s="47">
        <v>-0.20852999999999999</v>
      </c>
    </row>
    <row r="1665" spans="6:9" x14ac:dyDescent="0.25">
      <c r="F1665" s="47">
        <v>1999.7352800000001</v>
      </c>
      <c r="G1665" s="47">
        <v>70.995580000000004</v>
      </c>
      <c r="H1665" s="47">
        <v>1999.7352800000001</v>
      </c>
      <c r="I1665" s="47">
        <v>-0.17415</v>
      </c>
    </row>
    <row r="1666" spans="6:9" x14ac:dyDescent="0.25">
      <c r="F1666" s="47">
        <v>2000.69956</v>
      </c>
      <c r="G1666" s="47">
        <v>70.986490000000003</v>
      </c>
      <c r="H1666" s="47">
        <v>2000.69956</v>
      </c>
      <c r="I1666" s="47">
        <v>-0.14327000000000001</v>
      </c>
    </row>
    <row r="1667" spans="6:9" x14ac:dyDescent="0.25">
      <c r="F1667" s="47">
        <v>2001.66383</v>
      </c>
      <c r="G1667" s="47">
        <v>70.978710000000007</v>
      </c>
      <c r="H1667" s="47">
        <v>2001.66383</v>
      </c>
      <c r="I1667" s="47">
        <v>-0.11351</v>
      </c>
    </row>
    <row r="1668" spans="6:9" x14ac:dyDescent="0.25">
      <c r="F1668" s="47">
        <v>2002.6281100000001</v>
      </c>
      <c r="G1668" s="47">
        <v>70.971630000000005</v>
      </c>
      <c r="H1668" s="47">
        <v>2002.6281100000001</v>
      </c>
      <c r="I1668" s="47">
        <v>-8.3669999999999994E-2</v>
      </c>
    </row>
    <row r="1669" spans="6:9" x14ac:dyDescent="0.25">
      <c r="F1669" s="47">
        <v>2003.59239</v>
      </c>
      <c r="G1669" s="47">
        <v>70.963650000000001</v>
      </c>
      <c r="H1669" s="47">
        <v>2003.59239</v>
      </c>
      <c r="I1669" s="47">
        <v>-5.3350000000000002E-2</v>
      </c>
    </row>
    <row r="1670" spans="6:9" x14ac:dyDescent="0.25">
      <c r="F1670" s="47">
        <v>2004.55666</v>
      </c>
      <c r="G1670" s="47">
        <v>70.953450000000004</v>
      </c>
      <c r="H1670" s="47">
        <v>2004.55666</v>
      </c>
      <c r="I1670" s="47">
        <v>-2.274E-2</v>
      </c>
    </row>
    <row r="1671" spans="6:9" x14ac:dyDescent="0.25">
      <c r="F1671" s="47">
        <v>2005.5209400000001</v>
      </c>
      <c r="G1671" s="47">
        <v>70.940950000000001</v>
      </c>
      <c r="H1671" s="47">
        <v>2005.5209400000001</v>
      </c>
      <c r="I1671" s="47">
        <v>7.3000000000000001E-3</v>
      </c>
    </row>
    <row r="1672" spans="6:9" x14ac:dyDescent="0.25">
      <c r="F1672" s="47">
        <v>2006.48522</v>
      </c>
      <c r="G1672" s="47">
        <v>70.927350000000004</v>
      </c>
      <c r="H1672" s="47">
        <v>2006.48522</v>
      </c>
      <c r="I1672" s="47">
        <v>3.4959999999999998E-2</v>
      </c>
    </row>
    <row r="1673" spans="6:9" x14ac:dyDescent="0.25">
      <c r="F1673" s="47">
        <v>2007.4494999999999</v>
      </c>
      <c r="G1673" s="47">
        <v>70.914389999999997</v>
      </c>
      <c r="H1673" s="47">
        <v>2007.4494999999999</v>
      </c>
      <c r="I1673" s="47">
        <v>5.7619999999999998E-2</v>
      </c>
    </row>
    <row r="1674" spans="6:9" x14ac:dyDescent="0.25">
      <c r="F1674" s="47">
        <v>2008.4137700000001</v>
      </c>
      <c r="G1674" s="47">
        <v>70.903270000000006</v>
      </c>
      <c r="H1674" s="47">
        <v>2008.4137700000001</v>
      </c>
      <c r="I1674" s="47">
        <v>7.2459999999999997E-2</v>
      </c>
    </row>
    <row r="1675" spans="6:9" x14ac:dyDescent="0.25">
      <c r="F1675" s="47">
        <v>2009.37805</v>
      </c>
      <c r="G1675" s="47">
        <v>70.893799999999999</v>
      </c>
      <c r="H1675" s="47">
        <v>2009.37805</v>
      </c>
      <c r="I1675" s="47">
        <v>7.7420000000000003E-2</v>
      </c>
    </row>
    <row r="1676" spans="6:9" x14ac:dyDescent="0.25">
      <c r="F1676" s="47">
        <v>2010.3423299999999</v>
      </c>
      <c r="G1676" s="47">
        <v>70.884370000000004</v>
      </c>
      <c r="H1676" s="47">
        <v>2010.3423299999999</v>
      </c>
      <c r="I1676" s="47">
        <v>7.2080000000000005E-2</v>
      </c>
    </row>
    <row r="1677" spans="6:9" x14ac:dyDescent="0.25">
      <c r="F1677" s="47">
        <v>2011.3065999999999</v>
      </c>
      <c r="G1677" s="47">
        <v>70.872699999999995</v>
      </c>
      <c r="H1677" s="47">
        <v>2011.3065999999999</v>
      </c>
      <c r="I1677" s="47">
        <v>5.8110000000000002E-2</v>
      </c>
    </row>
    <row r="1678" spans="6:9" x14ac:dyDescent="0.25">
      <c r="F1678" s="47">
        <v>2012.27088</v>
      </c>
      <c r="G1678" s="47">
        <v>70.856899999999996</v>
      </c>
      <c r="H1678" s="47">
        <v>2012.27088</v>
      </c>
      <c r="I1678" s="47">
        <v>3.9050000000000001E-2</v>
      </c>
    </row>
    <row r="1679" spans="6:9" x14ac:dyDescent="0.25">
      <c r="F1679" s="47">
        <v>2013.23516</v>
      </c>
      <c r="G1679" s="47">
        <v>70.836550000000003</v>
      </c>
      <c r="H1679" s="47">
        <v>2013.23516</v>
      </c>
      <c r="I1679" s="47">
        <v>1.9619999999999999E-2</v>
      </c>
    </row>
    <row r="1680" spans="6:9" x14ac:dyDescent="0.25">
      <c r="F1680" s="47">
        <v>2014.1994299999999</v>
      </c>
      <c r="G1680" s="47">
        <v>70.813000000000002</v>
      </c>
      <c r="H1680" s="47">
        <v>2014.1994299999999</v>
      </c>
      <c r="I1680" s="47">
        <v>4.5199999999999997E-3</v>
      </c>
    </row>
    <row r="1681" spans="6:9" x14ac:dyDescent="0.25">
      <c r="F1681" s="47">
        <v>2015.16371</v>
      </c>
      <c r="G1681" s="47">
        <v>70.789079999999998</v>
      </c>
      <c r="H1681" s="47">
        <v>2015.16371</v>
      </c>
      <c r="I1681" s="47">
        <v>-2.7000000000000001E-3</v>
      </c>
    </row>
    <row r="1682" spans="6:9" x14ac:dyDescent="0.25">
      <c r="F1682" s="47">
        <v>2016.12799</v>
      </c>
      <c r="G1682" s="47">
        <v>70.768140000000002</v>
      </c>
      <c r="H1682" s="47">
        <v>2016.12799</v>
      </c>
      <c r="I1682" s="48">
        <v>-7.3700899999999995E-4</v>
      </c>
    </row>
    <row r="1683" spans="6:9" x14ac:dyDescent="0.25">
      <c r="F1683" s="47">
        <v>2017.0922599999999</v>
      </c>
      <c r="G1683" s="47">
        <v>70.752989999999997</v>
      </c>
      <c r="H1683" s="47">
        <v>2017.0922599999999</v>
      </c>
      <c r="I1683" s="47">
        <v>9.2200000000000008E-3</v>
      </c>
    </row>
    <row r="1684" spans="6:9" x14ac:dyDescent="0.25">
      <c r="F1684" s="47">
        <v>2018.05654</v>
      </c>
      <c r="G1684" s="47">
        <v>70.745159999999998</v>
      </c>
      <c r="H1684" s="47">
        <v>2018.05654</v>
      </c>
      <c r="I1684" s="47">
        <v>2.4E-2</v>
      </c>
    </row>
    <row r="1685" spans="6:9" x14ac:dyDescent="0.25">
      <c r="F1685" s="47">
        <v>2019.02082</v>
      </c>
      <c r="G1685" s="47">
        <v>70.744529999999997</v>
      </c>
      <c r="H1685" s="47">
        <v>2019.02082</v>
      </c>
      <c r="I1685" s="47">
        <v>3.9820000000000001E-2</v>
      </c>
    </row>
    <row r="1686" spans="6:9" x14ac:dyDescent="0.25">
      <c r="F1686" s="47">
        <v>2019.9850899999999</v>
      </c>
      <c r="G1686" s="47">
        <v>70.749579999999995</v>
      </c>
      <c r="H1686" s="47">
        <v>2019.9850899999999</v>
      </c>
      <c r="I1686" s="47">
        <v>5.3940000000000002E-2</v>
      </c>
    </row>
    <row r="1687" spans="6:9" x14ac:dyDescent="0.25">
      <c r="F1687" s="47">
        <v>2020.94937</v>
      </c>
      <c r="G1687" s="47">
        <v>70.757729999999995</v>
      </c>
      <c r="H1687" s="47">
        <v>2020.94937</v>
      </c>
      <c r="I1687" s="47">
        <v>6.5780000000000005E-2</v>
      </c>
    </row>
    <row r="1688" spans="6:9" x14ac:dyDescent="0.25">
      <c r="F1688" s="47">
        <v>2021.91365</v>
      </c>
      <c r="G1688" s="47">
        <v>70.766030000000001</v>
      </c>
      <c r="H1688" s="47">
        <v>2021.91365</v>
      </c>
      <c r="I1688" s="47">
        <v>7.6969999999999997E-2</v>
      </c>
    </row>
    <row r="1689" spans="6:9" x14ac:dyDescent="0.25">
      <c r="F1689" s="47">
        <v>2022.8779199999999</v>
      </c>
      <c r="G1689" s="47">
        <v>70.771730000000005</v>
      </c>
      <c r="H1689" s="47">
        <v>2022.8779199999999</v>
      </c>
      <c r="I1689" s="47">
        <v>9.0359999999999996E-2</v>
      </c>
    </row>
    <row r="1690" spans="6:9" x14ac:dyDescent="0.25">
      <c r="F1690" s="47">
        <v>2023.8422</v>
      </c>
      <c r="G1690" s="47">
        <v>70.773099999999999</v>
      </c>
      <c r="H1690" s="47">
        <v>2023.8422</v>
      </c>
      <c r="I1690" s="47">
        <v>0.10841000000000001</v>
      </c>
    </row>
    <row r="1691" spans="6:9" x14ac:dyDescent="0.25">
      <c r="F1691" s="47">
        <v>2024.80648</v>
      </c>
      <c r="G1691" s="47">
        <v>70.769980000000004</v>
      </c>
      <c r="H1691" s="47">
        <v>2024.80648</v>
      </c>
      <c r="I1691" s="47">
        <v>0.13189000000000001</v>
      </c>
    </row>
    <row r="1692" spans="6:9" x14ac:dyDescent="0.25">
      <c r="F1692" s="47">
        <v>2025.7707600000001</v>
      </c>
      <c r="G1692" s="47">
        <v>70.763959999999997</v>
      </c>
      <c r="H1692" s="47">
        <v>2025.7707600000001</v>
      </c>
      <c r="I1692" s="47">
        <v>0.15942000000000001</v>
      </c>
    </row>
    <row r="1693" spans="6:9" x14ac:dyDescent="0.25">
      <c r="F1693" s="47">
        <v>2026.7350300000001</v>
      </c>
      <c r="G1693" s="47">
        <v>70.757980000000003</v>
      </c>
      <c r="H1693" s="47">
        <v>2026.7350300000001</v>
      </c>
      <c r="I1693" s="47">
        <v>0.18809999999999999</v>
      </c>
    </row>
    <row r="1694" spans="6:9" x14ac:dyDescent="0.25">
      <c r="F1694" s="47">
        <v>2027.69931</v>
      </c>
      <c r="G1694" s="47">
        <v>70.755250000000004</v>
      </c>
      <c r="H1694" s="47">
        <v>2027.69931</v>
      </c>
      <c r="I1694" s="47">
        <v>0.21479999999999999</v>
      </c>
    </row>
    <row r="1695" spans="6:9" x14ac:dyDescent="0.25">
      <c r="F1695" s="47">
        <v>2028.6635900000001</v>
      </c>
      <c r="G1695" s="47">
        <v>70.758039999999994</v>
      </c>
      <c r="H1695" s="47">
        <v>2028.6635900000001</v>
      </c>
      <c r="I1695" s="47">
        <v>0.23735999999999999</v>
      </c>
    </row>
    <row r="1696" spans="6:9" x14ac:dyDescent="0.25">
      <c r="F1696" s="47">
        <v>2029.6278600000001</v>
      </c>
      <c r="G1696" s="47">
        <v>70.766710000000003</v>
      </c>
      <c r="H1696" s="47">
        <v>2029.6278600000001</v>
      </c>
      <c r="I1696" s="47">
        <v>0.25507000000000002</v>
      </c>
    </row>
    <row r="1697" spans="6:9" x14ac:dyDescent="0.25">
      <c r="F1697" s="47">
        <v>2030.59214</v>
      </c>
      <c r="G1697" s="47">
        <v>70.779409999999999</v>
      </c>
      <c r="H1697" s="47">
        <v>2030.59214</v>
      </c>
      <c r="I1697" s="47">
        <v>0.26823999999999998</v>
      </c>
    </row>
    <row r="1698" spans="6:9" x14ac:dyDescent="0.25">
      <c r="F1698" s="47">
        <v>2031.5564199999999</v>
      </c>
      <c r="G1698" s="47">
        <v>70.792739999999995</v>
      </c>
      <c r="H1698" s="47">
        <v>2031.5564199999999</v>
      </c>
      <c r="I1698" s="47">
        <v>0.27717000000000003</v>
      </c>
    </row>
    <row r="1699" spans="6:9" x14ac:dyDescent="0.25">
      <c r="F1699" s="47">
        <v>2032.5206900000001</v>
      </c>
      <c r="G1699" s="47">
        <v>70.802700000000002</v>
      </c>
      <c r="H1699" s="47">
        <v>2032.5206900000001</v>
      </c>
      <c r="I1699" s="47">
        <v>0.28127999999999997</v>
      </c>
    </row>
    <row r="1700" spans="6:9" x14ac:dyDescent="0.25">
      <c r="F1700" s="47">
        <v>2033.48497</v>
      </c>
      <c r="G1700" s="47">
        <v>70.805869999999999</v>
      </c>
      <c r="H1700" s="47">
        <v>2033.48497</v>
      </c>
      <c r="I1700" s="47">
        <v>0.27894999999999998</v>
      </c>
    </row>
    <row r="1701" spans="6:9" x14ac:dyDescent="0.25">
      <c r="F1701" s="47">
        <v>2034.4492499999999</v>
      </c>
      <c r="G1701" s="47">
        <v>70.800299999999993</v>
      </c>
      <c r="H1701" s="47">
        <v>2034.4492499999999</v>
      </c>
      <c r="I1701" s="47">
        <v>0.26802999999999999</v>
      </c>
    </row>
    <row r="1702" spans="6:9" x14ac:dyDescent="0.25">
      <c r="F1702" s="47">
        <v>2035.4135200000001</v>
      </c>
      <c r="G1702" s="47">
        <v>70.78586</v>
      </c>
      <c r="H1702" s="47">
        <v>2035.4135200000001</v>
      </c>
      <c r="I1702" s="47">
        <v>0.24704999999999999</v>
      </c>
    </row>
    <row r="1703" spans="6:9" x14ac:dyDescent="0.25">
      <c r="F1703" s="47">
        <v>2036.3778</v>
      </c>
      <c r="G1703" s="47">
        <v>70.764290000000003</v>
      </c>
      <c r="H1703" s="47">
        <v>2036.3778</v>
      </c>
      <c r="I1703" s="47">
        <v>0.21615999999999999</v>
      </c>
    </row>
    <row r="1704" spans="6:9" x14ac:dyDescent="0.25">
      <c r="F1704" s="47">
        <v>2037.3420799999999</v>
      </c>
      <c r="G1704" s="47">
        <v>70.738720000000001</v>
      </c>
      <c r="H1704" s="47">
        <v>2037.3420799999999</v>
      </c>
      <c r="I1704" s="47">
        <v>0.1777</v>
      </c>
    </row>
    <row r="1705" spans="6:9" x14ac:dyDescent="0.25">
      <c r="F1705" s="47">
        <v>2038.3063500000001</v>
      </c>
      <c r="G1705" s="47">
        <v>70.71311</v>
      </c>
      <c r="H1705" s="47">
        <v>2038.3063500000001</v>
      </c>
      <c r="I1705" s="47">
        <v>0.13603000000000001</v>
      </c>
    </row>
    <row r="1706" spans="6:9" x14ac:dyDescent="0.25">
      <c r="F1706" s="47">
        <v>2039.27063</v>
      </c>
      <c r="G1706" s="47">
        <v>70.691429999999997</v>
      </c>
      <c r="H1706" s="47">
        <v>2039.27063</v>
      </c>
      <c r="I1706" s="47">
        <v>9.6560000000000007E-2</v>
      </c>
    </row>
    <row r="1707" spans="6:9" x14ac:dyDescent="0.25">
      <c r="F1707" s="47">
        <v>2040.2349099999999</v>
      </c>
      <c r="G1707" s="47">
        <v>70.677000000000007</v>
      </c>
      <c r="H1707" s="47">
        <v>2040.2349099999999</v>
      </c>
      <c r="I1707" s="47">
        <v>6.4430000000000001E-2</v>
      </c>
    </row>
    <row r="1708" spans="6:9" x14ac:dyDescent="0.25">
      <c r="F1708" s="47">
        <v>2041.1991800000001</v>
      </c>
      <c r="G1708" s="47">
        <v>70.67192</v>
      </c>
      <c r="H1708" s="47">
        <v>2041.1991800000001</v>
      </c>
      <c r="I1708" s="47">
        <v>4.2979999999999997E-2</v>
      </c>
    </row>
    <row r="1709" spans="6:9" x14ac:dyDescent="0.25">
      <c r="F1709" s="47">
        <v>2042.16346</v>
      </c>
      <c r="G1709" s="47">
        <v>70.676670000000001</v>
      </c>
      <c r="H1709" s="47">
        <v>2042.16346</v>
      </c>
      <c r="I1709" s="47">
        <v>3.2660000000000002E-2</v>
      </c>
    </row>
    <row r="1710" spans="6:9" x14ac:dyDescent="0.25">
      <c r="F1710" s="47">
        <v>2043.1277399999999</v>
      </c>
      <c r="G1710" s="47">
        <v>70.689970000000002</v>
      </c>
      <c r="H1710" s="47">
        <v>2043.1277399999999</v>
      </c>
      <c r="I1710" s="47">
        <v>3.0689999999999999E-2</v>
      </c>
    </row>
    <row r="1711" spans="6:9" x14ac:dyDescent="0.25">
      <c r="F1711" s="47">
        <v>2044.0920100000001</v>
      </c>
      <c r="G1711" s="47">
        <v>70.708879999999994</v>
      </c>
      <c r="H1711" s="47">
        <v>2044.0920100000001</v>
      </c>
      <c r="I1711" s="47">
        <v>3.177E-2</v>
      </c>
    </row>
    <row r="1712" spans="6:9" x14ac:dyDescent="0.25">
      <c r="F1712" s="47">
        <v>2045.05629</v>
      </c>
      <c r="G1712" s="47">
        <v>70.729200000000006</v>
      </c>
      <c r="H1712" s="47">
        <v>2045.05629</v>
      </c>
      <c r="I1712" s="47">
        <v>2.9770000000000001E-2</v>
      </c>
    </row>
    <row r="1713" spans="6:9" x14ac:dyDescent="0.25">
      <c r="F1713" s="47">
        <v>2046.0205699999999</v>
      </c>
      <c r="G1713" s="47">
        <v>70.746279999999999</v>
      </c>
      <c r="H1713" s="47">
        <v>2046.0205699999999</v>
      </c>
      <c r="I1713" s="47">
        <v>1.968E-2</v>
      </c>
    </row>
    <row r="1714" spans="6:9" x14ac:dyDescent="0.25">
      <c r="F1714" s="47">
        <v>2046.9848500000001</v>
      </c>
      <c r="G1714" s="47">
        <v>70.756020000000007</v>
      </c>
      <c r="H1714" s="47">
        <v>2046.9848500000001</v>
      </c>
      <c r="I1714" s="48">
        <v>-6.1791199999999998E-4</v>
      </c>
    </row>
    <row r="1715" spans="6:9" x14ac:dyDescent="0.25">
      <c r="F1715" s="47">
        <v>2047.94912</v>
      </c>
      <c r="G1715" s="47">
        <v>70.755939999999995</v>
      </c>
      <c r="H1715" s="47">
        <v>2047.94912</v>
      </c>
      <c r="I1715" s="47">
        <v>-2.6970000000000001E-2</v>
      </c>
    </row>
    <row r="1716" spans="6:9" x14ac:dyDescent="0.25">
      <c r="F1716" s="47">
        <v>2048.9133999999999</v>
      </c>
      <c r="G1716" s="47">
        <v>70.745810000000006</v>
      </c>
      <c r="H1716" s="47">
        <v>2048.9133999999999</v>
      </c>
      <c r="I1716" s="47">
        <v>-4.4420000000000001E-2</v>
      </c>
    </row>
    <row r="1717" spans="6:9" x14ac:dyDescent="0.25">
      <c r="F1717" s="47">
        <v>2049.8776800000001</v>
      </c>
      <c r="G1717" s="47">
        <v>70.727739999999997</v>
      </c>
      <c r="H1717" s="47">
        <v>2049.8776800000001</v>
      </c>
      <c r="I1717" s="47">
        <v>-6.1240000000000003E-2</v>
      </c>
    </row>
    <row r="1718" spans="6:9" x14ac:dyDescent="0.25">
      <c r="F1718" s="47">
        <v>2050.84195</v>
      </c>
      <c r="G1718" s="47">
        <v>70.705380000000005</v>
      </c>
      <c r="H1718" s="47">
        <v>2050.84195</v>
      </c>
      <c r="I1718" s="47">
        <v>-7.324E-2</v>
      </c>
    </row>
    <row r="1719" spans="6:9" x14ac:dyDescent="0.25">
      <c r="F1719" s="47">
        <v>2051.8062300000001</v>
      </c>
      <c r="G1719" s="47">
        <v>70.682770000000005</v>
      </c>
      <c r="H1719" s="47">
        <v>2051.8062300000001</v>
      </c>
      <c r="I1719" s="47">
        <v>-7.9089999999999994E-2</v>
      </c>
    </row>
    <row r="1720" spans="6:9" x14ac:dyDescent="0.25">
      <c r="F1720" s="47">
        <v>2052.7705099999998</v>
      </c>
      <c r="G1720" s="47">
        <v>70.663120000000006</v>
      </c>
      <c r="H1720" s="47">
        <v>2052.7705099999998</v>
      </c>
      <c r="I1720" s="47">
        <v>-8.0960000000000004E-2</v>
      </c>
    </row>
    <row r="1721" spans="6:9" x14ac:dyDescent="0.25">
      <c r="F1721" s="47">
        <v>2053.7347799999998</v>
      </c>
      <c r="G1721" s="47">
        <v>70.648060000000001</v>
      </c>
      <c r="H1721" s="47">
        <v>2053.7347799999998</v>
      </c>
      <c r="I1721" s="47">
        <v>-8.3729999999999999E-2</v>
      </c>
    </row>
    <row r="1722" spans="6:9" x14ac:dyDescent="0.25">
      <c r="F1722" s="47">
        <v>2054.6990599999999</v>
      </c>
      <c r="G1722" s="47">
        <v>70.637659999999997</v>
      </c>
      <c r="H1722" s="47">
        <v>2054.6990599999999</v>
      </c>
      <c r="I1722" s="47">
        <v>-9.2990000000000003E-2</v>
      </c>
    </row>
    <row r="1723" spans="6:9" x14ac:dyDescent="0.25">
      <c r="F1723" s="47">
        <v>2055.6633400000001</v>
      </c>
      <c r="G1723" s="47">
        <v>70.631029999999996</v>
      </c>
      <c r="H1723" s="47">
        <v>2055.6633400000001</v>
      </c>
      <c r="I1723" s="47">
        <v>-0.11285000000000001</v>
      </c>
    </row>
    <row r="1724" spans="6:9" x14ac:dyDescent="0.25">
      <c r="F1724" s="47">
        <v>2056.62761</v>
      </c>
      <c r="G1724" s="47">
        <v>70.62724</v>
      </c>
      <c r="H1724" s="47">
        <v>2056.62761</v>
      </c>
      <c r="I1724" s="47">
        <v>-0.14441999999999999</v>
      </c>
    </row>
    <row r="1725" spans="6:9" x14ac:dyDescent="0.25">
      <c r="F1725" s="47">
        <v>2057.5918900000001</v>
      </c>
      <c r="G1725" s="47">
        <v>70.626099999999994</v>
      </c>
      <c r="H1725" s="47">
        <v>2057.5918900000001</v>
      </c>
      <c r="I1725" s="47">
        <v>-0.18579000000000001</v>
      </c>
    </row>
    <row r="1726" spans="6:9" x14ac:dyDescent="0.25">
      <c r="F1726" s="47">
        <v>2058.5561699999998</v>
      </c>
      <c r="G1726" s="47">
        <v>70.628389999999996</v>
      </c>
      <c r="H1726" s="47">
        <v>2058.5561699999998</v>
      </c>
      <c r="I1726" s="47">
        <v>-0.23322000000000001</v>
      </c>
    </row>
    <row r="1727" spans="6:9" x14ac:dyDescent="0.25">
      <c r="F1727" s="47">
        <v>2059.5204399999998</v>
      </c>
      <c r="G1727" s="47">
        <v>70.635499999999993</v>
      </c>
      <c r="H1727" s="47">
        <v>2059.5204399999998</v>
      </c>
      <c r="I1727" s="47">
        <v>-0.28314</v>
      </c>
    </row>
    <row r="1728" spans="6:9" x14ac:dyDescent="0.25">
      <c r="F1728" s="47">
        <v>2060.4847199999999</v>
      </c>
      <c r="G1728" s="47">
        <v>70.648449999999997</v>
      </c>
      <c r="H1728" s="47">
        <v>2060.4847199999999</v>
      </c>
      <c r="I1728" s="47">
        <v>-0.33357999999999999</v>
      </c>
    </row>
    <row r="1729" spans="6:9" x14ac:dyDescent="0.25">
      <c r="F1729" s="47">
        <v>2061.4490000000001</v>
      </c>
      <c r="G1729" s="47">
        <v>70.666979999999995</v>
      </c>
      <c r="H1729" s="47">
        <v>2061.4490000000001</v>
      </c>
      <c r="I1729" s="47">
        <v>-0.38453999999999999</v>
      </c>
    </row>
    <row r="1730" spans="6:9" x14ac:dyDescent="0.25">
      <c r="F1730" s="47">
        <v>2062.41327</v>
      </c>
      <c r="G1730" s="47">
        <v>70.689040000000006</v>
      </c>
      <c r="H1730" s="47">
        <v>2062.41327</v>
      </c>
      <c r="I1730" s="47">
        <v>-0.43713999999999997</v>
      </c>
    </row>
    <row r="1731" spans="6:9" x14ac:dyDescent="0.25">
      <c r="F1731" s="47">
        <v>2063.3775500000002</v>
      </c>
      <c r="G1731" s="47">
        <v>70.711079999999995</v>
      </c>
      <c r="H1731" s="47">
        <v>2063.3775500000002</v>
      </c>
      <c r="I1731" s="47">
        <v>-0.49215999999999999</v>
      </c>
    </row>
    <row r="1732" spans="6:9" x14ac:dyDescent="0.25">
      <c r="F1732" s="47">
        <v>2064.3418299999998</v>
      </c>
      <c r="G1732" s="47">
        <v>70.729219999999998</v>
      </c>
      <c r="H1732" s="47">
        <v>2064.3418299999998</v>
      </c>
      <c r="I1732" s="47">
        <v>-0.54891999999999996</v>
      </c>
    </row>
    <row r="1733" spans="6:9" x14ac:dyDescent="0.25">
      <c r="F1733" s="47">
        <v>2065.30611</v>
      </c>
      <c r="G1733" s="47">
        <v>70.740690000000001</v>
      </c>
      <c r="H1733" s="47">
        <v>2065.30611</v>
      </c>
      <c r="I1733" s="47">
        <v>-0.60521000000000003</v>
      </c>
    </row>
    <row r="1734" spans="6:9" x14ac:dyDescent="0.25">
      <c r="F1734" s="47">
        <v>2066.2703799999999</v>
      </c>
      <c r="G1734" s="47">
        <v>70.744919999999993</v>
      </c>
      <c r="H1734" s="47">
        <v>2066.2703799999999</v>
      </c>
      <c r="I1734" s="47">
        <v>-0.65827000000000002</v>
      </c>
    </row>
    <row r="1735" spans="6:9" x14ac:dyDescent="0.25">
      <c r="F1735" s="47">
        <v>2067.2346600000001</v>
      </c>
      <c r="G1735" s="47">
        <v>70.743880000000004</v>
      </c>
      <c r="H1735" s="47">
        <v>2067.2346600000001</v>
      </c>
      <c r="I1735" s="47">
        <v>-0.70633000000000001</v>
      </c>
    </row>
    <row r="1736" spans="6:9" x14ac:dyDescent="0.25">
      <c r="F1736" s="47">
        <v>2068.1989400000002</v>
      </c>
      <c r="G1736" s="47">
        <v>70.741299999999995</v>
      </c>
      <c r="H1736" s="47">
        <v>2068.1989400000002</v>
      </c>
      <c r="I1736" s="47">
        <v>-0.74987999999999999</v>
      </c>
    </row>
    <row r="1737" spans="6:9" x14ac:dyDescent="0.25">
      <c r="F1737" s="47">
        <v>2069.1632100000002</v>
      </c>
      <c r="G1737" s="47">
        <v>70.741230000000002</v>
      </c>
      <c r="H1737" s="47">
        <v>2069.1632100000002</v>
      </c>
      <c r="I1737" s="47">
        <v>-0.79215000000000002</v>
      </c>
    </row>
    <row r="1738" spans="6:9" x14ac:dyDescent="0.25">
      <c r="F1738" s="47">
        <v>2070.1274899999999</v>
      </c>
      <c r="G1738" s="47">
        <v>70.746539999999996</v>
      </c>
      <c r="H1738" s="47">
        <v>2070.1274899999999</v>
      </c>
      <c r="I1738" s="47">
        <v>-0.83848999999999996</v>
      </c>
    </row>
    <row r="1739" spans="6:9" x14ac:dyDescent="0.25">
      <c r="F1739" s="47">
        <v>2071.09177</v>
      </c>
      <c r="G1739" s="47">
        <v>70.757819999999995</v>
      </c>
      <c r="H1739" s="47">
        <v>2071.09177</v>
      </c>
      <c r="I1739" s="47">
        <v>-0.89503999999999995</v>
      </c>
    </row>
    <row r="1740" spans="6:9" x14ac:dyDescent="0.25">
      <c r="F1740" s="47">
        <v>2072.0560399999999</v>
      </c>
      <c r="G1740" s="47">
        <v>70.773219999999995</v>
      </c>
      <c r="H1740" s="47">
        <v>2072.0560399999999</v>
      </c>
      <c r="I1740" s="47">
        <v>-0.96718000000000004</v>
      </c>
    </row>
    <row r="1741" spans="6:9" x14ac:dyDescent="0.25">
      <c r="F1741" s="47">
        <v>2073.0203200000001</v>
      </c>
      <c r="G1741" s="47">
        <v>70.789079999999998</v>
      </c>
      <c r="H1741" s="47">
        <v>2073.0203200000001</v>
      </c>
      <c r="I1741" s="47">
        <v>-1.0582400000000001</v>
      </c>
    </row>
    <row r="1742" spans="6:9" x14ac:dyDescent="0.25">
      <c r="F1742" s="47">
        <v>2073.9845999999998</v>
      </c>
      <c r="G1742" s="47">
        <v>70.801180000000002</v>
      </c>
      <c r="H1742" s="47">
        <v>2073.9845999999998</v>
      </c>
      <c r="I1742" s="47">
        <v>-1.1688799999999999</v>
      </c>
    </row>
    <row r="1743" spans="6:9" x14ac:dyDescent="0.25">
      <c r="F1743" s="47">
        <v>2074.9488700000002</v>
      </c>
      <c r="G1743" s="47">
        <v>70.806139999999999</v>
      </c>
      <c r="H1743" s="47">
        <v>2074.9488700000002</v>
      </c>
      <c r="I1743" s="47">
        <v>-1.29714</v>
      </c>
    </row>
    <row r="1744" spans="6:9" x14ac:dyDescent="0.25">
      <c r="F1744" s="47">
        <v>2075.9131499999999</v>
      </c>
      <c r="G1744" s="47">
        <v>70.802530000000004</v>
      </c>
      <c r="H1744" s="47">
        <v>2075.9131499999999</v>
      </c>
      <c r="I1744" s="47">
        <v>-1.43916</v>
      </c>
    </row>
    <row r="1745" spans="6:9" x14ac:dyDescent="0.25">
      <c r="F1745" s="47">
        <v>2076.87743</v>
      </c>
      <c r="G1745" s="47">
        <v>70.791219999999996</v>
      </c>
      <c r="H1745" s="47">
        <v>2076.87743</v>
      </c>
      <c r="I1745" s="47">
        <v>-1.5903</v>
      </c>
    </row>
    <row r="1746" spans="6:9" x14ac:dyDescent="0.25">
      <c r="F1746" s="47">
        <v>2077.8416999999999</v>
      </c>
      <c r="G1746" s="47">
        <v>70.774929999999998</v>
      </c>
      <c r="H1746" s="47">
        <v>2077.8416999999999</v>
      </c>
      <c r="I1746" s="47">
        <v>-1.74634</v>
      </c>
    </row>
    <row r="1747" spans="6:9" x14ac:dyDescent="0.25">
      <c r="F1747" s="47">
        <v>2078.8059800000001</v>
      </c>
      <c r="G1747" s="47">
        <v>70.757109999999997</v>
      </c>
      <c r="H1747" s="47">
        <v>2078.8059800000001</v>
      </c>
      <c r="I1747" s="47">
        <v>-1.9046099999999999</v>
      </c>
    </row>
    <row r="1748" spans="6:9" x14ac:dyDescent="0.25">
      <c r="F1748" s="47">
        <v>2079.7702599999998</v>
      </c>
      <c r="G1748" s="47">
        <v>70.740629999999996</v>
      </c>
      <c r="H1748" s="47">
        <v>2079.7702599999998</v>
      </c>
      <c r="I1748" s="47">
        <v>-2.06447</v>
      </c>
    </row>
    <row r="1749" spans="6:9" x14ac:dyDescent="0.25">
      <c r="F1749" s="47">
        <v>2080.7345399999999</v>
      </c>
      <c r="G1749" s="47">
        <v>70.726920000000007</v>
      </c>
      <c r="H1749" s="47">
        <v>2080.7345399999999</v>
      </c>
      <c r="I1749" s="47">
        <v>-2.2272400000000001</v>
      </c>
    </row>
    <row r="1750" spans="6:9" x14ac:dyDescent="0.25">
      <c r="F1750" s="47">
        <v>2081.6988099999999</v>
      </c>
      <c r="G1750" s="47">
        <v>70.715819999999994</v>
      </c>
      <c r="H1750" s="47">
        <v>2081.6988099999999</v>
      </c>
      <c r="I1750" s="47">
        <v>-2.3953000000000002</v>
      </c>
    </row>
    <row r="1751" spans="6:9" x14ac:dyDescent="0.25">
      <c r="F1751" s="47">
        <v>2082.66309</v>
      </c>
      <c r="G1751" s="47">
        <v>70.706370000000007</v>
      </c>
      <c r="H1751" s="47">
        <v>2082.66309</v>
      </c>
      <c r="I1751" s="47">
        <v>-2.5707300000000002</v>
      </c>
    </row>
    <row r="1752" spans="6:9" x14ac:dyDescent="0.25">
      <c r="F1752" s="47">
        <v>2083.62736</v>
      </c>
      <c r="G1752" s="47">
        <v>70.697909999999993</v>
      </c>
      <c r="H1752" s="47">
        <v>2083.62736</v>
      </c>
      <c r="I1752" s="47">
        <v>-2.75413</v>
      </c>
    </row>
    <row r="1753" spans="6:9" x14ac:dyDescent="0.25">
      <c r="F1753" s="47">
        <v>2084.5916400000001</v>
      </c>
      <c r="G1753" s="47">
        <v>70.691019999999995</v>
      </c>
      <c r="H1753" s="47">
        <v>2084.5916400000001</v>
      </c>
      <c r="I1753" s="47">
        <v>-2.9440300000000001</v>
      </c>
    </row>
    <row r="1754" spans="6:9" x14ac:dyDescent="0.25">
      <c r="F1754" s="47">
        <v>2085.5559199999998</v>
      </c>
      <c r="G1754" s="47">
        <v>70.687610000000006</v>
      </c>
      <c r="H1754" s="47">
        <v>2085.5559199999998</v>
      </c>
      <c r="I1754" s="47">
        <v>-3.1371899999999999</v>
      </c>
    </row>
    <row r="1755" spans="6:9" x14ac:dyDescent="0.25">
      <c r="F1755" s="47">
        <v>2086.5201999999999</v>
      </c>
      <c r="G1755" s="47">
        <v>70.690039999999996</v>
      </c>
      <c r="H1755" s="47">
        <v>2086.5201999999999</v>
      </c>
      <c r="I1755" s="47">
        <v>-3.32986</v>
      </c>
    </row>
    <row r="1756" spans="6:9" x14ac:dyDescent="0.25">
      <c r="F1756" s="47">
        <v>2087.4844699999999</v>
      </c>
      <c r="G1756" s="47">
        <v>70.699759999999998</v>
      </c>
      <c r="H1756" s="47">
        <v>2087.4844699999999</v>
      </c>
      <c r="I1756" s="47">
        <v>-3.51911</v>
      </c>
    </row>
    <row r="1757" spans="6:9" x14ac:dyDescent="0.25">
      <c r="F1757" s="47">
        <v>2088.44875</v>
      </c>
      <c r="G1757" s="47">
        <v>70.716080000000005</v>
      </c>
      <c r="H1757" s="47">
        <v>2088.44875</v>
      </c>
      <c r="I1757" s="47">
        <v>-3.7037599999999999</v>
      </c>
    </row>
    <row r="1758" spans="6:9" x14ac:dyDescent="0.25">
      <c r="F1758" s="47">
        <v>2089.4130300000002</v>
      </c>
      <c r="G1758" s="47">
        <v>70.735939999999999</v>
      </c>
      <c r="H1758" s="47">
        <v>2089.4130300000002</v>
      </c>
      <c r="I1758" s="47">
        <v>-3.8843800000000002</v>
      </c>
    </row>
    <row r="1759" spans="6:9" x14ac:dyDescent="0.25">
      <c r="F1759" s="47">
        <v>2090.3773000000001</v>
      </c>
      <c r="G1759" s="47">
        <v>70.754810000000006</v>
      </c>
      <c r="H1759" s="47">
        <v>2090.3773000000001</v>
      </c>
      <c r="I1759" s="47">
        <v>-4.0624000000000002</v>
      </c>
    </row>
    <row r="1760" spans="6:9" x14ac:dyDescent="0.25">
      <c r="F1760" s="47">
        <v>2091.3415799999998</v>
      </c>
      <c r="G1760" s="47">
        <v>70.76831</v>
      </c>
      <c r="H1760" s="47">
        <v>2091.3415799999998</v>
      </c>
      <c r="I1760" s="47">
        <v>-4.2388199999999996</v>
      </c>
    </row>
    <row r="1761" spans="6:9" x14ac:dyDescent="0.25">
      <c r="F1761" s="47">
        <v>2092.3058599999999</v>
      </c>
      <c r="G1761" s="47">
        <v>70.773769999999999</v>
      </c>
      <c r="H1761" s="47">
        <v>2092.3058599999999</v>
      </c>
      <c r="I1761" s="47">
        <v>-4.4131499999999999</v>
      </c>
    </row>
    <row r="1762" spans="6:9" x14ac:dyDescent="0.25">
      <c r="F1762" s="47">
        <v>2093.2701299999999</v>
      </c>
      <c r="G1762" s="47">
        <v>70.770889999999994</v>
      </c>
      <c r="H1762" s="47">
        <v>2093.2701299999999</v>
      </c>
      <c r="I1762" s="47">
        <v>-4.5830099999999998</v>
      </c>
    </row>
    <row r="1763" spans="6:9" x14ac:dyDescent="0.25">
      <c r="F1763" s="47">
        <v>2094.23441</v>
      </c>
      <c r="G1763" s="47">
        <v>70.761290000000002</v>
      </c>
      <c r="H1763" s="47">
        <v>2094.23441</v>
      </c>
      <c r="I1763" s="47">
        <v>-4.7444499999999996</v>
      </c>
    </row>
    <row r="1764" spans="6:9" x14ac:dyDescent="0.25">
      <c r="F1764" s="47">
        <v>2095.1986900000002</v>
      </c>
      <c r="G1764" s="47">
        <v>70.747280000000003</v>
      </c>
      <c r="H1764" s="47">
        <v>2095.1986900000002</v>
      </c>
      <c r="I1764" s="47">
        <v>-4.8929</v>
      </c>
    </row>
    <row r="1765" spans="6:9" x14ac:dyDescent="0.25">
      <c r="F1765" s="47">
        <v>2096.1629600000001</v>
      </c>
      <c r="G1765" s="47">
        <v>70.730609999999999</v>
      </c>
      <c r="H1765" s="47">
        <v>2096.1629600000001</v>
      </c>
      <c r="I1765" s="47">
        <v>-5.0241699999999998</v>
      </c>
    </row>
    <row r="1766" spans="6:9" x14ac:dyDescent="0.25">
      <c r="F1766" s="47">
        <v>2097.1272399999998</v>
      </c>
      <c r="G1766" s="47">
        <v>70.711920000000006</v>
      </c>
      <c r="H1766" s="47">
        <v>2097.1272399999998</v>
      </c>
      <c r="I1766" s="47">
        <v>-5.13537</v>
      </c>
    </row>
    <row r="1767" spans="6:9" x14ac:dyDescent="0.25">
      <c r="F1767" s="47">
        <v>2098.0915199999999</v>
      </c>
      <c r="G1767" s="47">
        <v>70.691140000000004</v>
      </c>
      <c r="H1767" s="47">
        <v>2098.0915199999999</v>
      </c>
      <c r="I1767" s="47">
        <v>-5.22532</v>
      </c>
    </row>
    <row r="1768" spans="6:9" x14ac:dyDescent="0.25">
      <c r="F1768" s="47">
        <v>2099.0558000000001</v>
      </c>
      <c r="G1768" s="47">
        <v>70.668480000000002</v>
      </c>
      <c r="H1768" s="47">
        <v>2099.0558000000001</v>
      </c>
      <c r="I1768" s="47">
        <v>-5.2945200000000003</v>
      </c>
    </row>
    <row r="1769" spans="6:9" x14ac:dyDescent="0.25">
      <c r="F1769" s="47">
        <v>2100.02007</v>
      </c>
      <c r="G1769" s="47">
        <v>70.645290000000003</v>
      </c>
      <c r="H1769" s="47">
        <v>2100.02007</v>
      </c>
      <c r="I1769" s="47">
        <v>-5.3447399999999998</v>
      </c>
    </row>
    <row r="1770" spans="6:9" x14ac:dyDescent="0.25">
      <c r="F1770" s="47">
        <v>2100.9843500000002</v>
      </c>
      <c r="G1770" s="47">
        <v>70.624200000000002</v>
      </c>
      <c r="H1770" s="47">
        <v>2100.9843500000002</v>
      </c>
      <c r="I1770" s="47">
        <v>-5.3784400000000003</v>
      </c>
    </row>
    <row r="1771" spans="6:9" x14ac:dyDescent="0.25">
      <c r="F1771" s="47">
        <v>2101.9486299999999</v>
      </c>
      <c r="G1771" s="47">
        <v>70.608369999999994</v>
      </c>
      <c r="H1771" s="47">
        <v>2101.9486299999999</v>
      </c>
      <c r="I1771" s="47">
        <v>-5.3983800000000004</v>
      </c>
    </row>
    <row r="1772" spans="6:9" x14ac:dyDescent="0.25">
      <c r="F1772" s="47">
        <v>2102.9128999999998</v>
      </c>
      <c r="G1772" s="47">
        <v>70.600160000000002</v>
      </c>
      <c r="H1772" s="47">
        <v>2102.9128999999998</v>
      </c>
      <c r="I1772" s="47">
        <v>-5.4074400000000002</v>
      </c>
    </row>
    <row r="1773" spans="6:9" x14ac:dyDescent="0.25">
      <c r="F1773" s="47">
        <v>2103.87718</v>
      </c>
      <c r="G1773" s="47">
        <v>70.600099999999998</v>
      </c>
      <c r="H1773" s="47">
        <v>2103.87718</v>
      </c>
      <c r="I1773" s="47">
        <v>-5.4086100000000004</v>
      </c>
    </row>
    <row r="1774" spans="6:9" x14ac:dyDescent="0.25">
      <c r="F1774" s="47">
        <v>2104.8414600000001</v>
      </c>
      <c r="G1774" s="47">
        <v>70.606470000000002</v>
      </c>
      <c r="H1774" s="47">
        <v>2104.8414600000001</v>
      </c>
      <c r="I1774" s="47">
        <v>-5.4049100000000001</v>
      </c>
    </row>
    <row r="1775" spans="6:9" x14ac:dyDescent="0.25">
      <c r="F1775" s="47">
        <v>2105.80573</v>
      </c>
      <c r="G1775" s="47">
        <v>70.615870000000001</v>
      </c>
      <c r="H1775" s="47">
        <v>2105.80573</v>
      </c>
      <c r="I1775" s="47">
        <v>-5.3991400000000001</v>
      </c>
    </row>
    <row r="1776" spans="6:9" x14ac:dyDescent="0.25">
      <c r="F1776" s="47">
        <v>2106.7700100000002</v>
      </c>
      <c r="G1776" s="47">
        <v>70.624210000000005</v>
      </c>
      <c r="H1776" s="47">
        <v>2106.7700100000002</v>
      </c>
      <c r="I1776" s="47">
        <v>-5.3933400000000002</v>
      </c>
    </row>
    <row r="1777" spans="6:9" x14ac:dyDescent="0.25">
      <c r="F1777" s="47">
        <v>2107.7342899999999</v>
      </c>
      <c r="G1777" s="47">
        <v>70.627809999999997</v>
      </c>
      <c r="H1777" s="47">
        <v>2107.7342899999999</v>
      </c>
      <c r="I1777" s="47">
        <v>-5.3882700000000003</v>
      </c>
    </row>
    <row r="1778" spans="6:9" x14ac:dyDescent="0.25">
      <c r="F1778" s="47">
        <v>2108.6985599999998</v>
      </c>
      <c r="G1778" s="47">
        <v>70.62424</v>
      </c>
      <c r="H1778" s="47">
        <v>2108.6985599999998</v>
      </c>
      <c r="I1778" s="47">
        <v>-5.3831300000000004</v>
      </c>
    </row>
    <row r="1779" spans="6:9" x14ac:dyDescent="0.25">
      <c r="F1779" s="47">
        <v>2109.66284</v>
      </c>
      <c r="G1779" s="47">
        <v>70.612610000000004</v>
      </c>
      <c r="H1779" s="47">
        <v>2109.66284</v>
      </c>
      <c r="I1779" s="47">
        <v>-5.3754299999999997</v>
      </c>
    </row>
    <row r="1780" spans="6:9" x14ac:dyDescent="0.25">
      <c r="F1780" s="47">
        <v>2110.6271200000001</v>
      </c>
      <c r="G1780" s="47">
        <v>70.593639999999994</v>
      </c>
      <c r="H1780" s="47">
        <v>2110.6271200000001</v>
      </c>
      <c r="I1780" s="47">
        <v>-5.3613600000000003</v>
      </c>
    </row>
    <row r="1781" spans="6:9" x14ac:dyDescent="0.25">
      <c r="F1781" s="47">
        <v>2111.59139</v>
      </c>
      <c r="G1781" s="47">
        <v>70.569490000000002</v>
      </c>
      <c r="H1781" s="47">
        <v>2111.59139</v>
      </c>
      <c r="I1781" s="47">
        <v>-5.3363100000000001</v>
      </c>
    </row>
    <row r="1782" spans="6:9" x14ac:dyDescent="0.25">
      <c r="F1782" s="47">
        <v>2112.5556700000002</v>
      </c>
      <c r="G1782" s="47">
        <v>70.543450000000007</v>
      </c>
      <c r="H1782" s="47">
        <v>2112.5556700000002</v>
      </c>
      <c r="I1782" s="47">
        <v>-5.2956500000000002</v>
      </c>
    </row>
    <row r="1783" spans="6:9" x14ac:dyDescent="0.25">
      <c r="F1783" s="47">
        <v>2113.5199499999999</v>
      </c>
      <c r="G1783" s="47">
        <v>70.51943</v>
      </c>
      <c r="H1783" s="47">
        <v>2113.5199499999999</v>
      </c>
      <c r="I1783" s="47">
        <v>-5.2354900000000004</v>
      </c>
    </row>
    <row r="1784" spans="6:9" x14ac:dyDescent="0.25">
      <c r="F1784" s="47">
        <v>2114.4842199999998</v>
      </c>
      <c r="G1784" s="47">
        <v>70.501289999999997</v>
      </c>
      <c r="H1784" s="47">
        <v>2114.4842199999998</v>
      </c>
      <c r="I1784" s="47">
        <v>-5.1532799999999996</v>
      </c>
    </row>
    <row r="1785" spans="6:9" x14ac:dyDescent="0.25">
      <c r="F1785" s="47">
        <v>2115.4485</v>
      </c>
      <c r="G1785" s="47">
        <v>70.491919999999993</v>
      </c>
      <c r="H1785" s="47">
        <v>2115.4485</v>
      </c>
      <c r="I1785" s="47">
        <v>-5.0480200000000002</v>
      </c>
    </row>
    <row r="1786" spans="6:9" x14ac:dyDescent="0.25">
      <c r="F1786" s="47">
        <v>2116.4127800000001</v>
      </c>
      <c r="G1786" s="47">
        <v>70.492450000000005</v>
      </c>
      <c r="H1786" s="47">
        <v>2116.4127800000001</v>
      </c>
      <c r="I1786" s="47">
        <v>-4.9199900000000003</v>
      </c>
    </row>
    <row r="1787" spans="6:9" x14ac:dyDescent="0.25">
      <c r="F1787" s="47">
        <v>2117.3770500000001</v>
      </c>
      <c r="G1787" s="47">
        <v>70.501649999999998</v>
      </c>
      <c r="H1787" s="47">
        <v>2117.3770500000001</v>
      </c>
      <c r="I1787" s="47">
        <v>-4.7701700000000002</v>
      </c>
    </row>
    <row r="1788" spans="6:9" x14ac:dyDescent="0.25">
      <c r="F1788" s="47">
        <v>2118.3413300000002</v>
      </c>
      <c r="G1788" s="47">
        <v>70.516080000000002</v>
      </c>
      <c r="H1788" s="47">
        <v>2118.3413300000002</v>
      </c>
      <c r="I1788" s="47">
        <v>-4.59971</v>
      </c>
    </row>
    <row r="1789" spans="6:9" x14ac:dyDescent="0.25">
      <c r="F1789" s="47">
        <v>2119.3056099999999</v>
      </c>
      <c r="G1789" s="47">
        <v>70.530929999999998</v>
      </c>
      <c r="H1789" s="47">
        <v>2119.3056099999999</v>
      </c>
      <c r="I1789" s="47">
        <v>-4.4098499999999996</v>
      </c>
    </row>
    <row r="1790" spans="6:9" x14ac:dyDescent="0.25">
      <c r="F1790" s="47">
        <v>2120.26989</v>
      </c>
      <c r="G1790" s="47">
        <v>70.541470000000004</v>
      </c>
      <c r="H1790" s="47">
        <v>2120.26989</v>
      </c>
      <c r="I1790" s="47">
        <v>-4.2023099999999998</v>
      </c>
    </row>
    <row r="1791" spans="6:9" x14ac:dyDescent="0.25">
      <c r="F1791" s="47">
        <v>2121.23416</v>
      </c>
      <c r="G1791" s="47">
        <v>70.544499999999999</v>
      </c>
      <c r="H1791" s="47">
        <v>2121.23416</v>
      </c>
      <c r="I1791" s="47">
        <v>-3.9801199999999999</v>
      </c>
    </row>
    <row r="1792" spans="6:9" x14ac:dyDescent="0.25">
      <c r="F1792" s="47">
        <v>2122.1984400000001</v>
      </c>
      <c r="G1792" s="47">
        <v>70.539240000000007</v>
      </c>
      <c r="H1792" s="47">
        <v>2122.1984400000001</v>
      </c>
      <c r="I1792" s="47">
        <v>-3.7482000000000002</v>
      </c>
    </row>
    <row r="1793" spans="6:9" x14ac:dyDescent="0.25">
      <c r="F1793" s="47">
        <v>2123.1627199999998</v>
      </c>
      <c r="G1793" s="47">
        <v>70.527370000000005</v>
      </c>
      <c r="H1793" s="47">
        <v>2123.1627199999998</v>
      </c>
      <c r="I1793" s="47">
        <v>-3.5133299999999998</v>
      </c>
    </row>
    <row r="1794" spans="6:9" x14ac:dyDescent="0.25">
      <c r="F1794" s="47">
        <v>2124.1269900000002</v>
      </c>
      <c r="G1794" s="47">
        <v>70.512110000000007</v>
      </c>
      <c r="H1794" s="47">
        <v>2124.1269900000002</v>
      </c>
      <c r="I1794" s="47">
        <v>-3.2831399999999999</v>
      </c>
    </row>
    <row r="1795" spans="6:9" x14ac:dyDescent="0.25">
      <c r="F1795" s="47">
        <v>2125.0912699999999</v>
      </c>
      <c r="G1795" s="47">
        <v>70.497129999999999</v>
      </c>
      <c r="H1795" s="47">
        <v>2125.0912699999999</v>
      </c>
      <c r="I1795" s="47">
        <v>-3.0644999999999998</v>
      </c>
    </row>
    <row r="1796" spans="6:9" x14ac:dyDescent="0.25">
      <c r="F1796" s="47">
        <v>2126.05555</v>
      </c>
      <c r="G1796" s="47">
        <v>70.48545</v>
      </c>
      <c r="H1796" s="47">
        <v>2126.05555</v>
      </c>
      <c r="I1796" s="47">
        <v>-2.8617300000000001</v>
      </c>
    </row>
    <row r="1797" spans="6:9" x14ac:dyDescent="0.25">
      <c r="F1797" s="47">
        <v>2127.01982</v>
      </c>
      <c r="G1797" s="47">
        <v>70.478920000000002</v>
      </c>
      <c r="H1797" s="47">
        <v>2127.01982</v>
      </c>
      <c r="I1797" s="47">
        <v>-2.6753200000000001</v>
      </c>
    </row>
    <row r="1798" spans="6:9" x14ac:dyDescent="0.25">
      <c r="F1798" s="47">
        <v>2127.9841000000001</v>
      </c>
      <c r="G1798" s="47">
        <v>70.478179999999995</v>
      </c>
      <c r="H1798" s="47">
        <v>2127.9841000000001</v>
      </c>
      <c r="I1798" s="47">
        <v>-2.5019200000000001</v>
      </c>
    </row>
    <row r="1799" spans="6:9" x14ac:dyDescent="0.25">
      <c r="F1799" s="47">
        <v>2128.9483799999998</v>
      </c>
      <c r="G1799" s="47">
        <v>70.482879999999994</v>
      </c>
      <c r="H1799" s="47">
        <v>2128.9483799999998</v>
      </c>
      <c r="I1799" s="47">
        <v>-2.3354599999999999</v>
      </c>
    </row>
    <row r="1800" spans="6:9" x14ac:dyDescent="0.25">
      <c r="F1800" s="47">
        <v>2129.9126500000002</v>
      </c>
      <c r="G1800" s="47">
        <v>70.492000000000004</v>
      </c>
      <c r="H1800" s="47">
        <v>2129.9126500000002</v>
      </c>
      <c r="I1800" s="47">
        <v>-2.1692</v>
      </c>
    </row>
    <row r="1801" spans="6:9" x14ac:dyDescent="0.25">
      <c r="F1801" s="47">
        <v>2130.8769299999999</v>
      </c>
      <c r="G1801" s="47">
        <v>70.504130000000004</v>
      </c>
      <c r="H1801" s="47">
        <v>2130.8769299999999</v>
      </c>
      <c r="I1801" s="47">
        <v>-1.9978400000000001</v>
      </c>
    </row>
    <row r="1802" spans="6:9" x14ac:dyDescent="0.25">
      <c r="F1802" s="47">
        <v>2131.84121</v>
      </c>
      <c r="G1802" s="47">
        <v>70.517769999999999</v>
      </c>
      <c r="H1802" s="47">
        <v>2131.84121</v>
      </c>
      <c r="I1802" s="47">
        <v>-1.8190299999999999</v>
      </c>
    </row>
    <row r="1803" spans="6:9" x14ac:dyDescent="0.25">
      <c r="F1803" s="47">
        <v>2132.80548</v>
      </c>
      <c r="G1803" s="47">
        <v>70.531369999999995</v>
      </c>
      <c r="H1803" s="47">
        <v>2132.80548</v>
      </c>
      <c r="I1803" s="47">
        <v>-1.63364</v>
      </c>
    </row>
    <row r="1804" spans="6:9" x14ac:dyDescent="0.25">
      <c r="F1804" s="47">
        <v>2133.7697600000001</v>
      </c>
      <c r="G1804" s="47">
        <v>70.543300000000002</v>
      </c>
      <c r="H1804" s="47">
        <v>2133.7697600000001</v>
      </c>
      <c r="I1804" s="47">
        <v>-1.4449700000000001</v>
      </c>
    </row>
    <row r="1805" spans="6:9" x14ac:dyDescent="0.25">
      <c r="F1805" s="47">
        <v>2134.7340399999998</v>
      </c>
      <c r="G1805" s="47">
        <v>70.55171</v>
      </c>
      <c r="H1805" s="47">
        <v>2134.7340399999998</v>
      </c>
      <c r="I1805" s="47">
        <v>-1.25726</v>
      </c>
    </row>
    <row r="1806" spans="6:9" x14ac:dyDescent="0.25">
      <c r="F1806" s="47">
        <v>2135.69832</v>
      </c>
      <c r="G1806" s="47">
        <v>70.554689999999994</v>
      </c>
      <c r="H1806" s="47">
        <v>2135.69832</v>
      </c>
      <c r="I1806" s="47">
        <v>-1.07426</v>
      </c>
    </row>
    <row r="1807" spans="6:9" x14ac:dyDescent="0.25">
      <c r="F1807" s="47">
        <v>2136.6625899999999</v>
      </c>
      <c r="G1807" s="47">
        <v>70.550799999999995</v>
      </c>
      <c r="H1807" s="47">
        <v>2136.6625899999999</v>
      </c>
      <c r="I1807" s="47">
        <v>-0.89834000000000003</v>
      </c>
    </row>
    <row r="1808" spans="6:9" x14ac:dyDescent="0.25">
      <c r="F1808" s="47">
        <v>2137.6268700000001</v>
      </c>
      <c r="G1808" s="47">
        <v>70.539900000000003</v>
      </c>
      <c r="H1808" s="47">
        <v>2137.6268700000001</v>
      </c>
      <c r="I1808" s="47">
        <v>-0.73033000000000003</v>
      </c>
    </row>
    <row r="1809" spans="6:9" x14ac:dyDescent="0.25">
      <c r="F1809" s="47">
        <v>2138.59114</v>
      </c>
      <c r="G1809" s="47">
        <v>70.523780000000002</v>
      </c>
      <c r="H1809" s="47">
        <v>2138.59114</v>
      </c>
      <c r="I1809" s="47">
        <v>-0.57006999999999997</v>
      </c>
    </row>
    <row r="1810" spans="6:9" x14ac:dyDescent="0.25">
      <c r="F1810" s="47">
        <v>2139.5554200000001</v>
      </c>
      <c r="G1810" s="47">
        <v>70.505930000000006</v>
      </c>
      <c r="H1810" s="47">
        <v>2139.5554200000001</v>
      </c>
      <c r="I1810" s="47">
        <v>-0.41705999999999999</v>
      </c>
    </row>
    <row r="1811" spans="6:9" x14ac:dyDescent="0.25">
      <c r="F1811" s="47">
        <v>2140.5196999999998</v>
      </c>
      <c r="G1811" s="47">
        <v>70.490340000000003</v>
      </c>
      <c r="H1811" s="47">
        <v>2140.5196999999998</v>
      </c>
      <c r="I1811" s="47">
        <v>-0.27106999999999998</v>
      </c>
    </row>
    <row r="1812" spans="6:9" x14ac:dyDescent="0.25">
      <c r="F1812" s="47">
        <v>2141.48398</v>
      </c>
      <c r="G1812" s="47">
        <v>70.479619999999997</v>
      </c>
      <c r="H1812" s="47">
        <v>2141.48398</v>
      </c>
      <c r="I1812" s="47">
        <v>-0.13211000000000001</v>
      </c>
    </row>
    <row r="1813" spans="6:9" x14ac:dyDescent="0.25">
      <c r="F1813" s="47">
        <v>2142.4482499999999</v>
      </c>
      <c r="G1813" s="47">
        <v>70.473619999999997</v>
      </c>
      <c r="H1813" s="47">
        <v>2142.4482499999999</v>
      </c>
      <c r="I1813" s="47">
        <v>0</v>
      </c>
    </row>
    <row r="1814" spans="6:9" x14ac:dyDescent="0.25">
      <c r="F1814" s="47">
        <v>2143.4125300000001</v>
      </c>
      <c r="G1814" s="47">
        <v>70.469250000000002</v>
      </c>
      <c r="H1814" s="47">
        <v>2143.4125300000001</v>
      </c>
      <c r="I1814" s="47">
        <v>0.10648000000000001</v>
      </c>
    </row>
    <row r="1815" spans="6:9" x14ac:dyDescent="0.25">
      <c r="F1815" s="47">
        <v>2144.3768100000002</v>
      </c>
      <c r="G1815" s="47">
        <v>70.4619</v>
      </c>
      <c r="H1815" s="47">
        <v>2144.3768100000002</v>
      </c>
      <c r="I1815" s="47">
        <v>0.20946000000000001</v>
      </c>
    </row>
    <row r="1816" spans="6:9" x14ac:dyDescent="0.25">
      <c r="F1816" s="47">
        <v>2145.3410800000001</v>
      </c>
      <c r="G1816" s="47">
        <v>70.447640000000007</v>
      </c>
      <c r="H1816" s="47">
        <v>2145.3410800000001</v>
      </c>
      <c r="I1816" s="47">
        <v>0.31236999999999998</v>
      </c>
    </row>
    <row r="1817" spans="6:9" x14ac:dyDescent="0.25">
      <c r="F1817" s="47">
        <v>2146.3053599999998</v>
      </c>
      <c r="G1817" s="47">
        <v>70.425160000000005</v>
      </c>
      <c r="H1817" s="47">
        <v>2146.3053599999998</v>
      </c>
      <c r="I1817" s="47">
        <v>0.41871999999999998</v>
      </c>
    </row>
    <row r="1818" spans="6:9" x14ac:dyDescent="0.25">
      <c r="F1818" s="47">
        <v>2147.26964</v>
      </c>
      <c r="G1818" s="47">
        <v>70.396410000000003</v>
      </c>
      <c r="H1818" s="47">
        <v>2147.26964</v>
      </c>
      <c r="I1818" s="47">
        <v>0.53069999999999995</v>
      </c>
    </row>
    <row r="1819" spans="6:9" x14ac:dyDescent="0.25">
      <c r="F1819" s="47">
        <v>2148.2339099999999</v>
      </c>
      <c r="G1819" s="47">
        <v>70.365650000000002</v>
      </c>
      <c r="H1819" s="47">
        <v>2148.2339099999999</v>
      </c>
      <c r="I1819" s="47">
        <v>0.64807999999999999</v>
      </c>
    </row>
    <row r="1820" spans="6:9" x14ac:dyDescent="0.25">
      <c r="F1820" s="47">
        <v>2149.1981900000001</v>
      </c>
      <c r="G1820" s="47">
        <v>70.337479999999999</v>
      </c>
      <c r="H1820" s="47">
        <v>2149.1981900000001</v>
      </c>
      <c r="I1820" s="47">
        <v>0.76793</v>
      </c>
    </row>
    <row r="1821" spans="6:9" x14ac:dyDescent="0.25">
      <c r="F1821" s="47">
        <v>2150.1624700000002</v>
      </c>
      <c r="G1821" s="47">
        <v>70.315110000000004</v>
      </c>
      <c r="H1821" s="47">
        <v>2150.1624700000002</v>
      </c>
      <c r="I1821" s="47">
        <v>0.88556999999999997</v>
      </c>
    </row>
    <row r="1822" spans="6:9" x14ac:dyDescent="0.25">
      <c r="F1822" s="47">
        <v>2151.1267400000002</v>
      </c>
      <c r="G1822" s="47">
        <v>70.299520000000001</v>
      </c>
      <c r="H1822" s="47">
        <v>2151.1267400000002</v>
      </c>
      <c r="I1822" s="47">
        <v>0.99633000000000005</v>
      </c>
    </row>
    <row r="1823" spans="6:9" x14ac:dyDescent="0.25">
      <c r="F1823" s="47">
        <v>2152.0910199999998</v>
      </c>
      <c r="G1823" s="47">
        <v>70.289760000000001</v>
      </c>
      <c r="H1823" s="47">
        <v>2152.0910199999998</v>
      </c>
      <c r="I1823" s="47">
        <v>1.09721</v>
      </c>
    </row>
    <row r="1824" spans="6:9" x14ac:dyDescent="0.25">
      <c r="F1824" s="47">
        <v>2153.0553</v>
      </c>
      <c r="G1824" s="47">
        <v>70.284000000000006</v>
      </c>
      <c r="H1824" s="47">
        <v>2153.0553</v>
      </c>
      <c r="I1824" s="47">
        <v>1.1877899999999999</v>
      </c>
    </row>
    <row r="1825" spans="6:9" x14ac:dyDescent="0.25">
      <c r="F1825" s="47">
        <v>2154.0195699999999</v>
      </c>
      <c r="G1825" s="47">
        <v>70.280360000000002</v>
      </c>
      <c r="H1825" s="47">
        <v>2154.0195699999999</v>
      </c>
      <c r="I1825" s="47">
        <v>1.2700499999999999</v>
      </c>
    </row>
    <row r="1826" spans="6:9" x14ac:dyDescent="0.25">
      <c r="F1826" s="47">
        <v>2154.9838500000001</v>
      </c>
      <c r="G1826" s="47">
        <v>70.277299999999997</v>
      </c>
      <c r="H1826" s="47">
        <v>2154.9838500000001</v>
      </c>
      <c r="I1826" s="47">
        <v>1.3473599999999999</v>
      </c>
    </row>
    <row r="1827" spans="6:9" x14ac:dyDescent="0.25">
      <c r="F1827" s="47">
        <v>2155.9481300000002</v>
      </c>
      <c r="G1827" s="47">
        <v>70.27337</v>
      </c>
      <c r="H1827" s="47">
        <v>2155.9481300000002</v>
      </c>
      <c r="I1827" s="47">
        <v>1.4233499999999999</v>
      </c>
    </row>
    <row r="1828" spans="6:9" x14ac:dyDescent="0.25">
      <c r="F1828" s="47">
        <v>2156.9124099999999</v>
      </c>
      <c r="G1828" s="47">
        <v>70.266970000000001</v>
      </c>
      <c r="H1828" s="47">
        <v>2156.9124099999999</v>
      </c>
      <c r="I1828" s="47">
        <v>1.5011399999999999</v>
      </c>
    </row>
    <row r="1829" spans="6:9" x14ac:dyDescent="0.25">
      <c r="F1829" s="47">
        <v>2157.8766799999999</v>
      </c>
      <c r="G1829" s="47">
        <v>70.256500000000003</v>
      </c>
      <c r="H1829" s="47">
        <v>2157.8766799999999</v>
      </c>
      <c r="I1829" s="47">
        <v>1.5829800000000001</v>
      </c>
    </row>
    <row r="1830" spans="6:9" x14ac:dyDescent="0.25">
      <c r="F1830" s="47">
        <v>2158.84096</v>
      </c>
      <c r="G1830" s="47">
        <v>70.24118</v>
      </c>
      <c r="H1830" s="47">
        <v>2158.84096</v>
      </c>
      <c r="I1830" s="47">
        <v>1.6701999999999999</v>
      </c>
    </row>
    <row r="1831" spans="6:9" x14ac:dyDescent="0.25">
      <c r="F1831" s="47">
        <v>2159.8052400000001</v>
      </c>
      <c r="G1831" s="47">
        <v>70.221999999999994</v>
      </c>
      <c r="H1831" s="47">
        <v>2159.8052400000001</v>
      </c>
      <c r="I1831" s="47">
        <v>1.76312</v>
      </c>
    </row>
    <row r="1832" spans="6:9" x14ac:dyDescent="0.25">
      <c r="F1832" s="47">
        <v>2160.7695100000001</v>
      </c>
      <c r="G1832" s="47">
        <v>70.202169999999995</v>
      </c>
      <c r="H1832" s="47">
        <v>2160.7695100000001</v>
      </c>
      <c r="I1832" s="47">
        <v>1.86087</v>
      </c>
    </row>
    <row r="1833" spans="6:9" x14ac:dyDescent="0.25">
      <c r="F1833" s="47">
        <v>2161.7337900000002</v>
      </c>
      <c r="G1833" s="47">
        <v>70.186490000000006</v>
      </c>
      <c r="H1833" s="47">
        <v>2161.7337900000002</v>
      </c>
      <c r="I1833" s="47">
        <v>1.9613</v>
      </c>
    </row>
    <row r="1834" spans="6:9" x14ac:dyDescent="0.25">
      <c r="F1834" s="47">
        <v>2162.6980699999999</v>
      </c>
      <c r="G1834" s="47">
        <v>70.179609999999997</v>
      </c>
      <c r="H1834" s="47">
        <v>2162.6980699999999</v>
      </c>
      <c r="I1834" s="47">
        <v>2.06115</v>
      </c>
    </row>
    <row r="1835" spans="6:9" x14ac:dyDescent="0.25">
      <c r="F1835" s="47">
        <v>2163.6623399999999</v>
      </c>
      <c r="G1835" s="47">
        <v>70.183949999999996</v>
      </c>
      <c r="H1835" s="47">
        <v>2163.6623399999999</v>
      </c>
      <c r="I1835" s="47">
        <v>2.1564800000000002</v>
      </c>
    </row>
    <row r="1836" spans="6:9" x14ac:dyDescent="0.25">
      <c r="F1836" s="47">
        <v>2164.62662</v>
      </c>
      <c r="G1836" s="47">
        <v>70.198400000000007</v>
      </c>
      <c r="H1836" s="47">
        <v>2164.62662</v>
      </c>
      <c r="I1836" s="47">
        <v>2.2435200000000002</v>
      </c>
    </row>
    <row r="1837" spans="6:9" x14ac:dyDescent="0.25">
      <c r="F1837" s="47">
        <v>2165.5909000000001</v>
      </c>
      <c r="G1837" s="47">
        <v>70.218459999999993</v>
      </c>
      <c r="H1837" s="47">
        <v>2165.5909000000001</v>
      </c>
      <c r="I1837" s="47">
        <v>2.3196699999999999</v>
      </c>
    </row>
    <row r="1838" spans="6:9" x14ac:dyDescent="0.25">
      <c r="F1838" s="47">
        <v>2166.5551700000001</v>
      </c>
      <c r="G1838" s="47">
        <v>70.237979999999993</v>
      </c>
      <c r="H1838" s="47">
        <v>2166.5551700000001</v>
      </c>
      <c r="I1838" s="47">
        <v>2.38435</v>
      </c>
    </row>
    <row r="1839" spans="6:9" x14ac:dyDescent="0.25">
      <c r="F1839" s="47">
        <v>2167.5194499999998</v>
      </c>
      <c r="G1839" s="47">
        <v>70.251549999999995</v>
      </c>
      <c r="H1839" s="47">
        <v>2167.5194499999998</v>
      </c>
      <c r="I1839" s="47">
        <v>2.43946</v>
      </c>
    </row>
    <row r="1840" spans="6:9" x14ac:dyDescent="0.25">
      <c r="F1840" s="47">
        <v>2168.4837299999999</v>
      </c>
      <c r="G1840" s="47">
        <v>70.256479999999996</v>
      </c>
      <c r="H1840" s="47">
        <v>2168.4837299999999</v>
      </c>
      <c r="I1840" s="47">
        <v>2.48916</v>
      </c>
    </row>
    <row r="1841" spans="6:9" x14ac:dyDescent="0.25">
      <c r="F1841" s="47">
        <v>2169.4479999999999</v>
      </c>
      <c r="G1841" s="47">
        <v>70.253259999999997</v>
      </c>
      <c r="H1841" s="47">
        <v>2169.4479999999999</v>
      </c>
      <c r="I1841" s="47">
        <v>2.53884</v>
      </c>
    </row>
    <row r="1842" spans="6:9" x14ac:dyDescent="0.25">
      <c r="F1842" s="47">
        <v>2170.41228</v>
      </c>
      <c r="G1842" s="47">
        <v>70.244739999999993</v>
      </c>
      <c r="H1842" s="47">
        <v>2170.41228</v>
      </c>
      <c r="I1842" s="47">
        <v>2.5935600000000001</v>
      </c>
    </row>
    <row r="1843" spans="6:9" x14ac:dyDescent="0.25">
      <c r="F1843" s="47">
        <v>2171.3765600000002</v>
      </c>
      <c r="G1843" s="47">
        <v>70.234359999999995</v>
      </c>
      <c r="H1843" s="47">
        <v>2171.3765600000002</v>
      </c>
      <c r="I1843" s="47">
        <v>2.6564999999999999</v>
      </c>
    </row>
    <row r="1844" spans="6:9" x14ac:dyDescent="0.25">
      <c r="F1844" s="47">
        <v>2172.3408399999998</v>
      </c>
      <c r="G1844" s="47">
        <v>70.224779999999996</v>
      </c>
      <c r="H1844" s="47">
        <v>2172.3408399999998</v>
      </c>
      <c r="I1844" s="47">
        <v>2.7278899999999999</v>
      </c>
    </row>
    <row r="1845" spans="6:9" x14ac:dyDescent="0.25">
      <c r="F1845" s="47">
        <v>2173.3051099999998</v>
      </c>
      <c r="G1845" s="47">
        <v>70.217290000000006</v>
      </c>
      <c r="H1845" s="47">
        <v>2173.3051099999998</v>
      </c>
      <c r="I1845" s="47">
        <v>2.80497</v>
      </c>
    </row>
    <row r="1846" spans="6:9" x14ac:dyDescent="0.25">
      <c r="F1846" s="47">
        <v>2174.2693899999999</v>
      </c>
      <c r="G1846" s="47">
        <v>70.212239999999994</v>
      </c>
      <c r="H1846" s="47">
        <v>2174.2693899999999</v>
      </c>
      <c r="I1846" s="47">
        <v>2.8830399999999998</v>
      </c>
    </row>
    <row r="1847" spans="6:9" x14ac:dyDescent="0.25">
      <c r="F1847" s="47">
        <v>2175.2336700000001</v>
      </c>
      <c r="G1847" s="47">
        <v>70.209890000000001</v>
      </c>
      <c r="H1847" s="47">
        <v>2175.2336700000001</v>
      </c>
      <c r="I1847" s="47">
        <v>2.9570500000000002</v>
      </c>
    </row>
    <row r="1848" spans="6:9" x14ac:dyDescent="0.25">
      <c r="F1848" s="47">
        <v>2176.19794</v>
      </c>
      <c r="G1848" s="47">
        <v>70.210909999999998</v>
      </c>
      <c r="H1848" s="47">
        <v>2176.19794</v>
      </c>
      <c r="I1848" s="47">
        <v>3.0230800000000002</v>
      </c>
    </row>
    <row r="1849" spans="6:9" x14ac:dyDescent="0.25">
      <c r="F1849" s="47">
        <v>2177.1622200000002</v>
      </c>
      <c r="G1849" s="47">
        <v>70.216149999999999</v>
      </c>
      <c r="H1849" s="47">
        <v>2177.1622200000002</v>
      </c>
      <c r="I1849" s="47">
        <v>3.0790999999999999</v>
      </c>
    </row>
    <row r="1850" spans="6:9" x14ac:dyDescent="0.25">
      <c r="F1850" s="47">
        <v>2178.1264999999999</v>
      </c>
      <c r="G1850" s="47">
        <v>70.225840000000005</v>
      </c>
      <c r="H1850" s="47">
        <v>2178.1264999999999</v>
      </c>
      <c r="I1850" s="47">
        <v>3.1248100000000001</v>
      </c>
    </row>
    <row r="1851" spans="6:9" x14ac:dyDescent="0.25">
      <c r="F1851" s="47">
        <v>2179.0907699999998</v>
      </c>
      <c r="G1851" s="47">
        <v>70.238630000000001</v>
      </c>
      <c r="H1851" s="47">
        <v>2179.0907699999998</v>
      </c>
      <c r="I1851" s="47">
        <v>3.1606999999999998</v>
      </c>
    </row>
    <row r="1852" spans="6:9" x14ac:dyDescent="0.25">
      <c r="F1852" s="47">
        <v>2180.0550499999999</v>
      </c>
      <c r="G1852" s="47">
        <v>70.251390000000001</v>
      </c>
      <c r="H1852" s="47">
        <v>2180.0550499999999</v>
      </c>
      <c r="I1852" s="47">
        <v>3.1870599999999998</v>
      </c>
    </row>
    <row r="1853" spans="6:9" x14ac:dyDescent="0.25">
      <c r="F1853" s="47">
        <v>2181.0193300000001</v>
      </c>
      <c r="G1853" s="47">
        <v>70.259910000000005</v>
      </c>
      <c r="H1853" s="47">
        <v>2181.0193300000001</v>
      </c>
      <c r="I1853" s="47">
        <v>3.2035399999999998</v>
      </c>
    </row>
    <row r="1854" spans="6:9" x14ac:dyDescent="0.25">
      <c r="F1854" s="47">
        <v>2181.9836</v>
      </c>
      <c r="G1854" s="47">
        <v>70.260369999999995</v>
      </c>
      <c r="H1854" s="47">
        <v>2181.9836</v>
      </c>
      <c r="I1854" s="47">
        <v>3.2096900000000002</v>
      </c>
    </row>
    <row r="1855" spans="6:9" x14ac:dyDescent="0.25">
      <c r="F1855" s="47">
        <v>2182.9478800000002</v>
      </c>
      <c r="G1855" s="47">
        <v>70.25085</v>
      </c>
      <c r="H1855" s="47">
        <v>2182.9478800000002</v>
      </c>
      <c r="I1855" s="47">
        <v>3.2059299999999999</v>
      </c>
    </row>
    <row r="1856" spans="6:9" x14ac:dyDescent="0.25">
      <c r="F1856" s="47">
        <v>2183.9121599999999</v>
      </c>
      <c r="G1856" s="47">
        <v>70.232150000000004</v>
      </c>
      <c r="H1856" s="47">
        <v>2183.9121599999999</v>
      </c>
      <c r="I1856" s="47">
        <v>3.19462</v>
      </c>
    </row>
    <row r="1857" spans="6:9" x14ac:dyDescent="0.25">
      <c r="F1857" s="47">
        <v>2184.8764299999998</v>
      </c>
      <c r="G1857" s="47">
        <v>70.207449999999994</v>
      </c>
      <c r="H1857" s="47">
        <v>2184.8764299999998</v>
      </c>
      <c r="I1857" s="47">
        <v>3.1803300000000001</v>
      </c>
    </row>
    <row r="1858" spans="6:9" x14ac:dyDescent="0.25">
      <c r="F1858" s="47">
        <v>2185.8407099999999</v>
      </c>
      <c r="G1858" s="47">
        <v>70.181169999999995</v>
      </c>
      <c r="H1858" s="47">
        <v>2185.8407099999999</v>
      </c>
      <c r="I1858" s="47">
        <v>3.1690999999999998</v>
      </c>
    </row>
    <row r="1859" spans="6:9" x14ac:dyDescent="0.25">
      <c r="F1859" s="47">
        <v>2186.8049900000001</v>
      </c>
      <c r="G1859" s="47">
        <v>70.157579999999996</v>
      </c>
      <c r="H1859" s="47">
        <v>2186.8049900000001</v>
      </c>
      <c r="I1859" s="47">
        <v>3.16689</v>
      </c>
    </row>
    <row r="1860" spans="6:9" x14ac:dyDescent="0.25">
      <c r="F1860" s="47">
        <v>2187.76926</v>
      </c>
      <c r="G1860" s="47">
        <v>70.139750000000006</v>
      </c>
      <c r="H1860" s="47">
        <v>2187.76926</v>
      </c>
      <c r="I1860" s="47">
        <v>3.1778499999999998</v>
      </c>
    </row>
    <row r="1861" spans="6:9" x14ac:dyDescent="0.25">
      <c r="F1861" s="47">
        <v>2188.7335400000002</v>
      </c>
      <c r="G1861" s="47">
        <v>70.129230000000007</v>
      </c>
      <c r="H1861" s="47">
        <v>2188.7335400000002</v>
      </c>
      <c r="I1861" s="47">
        <v>3.20289</v>
      </c>
    </row>
    <row r="1862" spans="6:9" x14ac:dyDescent="0.25">
      <c r="F1862" s="47">
        <v>2189.6978199999999</v>
      </c>
      <c r="G1862" s="47">
        <v>70.126159999999999</v>
      </c>
      <c r="H1862" s="47">
        <v>2189.6978199999999</v>
      </c>
      <c r="I1862" s="47">
        <v>3.2393900000000002</v>
      </c>
    </row>
    <row r="1863" spans="6:9" x14ac:dyDescent="0.25">
      <c r="F1863" s="47">
        <v>2190.6621</v>
      </c>
      <c r="G1863" s="47">
        <v>70.129589999999993</v>
      </c>
      <c r="H1863" s="47">
        <v>2190.6621</v>
      </c>
      <c r="I1863" s="47">
        <v>3.2819099999999999</v>
      </c>
    </row>
    <row r="1864" spans="6:9" x14ac:dyDescent="0.25">
      <c r="F1864" s="47">
        <v>2191.62637</v>
      </c>
      <c r="G1864" s="47">
        <v>70.13776</v>
      </c>
      <c r="H1864" s="47">
        <v>2191.62637</v>
      </c>
      <c r="I1864" s="47">
        <v>3.3239100000000001</v>
      </c>
    </row>
    <row r="1865" spans="6:9" x14ac:dyDescent="0.25">
      <c r="F1865" s="47">
        <v>2192.5906500000001</v>
      </c>
      <c r="G1865" s="47">
        <v>70.148520000000005</v>
      </c>
      <c r="H1865" s="47">
        <v>2192.5906500000001</v>
      </c>
      <c r="I1865" s="47">
        <v>3.35988</v>
      </c>
    </row>
    <row r="1866" spans="6:9" x14ac:dyDescent="0.25">
      <c r="F1866" s="47">
        <v>2193.55492</v>
      </c>
      <c r="G1866" s="47">
        <v>70.159739999999999</v>
      </c>
      <c r="H1866" s="47">
        <v>2193.55492</v>
      </c>
      <c r="I1866" s="47">
        <v>3.3870300000000002</v>
      </c>
    </row>
    <row r="1867" spans="6:9" x14ac:dyDescent="0.25">
      <c r="F1867" s="47">
        <v>2194.5192000000002</v>
      </c>
      <c r="G1867" s="47">
        <v>70.17</v>
      </c>
      <c r="H1867" s="47">
        <v>2194.5192000000002</v>
      </c>
      <c r="I1867" s="47">
        <v>3.4058199999999998</v>
      </c>
    </row>
    <row r="1868" spans="6:9" x14ac:dyDescent="0.25">
      <c r="F1868" s="47">
        <v>2195.4834799999999</v>
      </c>
      <c r="G1868" s="47">
        <v>70.178989999999999</v>
      </c>
      <c r="H1868" s="47">
        <v>2195.4834799999999</v>
      </c>
      <c r="I1868" s="47">
        <v>3.4191699999999998</v>
      </c>
    </row>
    <row r="1869" spans="6:9" x14ac:dyDescent="0.25">
      <c r="F1869" s="47">
        <v>2196.44776</v>
      </c>
      <c r="G1869" s="47">
        <v>70.187460000000002</v>
      </c>
      <c r="H1869" s="47">
        <v>2196.44776</v>
      </c>
      <c r="I1869" s="47">
        <v>3.4304800000000002</v>
      </c>
    </row>
    <row r="1870" spans="6:9" x14ac:dyDescent="0.25">
      <c r="F1870" s="47">
        <v>2197.41203</v>
      </c>
      <c r="G1870" s="47">
        <v>70.196600000000004</v>
      </c>
      <c r="H1870" s="47">
        <v>2197.41203</v>
      </c>
      <c r="I1870" s="47">
        <v>3.44177</v>
      </c>
    </row>
    <row r="1871" spans="6:9" x14ac:dyDescent="0.25">
      <c r="F1871" s="47">
        <v>2198.3763100000001</v>
      </c>
      <c r="G1871" s="47">
        <v>70.207030000000003</v>
      </c>
      <c r="H1871" s="47">
        <v>2198.3763100000001</v>
      </c>
      <c r="I1871" s="47">
        <v>3.4527299999999999</v>
      </c>
    </row>
    <row r="1872" spans="6:9" x14ac:dyDescent="0.25">
      <c r="F1872" s="47">
        <v>2199.3405899999998</v>
      </c>
      <c r="G1872" s="47">
        <v>70.218069999999997</v>
      </c>
      <c r="H1872" s="47">
        <v>2199.3405899999998</v>
      </c>
      <c r="I1872" s="47">
        <v>3.4611999999999998</v>
      </c>
    </row>
    <row r="1873" spans="6:9" x14ac:dyDescent="0.25">
      <c r="F1873" s="47">
        <v>2200.3048600000002</v>
      </c>
      <c r="G1873" s="47">
        <v>70.227670000000003</v>
      </c>
      <c r="H1873" s="47">
        <v>2200.3048600000002</v>
      </c>
      <c r="I1873" s="47">
        <v>3.4647899999999998</v>
      </c>
    </row>
    <row r="1874" spans="6:9" x14ac:dyDescent="0.25">
      <c r="F1874" s="47">
        <v>2201.2691399999999</v>
      </c>
      <c r="G1874" s="47">
        <v>70.233140000000006</v>
      </c>
      <c r="H1874" s="47">
        <v>2201.2691399999999</v>
      </c>
      <c r="I1874" s="47">
        <v>3.4625300000000001</v>
      </c>
    </row>
    <row r="1875" spans="6:9" x14ac:dyDescent="0.25">
      <c r="F1875" s="47">
        <v>2202.23342</v>
      </c>
      <c r="G1875" s="47">
        <v>70.232299999999995</v>
      </c>
      <c r="H1875" s="47">
        <v>2202.23342</v>
      </c>
      <c r="I1875" s="47">
        <v>3.4557199999999999</v>
      </c>
    </row>
    <row r="1876" spans="6:9" x14ac:dyDescent="0.25">
      <c r="F1876" s="47">
        <v>2203.19769</v>
      </c>
      <c r="G1876" s="47">
        <v>70.224509999999995</v>
      </c>
      <c r="H1876" s="47">
        <v>2203.19769</v>
      </c>
      <c r="I1876" s="47">
        <v>3.4475500000000001</v>
      </c>
    </row>
    <row r="1877" spans="6:9" x14ac:dyDescent="0.25">
      <c r="F1877" s="47">
        <v>2204.1619700000001</v>
      </c>
      <c r="G1877" s="47">
        <v>70.21114</v>
      </c>
      <c r="H1877" s="47">
        <v>2204.1619700000001</v>
      </c>
      <c r="I1877" s="47">
        <v>3.4417900000000001</v>
      </c>
    </row>
    <row r="1878" spans="6:9" x14ac:dyDescent="0.25">
      <c r="F1878" s="47">
        <v>2205.1262499999998</v>
      </c>
      <c r="G1878" s="47">
        <v>70.195139999999995</v>
      </c>
      <c r="H1878" s="47">
        <v>2205.1262499999998</v>
      </c>
      <c r="I1878" s="47">
        <v>3.4413999999999998</v>
      </c>
    </row>
    <row r="1879" spans="6:9" x14ac:dyDescent="0.25">
      <c r="F1879" s="47">
        <v>2206.0905200000002</v>
      </c>
      <c r="G1879" s="47">
        <v>70.180090000000007</v>
      </c>
      <c r="H1879" s="47">
        <v>2206.0905200000002</v>
      </c>
      <c r="I1879" s="47">
        <v>3.4476300000000002</v>
      </c>
    </row>
    <row r="1880" spans="6:9" x14ac:dyDescent="0.25">
      <c r="F1880" s="47">
        <v>2207.0547999999999</v>
      </c>
      <c r="G1880" s="47">
        <v>70.169120000000007</v>
      </c>
      <c r="H1880" s="47">
        <v>2207.0547999999999</v>
      </c>
      <c r="I1880" s="47">
        <v>3.4599000000000002</v>
      </c>
    </row>
    <row r="1881" spans="6:9" x14ac:dyDescent="0.25">
      <c r="F1881" s="47">
        <v>2208.01908</v>
      </c>
      <c r="G1881" s="47">
        <v>70.164050000000003</v>
      </c>
      <c r="H1881" s="47">
        <v>2208.01908</v>
      </c>
      <c r="I1881" s="47">
        <v>3.47627</v>
      </c>
    </row>
    <row r="1882" spans="6:9" x14ac:dyDescent="0.25">
      <c r="F1882" s="47">
        <v>2208.98335</v>
      </c>
      <c r="G1882" s="47">
        <v>70.165099999999995</v>
      </c>
      <c r="H1882" s="47">
        <v>2208.98335</v>
      </c>
      <c r="I1882" s="47">
        <v>3.49411</v>
      </c>
    </row>
    <row r="1883" spans="6:9" x14ac:dyDescent="0.25">
      <c r="F1883" s="47">
        <v>2209.9476300000001</v>
      </c>
      <c r="G1883" s="47">
        <v>70.171149999999997</v>
      </c>
      <c r="H1883" s="47">
        <v>2209.9476300000001</v>
      </c>
      <c r="I1883" s="47">
        <v>3.5106999999999999</v>
      </c>
    </row>
    <row r="1884" spans="6:9" x14ac:dyDescent="0.25">
      <c r="F1884" s="47">
        <v>2210.9119099999998</v>
      </c>
      <c r="G1884" s="47">
        <v>70.180269999999993</v>
      </c>
      <c r="H1884" s="47">
        <v>2210.9119099999998</v>
      </c>
      <c r="I1884" s="47">
        <v>3.5237500000000002</v>
      </c>
    </row>
    <row r="1885" spans="6:9" x14ac:dyDescent="0.25">
      <c r="F1885" s="47">
        <v>2211.87619</v>
      </c>
      <c r="G1885" s="47">
        <v>70.190309999999997</v>
      </c>
      <c r="H1885" s="47">
        <v>2211.87619</v>
      </c>
      <c r="I1885" s="47">
        <v>3.53186</v>
      </c>
    </row>
    <row r="1886" spans="6:9" x14ac:dyDescent="0.25">
      <c r="F1886" s="47">
        <v>2212.8404599999999</v>
      </c>
      <c r="G1886" s="47">
        <v>70.199380000000005</v>
      </c>
      <c r="H1886" s="47">
        <v>2212.8404599999999</v>
      </c>
      <c r="I1886" s="47">
        <v>3.5349200000000001</v>
      </c>
    </row>
    <row r="1887" spans="6:9" x14ac:dyDescent="0.25">
      <c r="F1887" s="47">
        <v>2213.80474</v>
      </c>
      <c r="G1887" s="47">
        <v>70.206040000000002</v>
      </c>
      <c r="H1887" s="47">
        <v>2213.80474</v>
      </c>
      <c r="I1887" s="47">
        <v>3.5342500000000001</v>
      </c>
    </row>
    <row r="1888" spans="6:9" x14ac:dyDescent="0.25">
      <c r="F1888" s="47">
        <v>2214.7690200000002</v>
      </c>
      <c r="G1888" s="47">
        <v>70.209360000000004</v>
      </c>
      <c r="H1888" s="47">
        <v>2214.7690200000002</v>
      </c>
      <c r="I1888" s="47">
        <v>3.53247</v>
      </c>
    </row>
    <row r="1889" spans="6:9" x14ac:dyDescent="0.25">
      <c r="F1889" s="47">
        <v>2215.7332900000001</v>
      </c>
      <c r="G1889" s="47">
        <v>70.208950000000002</v>
      </c>
      <c r="H1889" s="47">
        <v>2215.7332900000001</v>
      </c>
      <c r="I1889" s="47">
        <v>3.5327799999999998</v>
      </c>
    </row>
    <row r="1890" spans="6:9" x14ac:dyDescent="0.25">
      <c r="F1890" s="47">
        <v>2216.6975699999998</v>
      </c>
      <c r="G1890" s="47">
        <v>70.20496</v>
      </c>
      <c r="H1890" s="47">
        <v>2216.6975699999998</v>
      </c>
      <c r="I1890" s="47">
        <v>3.5378599999999998</v>
      </c>
    </row>
    <row r="1891" spans="6:9" x14ac:dyDescent="0.25">
      <c r="F1891" s="47">
        <v>2217.66185</v>
      </c>
      <c r="G1891" s="47">
        <v>70.197929999999999</v>
      </c>
      <c r="H1891" s="47">
        <v>2217.66185</v>
      </c>
      <c r="I1891" s="47">
        <v>3.5486499999999999</v>
      </c>
    </row>
    <row r="1892" spans="6:9" x14ac:dyDescent="0.25">
      <c r="F1892" s="47">
        <v>2218.6261199999999</v>
      </c>
      <c r="G1892" s="47">
        <v>70.188479999999998</v>
      </c>
      <c r="H1892" s="47">
        <v>2218.6261199999999</v>
      </c>
      <c r="I1892" s="47">
        <v>3.5635400000000002</v>
      </c>
    </row>
    <row r="1893" spans="6:9" x14ac:dyDescent="0.25">
      <c r="F1893" s="47">
        <v>2219.5904</v>
      </c>
      <c r="G1893" s="47">
        <v>70.176850000000002</v>
      </c>
      <c r="H1893" s="47">
        <v>2219.5904</v>
      </c>
      <c r="I1893" s="47">
        <v>3.5783200000000002</v>
      </c>
    </row>
    <row r="1894" spans="6:9" x14ac:dyDescent="0.25">
      <c r="F1894" s="47">
        <v>2220.5546800000002</v>
      </c>
      <c r="G1894" s="47">
        <v>70.162649999999999</v>
      </c>
      <c r="H1894" s="47">
        <v>2220.5546800000002</v>
      </c>
      <c r="I1894" s="47">
        <v>3.5873200000000001</v>
      </c>
    </row>
    <row r="1895" spans="6:9" x14ac:dyDescent="0.25">
      <c r="F1895" s="47">
        <v>2221.5189500000001</v>
      </c>
      <c r="G1895" s="47">
        <v>70.145150000000001</v>
      </c>
      <c r="H1895" s="47">
        <v>2221.5189500000001</v>
      </c>
      <c r="I1895" s="47">
        <v>3.58528</v>
      </c>
    </row>
    <row r="1896" spans="6:9" x14ac:dyDescent="0.25">
      <c r="F1896" s="47">
        <v>2222.4832299999998</v>
      </c>
      <c r="G1896" s="47">
        <v>70.124080000000006</v>
      </c>
      <c r="H1896" s="47">
        <v>2222.4832299999998</v>
      </c>
      <c r="I1896" s="47">
        <v>3.5694900000000001</v>
      </c>
    </row>
    <row r="1897" spans="6:9" x14ac:dyDescent="0.25">
      <c r="F1897" s="47">
        <v>2223.44751</v>
      </c>
      <c r="G1897" s="47">
        <v>70.100589999999997</v>
      </c>
      <c r="H1897" s="47">
        <v>2223.44751</v>
      </c>
      <c r="I1897" s="47">
        <v>3.54101</v>
      </c>
    </row>
    <row r="1898" spans="6:9" x14ac:dyDescent="0.25">
      <c r="F1898" s="47">
        <v>2224.4117799999999</v>
      </c>
      <c r="G1898" s="47">
        <v>70.077510000000004</v>
      </c>
      <c r="H1898" s="47">
        <v>2224.4117799999999</v>
      </c>
      <c r="I1898" s="47">
        <v>3.5046300000000001</v>
      </c>
    </row>
    <row r="1899" spans="6:9" x14ac:dyDescent="0.25">
      <c r="F1899" s="47">
        <v>2225.3760600000001</v>
      </c>
      <c r="G1899" s="47">
        <v>70.058620000000005</v>
      </c>
      <c r="H1899" s="47">
        <v>2225.3760600000001</v>
      </c>
      <c r="I1899" s="47">
        <v>3.4672900000000002</v>
      </c>
    </row>
    <row r="1900" spans="6:9" x14ac:dyDescent="0.25">
      <c r="F1900" s="47">
        <v>2226.3403400000002</v>
      </c>
      <c r="G1900" s="47">
        <v>70.047079999999994</v>
      </c>
      <c r="H1900" s="47">
        <v>2226.3403400000002</v>
      </c>
      <c r="I1900" s="47">
        <v>3.4358399999999998</v>
      </c>
    </row>
    <row r="1901" spans="6:9" x14ac:dyDescent="0.25">
      <c r="F1901" s="47">
        <v>2227.3046199999999</v>
      </c>
      <c r="G1901" s="47">
        <v>70.044150000000002</v>
      </c>
      <c r="H1901" s="47">
        <v>2227.3046199999999</v>
      </c>
      <c r="I1901" s="47">
        <v>3.4150499999999999</v>
      </c>
    </row>
    <row r="1902" spans="6:9" x14ac:dyDescent="0.25">
      <c r="F1902" s="47">
        <v>2228.2688899999998</v>
      </c>
      <c r="G1902" s="47">
        <v>70.048869999999994</v>
      </c>
      <c r="H1902" s="47">
        <v>2228.2688899999998</v>
      </c>
      <c r="I1902" s="47">
        <v>3.40673</v>
      </c>
    </row>
    <row r="1903" spans="6:9" x14ac:dyDescent="0.25">
      <c r="F1903" s="47">
        <v>2229.23317</v>
      </c>
      <c r="G1903" s="47">
        <v>70.059020000000004</v>
      </c>
      <c r="H1903" s="47">
        <v>2229.23317</v>
      </c>
      <c r="I1903" s="47">
        <v>3.4100899999999998</v>
      </c>
    </row>
    <row r="1904" spans="6:9" x14ac:dyDescent="0.25">
      <c r="F1904" s="47">
        <v>2230.1974399999999</v>
      </c>
      <c r="G1904" s="47">
        <v>70.072680000000005</v>
      </c>
      <c r="H1904" s="47">
        <v>2230.1974399999999</v>
      </c>
      <c r="I1904" s="47">
        <v>3.4228299999999998</v>
      </c>
    </row>
    <row r="1905" spans="6:9" x14ac:dyDescent="0.25">
      <c r="F1905" s="47">
        <v>2231.1617200000001</v>
      </c>
      <c r="G1905" s="47">
        <v>70.089079999999996</v>
      </c>
      <c r="H1905" s="47">
        <v>2231.1617200000001</v>
      </c>
      <c r="I1905" s="47">
        <v>3.4424000000000001</v>
      </c>
    </row>
    <row r="1906" spans="6:9" x14ac:dyDescent="0.25">
      <c r="F1906" s="47">
        <v>2232.1260000000002</v>
      </c>
      <c r="G1906" s="47">
        <v>70.108239999999995</v>
      </c>
      <c r="H1906" s="47">
        <v>2232.1260000000002</v>
      </c>
      <c r="I1906" s="47">
        <v>3.4666999999999999</v>
      </c>
    </row>
    <row r="1907" spans="6:9" x14ac:dyDescent="0.25">
      <c r="F1907" s="47">
        <v>2233.0902799999999</v>
      </c>
      <c r="G1907" s="47">
        <v>70.129530000000003</v>
      </c>
      <c r="H1907" s="47">
        <v>2233.0902799999999</v>
      </c>
      <c r="I1907" s="47">
        <v>3.4941300000000002</v>
      </c>
    </row>
    <row r="1908" spans="6:9" x14ac:dyDescent="0.25">
      <c r="F1908" s="47">
        <v>2234.0545499999998</v>
      </c>
      <c r="G1908" s="47">
        <v>70.150289999999998</v>
      </c>
      <c r="H1908" s="47">
        <v>2234.0545499999998</v>
      </c>
      <c r="I1908" s="47">
        <v>3.5231400000000002</v>
      </c>
    </row>
    <row r="1909" spans="6:9" x14ac:dyDescent="0.25">
      <c r="F1909" s="47">
        <v>2235.01883</v>
      </c>
      <c r="G1909" s="47">
        <v>70.16583</v>
      </c>
      <c r="H1909" s="47">
        <v>2235.01883</v>
      </c>
      <c r="I1909" s="47">
        <v>3.5517699999999999</v>
      </c>
    </row>
    <row r="1910" spans="6:9" x14ac:dyDescent="0.25">
      <c r="F1910" s="47">
        <v>2235.9831100000001</v>
      </c>
      <c r="G1910" s="47">
        <v>70.171030000000002</v>
      </c>
      <c r="H1910" s="47">
        <v>2235.9831100000001</v>
      </c>
      <c r="I1910" s="47">
        <v>3.5775100000000002</v>
      </c>
    </row>
    <row r="1911" spans="6:9" x14ac:dyDescent="0.25">
      <c r="F1911" s="47">
        <v>2236.9473800000001</v>
      </c>
      <c r="G1911" s="47">
        <v>70.162819999999996</v>
      </c>
      <c r="H1911" s="47">
        <v>2236.9473800000001</v>
      </c>
      <c r="I1911" s="47">
        <v>3.5977600000000001</v>
      </c>
    </row>
    <row r="1912" spans="6:9" x14ac:dyDescent="0.25">
      <c r="F1912" s="47">
        <v>2237.9116600000002</v>
      </c>
      <c r="G1912" s="47">
        <v>70.142120000000006</v>
      </c>
      <c r="H1912" s="47">
        <v>2237.9116600000002</v>
      </c>
      <c r="I1912" s="47">
        <v>3.6107200000000002</v>
      </c>
    </row>
    <row r="1913" spans="6:9" x14ac:dyDescent="0.25">
      <c r="F1913" s="47">
        <v>2238.8759399999999</v>
      </c>
      <c r="G1913" s="47">
        <v>70.114159999999998</v>
      </c>
      <c r="H1913" s="47">
        <v>2238.8759399999999</v>
      </c>
      <c r="I1913" s="47">
        <v>3.6163099999999999</v>
      </c>
    </row>
    <row r="1914" spans="6:9" x14ac:dyDescent="0.25">
      <c r="F1914" s="47">
        <v>2239.8402099999998</v>
      </c>
      <c r="G1914" s="47">
        <v>70.086799999999997</v>
      </c>
      <c r="H1914" s="47">
        <v>2239.8402099999998</v>
      </c>
      <c r="I1914" s="47">
        <v>3.6164800000000001</v>
      </c>
    </row>
    <row r="1915" spans="6:9" x14ac:dyDescent="0.25">
      <c r="F1915" s="47">
        <v>2240.80449</v>
      </c>
      <c r="G1915" s="47">
        <v>70.067750000000004</v>
      </c>
      <c r="H1915" s="47">
        <v>2240.80449</v>
      </c>
      <c r="I1915" s="47">
        <v>3.6145499999999999</v>
      </c>
    </row>
    <row r="1916" spans="6:9" x14ac:dyDescent="0.25">
      <c r="F1916" s="47">
        <v>2241.7687700000001</v>
      </c>
      <c r="G1916" s="47">
        <v>70.061700000000002</v>
      </c>
      <c r="H1916" s="47">
        <v>2241.7687700000001</v>
      </c>
      <c r="I1916" s="47">
        <v>3.6136200000000001</v>
      </c>
    </row>
    <row r="1917" spans="6:9" x14ac:dyDescent="0.25">
      <c r="F1917" s="47">
        <v>2242.7330400000001</v>
      </c>
      <c r="G1917" s="47">
        <v>70.068780000000004</v>
      </c>
      <c r="H1917" s="47">
        <v>2242.7330400000001</v>
      </c>
      <c r="I1917" s="47">
        <v>3.6148600000000002</v>
      </c>
    </row>
    <row r="1918" spans="6:9" x14ac:dyDescent="0.25">
      <c r="F1918" s="47">
        <v>2243.6973200000002</v>
      </c>
      <c r="G1918" s="47">
        <v>70.084630000000004</v>
      </c>
      <c r="H1918" s="47">
        <v>2243.6973200000002</v>
      </c>
      <c r="I1918" s="47">
        <v>3.6166399999999999</v>
      </c>
    </row>
    <row r="1919" spans="6:9" x14ac:dyDescent="0.25">
      <c r="F1919" s="47">
        <v>2244.6615999999999</v>
      </c>
      <c r="G1919" s="47">
        <v>70.102069999999998</v>
      </c>
      <c r="H1919" s="47">
        <v>2244.6615999999999</v>
      </c>
      <c r="I1919" s="47">
        <v>3.6151599999999999</v>
      </c>
    </row>
    <row r="1920" spans="6:9" x14ac:dyDescent="0.25">
      <c r="F1920" s="47">
        <v>2245.6258800000001</v>
      </c>
      <c r="G1920" s="47">
        <v>70.113690000000005</v>
      </c>
      <c r="H1920" s="47">
        <v>2245.6258800000001</v>
      </c>
      <c r="I1920" s="47">
        <v>3.6064099999999999</v>
      </c>
    </row>
    <row r="1921" spans="6:9" x14ac:dyDescent="0.25">
      <c r="F1921" s="47">
        <v>2246.59015</v>
      </c>
      <c r="G1921" s="47">
        <v>70.114260000000002</v>
      </c>
      <c r="H1921" s="47">
        <v>2246.59015</v>
      </c>
      <c r="I1921" s="47">
        <v>3.5884999999999998</v>
      </c>
    </row>
    <row r="1922" spans="6:9" x14ac:dyDescent="0.25">
      <c r="F1922" s="47">
        <v>2247.5544300000001</v>
      </c>
      <c r="G1922" s="47">
        <v>70.102369999999993</v>
      </c>
      <c r="H1922" s="47">
        <v>2247.5544300000001</v>
      </c>
      <c r="I1922" s="47">
        <v>3.5631599999999999</v>
      </c>
    </row>
    <row r="1923" spans="6:9" x14ac:dyDescent="0.25">
      <c r="F1923" s="47">
        <v>2248.5187099999998</v>
      </c>
      <c r="G1923" s="47">
        <v>70.080600000000004</v>
      </c>
      <c r="H1923" s="47">
        <v>2248.5187099999998</v>
      </c>
      <c r="I1923" s="47">
        <v>3.5354299999999999</v>
      </c>
    </row>
    <row r="1924" spans="6:9" x14ac:dyDescent="0.25">
      <c r="F1924" s="47">
        <v>2249.4829800000002</v>
      </c>
      <c r="G1924" s="47">
        <v>70.054379999999995</v>
      </c>
      <c r="H1924" s="47">
        <v>2249.4829800000002</v>
      </c>
      <c r="I1924" s="47">
        <v>3.5117400000000001</v>
      </c>
    </row>
    <row r="1925" spans="6:9" x14ac:dyDescent="0.25">
      <c r="F1925" s="47">
        <v>2250.4472599999999</v>
      </c>
      <c r="G1925" s="47">
        <v>70.029870000000003</v>
      </c>
      <c r="H1925" s="47">
        <v>2250.4472599999999</v>
      </c>
      <c r="I1925" s="47">
        <v>3.4971999999999999</v>
      </c>
    </row>
    <row r="1926" spans="6:9" x14ac:dyDescent="0.25">
      <c r="F1926" s="47">
        <v>2251.4115400000001</v>
      </c>
      <c r="G1926" s="47">
        <v>70.01182</v>
      </c>
      <c r="H1926" s="47">
        <v>2251.4115400000001</v>
      </c>
      <c r="I1926" s="47">
        <v>3.49335</v>
      </c>
    </row>
    <row r="1927" spans="6:9" x14ac:dyDescent="0.25">
      <c r="F1927" s="47">
        <v>2252.37581</v>
      </c>
      <c r="G1927" s="47">
        <v>70.002080000000007</v>
      </c>
      <c r="H1927" s="47">
        <v>2252.37581</v>
      </c>
      <c r="I1927" s="47">
        <v>3.4975700000000001</v>
      </c>
    </row>
    <row r="1928" spans="6:9" x14ac:dyDescent="0.25">
      <c r="F1928" s="47">
        <v>2253.3400900000001</v>
      </c>
      <c r="G1928" s="47">
        <v>69.999390000000005</v>
      </c>
      <c r="H1928" s="47">
        <v>2253.3400900000001</v>
      </c>
      <c r="I1928" s="47">
        <v>3.50447</v>
      </c>
    </row>
    <row r="1929" spans="6:9" x14ac:dyDescent="0.25">
      <c r="F1929" s="47">
        <v>2254.3043699999998</v>
      </c>
      <c r="G1929" s="47">
        <v>70.000360000000001</v>
      </c>
      <c r="H1929" s="47">
        <v>2254.3043699999998</v>
      </c>
      <c r="I1929" s="47">
        <v>3.5086300000000001</v>
      </c>
    </row>
    <row r="1930" spans="6:9" x14ac:dyDescent="0.25">
      <c r="F1930" s="47">
        <v>2255.2686399999998</v>
      </c>
      <c r="G1930" s="47">
        <v>70.001099999999994</v>
      </c>
      <c r="H1930" s="47">
        <v>2255.2686399999998</v>
      </c>
      <c r="I1930" s="47">
        <v>3.50739</v>
      </c>
    </row>
    <row r="1931" spans="6:9" x14ac:dyDescent="0.25">
      <c r="F1931" s="47">
        <v>2256.2329199999999</v>
      </c>
      <c r="G1931" s="47">
        <v>69.998699999999999</v>
      </c>
      <c r="H1931" s="47">
        <v>2256.2329199999999</v>
      </c>
      <c r="I1931" s="47">
        <v>3.50217</v>
      </c>
    </row>
    <row r="1932" spans="6:9" x14ac:dyDescent="0.25">
      <c r="F1932" s="47">
        <v>2257.1972000000001</v>
      </c>
      <c r="G1932" s="47">
        <v>69.991960000000006</v>
      </c>
      <c r="H1932" s="47">
        <v>2257.1972000000001</v>
      </c>
      <c r="I1932" s="47">
        <v>3.4975499999999999</v>
      </c>
    </row>
    <row r="1933" spans="6:9" x14ac:dyDescent="0.25">
      <c r="F1933" s="47">
        <v>2258.16147</v>
      </c>
      <c r="G1933" s="47">
        <v>69.981210000000004</v>
      </c>
      <c r="H1933" s="47">
        <v>2258.16147</v>
      </c>
      <c r="I1933" s="47">
        <v>3.4987599999999999</v>
      </c>
    </row>
    <row r="1934" spans="6:9" x14ac:dyDescent="0.25">
      <c r="F1934" s="47">
        <v>2259.1257500000002</v>
      </c>
      <c r="G1934" s="47">
        <v>69.967590000000001</v>
      </c>
      <c r="H1934" s="47">
        <v>2259.1257500000002</v>
      </c>
      <c r="I1934" s="47">
        <v>3.5088499999999998</v>
      </c>
    </row>
    <row r="1935" spans="6:9" x14ac:dyDescent="0.25">
      <c r="F1935" s="47">
        <v>2260.0900299999998</v>
      </c>
      <c r="G1935" s="47">
        <v>69.952309999999997</v>
      </c>
      <c r="H1935" s="47">
        <v>2260.0900299999998</v>
      </c>
      <c r="I1935" s="47">
        <v>3.5272600000000001</v>
      </c>
    </row>
    <row r="1936" spans="6:9" x14ac:dyDescent="0.25">
      <c r="F1936" s="47">
        <v>2261.0542999999998</v>
      </c>
      <c r="G1936" s="47">
        <v>69.936300000000003</v>
      </c>
      <c r="H1936" s="47">
        <v>2261.0542999999998</v>
      </c>
      <c r="I1936" s="47">
        <v>3.5503399999999998</v>
      </c>
    </row>
    <row r="1937" spans="6:9" x14ac:dyDescent="0.25">
      <c r="F1937" s="47">
        <v>2262.0185799999999</v>
      </c>
      <c r="G1937" s="47">
        <v>69.920169999999999</v>
      </c>
      <c r="H1937" s="47">
        <v>2262.0185799999999</v>
      </c>
      <c r="I1937" s="47">
        <v>3.5733899999999998</v>
      </c>
    </row>
    <row r="1938" spans="6:9" x14ac:dyDescent="0.25">
      <c r="F1938" s="47">
        <v>2262.9828600000001</v>
      </c>
      <c r="G1938" s="47">
        <v>69.904390000000006</v>
      </c>
      <c r="H1938" s="47">
        <v>2262.9828600000001</v>
      </c>
      <c r="I1938" s="47">
        <v>3.5926300000000002</v>
      </c>
    </row>
    <row r="1939" spans="6:9" x14ac:dyDescent="0.25">
      <c r="F1939" s="47">
        <v>2263.94713</v>
      </c>
      <c r="G1939" s="47">
        <v>69.889380000000003</v>
      </c>
      <c r="H1939" s="47">
        <v>2263.94713</v>
      </c>
      <c r="I1939" s="47">
        <v>3.6061100000000001</v>
      </c>
    </row>
    <row r="1940" spans="6:9" x14ac:dyDescent="0.25">
      <c r="F1940" s="47">
        <v>2264.9114100000002</v>
      </c>
      <c r="G1940" s="47">
        <v>69.875450000000001</v>
      </c>
      <c r="H1940" s="47">
        <v>2264.9114100000002</v>
      </c>
      <c r="I1940" s="47">
        <v>3.6133500000000001</v>
      </c>
    </row>
    <row r="1941" spans="6:9" x14ac:dyDescent="0.25">
      <c r="F1941" s="47">
        <v>2265.8756899999998</v>
      </c>
      <c r="G1941" s="47">
        <v>69.862930000000006</v>
      </c>
      <c r="H1941" s="47">
        <v>2265.8756899999998</v>
      </c>
      <c r="I1941" s="47">
        <v>3.6146099999999999</v>
      </c>
    </row>
    <row r="1942" spans="6:9" x14ac:dyDescent="0.25">
      <c r="F1942" s="47">
        <v>2266.83997</v>
      </c>
      <c r="G1942" s="47">
        <v>69.852320000000006</v>
      </c>
      <c r="H1942" s="47">
        <v>2266.83997</v>
      </c>
      <c r="I1942" s="47">
        <v>3.6105800000000001</v>
      </c>
    </row>
    <row r="1943" spans="6:9" x14ac:dyDescent="0.25">
      <c r="F1943" s="47">
        <v>2267.8042399999999</v>
      </c>
      <c r="G1943" s="47">
        <v>69.844459999999998</v>
      </c>
      <c r="H1943" s="47">
        <v>2267.8042399999999</v>
      </c>
      <c r="I1943" s="47">
        <v>3.6027900000000002</v>
      </c>
    </row>
    <row r="1944" spans="6:9" x14ac:dyDescent="0.25">
      <c r="F1944" s="47">
        <v>2268.7685200000001</v>
      </c>
      <c r="G1944" s="47">
        <v>69.840310000000002</v>
      </c>
      <c r="H1944" s="47">
        <v>2268.7685200000001</v>
      </c>
      <c r="I1944" s="47">
        <v>3.5940099999999999</v>
      </c>
    </row>
    <row r="1945" spans="6:9" x14ac:dyDescent="0.25">
      <c r="F1945" s="47">
        <v>2269.7328000000002</v>
      </c>
      <c r="G1945" s="47">
        <v>69.840469999999996</v>
      </c>
      <c r="H1945" s="47">
        <v>2269.7328000000002</v>
      </c>
      <c r="I1945" s="47">
        <v>3.5876100000000002</v>
      </c>
    </row>
    <row r="1946" spans="6:9" x14ac:dyDescent="0.25">
      <c r="F1946" s="47">
        <v>2270.6970700000002</v>
      </c>
      <c r="G1946" s="47">
        <v>69.844530000000006</v>
      </c>
      <c r="H1946" s="47">
        <v>2270.6970700000002</v>
      </c>
      <c r="I1946" s="47">
        <v>3.5859700000000001</v>
      </c>
    </row>
    <row r="1947" spans="6:9" x14ac:dyDescent="0.25">
      <c r="F1947" s="47">
        <v>2271.6613499999999</v>
      </c>
      <c r="G1947" s="47">
        <v>69.851010000000002</v>
      </c>
      <c r="H1947" s="47">
        <v>2271.6613499999999</v>
      </c>
      <c r="I1947" s="47">
        <v>3.5886</v>
      </c>
    </row>
    <row r="1948" spans="6:9" x14ac:dyDescent="0.25">
      <c r="F1948" s="47">
        <v>2272.62563</v>
      </c>
      <c r="G1948" s="47">
        <v>69.857870000000005</v>
      </c>
      <c r="H1948" s="47">
        <v>2272.62563</v>
      </c>
      <c r="I1948" s="47">
        <v>3.5916600000000001</v>
      </c>
    </row>
    <row r="1949" spans="6:9" x14ac:dyDescent="0.25">
      <c r="F1949" s="47">
        <v>2273.5898999999999</v>
      </c>
      <c r="G1949" s="47">
        <v>69.863560000000007</v>
      </c>
      <c r="H1949" s="47">
        <v>2273.5898999999999</v>
      </c>
      <c r="I1949" s="47">
        <v>3.5893700000000002</v>
      </c>
    </row>
    <row r="1950" spans="6:9" x14ac:dyDescent="0.25">
      <c r="F1950" s="47">
        <v>2274.5541800000001</v>
      </c>
      <c r="G1950" s="47">
        <v>69.867760000000004</v>
      </c>
      <c r="H1950" s="47">
        <v>2274.5541800000001</v>
      </c>
      <c r="I1950" s="47">
        <v>3.5769700000000002</v>
      </c>
    </row>
    <row r="1951" spans="6:9" x14ac:dyDescent="0.25">
      <c r="F1951" s="47">
        <v>2275.5184599999998</v>
      </c>
      <c r="G1951" s="47">
        <v>69.871309999999994</v>
      </c>
      <c r="H1951" s="47">
        <v>2275.5184599999998</v>
      </c>
      <c r="I1951" s="47">
        <v>3.5534699999999999</v>
      </c>
    </row>
    <row r="1952" spans="6:9" x14ac:dyDescent="0.25">
      <c r="F1952" s="47">
        <v>2276.4827300000002</v>
      </c>
      <c r="G1952" s="47">
        <v>69.875219999999999</v>
      </c>
      <c r="H1952" s="47">
        <v>2276.4827300000002</v>
      </c>
      <c r="I1952" s="47">
        <v>3.5226500000000001</v>
      </c>
    </row>
    <row r="1953" spans="6:9" x14ac:dyDescent="0.25">
      <c r="F1953" s="47">
        <v>2277.4470099999999</v>
      </c>
      <c r="G1953" s="47">
        <v>69.879480000000001</v>
      </c>
      <c r="H1953" s="47">
        <v>2277.4470099999999</v>
      </c>
      <c r="I1953" s="47">
        <v>3.4917400000000001</v>
      </c>
    </row>
    <row r="1954" spans="6:9" x14ac:dyDescent="0.25">
      <c r="F1954" s="47">
        <v>2278.41129</v>
      </c>
      <c r="G1954" s="47">
        <v>69.882490000000004</v>
      </c>
      <c r="H1954" s="47">
        <v>2278.41129</v>
      </c>
      <c r="I1954" s="47">
        <v>3.46848</v>
      </c>
    </row>
    <row r="1955" spans="6:9" x14ac:dyDescent="0.25">
      <c r="F1955" s="47">
        <v>2279.37556</v>
      </c>
      <c r="G1955" s="47">
        <v>69.881609999999995</v>
      </c>
      <c r="H1955" s="47">
        <v>2279.37556</v>
      </c>
      <c r="I1955" s="47">
        <v>3.4581599999999999</v>
      </c>
    </row>
    <row r="1956" spans="6:9" x14ac:dyDescent="0.25">
      <c r="F1956" s="47">
        <v>2280.3398400000001</v>
      </c>
      <c r="G1956" s="47">
        <v>69.874570000000006</v>
      </c>
      <c r="H1956" s="47">
        <v>2280.3398400000001</v>
      </c>
      <c r="I1956" s="47">
        <v>3.4617499999999999</v>
      </c>
    </row>
    <row r="1957" spans="6:9" x14ac:dyDescent="0.25">
      <c r="F1957" s="47">
        <v>2281.3041199999998</v>
      </c>
      <c r="G1957" s="47">
        <v>69.860789999999994</v>
      </c>
      <c r="H1957" s="47">
        <v>2281.3041199999998</v>
      </c>
      <c r="I1957" s="47">
        <v>3.4758900000000001</v>
      </c>
    </row>
    <row r="1958" spans="6:9" x14ac:dyDescent="0.25">
      <c r="F1958" s="47">
        <v>2282.2683999999999</v>
      </c>
      <c r="G1958" s="47">
        <v>69.841830000000002</v>
      </c>
      <c r="H1958" s="47">
        <v>2282.2683999999999</v>
      </c>
      <c r="I1958" s="47">
        <v>3.4942799999999998</v>
      </c>
    </row>
    <row r="1959" spans="6:9" x14ac:dyDescent="0.25">
      <c r="F1959" s="47">
        <v>2283.2326699999999</v>
      </c>
      <c r="G1959" s="47">
        <v>69.820719999999994</v>
      </c>
      <c r="H1959" s="47">
        <v>2283.2326699999999</v>
      </c>
      <c r="I1959" s="47">
        <v>3.5098500000000001</v>
      </c>
    </row>
    <row r="1960" spans="6:9" x14ac:dyDescent="0.25">
      <c r="F1960" s="47">
        <v>2284.19695</v>
      </c>
      <c r="G1960" s="47">
        <v>69.800529999999995</v>
      </c>
      <c r="H1960" s="47">
        <v>2284.19695</v>
      </c>
      <c r="I1960" s="47">
        <v>3.5170400000000002</v>
      </c>
    </row>
    <row r="1961" spans="6:9" x14ac:dyDescent="0.25">
      <c r="F1961" s="47">
        <v>2285.16122</v>
      </c>
      <c r="G1961" s="47">
        <v>69.783060000000006</v>
      </c>
      <c r="H1961" s="47">
        <v>2285.16122</v>
      </c>
      <c r="I1961" s="47">
        <v>3.51363</v>
      </c>
    </row>
    <row r="1962" spans="6:9" x14ac:dyDescent="0.25">
      <c r="F1962" s="47">
        <v>2286.1255000000001</v>
      </c>
      <c r="G1962" s="47">
        <v>69.768169999999998</v>
      </c>
      <c r="H1962" s="47">
        <v>2286.1255000000001</v>
      </c>
      <c r="I1962" s="47">
        <v>3.50135</v>
      </c>
    </row>
    <row r="1963" spans="6:9" x14ac:dyDescent="0.25">
      <c r="F1963" s="47">
        <v>2287.0897799999998</v>
      </c>
      <c r="G1963" s="47">
        <v>69.754140000000007</v>
      </c>
      <c r="H1963" s="47">
        <v>2287.0897799999998</v>
      </c>
      <c r="I1963" s="47">
        <v>3.4853800000000001</v>
      </c>
    </row>
    <row r="1964" spans="6:9" x14ac:dyDescent="0.25">
      <c r="F1964" s="47">
        <v>2288.0540599999999</v>
      </c>
      <c r="G1964" s="47">
        <v>69.738709999999998</v>
      </c>
      <c r="H1964" s="47">
        <v>2288.0540599999999</v>
      </c>
      <c r="I1964" s="47">
        <v>3.4723600000000001</v>
      </c>
    </row>
    <row r="1965" spans="6:9" x14ac:dyDescent="0.25">
      <c r="F1965" s="47">
        <v>2289.0183299999999</v>
      </c>
      <c r="G1965" s="47">
        <v>69.720439999999996</v>
      </c>
      <c r="H1965" s="47">
        <v>2289.0183299999999</v>
      </c>
      <c r="I1965" s="47">
        <v>3.4680300000000002</v>
      </c>
    </row>
    <row r="1966" spans="6:9" x14ac:dyDescent="0.25">
      <c r="F1966" s="47">
        <v>2289.98261</v>
      </c>
      <c r="G1966" s="47">
        <v>69.699669999999998</v>
      </c>
      <c r="H1966" s="47">
        <v>2289.98261</v>
      </c>
      <c r="I1966" s="47">
        <v>3.47506</v>
      </c>
    </row>
    <row r="1967" spans="6:9" x14ac:dyDescent="0.25">
      <c r="F1967" s="47">
        <v>2290.9468900000002</v>
      </c>
      <c r="G1967" s="47">
        <v>69.67868</v>
      </c>
      <c r="H1967" s="47">
        <v>2290.9468900000002</v>
      </c>
      <c r="I1967" s="47">
        <v>3.4923299999999999</v>
      </c>
    </row>
    <row r="1968" spans="6:9" x14ac:dyDescent="0.25">
      <c r="F1968" s="47">
        <v>2291.9111600000001</v>
      </c>
      <c r="G1968" s="47">
        <v>69.660929999999993</v>
      </c>
      <c r="H1968" s="47">
        <v>2291.9111600000001</v>
      </c>
      <c r="I1968" s="47">
        <v>3.5155599999999998</v>
      </c>
    </row>
    <row r="1969" spans="6:9" x14ac:dyDescent="0.25">
      <c r="F1969" s="47">
        <v>2292.8754399999998</v>
      </c>
      <c r="G1969" s="47">
        <v>69.649760000000001</v>
      </c>
      <c r="H1969" s="47">
        <v>2292.8754399999998</v>
      </c>
      <c r="I1969" s="47">
        <v>3.5390199999999998</v>
      </c>
    </row>
    <row r="1970" spans="6:9" x14ac:dyDescent="0.25">
      <c r="F1970" s="47">
        <v>2293.8397199999999</v>
      </c>
      <c r="G1970" s="47">
        <v>69.647189999999995</v>
      </c>
      <c r="H1970" s="47">
        <v>2293.8397199999999</v>
      </c>
      <c r="I1970" s="47">
        <v>3.5575100000000002</v>
      </c>
    </row>
    <row r="1971" spans="6:9" x14ac:dyDescent="0.25">
      <c r="F1971" s="47">
        <v>2294.8039899999999</v>
      </c>
      <c r="G1971" s="47">
        <v>69.653419999999997</v>
      </c>
      <c r="H1971" s="47">
        <v>2294.8039899999999</v>
      </c>
      <c r="I1971" s="47">
        <v>3.5679799999999999</v>
      </c>
    </row>
    <row r="1972" spans="6:9" x14ac:dyDescent="0.25">
      <c r="F1972" s="47">
        <v>2295.76827</v>
      </c>
      <c r="G1972" s="47">
        <v>69.667259999999999</v>
      </c>
      <c r="H1972" s="47">
        <v>2295.76827</v>
      </c>
      <c r="I1972" s="47">
        <v>3.5702400000000001</v>
      </c>
    </row>
    <row r="1973" spans="6:9" x14ac:dyDescent="0.25">
      <c r="F1973" s="47">
        <v>2296.7325500000002</v>
      </c>
      <c r="G1973" s="47">
        <v>69.686970000000002</v>
      </c>
      <c r="H1973" s="47">
        <v>2296.7325500000002</v>
      </c>
      <c r="I1973" s="47">
        <v>3.5666899999999999</v>
      </c>
    </row>
    <row r="1974" spans="6:9" x14ac:dyDescent="0.25">
      <c r="F1974" s="47">
        <v>2297.6968200000001</v>
      </c>
      <c r="G1974" s="47">
        <v>69.710830000000001</v>
      </c>
      <c r="H1974" s="47">
        <v>2297.6968200000001</v>
      </c>
      <c r="I1974" s="47">
        <v>3.5609799999999998</v>
      </c>
    </row>
    <row r="1975" spans="6:9" x14ac:dyDescent="0.25">
      <c r="F1975" s="47">
        <v>2298.6610999999998</v>
      </c>
      <c r="G1975" s="47">
        <v>69.736990000000006</v>
      </c>
      <c r="H1975" s="47">
        <v>2298.6610999999998</v>
      </c>
      <c r="I1975" s="47">
        <v>3.5560800000000001</v>
      </c>
    </row>
    <row r="1976" spans="6:9" x14ac:dyDescent="0.25">
      <c r="F1976" s="47">
        <v>2299.62538</v>
      </c>
      <c r="G1976" s="47">
        <v>69.762860000000003</v>
      </c>
      <c r="H1976" s="47">
        <v>2299.62538</v>
      </c>
      <c r="I1976" s="47">
        <v>3.5526200000000001</v>
      </c>
    </row>
    <row r="1977" spans="6:9" x14ac:dyDescent="0.25">
      <c r="F1977" s="47">
        <v>2300.5896600000001</v>
      </c>
      <c r="G1977" s="47">
        <v>69.784610000000001</v>
      </c>
      <c r="H1977" s="47">
        <v>2300.5896600000001</v>
      </c>
      <c r="I1977" s="47">
        <v>3.54834</v>
      </c>
    </row>
    <row r="1978" spans="6:9" x14ac:dyDescent="0.25">
      <c r="F1978" s="47">
        <v>2301.55393</v>
      </c>
      <c r="G1978" s="47">
        <v>69.797709999999995</v>
      </c>
      <c r="H1978" s="47">
        <v>2301.55393</v>
      </c>
      <c r="I1978" s="47">
        <v>3.5390799999999998</v>
      </c>
    </row>
    <row r="1979" spans="6:9" x14ac:dyDescent="0.25">
      <c r="F1979" s="47">
        <v>2302.5182100000002</v>
      </c>
      <c r="G1979" s="47">
        <v>69.798339999999996</v>
      </c>
      <c r="H1979" s="47">
        <v>2302.5182100000002</v>
      </c>
      <c r="I1979" s="47">
        <v>3.5208200000000001</v>
      </c>
    </row>
    <row r="1980" spans="6:9" x14ac:dyDescent="0.25">
      <c r="F1980" s="47">
        <v>2303.4824899999999</v>
      </c>
      <c r="G1980" s="47">
        <v>69.785110000000003</v>
      </c>
      <c r="H1980" s="47">
        <v>2303.4824899999999</v>
      </c>
      <c r="I1980" s="47">
        <v>3.4916399999999999</v>
      </c>
    </row>
    <row r="1981" spans="6:9" x14ac:dyDescent="0.25">
      <c r="F1981" s="47">
        <v>2304.4467599999998</v>
      </c>
      <c r="G1981" s="47">
        <v>69.760109999999997</v>
      </c>
      <c r="H1981" s="47">
        <v>2304.4467599999998</v>
      </c>
      <c r="I1981" s="47">
        <v>3.4526400000000002</v>
      </c>
    </row>
    <row r="1982" spans="6:9" x14ac:dyDescent="0.25">
      <c r="F1982" s="47">
        <v>2305.41104</v>
      </c>
      <c r="G1982" s="47">
        <v>69.72878</v>
      </c>
      <c r="H1982" s="47">
        <v>2305.41104</v>
      </c>
      <c r="I1982" s="47">
        <v>3.4073099999999998</v>
      </c>
    </row>
    <row r="1983" spans="6:9" x14ac:dyDescent="0.25">
      <c r="F1983" s="47">
        <v>2306.3753200000001</v>
      </c>
      <c r="G1983" s="47">
        <v>69.698629999999994</v>
      </c>
      <c r="H1983" s="47">
        <v>2306.3753200000001</v>
      </c>
      <c r="I1983" s="47">
        <v>3.3601200000000002</v>
      </c>
    </row>
    <row r="1984" spans="6:9" x14ac:dyDescent="0.25">
      <c r="F1984" s="47">
        <v>2307.33959</v>
      </c>
      <c r="G1984" s="47">
        <v>69.677400000000006</v>
      </c>
      <c r="H1984" s="47">
        <v>2307.33959</v>
      </c>
      <c r="I1984" s="47">
        <v>3.3150599999999999</v>
      </c>
    </row>
    <row r="1985" spans="6:9" x14ac:dyDescent="0.25">
      <c r="F1985" s="47">
        <v>2308.3038700000002</v>
      </c>
      <c r="G1985" s="47">
        <v>69.671180000000007</v>
      </c>
      <c r="H1985" s="47">
        <v>2308.3038700000002</v>
      </c>
      <c r="I1985" s="47">
        <v>3.2747999999999999</v>
      </c>
    </row>
    <row r="1986" spans="6:9" x14ac:dyDescent="0.25">
      <c r="F1986" s="47">
        <v>2309.2681499999999</v>
      </c>
      <c r="G1986" s="47">
        <v>69.683070000000001</v>
      </c>
      <c r="H1986" s="47">
        <v>2309.2681499999999</v>
      </c>
      <c r="I1986" s="47">
        <v>3.24064</v>
      </c>
    </row>
    <row r="1987" spans="6:9" x14ac:dyDescent="0.25">
      <c r="F1987" s="47">
        <v>2310.2324199999998</v>
      </c>
      <c r="G1987" s="47">
        <v>69.712509999999995</v>
      </c>
      <c r="H1987" s="47">
        <v>2310.2324199999998</v>
      </c>
      <c r="I1987" s="47">
        <v>3.2128800000000002</v>
      </c>
    </row>
    <row r="1988" spans="6:9" x14ac:dyDescent="0.25">
      <c r="F1988" s="47">
        <v>2311.1967</v>
      </c>
      <c r="G1988" s="47">
        <v>69.755399999999995</v>
      </c>
      <c r="H1988" s="47">
        <v>2311.1967</v>
      </c>
      <c r="I1988" s="47">
        <v>3.19156</v>
      </c>
    </row>
    <row r="1989" spans="6:9" x14ac:dyDescent="0.25">
      <c r="F1989" s="47">
        <v>2312.1609800000001</v>
      </c>
      <c r="G1989" s="47">
        <v>69.804919999999996</v>
      </c>
      <c r="H1989" s="47">
        <v>2312.1609800000001</v>
      </c>
      <c r="I1989" s="47">
        <v>3.1772100000000001</v>
      </c>
    </row>
    <row r="1990" spans="6:9" x14ac:dyDescent="0.25">
      <c r="F1990" s="47">
        <v>2313.1252500000001</v>
      </c>
      <c r="G1990" s="47">
        <v>69.852999999999994</v>
      </c>
      <c r="H1990" s="47">
        <v>2313.1252500000001</v>
      </c>
      <c r="I1990" s="47">
        <v>3.17178</v>
      </c>
    </row>
    <row r="1991" spans="6:9" x14ac:dyDescent="0.25">
      <c r="F1991" s="47">
        <v>2314.0895300000002</v>
      </c>
      <c r="G1991" s="47">
        <v>69.892200000000003</v>
      </c>
      <c r="H1991" s="47">
        <v>2314.0895300000002</v>
      </c>
      <c r="I1991" s="47">
        <v>3.1791</v>
      </c>
    </row>
    <row r="1992" spans="6:9" x14ac:dyDescent="0.25">
      <c r="F1992" s="47">
        <v>2315.0538099999999</v>
      </c>
      <c r="G1992" s="47">
        <v>69.917509999999993</v>
      </c>
      <c r="H1992" s="47">
        <v>2315.0538099999999</v>
      </c>
      <c r="I1992" s="47">
        <v>3.20465</v>
      </c>
    </row>
    <row r="1993" spans="6:9" x14ac:dyDescent="0.25">
      <c r="F1993" s="47">
        <v>2316.0180799999998</v>
      </c>
      <c r="G1993" s="47">
        <v>69.927670000000006</v>
      </c>
      <c r="H1993" s="47">
        <v>2316.0180799999998</v>
      </c>
      <c r="I1993" s="47">
        <v>3.2541899999999999</v>
      </c>
    </row>
    <row r="1994" spans="6:9" x14ac:dyDescent="0.25">
      <c r="F1994" s="47">
        <v>2316.98236</v>
      </c>
      <c r="G1994" s="47">
        <v>69.925510000000003</v>
      </c>
      <c r="H1994" s="47">
        <v>2316.98236</v>
      </c>
      <c r="I1994" s="47">
        <v>3.33142</v>
      </c>
    </row>
    <row r="1995" spans="6:9" x14ac:dyDescent="0.25">
      <c r="F1995" s="47">
        <v>2317.9466400000001</v>
      </c>
      <c r="G1995" s="47">
        <v>69.917109999999994</v>
      </c>
      <c r="H1995" s="47">
        <v>2317.9466400000001</v>
      </c>
      <c r="I1995" s="47">
        <v>3.4352</v>
      </c>
    </row>
    <row r="1996" spans="6:9" x14ac:dyDescent="0.25">
      <c r="F1996" s="47">
        <v>2318.9109100000001</v>
      </c>
      <c r="G1996" s="47">
        <v>69.909980000000004</v>
      </c>
      <c r="H1996" s="47">
        <v>2318.9109100000001</v>
      </c>
      <c r="I1996" s="47">
        <v>3.55688</v>
      </c>
    </row>
    <row r="1997" spans="6:9" x14ac:dyDescent="0.25">
      <c r="F1997" s="47">
        <v>2319.8751900000002</v>
      </c>
      <c r="G1997" s="47">
        <v>69.910669999999996</v>
      </c>
      <c r="H1997" s="47">
        <v>2319.8751900000002</v>
      </c>
      <c r="I1997" s="47">
        <v>3.6790799999999999</v>
      </c>
    </row>
    <row r="1998" spans="6:9" x14ac:dyDescent="0.25">
      <c r="F1998" s="47">
        <v>2320.8394699999999</v>
      </c>
      <c r="G1998" s="47">
        <v>69.92277</v>
      </c>
      <c r="H1998" s="47">
        <v>2320.8394699999999</v>
      </c>
      <c r="I1998" s="47">
        <v>3.7776999999999998</v>
      </c>
    </row>
    <row r="1999" spans="6:9" x14ac:dyDescent="0.25">
      <c r="F1999" s="47">
        <v>2321.80375</v>
      </c>
      <c r="G1999" s="47">
        <v>69.94605</v>
      </c>
      <c r="H1999" s="47">
        <v>2321.80375</v>
      </c>
      <c r="I1999" s="47">
        <v>3.8282699999999998</v>
      </c>
    </row>
    <row r="2000" spans="6:9" x14ac:dyDescent="0.25">
      <c r="F2000" s="47">
        <v>2322.76802</v>
      </c>
      <c r="G2000" s="47">
        <v>69.977320000000006</v>
      </c>
      <c r="H2000" s="47">
        <v>2322.76802</v>
      </c>
      <c r="I2000" s="47">
        <v>3.8153800000000002</v>
      </c>
    </row>
    <row r="2001" spans="6:9" x14ac:dyDescent="0.25">
      <c r="F2001" s="47">
        <v>2323.7323000000001</v>
      </c>
      <c r="G2001" s="47">
        <v>70.012289999999993</v>
      </c>
      <c r="H2001" s="47">
        <v>2323.7323000000001</v>
      </c>
      <c r="I2001" s="47">
        <v>3.7404999999999999</v>
      </c>
    </row>
    <row r="2002" spans="6:9" x14ac:dyDescent="0.25">
      <c r="F2002" s="47">
        <v>2324.6965799999998</v>
      </c>
      <c r="G2002" s="47">
        <v>70.046850000000006</v>
      </c>
      <c r="H2002" s="47">
        <v>2324.6965799999998</v>
      </c>
      <c r="I2002" s="47">
        <v>3.62276</v>
      </c>
    </row>
    <row r="2003" spans="6:9" x14ac:dyDescent="0.25">
      <c r="F2003" s="47">
        <v>2325.6608500000002</v>
      </c>
      <c r="G2003" s="47">
        <v>70.076679999999996</v>
      </c>
      <c r="H2003" s="47">
        <v>2325.6608500000002</v>
      </c>
      <c r="I2003" s="47">
        <v>3.4910999999999999</v>
      </c>
    </row>
    <row r="2004" spans="6:9" x14ac:dyDescent="0.25">
      <c r="F2004" s="47">
        <v>2326.6251299999999</v>
      </c>
      <c r="G2004" s="47">
        <v>70.095380000000006</v>
      </c>
      <c r="H2004" s="47">
        <v>2326.6251299999999</v>
      </c>
      <c r="I2004" s="47">
        <v>3.3712</v>
      </c>
    </row>
    <row r="2005" spans="6:9" x14ac:dyDescent="0.25">
      <c r="F2005" s="47">
        <v>2327.58941</v>
      </c>
      <c r="G2005" s="47">
        <v>70.093360000000004</v>
      </c>
      <c r="H2005" s="47">
        <v>2327.58941</v>
      </c>
      <c r="I2005" s="47">
        <v>3.2738700000000001</v>
      </c>
    </row>
    <row r="2006" spans="6:9" x14ac:dyDescent="0.25">
      <c r="F2006" s="47">
        <v>2328.55368</v>
      </c>
      <c r="G2006" s="47">
        <v>70.059799999999996</v>
      </c>
      <c r="H2006" s="47">
        <v>2328.55368</v>
      </c>
      <c r="I2006" s="47">
        <v>3.1908599999999998</v>
      </c>
    </row>
    <row r="2007" spans="6:9" x14ac:dyDescent="0.25">
      <c r="F2007" s="47">
        <v>2329.5179600000001</v>
      </c>
      <c r="G2007" s="47">
        <v>69.988050000000001</v>
      </c>
      <c r="H2007" s="47">
        <v>2329.5179600000001</v>
      </c>
      <c r="I2007" s="47">
        <v>3.1012400000000002</v>
      </c>
    </row>
    <row r="2008" spans="6:9" x14ac:dyDescent="0.25">
      <c r="F2008" s="47">
        <v>2330.4822399999998</v>
      </c>
      <c r="G2008" s="47">
        <v>69.881910000000005</v>
      </c>
      <c r="H2008" s="47">
        <v>2330.4822399999998</v>
      </c>
      <c r="I2008" s="47">
        <v>2.9856699999999998</v>
      </c>
    </row>
    <row r="2009" spans="6:9" x14ac:dyDescent="0.25">
      <c r="F2009" s="47">
        <v>2331.4465100000002</v>
      </c>
      <c r="G2009" s="47">
        <v>69.758030000000005</v>
      </c>
      <c r="H2009" s="47">
        <v>2331.4465100000002</v>
      </c>
      <c r="I2009" s="47">
        <v>2.8401000000000001</v>
      </c>
    </row>
    <row r="2010" spans="6:9" x14ac:dyDescent="0.25">
      <c r="F2010" s="47">
        <v>2332.4107899999999</v>
      </c>
      <c r="G2010" s="47">
        <v>69.641400000000004</v>
      </c>
      <c r="H2010" s="47">
        <v>2332.4107899999999</v>
      </c>
      <c r="I2010" s="47">
        <v>2.67909</v>
      </c>
    </row>
    <row r="2011" spans="6:9" x14ac:dyDescent="0.25">
      <c r="F2011" s="47">
        <v>2333.3750700000001</v>
      </c>
      <c r="G2011" s="47">
        <v>69.555229999999995</v>
      </c>
      <c r="H2011" s="47">
        <v>2333.3750700000001</v>
      </c>
      <c r="I2011" s="47">
        <v>2.5258400000000001</v>
      </c>
    </row>
    <row r="2012" spans="6:9" x14ac:dyDescent="0.25">
      <c r="F2012" s="47">
        <v>2334.33934</v>
      </c>
      <c r="G2012" s="47">
        <v>69.510980000000004</v>
      </c>
      <c r="H2012" s="47">
        <v>2334.33934</v>
      </c>
      <c r="I2012" s="47">
        <v>2.39663</v>
      </c>
    </row>
    <row r="2013" spans="6:9" x14ac:dyDescent="0.25">
      <c r="F2013" s="47">
        <v>2335.3036200000001</v>
      </c>
      <c r="G2013" s="47">
        <v>69.503860000000003</v>
      </c>
      <c r="H2013" s="47">
        <v>2335.3036200000001</v>
      </c>
      <c r="I2013" s="47">
        <v>2.2909799999999998</v>
      </c>
    </row>
    <row r="2014" spans="6:9" x14ac:dyDescent="0.25">
      <c r="F2014" s="47">
        <v>2336.2678999999998</v>
      </c>
      <c r="G2014" s="47">
        <v>69.515659999999997</v>
      </c>
      <c r="H2014" s="47">
        <v>2336.2678999999998</v>
      </c>
      <c r="I2014" s="47">
        <v>2.1941799999999998</v>
      </c>
    </row>
    <row r="2015" spans="6:9" x14ac:dyDescent="0.25">
      <c r="F2015" s="47">
        <v>2337.23218</v>
      </c>
      <c r="G2015" s="47">
        <v>69.522930000000002</v>
      </c>
      <c r="H2015" s="47">
        <v>2337.23218</v>
      </c>
      <c r="I2015" s="47">
        <v>2.0901900000000002</v>
      </c>
    </row>
    <row r="2016" spans="6:9" x14ac:dyDescent="0.25">
      <c r="F2016" s="47">
        <v>2338.1964499999999</v>
      </c>
      <c r="G2016" s="47">
        <v>69.506870000000006</v>
      </c>
      <c r="H2016" s="47">
        <v>2338.1964499999999</v>
      </c>
      <c r="I2016" s="47">
        <v>1.9767999999999999</v>
      </c>
    </row>
    <row r="2017" spans="6:9" x14ac:dyDescent="0.25">
      <c r="F2017" s="47">
        <v>2339.1607300000001</v>
      </c>
      <c r="G2017" s="47">
        <v>69.460830000000001</v>
      </c>
      <c r="H2017" s="47">
        <v>2339.1607300000001</v>
      </c>
      <c r="I2017" s="47">
        <v>1.87348</v>
      </c>
    </row>
    <row r="2018" spans="6:9" x14ac:dyDescent="0.25">
      <c r="F2018" s="47">
        <v>2340.125</v>
      </c>
      <c r="G2018" s="47">
        <v>69.392259999999993</v>
      </c>
      <c r="H2018" s="47">
        <v>2340.125</v>
      </c>
      <c r="I2018" s="47">
        <v>1.8157399999999999</v>
      </c>
    </row>
    <row r="2019" spans="6:9" x14ac:dyDescent="0.25">
      <c r="F2019" s="47">
        <v>2341.0892800000001</v>
      </c>
      <c r="G2019" s="47">
        <v>69.318160000000006</v>
      </c>
      <c r="H2019" s="47">
        <v>2341.0892800000001</v>
      </c>
      <c r="I2019" s="47">
        <v>1.8367500000000001</v>
      </c>
    </row>
    <row r="2020" spans="6:9" x14ac:dyDescent="0.25">
      <c r="F2020" s="47">
        <v>2342.0535599999998</v>
      </c>
      <c r="G2020" s="47">
        <v>69.25658</v>
      </c>
      <c r="H2020" s="47">
        <v>2342.0535599999998</v>
      </c>
      <c r="I2020" s="47">
        <v>1.9452100000000001</v>
      </c>
    </row>
    <row r="2021" spans="6:9" x14ac:dyDescent="0.25">
      <c r="F2021" s="47">
        <v>2343.01784</v>
      </c>
      <c r="G2021" s="47">
        <v>69.218389999999999</v>
      </c>
      <c r="H2021" s="47">
        <v>2343.01784</v>
      </c>
      <c r="I2021" s="47">
        <v>2.11517</v>
      </c>
    </row>
    <row r="2022" spans="6:9" x14ac:dyDescent="0.25">
      <c r="F2022" s="47">
        <v>2343.9821099999999</v>
      </c>
      <c r="G2022" s="47">
        <v>69.204030000000003</v>
      </c>
      <c r="H2022" s="47">
        <v>2343.9821099999999</v>
      </c>
      <c r="I2022" s="47">
        <v>2.2982999999999998</v>
      </c>
    </row>
    <row r="2023" spans="6:9" x14ac:dyDescent="0.25">
      <c r="F2023" s="47">
        <v>2344.9463900000001</v>
      </c>
      <c r="G2023" s="47">
        <v>69.206299999999999</v>
      </c>
      <c r="H2023" s="47">
        <v>2344.9463900000001</v>
      </c>
      <c r="I2023" s="47">
        <v>2.4502199999999998</v>
      </c>
    </row>
    <row r="2024" spans="6:9" x14ac:dyDescent="0.25">
      <c r="F2024" s="47">
        <v>2345.9106700000002</v>
      </c>
      <c r="G2024" s="47">
        <v>69.216920000000002</v>
      </c>
      <c r="H2024" s="47">
        <v>2345.9106700000002</v>
      </c>
      <c r="I2024" s="47">
        <v>2.5491199999999998</v>
      </c>
    </row>
    <row r="2025" spans="6:9" x14ac:dyDescent="0.25">
      <c r="F2025" s="47">
        <v>2346.8749400000002</v>
      </c>
      <c r="G2025" s="47">
        <v>69.231579999999994</v>
      </c>
      <c r="H2025" s="47">
        <v>2346.8749400000002</v>
      </c>
      <c r="I2025" s="47">
        <v>2.59613</v>
      </c>
    </row>
    <row r="2026" spans="6:9" x14ac:dyDescent="0.25">
      <c r="F2026" s="47">
        <v>2347.8392199999998</v>
      </c>
      <c r="G2026" s="47">
        <v>69.251260000000002</v>
      </c>
      <c r="H2026" s="47">
        <v>2347.8392199999998</v>
      </c>
      <c r="I2026" s="47">
        <v>2.6055199999999998</v>
      </c>
    </row>
    <row r="2027" spans="6:9" x14ac:dyDescent="0.25">
      <c r="F2027" s="47">
        <v>2348.8035</v>
      </c>
      <c r="G2027" s="47">
        <v>69.280770000000004</v>
      </c>
      <c r="H2027" s="47">
        <v>2348.8035</v>
      </c>
      <c r="I2027" s="47">
        <v>2.5956000000000001</v>
      </c>
    </row>
    <row r="2028" spans="6:9" x14ac:dyDescent="0.25">
      <c r="F2028" s="47">
        <v>2349.7677699999999</v>
      </c>
      <c r="G2028" s="47">
        <v>69.326580000000007</v>
      </c>
      <c r="H2028" s="47">
        <v>2349.7677699999999</v>
      </c>
      <c r="I2028" s="47">
        <v>2.5844900000000002</v>
      </c>
    </row>
    <row r="2029" spans="6:9" x14ac:dyDescent="0.25">
      <c r="F2029" s="47">
        <v>2350.7320500000001</v>
      </c>
      <c r="G2029" s="47">
        <v>69.394829999999999</v>
      </c>
      <c r="H2029" s="47">
        <v>2350.7320500000001</v>
      </c>
      <c r="I2029" s="47">
        <v>2.58893</v>
      </c>
    </row>
    <row r="2030" spans="6:9" x14ac:dyDescent="0.25">
      <c r="F2030" s="47">
        <v>2351.6963300000002</v>
      </c>
      <c r="G2030" s="47">
        <v>69.488960000000006</v>
      </c>
      <c r="H2030" s="47">
        <v>2351.6963300000002</v>
      </c>
      <c r="I2030" s="47">
        <v>2.6232799999999998</v>
      </c>
    </row>
    <row r="2031" spans="6:9" x14ac:dyDescent="0.25">
      <c r="F2031" s="47">
        <v>2352.6606000000002</v>
      </c>
      <c r="G2031" s="47">
        <v>69.606480000000005</v>
      </c>
      <c r="H2031" s="47">
        <v>2352.6606000000002</v>
      </c>
      <c r="I2031" s="47">
        <v>2.6960799999999998</v>
      </c>
    </row>
    <row r="2032" spans="6:9" x14ac:dyDescent="0.25">
      <c r="F2032" s="47">
        <v>2353.6248799999998</v>
      </c>
      <c r="G2032" s="47">
        <v>69.734949999999998</v>
      </c>
      <c r="H2032" s="47">
        <v>2353.6248799999998</v>
      </c>
      <c r="I2032" s="47">
        <v>2.8033800000000002</v>
      </c>
    </row>
    <row r="2033" spans="6:9" x14ac:dyDescent="0.25">
      <c r="F2033" s="47">
        <v>2354.58916</v>
      </c>
      <c r="G2033" s="47">
        <v>69.849789999999999</v>
      </c>
      <c r="H2033" s="47">
        <v>2354.58916</v>
      </c>
      <c r="I2033" s="47">
        <v>2.9220700000000002</v>
      </c>
    </row>
    <row r="2034" spans="6:9" x14ac:dyDescent="0.25">
      <c r="F2034" s="47">
        <v>2355.5534299999999</v>
      </c>
      <c r="G2034" s="47">
        <v>69.918819999999997</v>
      </c>
      <c r="H2034" s="47">
        <v>2355.5534299999999</v>
      </c>
      <c r="I2034" s="47">
        <v>3.0112199999999998</v>
      </c>
    </row>
    <row r="2035" spans="6:9" x14ac:dyDescent="0.25">
      <c r="F2035" s="47">
        <v>2356.5177100000001</v>
      </c>
      <c r="G2035" s="47">
        <v>69.916870000000003</v>
      </c>
      <c r="H2035" s="47">
        <v>2356.5177100000001</v>
      </c>
      <c r="I2035" s="47">
        <v>3.0293800000000002</v>
      </c>
    </row>
    <row r="2036" spans="6:9" x14ac:dyDescent="0.25">
      <c r="F2036" s="47">
        <v>2357.4819900000002</v>
      </c>
      <c r="G2036" s="47">
        <v>69.846800000000002</v>
      </c>
      <c r="H2036" s="47">
        <v>2357.4819900000002</v>
      </c>
      <c r="I2036" s="47">
        <v>2.9630899999999998</v>
      </c>
    </row>
    <row r="2037" spans="6:9" x14ac:dyDescent="0.25">
      <c r="F2037" s="47">
        <v>2358.4462699999999</v>
      </c>
      <c r="G2037" s="47">
        <v>69.754469999999998</v>
      </c>
      <c r="H2037" s="47">
        <v>2358.4462699999999</v>
      </c>
      <c r="I2037" s="47">
        <v>2.84518</v>
      </c>
    </row>
    <row r="2038" spans="6:9" x14ac:dyDescent="0.25">
      <c r="F2038" s="47">
        <v>2359.4105399999999</v>
      </c>
      <c r="G2038" s="47">
        <v>69.722020000000001</v>
      </c>
      <c r="H2038" s="47">
        <v>2359.4105399999999</v>
      </c>
      <c r="I2038" s="47">
        <v>2.7421700000000002</v>
      </c>
    </row>
    <row r="2039" spans="6:9" x14ac:dyDescent="0.25">
      <c r="F2039" s="47">
        <v>2360.37482</v>
      </c>
      <c r="G2039" s="47">
        <v>69.831680000000006</v>
      </c>
      <c r="H2039" s="47">
        <v>2360.37482</v>
      </c>
      <c r="I2039" s="47">
        <v>2.7135500000000001</v>
      </c>
    </row>
    <row r="2040" spans="6:9" x14ac:dyDescent="0.25">
      <c r="F2040" s="47">
        <v>2361.3391000000001</v>
      </c>
      <c r="G2040" s="47">
        <v>70.112350000000006</v>
      </c>
      <c r="H2040" s="47">
        <v>2361.3391000000001</v>
      </c>
      <c r="I2040" s="47">
        <v>2.77284</v>
      </c>
    </row>
    <row r="2041" spans="6:9" x14ac:dyDescent="0.25">
      <c r="F2041" s="47">
        <v>2362.3033700000001</v>
      </c>
      <c r="G2041" s="47">
        <v>70.504350000000002</v>
      </c>
      <c r="H2041" s="47">
        <v>2362.3033700000001</v>
      </c>
      <c r="I2041" s="47">
        <v>2.8820000000000001</v>
      </c>
    </row>
    <row r="2042" spans="6:9" x14ac:dyDescent="0.25">
      <c r="F2042" s="47">
        <v>2363.2676499999998</v>
      </c>
      <c r="G2042" s="47">
        <v>70.874970000000005</v>
      </c>
      <c r="H2042" s="47">
        <v>2363.2676499999998</v>
      </c>
      <c r="I2042" s="47">
        <v>2.9816199999999999</v>
      </c>
    </row>
    <row r="2043" spans="6:9" x14ac:dyDescent="0.25">
      <c r="F2043" s="47">
        <v>2364.2319299999999</v>
      </c>
      <c r="G2043" s="47">
        <v>71.082740000000001</v>
      </c>
      <c r="H2043" s="47">
        <v>2364.2319299999999</v>
      </c>
      <c r="I2043" s="47">
        <v>3.0285600000000001</v>
      </c>
    </row>
    <row r="2044" spans="6:9" x14ac:dyDescent="0.25">
      <c r="F2044" s="47">
        <v>2365.1961999999999</v>
      </c>
      <c r="G2044" s="47">
        <v>71.049279999999996</v>
      </c>
      <c r="H2044" s="47">
        <v>2365.1961999999999</v>
      </c>
      <c r="I2044" s="47">
        <v>3.0127600000000001</v>
      </c>
    </row>
    <row r="2045" spans="6:9" x14ac:dyDescent="0.25">
      <c r="F2045" s="47">
        <v>2366.16048</v>
      </c>
      <c r="G2045" s="47">
        <v>70.792349999999999</v>
      </c>
      <c r="H2045" s="47">
        <v>2366.16048</v>
      </c>
      <c r="I2045" s="47">
        <v>2.9484499999999998</v>
      </c>
    </row>
    <row r="2046" spans="6:9" x14ac:dyDescent="0.25">
      <c r="F2046" s="47">
        <v>2367.1247600000002</v>
      </c>
      <c r="G2046" s="47">
        <v>70.405270000000002</v>
      </c>
      <c r="H2046" s="47">
        <v>2367.1247600000002</v>
      </c>
      <c r="I2046" s="47">
        <v>2.8552499999999998</v>
      </c>
    </row>
    <row r="2047" spans="6:9" x14ac:dyDescent="0.25">
      <c r="F2047" s="47">
        <v>2368.0890300000001</v>
      </c>
      <c r="G2047" s="47">
        <v>70.005170000000007</v>
      </c>
      <c r="H2047" s="47">
        <v>2368.0890300000001</v>
      </c>
      <c r="I2047" s="47">
        <v>2.7465899999999999</v>
      </c>
    </row>
    <row r="2048" spans="6:9" x14ac:dyDescent="0.25">
      <c r="F2048" s="47">
        <v>2369.0533099999998</v>
      </c>
      <c r="G2048" s="47">
        <v>69.684740000000005</v>
      </c>
      <c r="H2048" s="47">
        <v>2369.0533099999998</v>
      </c>
      <c r="I2048" s="47">
        <v>2.6305999999999998</v>
      </c>
    </row>
    <row r="2049" spans="6:9" x14ac:dyDescent="0.25">
      <c r="F2049" s="47">
        <v>2370.0175899999999</v>
      </c>
      <c r="G2049" s="47">
        <v>69.48845</v>
      </c>
      <c r="H2049" s="47">
        <v>2370.0175899999999</v>
      </c>
      <c r="I2049" s="47">
        <v>2.5167099999999998</v>
      </c>
    </row>
    <row r="2050" spans="6:9" x14ac:dyDescent="0.25">
      <c r="F2050" s="47">
        <v>2370.9818599999999</v>
      </c>
      <c r="G2050" s="47">
        <v>69.414779999999993</v>
      </c>
      <c r="H2050" s="47">
        <v>2370.9818599999999</v>
      </c>
      <c r="I2050" s="47">
        <v>2.4187099999999999</v>
      </c>
    </row>
    <row r="2051" spans="6:9" x14ac:dyDescent="0.25">
      <c r="F2051" s="47">
        <v>2371.94614</v>
      </c>
      <c r="G2051" s="47">
        <v>69.433779999999999</v>
      </c>
      <c r="H2051" s="47">
        <v>2371.94614</v>
      </c>
      <c r="I2051" s="47">
        <v>2.3512</v>
      </c>
    </row>
    <row r="2052" spans="6:9" x14ac:dyDescent="0.25">
      <c r="F2052" s="47">
        <v>2372.9104200000002</v>
      </c>
      <c r="G2052" s="47">
        <v>69.507140000000007</v>
      </c>
      <c r="H2052" s="47">
        <v>2372.9104200000002</v>
      </c>
      <c r="I2052" s="47">
        <v>2.3225899999999999</v>
      </c>
    </row>
    <row r="2053" spans="6:9" x14ac:dyDescent="0.25">
      <c r="F2053" s="47">
        <v>2373.8746999999998</v>
      </c>
      <c r="G2053" s="47">
        <v>69.602080000000001</v>
      </c>
      <c r="H2053" s="47">
        <v>2373.8746999999998</v>
      </c>
      <c r="I2053" s="47">
        <v>2.3306200000000001</v>
      </c>
    </row>
    <row r="2054" spans="6:9" x14ac:dyDescent="0.25">
      <c r="F2054" s="47">
        <v>2374.8389699999998</v>
      </c>
      <c r="G2054" s="47">
        <v>69.696569999999994</v>
      </c>
      <c r="H2054" s="47">
        <v>2374.8389699999998</v>
      </c>
      <c r="I2054" s="47">
        <v>2.3635000000000002</v>
      </c>
    </row>
    <row r="2055" spans="6:9" x14ac:dyDescent="0.25">
      <c r="F2055" s="47">
        <v>2375.8032499999999</v>
      </c>
      <c r="G2055" s="47">
        <v>69.778310000000005</v>
      </c>
      <c r="H2055" s="47">
        <v>2375.8032499999999</v>
      </c>
      <c r="I2055" s="47">
        <v>2.40557</v>
      </c>
    </row>
    <row r="2056" spans="6:9" x14ac:dyDescent="0.25">
      <c r="F2056" s="47">
        <v>2376.7675300000001</v>
      </c>
      <c r="G2056" s="47">
        <v>69.841229999999996</v>
      </c>
      <c r="H2056" s="47">
        <v>2376.7675300000001</v>
      </c>
      <c r="I2056" s="47">
        <v>2.4438200000000001</v>
      </c>
    </row>
    <row r="2057" spans="6:9" x14ac:dyDescent="0.25">
      <c r="F2057" s="47">
        <v>2377.7318</v>
      </c>
      <c r="G2057" s="47">
        <v>69.882750000000001</v>
      </c>
      <c r="H2057" s="47">
        <v>2377.7318</v>
      </c>
      <c r="I2057" s="47">
        <v>2.4717199999999999</v>
      </c>
    </row>
    <row r="2058" spans="6:9" x14ac:dyDescent="0.25">
      <c r="F2058" s="47">
        <v>2378.6960800000002</v>
      </c>
      <c r="G2058" s="47">
        <v>69.902439999999999</v>
      </c>
      <c r="H2058" s="47">
        <v>2378.6960800000002</v>
      </c>
      <c r="I2058" s="47">
        <v>2.4891800000000002</v>
      </c>
    </row>
    <row r="2059" spans="6:9" x14ac:dyDescent="0.25">
      <c r="F2059" s="47">
        <v>2379.6603599999999</v>
      </c>
      <c r="G2059" s="47">
        <v>69.901880000000006</v>
      </c>
      <c r="H2059" s="47">
        <v>2379.6603599999999</v>
      </c>
      <c r="I2059" s="47">
        <v>2.4996399999999999</v>
      </c>
    </row>
    <row r="2060" spans="6:9" x14ac:dyDescent="0.25">
      <c r="F2060" s="47">
        <v>2380.6246299999998</v>
      </c>
      <c r="G2060" s="47">
        <v>69.884749999999997</v>
      </c>
      <c r="H2060" s="47">
        <v>2380.6246299999998</v>
      </c>
      <c r="I2060" s="47">
        <v>2.5064700000000002</v>
      </c>
    </row>
    <row r="2061" spans="6:9" x14ac:dyDescent="0.25">
      <c r="F2061" s="47">
        <v>2381.5889099999999</v>
      </c>
      <c r="G2061" s="47">
        <v>69.856480000000005</v>
      </c>
      <c r="H2061" s="47">
        <v>2381.5889099999999</v>
      </c>
      <c r="I2061" s="47">
        <v>2.5106999999999999</v>
      </c>
    </row>
    <row r="2062" spans="6:9" x14ac:dyDescent="0.25">
      <c r="F2062" s="47">
        <v>2382.5531900000001</v>
      </c>
      <c r="G2062" s="47">
        <v>69.823250000000002</v>
      </c>
      <c r="H2062" s="47">
        <v>2382.5531900000001</v>
      </c>
      <c r="I2062" s="47">
        <v>2.5107499999999998</v>
      </c>
    </row>
    <row r="2063" spans="6:9" x14ac:dyDescent="0.25">
      <c r="F2063" s="47">
        <v>2383.51746</v>
      </c>
      <c r="G2063" s="47">
        <v>69.790790000000001</v>
      </c>
      <c r="H2063" s="47">
        <v>2383.51746</v>
      </c>
      <c r="I2063" s="47">
        <v>2.5038</v>
      </c>
    </row>
    <row r="2064" spans="6:9" x14ac:dyDescent="0.25">
      <c r="F2064" s="47">
        <v>2384.4817400000002</v>
      </c>
      <c r="G2064" s="47">
        <v>69.763459999999995</v>
      </c>
      <c r="H2064" s="47">
        <v>2384.4817400000002</v>
      </c>
      <c r="I2064" s="47">
        <v>2.4876399999999999</v>
      </c>
    </row>
    <row r="2065" spans="6:9" x14ac:dyDescent="0.25">
      <c r="F2065" s="47">
        <v>2385.4460199999999</v>
      </c>
      <c r="G2065" s="47">
        <v>69.743920000000003</v>
      </c>
      <c r="H2065" s="47">
        <v>2385.4460199999999</v>
      </c>
      <c r="I2065" s="47">
        <v>2.4620600000000001</v>
      </c>
    </row>
    <row r="2066" spans="6:9" x14ac:dyDescent="0.25">
      <c r="F2066" s="47">
        <v>2386.4102899999998</v>
      </c>
      <c r="G2066" s="47">
        <v>69.733459999999994</v>
      </c>
      <c r="H2066" s="47">
        <v>2386.4102899999998</v>
      </c>
      <c r="I2066" s="47">
        <v>2.4289999999999998</v>
      </c>
    </row>
    <row r="2067" spans="6:9" x14ac:dyDescent="0.25">
      <c r="F2067" s="47">
        <v>2387.3745699999999</v>
      </c>
      <c r="G2067" s="47">
        <v>69.732410000000002</v>
      </c>
      <c r="H2067" s="47">
        <v>2387.3745699999999</v>
      </c>
      <c r="I2067" s="47">
        <v>2.3915999999999999</v>
      </c>
    </row>
    <row r="2068" spans="6:9" x14ac:dyDescent="0.25">
      <c r="F2068" s="47">
        <v>2388.3388500000001</v>
      </c>
      <c r="G2068" s="47">
        <v>69.740260000000006</v>
      </c>
      <c r="H2068" s="47">
        <v>2388.3388500000001</v>
      </c>
      <c r="I2068" s="47">
        <v>2.3527100000000001</v>
      </c>
    </row>
    <row r="2069" spans="6:9" x14ac:dyDescent="0.25">
      <c r="F2069" s="47">
        <v>2389.30312</v>
      </c>
      <c r="G2069" s="47">
        <v>69.755390000000006</v>
      </c>
      <c r="H2069" s="47">
        <v>2389.30312</v>
      </c>
      <c r="I2069" s="47">
        <v>2.3136700000000001</v>
      </c>
    </row>
    <row r="2070" spans="6:9" x14ac:dyDescent="0.25">
      <c r="F2070" s="47">
        <v>2390.2674000000002</v>
      </c>
      <c r="G2070" s="47">
        <v>69.774600000000007</v>
      </c>
      <c r="H2070" s="47">
        <v>2390.2674000000002</v>
      </c>
      <c r="I2070" s="47">
        <v>2.2740399999999998</v>
      </c>
    </row>
    <row r="2071" spans="6:9" x14ac:dyDescent="0.25">
      <c r="F2071" s="47">
        <v>2391.2316799999999</v>
      </c>
      <c r="G2071" s="47">
        <v>69.793199999999999</v>
      </c>
      <c r="H2071" s="47">
        <v>2391.2316799999999</v>
      </c>
      <c r="I2071" s="47">
        <v>2.23238</v>
      </c>
    </row>
    <row r="2072" spans="6:9" x14ac:dyDescent="0.25">
      <c r="F2072" s="47">
        <v>2392.19596</v>
      </c>
      <c r="G2072" s="47">
        <v>69.806020000000004</v>
      </c>
      <c r="H2072" s="47">
        <v>2392.19596</v>
      </c>
      <c r="I2072" s="47">
        <v>2.1878299999999999</v>
      </c>
    </row>
    <row r="2073" spans="6:9" x14ac:dyDescent="0.25">
      <c r="F2073" s="47">
        <v>2393.16023</v>
      </c>
      <c r="G2073" s="47">
        <v>69.809190000000001</v>
      </c>
      <c r="H2073" s="47">
        <v>2393.16023</v>
      </c>
      <c r="I2073" s="47">
        <v>2.1415299999999999</v>
      </c>
    </row>
    <row r="2074" spans="6:9" x14ac:dyDescent="0.25">
      <c r="F2074" s="47">
        <v>2394.1245100000001</v>
      </c>
      <c r="G2074" s="47">
        <v>69.801959999999994</v>
      </c>
      <c r="H2074" s="47">
        <v>2394.1245100000001</v>
      </c>
      <c r="I2074" s="47">
        <v>2.0969199999999999</v>
      </c>
    </row>
    <row r="2075" spans="6:9" x14ac:dyDescent="0.25">
      <c r="F2075" s="47">
        <v>2395.08878</v>
      </c>
      <c r="G2075" s="47">
        <v>69.787310000000005</v>
      </c>
      <c r="H2075" s="47">
        <v>2395.08878</v>
      </c>
      <c r="I2075" s="47">
        <v>2.0587599999999999</v>
      </c>
    </row>
    <row r="2076" spans="6:9" x14ac:dyDescent="0.25">
      <c r="F2076" s="47">
        <v>2396.0530600000002</v>
      </c>
      <c r="G2076" s="47">
        <v>69.771039999999999</v>
      </c>
      <c r="H2076" s="47">
        <v>2396.0530600000002</v>
      </c>
      <c r="I2076" s="47">
        <v>2.0309900000000001</v>
      </c>
    </row>
    <row r="2077" spans="6:9" x14ac:dyDescent="0.25">
      <c r="F2077" s="47">
        <v>2397.0173399999999</v>
      </c>
      <c r="G2077" s="47">
        <v>69.75949</v>
      </c>
      <c r="H2077" s="47">
        <v>2397.0173399999999</v>
      </c>
      <c r="I2077" s="47">
        <v>2.01471</v>
      </c>
    </row>
    <row r="2078" spans="6:9" x14ac:dyDescent="0.25">
      <c r="F2078" s="47">
        <v>2397.98162</v>
      </c>
      <c r="G2078" s="47">
        <v>69.757069999999999</v>
      </c>
      <c r="H2078" s="47">
        <v>2397.98162</v>
      </c>
      <c r="I2078" s="47">
        <v>2.00725</v>
      </c>
    </row>
    <row r="2079" spans="6:9" x14ac:dyDescent="0.25">
      <c r="F2079" s="47">
        <v>2398.94589</v>
      </c>
      <c r="G2079" s="47">
        <v>69.764619999999994</v>
      </c>
      <c r="H2079" s="47">
        <v>2398.94589</v>
      </c>
      <c r="I2079" s="47">
        <v>2.0028199999999998</v>
      </c>
    </row>
    <row r="2080" spans="6:9" x14ac:dyDescent="0.25">
      <c r="F2080" s="47">
        <v>2399.9101700000001</v>
      </c>
      <c r="G2080" s="47">
        <v>69.77928</v>
      </c>
      <c r="H2080" s="47">
        <v>2399.9101700000001</v>
      </c>
      <c r="I2080" s="47">
        <v>1.9943200000000001</v>
      </c>
    </row>
    <row r="2081" spans="6:9" x14ac:dyDescent="0.25">
      <c r="F2081" s="47">
        <v>2400.8744499999998</v>
      </c>
      <c r="G2081" s="47">
        <v>69.795739999999995</v>
      </c>
      <c r="H2081" s="47">
        <v>2400.8744499999998</v>
      </c>
      <c r="I2081" s="47">
        <v>1.9754499999999999</v>
      </c>
    </row>
    <row r="2082" spans="6:9" x14ac:dyDescent="0.25">
      <c r="F2082" s="47">
        <v>2401.8387200000002</v>
      </c>
      <c r="G2082" s="47">
        <v>69.808130000000006</v>
      </c>
      <c r="H2082" s="47">
        <v>2401.8387200000002</v>
      </c>
      <c r="I2082" s="47">
        <v>1.9422299999999999</v>
      </c>
    </row>
    <row r="2083" spans="6:9" x14ac:dyDescent="0.25">
      <c r="F2083" s="47">
        <v>2402.8029999999999</v>
      </c>
      <c r="G2083" s="47">
        <v>69.811930000000004</v>
      </c>
      <c r="H2083" s="47">
        <v>2402.8029999999999</v>
      </c>
      <c r="I2083" s="47">
        <v>1.89371</v>
      </c>
    </row>
    <row r="2084" spans="6:9" x14ac:dyDescent="0.25">
      <c r="F2084" s="47">
        <v>2403.76728</v>
      </c>
      <c r="G2084" s="47">
        <v>69.805080000000004</v>
      </c>
      <c r="H2084" s="47">
        <v>2403.76728</v>
      </c>
      <c r="I2084" s="47">
        <v>1.83186</v>
      </c>
    </row>
    <row r="2085" spans="6:9" x14ac:dyDescent="0.25">
      <c r="F2085" s="47">
        <v>2404.73155</v>
      </c>
      <c r="G2085" s="47">
        <v>69.788179999999997</v>
      </c>
      <c r="H2085" s="47">
        <v>2404.73155</v>
      </c>
      <c r="I2085" s="47">
        <v>1.7609900000000001</v>
      </c>
    </row>
    <row r="2086" spans="6:9" x14ac:dyDescent="0.25">
      <c r="F2086" s="47">
        <v>2405.6958300000001</v>
      </c>
      <c r="G2086" s="47">
        <v>69.763890000000004</v>
      </c>
      <c r="H2086" s="47">
        <v>2405.6958300000001</v>
      </c>
      <c r="I2086" s="47">
        <v>1.68696</v>
      </c>
    </row>
    <row r="2087" spans="6:9" x14ac:dyDescent="0.25">
      <c r="F2087" s="47">
        <v>2406.6601099999998</v>
      </c>
      <c r="G2087" s="47">
        <v>69.735910000000004</v>
      </c>
      <c r="H2087" s="47">
        <v>2406.6601099999998</v>
      </c>
      <c r="I2087" s="47">
        <v>1.61602</v>
      </c>
    </row>
    <row r="2088" spans="6:9" x14ac:dyDescent="0.25">
      <c r="F2088" s="47">
        <v>2407.6243800000002</v>
      </c>
      <c r="G2088" s="47">
        <v>69.708119999999994</v>
      </c>
      <c r="H2088" s="47">
        <v>2407.6243800000002</v>
      </c>
      <c r="I2088" s="47">
        <v>1.5535099999999999</v>
      </c>
    </row>
    <row r="2089" spans="6:9" x14ac:dyDescent="0.25">
      <c r="F2089" s="47">
        <v>2408.5886599999999</v>
      </c>
      <c r="G2089" s="47">
        <v>69.683959999999999</v>
      </c>
      <c r="H2089" s="47">
        <v>2408.5886599999999</v>
      </c>
      <c r="I2089" s="47">
        <v>1.5024599999999999</v>
      </c>
    </row>
    <row r="2090" spans="6:9" x14ac:dyDescent="0.25">
      <c r="F2090" s="47">
        <v>2409.55294</v>
      </c>
      <c r="G2090" s="47">
        <v>69.666079999999994</v>
      </c>
      <c r="H2090" s="47">
        <v>2409.55294</v>
      </c>
      <c r="I2090" s="47">
        <v>1.46285</v>
      </c>
    </row>
    <row r="2091" spans="6:9" x14ac:dyDescent="0.25">
      <c r="F2091" s="47">
        <v>2410.51721</v>
      </c>
      <c r="G2091" s="47">
        <v>69.656149999999997</v>
      </c>
      <c r="H2091" s="47">
        <v>2410.51721</v>
      </c>
      <c r="I2091" s="47">
        <v>1.4317800000000001</v>
      </c>
    </row>
    <row r="2092" spans="6:9" x14ac:dyDescent="0.25">
      <c r="F2092" s="47">
        <v>2411.4814900000001</v>
      </c>
      <c r="G2092" s="47">
        <v>69.654650000000004</v>
      </c>
      <c r="H2092" s="47">
        <v>2411.4814900000001</v>
      </c>
      <c r="I2092" s="47">
        <v>1.4048400000000001</v>
      </c>
    </row>
    <row r="2093" spans="6:9" x14ac:dyDescent="0.25">
      <c r="F2093" s="47">
        <v>2412.4457699999998</v>
      </c>
      <c r="G2093" s="47">
        <v>69.660719999999998</v>
      </c>
      <c r="H2093" s="47">
        <v>2412.4457699999998</v>
      </c>
      <c r="I2093" s="47">
        <v>1.3779999999999999</v>
      </c>
    </row>
    <row r="2094" spans="6:9" x14ac:dyDescent="0.25">
      <c r="F2094" s="47">
        <v>2413.41005</v>
      </c>
      <c r="G2094" s="47">
        <v>69.672430000000006</v>
      </c>
      <c r="H2094" s="47">
        <v>2413.41005</v>
      </c>
      <c r="I2094" s="47">
        <v>1.3492500000000001</v>
      </c>
    </row>
    <row r="2095" spans="6:9" x14ac:dyDescent="0.25">
      <c r="F2095" s="47">
        <v>2414.3743199999999</v>
      </c>
      <c r="G2095" s="47">
        <v>69.68732</v>
      </c>
      <c r="H2095" s="47">
        <v>2414.3743199999999</v>
      </c>
      <c r="I2095" s="47">
        <v>1.3191600000000001</v>
      </c>
    </row>
    <row r="2096" spans="6:9" x14ac:dyDescent="0.25">
      <c r="F2096" s="47">
        <v>2415.3386</v>
      </c>
      <c r="G2096" s="47">
        <v>69.703310000000002</v>
      </c>
      <c r="H2096" s="47">
        <v>2415.3386</v>
      </c>
      <c r="I2096" s="47">
        <v>1.29017</v>
      </c>
    </row>
    <row r="2097" spans="6:9" x14ac:dyDescent="0.25">
      <c r="F2097" s="47">
        <v>2416.3028800000002</v>
      </c>
      <c r="G2097" s="47">
        <v>69.719279999999998</v>
      </c>
      <c r="H2097" s="47">
        <v>2416.3028800000002</v>
      </c>
      <c r="I2097" s="47">
        <v>1.2652099999999999</v>
      </c>
    </row>
    <row r="2098" spans="6:9" x14ac:dyDescent="0.25">
      <c r="F2098" s="47">
        <v>2417.2671500000001</v>
      </c>
      <c r="G2098" s="47">
        <v>69.735190000000003</v>
      </c>
      <c r="H2098" s="47">
        <v>2417.2671500000001</v>
      </c>
      <c r="I2098" s="47">
        <v>1.2462899999999999</v>
      </c>
    </row>
    <row r="2099" spans="6:9" x14ac:dyDescent="0.25">
      <c r="F2099" s="47">
        <v>2418.2314299999998</v>
      </c>
      <c r="G2099" s="47">
        <v>69.751639999999995</v>
      </c>
      <c r="H2099" s="47">
        <v>2418.2314299999998</v>
      </c>
      <c r="I2099" s="47">
        <v>1.2338199999999999</v>
      </c>
    </row>
    <row r="2100" spans="6:9" x14ac:dyDescent="0.25">
      <c r="F2100" s="47">
        <v>2419.19571</v>
      </c>
      <c r="G2100" s="47">
        <v>69.769409999999993</v>
      </c>
      <c r="H2100" s="47">
        <v>2419.19571</v>
      </c>
      <c r="I2100" s="47">
        <v>1.22675</v>
      </c>
    </row>
    <row r="2101" spans="6:9" x14ac:dyDescent="0.25">
      <c r="F2101" s="47">
        <v>2420.1599799999999</v>
      </c>
      <c r="G2101" s="47">
        <v>69.789140000000003</v>
      </c>
      <c r="H2101" s="47">
        <v>2420.1599799999999</v>
      </c>
      <c r="I2101" s="47">
        <v>1.2232000000000001</v>
      </c>
    </row>
    <row r="2102" spans="6:9" x14ac:dyDescent="0.25">
      <c r="F2102" s="47">
        <v>2421.12426</v>
      </c>
      <c r="G2102" s="47">
        <v>69.81129</v>
      </c>
      <c r="H2102" s="47">
        <v>2421.12426</v>
      </c>
      <c r="I2102" s="47">
        <v>1.2211099999999999</v>
      </c>
    </row>
    <row r="2103" spans="6:9" x14ac:dyDescent="0.25">
      <c r="F2103" s="47">
        <v>2422.0885400000002</v>
      </c>
      <c r="G2103" s="47">
        <v>69.83596</v>
      </c>
      <c r="H2103" s="47">
        <v>2422.0885400000002</v>
      </c>
      <c r="I2103" s="47">
        <v>1.2188300000000001</v>
      </c>
    </row>
    <row r="2104" spans="6:9" x14ac:dyDescent="0.25">
      <c r="F2104" s="47">
        <v>2423.0528100000001</v>
      </c>
      <c r="G2104" s="47">
        <v>69.862300000000005</v>
      </c>
      <c r="H2104" s="47">
        <v>2423.0528100000001</v>
      </c>
      <c r="I2104" s="47">
        <v>1.2152700000000001</v>
      </c>
    </row>
    <row r="2105" spans="6:9" x14ac:dyDescent="0.25">
      <c r="F2105" s="47">
        <v>2424.0170899999998</v>
      </c>
      <c r="G2105" s="47">
        <v>69.88767</v>
      </c>
      <c r="H2105" s="47">
        <v>2424.0170899999998</v>
      </c>
      <c r="I2105" s="47">
        <v>1.2098</v>
      </c>
    </row>
    <row r="2106" spans="6:9" x14ac:dyDescent="0.25">
      <c r="F2106" s="47">
        <v>2424.98137</v>
      </c>
      <c r="G2106" s="47">
        <v>69.90728</v>
      </c>
      <c r="H2106" s="47">
        <v>2424.98137</v>
      </c>
      <c r="I2106" s="47">
        <v>1.2016899999999999</v>
      </c>
    </row>
    <row r="2107" spans="6:9" x14ac:dyDescent="0.25">
      <c r="F2107" s="47">
        <v>2425.9456399999999</v>
      </c>
      <c r="G2107" s="47">
        <v>69.914940000000001</v>
      </c>
      <c r="H2107" s="47">
        <v>2425.9456399999999</v>
      </c>
      <c r="I2107" s="47">
        <v>1.1894400000000001</v>
      </c>
    </row>
    <row r="2108" spans="6:9" x14ac:dyDescent="0.25">
      <c r="F2108" s="47">
        <v>2426.9099200000001</v>
      </c>
      <c r="G2108" s="47">
        <v>69.905010000000004</v>
      </c>
      <c r="H2108" s="47">
        <v>2426.9099200000001</v>
      </c>
      <c r="I2108" s="47">
        <v>1.17011</v>
      </c>
    </row>
    <row r="2109" spans="6:9" x14ac:dyDescent="0.25">
      <c r="F2109" s="47">
        <v>2427.8742000000002</v>
      </c>
      <c r="G2109" s="47">
        <v>69.874650000000003</v>
      </c>
      <c r="H2109" s="47">
        <v>2427.8742000000002</v>
      </c>
      <c r="I2109" s="47">
        <v>1.1394200000000001</v>
      </c>
    </row>
    <row r="2110" spans="6:9" x14ac:dyDescent="0.25">
      <c r="F2110" s="47">
        <v>2428.8384799999999</v>
      </c>
      <c r="G2110" s="47">
        <v>69.825450000000004</v>
      </c>
      <c r="H2110" s="47">
        <v>2428.8384799999999</v>
      </c>
      <c r="I2110" s="47">
        <v>1.0929599999999999</v>
      </c>
    </row>
    <row r="2111" spans="6:9" x14ac:dyDescent="0.25">
      <c r="F2111" s="47">
        <v>2429.8027499999998</v>
      </c>
      <c r="G2111" s="47">
        <v>69.763329999999996</v>
      </c>
      <c r="H2111" s="47">
        <v>2429.8027499999998</v>
      </c>
      <c r="I2111" s="47">
        <v>1.02817</v>
      </c>
    </row>
    <row r="2112" spans="6:9" x14ac:dyDescent="0.25">
      <c r="F2112" s="47">
        <v>2430.76703</v>
      </c>
      <c r="G2112" s="47">
        <v>69.696979999999996</v>
      </c>
      <c r="H2112" s="47">
        <v>2430.76703</v>
      </c>
      <c r="I2112" s="47">
        <v>0.94642000000000004</v>
      </c>
    </row>
    <row r="2113" spans="6:9" x14ac:dyDescent="0.25">
      <c r="F2113" s="47">
        <v>2431.7312999999999</v>
      </c>
      <c r="G2113" s="47">
        <v>69.635300000000001</v>
      </c>
      <c r="H2113" s="47">
        <v>2431.7312999999999</v>
      </c>
      <c r="I2113" s="47">
        <v>0.85394000000000003</v>
      </c>
    </row>
    <row r="2114" spans="6:9" x14ac:dyDescent="0.25">
      <c r="F2114" s="47">
        <v>2432.6955800000001</v>
      </c>
      <c r="G2114" s="47">
        <v>69.585179999999994</v>
      </c>
      <c r="H2114" s="47">
        <v>2432.6955800000001</v>
      </c>
      <c r="I2114" s="47">
        <v>0.76095999999999997</v>
      </c>
    </row>
    <row r="2115" spans="6:9" x14ac:dyDescent="0.25">
      <c r="F2115" s="47">
        <v>2433.6598600000002</v>
      </c>
      <c r="G2115" s="47">
        <v>69.550250000000005</v>
      </c>
      <c r="H2115" s="47">
        <v>2433.6598600000002</v>
      </c>
      <c r="I2115" s="47">
        <v>0.67905000000000004</v>
      </c>
    </row>
    <row r="2116" spans="6:9" x14ac:dyDescent="0.25">
      <c r="F2116" s="47">
        <v>2434.6241399999999</v>
      </c>
      <c r="G2116" s="47">
        <v>69.530820000000006</v>
      </c>
      <c r="H2116" s="47">
        <v>2434.6241399999999</v>
      </c>
      <c r="I2116" s="47">
        <v>0.61789000000000005</v>
      </c>
    </row>
    <row r="2117" spans="6:9" x14ac:dyDescent="0.25">
      <c r="F2117" s="47">
        <v>2435.5884099999998</v>
      </c>
      <c r="G2117" s="47">
        <v>69.52467</v>
      </c>
      <c r="H2117" s="47">
        <v>2435.5884099999998</v>
      </c>
      <c r="I2117" s="47">
        <v>0.58238999999999996</v>
      </c>
    </row>
    <row r="2118" spans="6:9" x14ac:dyDescent="0.25">
      <c r="F2118" s="47">
        <v>2436.55269</v>
      </c>
      <c r="G2118" s="47">
        <v>69.528220000000005</v>
      </c>
      <c r="H2118" s="47">
        <v>2436.55269</v>
      </c>
      <c r="I2118" s="47">
        <v>0.57155</v>
      </c>
    </row>
    <row r="2119" spans="6:9" x14ac:dyDescent="0.25">
      <c r="F2119" s="47">
        <v>2437.5169700000001</v>
      </c>
      <c r="G2119" s="47">
        <v>69.537559999999999</v>
      </c>
      <c r="H2119" s="47">
        <v>2437.5169700000001</v>
      </c>
      <c r="I2119" s="47">
        <v>0.57894000000000001</v>
      </c>
    </row>
    <row r="2120" spans="6:9" x14ac:dyDescent="0.25">
      <c r="F2120" s="47">
        <v>2438.4812400000001</v>
      </c>
      <c r="G2120" s="47">
        <v>69.549340000000001</v>
      </c>
      <c r="H2120" s="47">
        <v>2438.4812400000001</v>
      </c>
      <c r="I2120" s="47">
        <v>0.59475</v>
      </c>
    </row>
    <row r="2121" spans="6:9" x14ac:dyDescent="0.25">
      <c r="F2121" s="47">
        <v>2439.4455200000002</v>
      </c>
      <c r="G2121" s="47">
        <v>69.561210000000003</v>
      </c>
      <c r="H2121" s="47">
        <v>2439.4455200000002</v>
      </c>
      <c r="I2121" s="47">
        <v>0.60836999999999997</v>
      </c>
    </row>
    <row r="2122" spans="6:9" x14ac:dyDescent="0.25">
      <c r="F2122" s="47">
        <v>2440.4097999999999</v>
      </c>
      <c r="G2122" s="47">
        <v>69.571939999999998</v>
      </c>
      <c r="H2122" s="47">
        <v>2440.4097999999999</v>
      </c>
      <c r="I2122" s="47">
        <v>0.61097999999999997</v>
      </c>
    </row>
    <row r="2123" spans="6:9" x14ac:dyDescent="0.25">
      <c r="F2123" s="47">
        <v>2441.3740699999998</v>
      </c>
      <c r="G2123" s="47">
        <v>69.581299999999999</v>
      </c>
      <c r="H2123" s="47">
        <v>2441.3740699999998</v>
      </c>
      <c r="I2123" s="47">
        <v>0.59724999999999995</v>
      </c>
    </row>
    <row r="2124" spans="6:9" x14ac:dyDescent="0.25">
      <c r="F2124" s="47">
        <v>2442.33835</v>
      </c>
      <c r="G2124" s="47">
        <v>69.589730000000003</v>
      </c>
      <c r="H2124" s="47">
        <v>2442.33835</v>
      </c>
      <c r="I2124" s="47">
        <v>0.56623000000000001</v>
      </c>
    </row>
    <row r="2125" spans="6:9" x14ac:dyDescent="0.25">
      <c r="F2125" s="47">
        <v>2443.3026300000001</v>
      </c>
      <c r="G2125" s="47">
        <v>69.598010000000002</v>
      </c>
      <c r="H2125" s="47">
        <v>2443.3026300000001</v>
      </c>
      <c r="I2125" s="47">
        <v>0.52132999999999996</v>
      </c>
    </row>
    <row r="2126" spans="6:9" x14ac:dyDescent="0.25">
      <c r="F2126" s="47">
        <v>2444.2669000000001</v>
      </c>
      <c r="G2126" s="47">
        <v>69.607089999999999</v>
      </c>
      <c r="H2126" s="47">
        <v>2444.2669000000001</v>
      </c>
      <c r="I2126" s="47">
        <v>0.46953</v>
      </c>
    </row>
    <row r="2127" spans="6:9" x14ac:dyDescent="0.25">
      <c r="F2127" s="47">
        <v>2445.2311800000002</v>
      </c>
      <c r="G2127" s="47">
        <v>69.617750000000001</v>
      </c>
      <c r="H2127" s="47">
        <v>2445.2311800000002</v>
      </c>
      <c r="I2127" s="47">
        <v>0.42005999999999999</v>
      </c>
    </row>
    <row r="2128" spans="6:9" x14ac:dyDescent="0.25">
      <c r="F2128" s="47">
        <v>2446.1954599999999</v>
      </c>
      <c r="G2128" s="47">
        <v>69.630250000000004</v>
      </c>
      <c r="H2128" s="47">
        <v>2446.1954599999999</v>
      </c>
      <c r="I2128" s="47">
        <v>0.38236999999999999</v>
      </c>
    </row>
    <row r="2129" spans="6:9" x14ac:dyDescent="0.25">
      <c r="F2129" s="47">
        <v>2447.1597400000001</v>
      </c>
      <c r="G2129" s="47">
        <v>69.64385</v>
      </c>
      <c r="H2129" s="47">
        <v>2447.1597400000001</v>
      </c>
      <c r="I2129" s="47">
        <v>0.36387999999999998</v>
      </c>
    </row>
    <row r="2130" spans="6:9" x14ac:dyDescent="0.25">
      <c r="F2130" s="47">
        <v>2448.12401</v>
      </c>
      <c r="G2130" s="47">
        <v>69.656599999999997</v>
      </c>
      <c r="H2130" s="47">
        <v>2448.12401</v>
      </c>
      <c r="I2130" s="47">
        <v>0.36785000000000001</v>
      </c>
    </row>
    <row r="2131" spans="6:9" x14ac:dyDescent="0.25">
      <c r="F2131" s="47">
        <v>2449.0882900000001</v>
      </c>
      <c r="G2131" s="47">
        <v>69.665809999999993</v>
      </c>
      <c r="H2131" s="47">
        <v>2449.0882900000001</v>
      </c>
      <c r="I2131" s="47">
        <v>0.39201000000000003</v>
      </c>
    </row>
    <row r="2132" spans="6:9" x14ac:dyDescent="0.25">
      <c r="F2132" s="47">
        <v>2450.0525699999998</v>
      </c>
      <c r="G2132" s="47">
        <v>69.669049999999999</v>
      </c>
      <c r="H2132" s="47">
        <v>2450.0525699999998</v>
      </c>
      <c r="I2132" s="47">
        <v>0.42885000000000001</v>
      </c>
    </row>
    <row r="2133" spans="6:9" x14ac:dyDescent="0.25">
      <c r="F2133" s="47">
        <v>2451.0168399999998</v>
      </c>
      <c r="G2133" s="47">
        <v>69.665369999999996</v>
      </c>
      <c r="H2133" s="47">
        <v>2451.0168399999998</v>
      </c>
      <c r="I2133" s="47">
        <v>0.46768999999999999</v>
      </c>
    </row>
    <row r="2134" spans="6:9" x14ac:dyDescent="0.25">
      <c r="F2134" s="47">
        <v>2451.9811199999999</v>
      </c>
      <c r="G2134" s="47">
        <v>69.655990000000003</v>
      </c>
      <c r="H2134" s="47">
        <v>2451.9811199999999</v>
      </c>
      <c r="I2134" s="47">
        <v>0.49790000000000001</v>
      </c>
    </row>
    <row r="2135" spans="6:9" x14ac:dyDescent="0.25">
      <c r="F2135" s="47">
        <v>2452.9454000000001</v>
      </c>
      <c r="G2135" s="47">
        <v>69.643780000000007</v>
      </c>
      <c r="H2135" s="47">
        <v>2452.9454000000001</v>
      </c>
      <c r="I2135" s="47">
        <v>0.51219999999999999</v>
      </c>
    </row>
    <row r="2136" spans="6:9" x14ac:dyDescent="0.25">
      <c r="F2136" s="47">
        <v>2453.90967</v>
      </c>
      <c r="G2136" s="47">
        <v>69.63194</v>
      </c>
      <c r="H2136" s="47">
        <v>2453.90967</v>
      </c>
      <c r="I2136" s="47">
        <v>0.50836000000000003</v>
      </c>
    </row>
    <row r="2137" spans="6:9" x14ac:dyDescent="0.25">
      <c r="F2137" s="47">
        <v>2454.8739500000001</v>
      </c>
      <c r="G2137" s="47">
        <v>69.622349999999997</v>
      </c>
      <c r="H2137" s="47">
        <v>2454.8739500000001</v>
      </c>
      <c r="I2137" s="47">
        <v>0.48870999999999998</v>
      </c>
    </row>
    <row r="2138" spans="6:9" x14ac:dyDescent="0.25">
      <c r="F2138" s="47">
        <v>2455.8382299999998</v>
      </c>
      <c r="G2138" s="47">
        <v>69.614789999999999</v>
      </c>
      <c r="H2138" s="47">
        <v>2455.8382299999998</v>
      </c>
      <c r="I2138" s="47">
        <v>0.45789000000000002</v>
      </c>
    </row>
    <row r="2139" spans="6:9" x14ac:dyDescent="0.25">
      <c r="F2139" s="47">
        <v>2456.8024999999998</v>
      </c>
      <c r="G2139" s="47">
        <v>69.607339999999994</v>
      </c>
      <c r="H2139" s="47">
        <v>2456.8024999999998</v>
      </c>
      <c r="I2139" s="47">
        <v>0.42027999999999999</v>
      </c>
    </row>
    <row r="2140" spans="6:9" x14ac:dyDescent="0.25">
      <c r="F2140" s="47">
        <v>2457.7667799999999</v>
      </c>
      <c r="G2140" s="47">
        <v>69.597920000000002</v>
      </c>
      <c r="H2140" s="47">
        <v>2457.7667799999999</v>
      </c>
      <c r="I2140" s="47">
        <v>0.37841000000000002</v>
      </c>
    </row>
    <row r="2141" spans="6:9" x14ac:dyDescent="0.25">
      <c r="F2141" s="47">
        <v>2458.7310600000001</v>
      </c>
      <c r="G2141" s="47">
        <v>69.585930000000005</v>
      </c>
      <c r="H2141" s="47">
        <v>2458.7310600000001</v>
      </c>
      <c r="I2141" s="47">
        <v>0.33318999999999999</v>
      </c>
    </row>
    <row r="2142" spans="6:9" x14ac:dyDescent="0.25">
      <c r="F2142" s="47">
        <v>2459.69533</v>
      </c>
      <c r="G2142" s="47">
        <v>69.573189999999997</v>
      </c>
      <c r="H2142" s="47">
        <v>2459.69533</v>
      </c>
      <c r="I2142" s="47">
        <v>0.28510000000000002</v>
      </c>
    </row>
    <row r="2143" spans="6:9" x14ac:dyDescent="0.25">
      <c r="F2143" s="47">
        <v>2460.6596100000002</v>
      </c>
      <c r="G2143" s="47">
        <v>69.563450000000003</v>
      </c>
      <c r="H2143" s="47">
        <v>2460.6596100000002</v>
      </c>
      <c r="I2143" s="47">
        <v>0.23537</v>
      </c>
    </row>
    <row r="2144" spans="6:9" x14ac:dyDescent="0.25">
      <c r="F2144" s="47">
        <v>2461.6238899999998</v>
      </c>
      <c r="G2144" s="47">
        <v>69.560739999999996</v>
      </c>
      <c r="H2144" s="47">
        <v>2461.6238899999998</v>
      </c>
      <c r="I2144" s="47">
        <v>0.18618000000000001</v>
      </c>
    </row>
    <row r="2145" spans="6:9" x14ac:dyDescent="0.25">
      <c r="F2145" s="47">
        <v>2462.5881599999998</v>
      </c>
      <c r="G2145" s="47">
        <v>69.567359999999994</v>
      </c>
      <c r="H2145" s="47">
        <v>2462.5881599999998</v>
      </c>
      <c r="I2145" s="47">
        <v>0.14004</v>
      </c>
    </row>
    <row r="2146" spans="6:9" x14ac:dyDescent="0.25">
      <c r="F2146" s="47">
        <v>2463.5524399999999</v>
      </c>
      <c r="G2146" s="47">
        <v>69.582520000000002</v>
      </c>
      <c r="H2146" s="47">
        <v>2463.5524399999999</v>
      </c>
      <c r="I2146" s="47">
        <v>9.8739999999999994E-2</v>
      </c>
    </row>
    <row r="2147" spans="6:9" x14ac:dyDescent="0.25">
      <c r="F2147" s="47">
        <v>2464.5167200000001</v>
      </c>
      <c r="G2147" s="47">
        <v>69.602450000000005</v>
      </c>
      <c r="H2147" s="47">
        <v>2464.5167200000001</v>
      </c>
      <c r="I2147" s="47">
        <v>6.2619999999999995E-2</v>
      </c>
    </row>
    <row r="2148" spans="6:9" x14ac:dyDescent="0.25">
      <c r="F2148" s="47">
        <v>2465.48099</v>
      </c>
      <c r="G2148" s="47">
        <v>69.621790000000004</v>
      </c>
      <c r="H2148" s="47">
        <v>2465.48099</v>
      </c>
      <c r="I2148" s="47">
        <v>3.0499999999999999E-2</v>
      </c>
    </row>
    <row r="2149" spans="6:9" x14ac:dyDescent="0.25">
      <c r="F2149" s="47">
        <v>2466.4452700000002</v>
      </c>
      <c r="G2149" s="47">
        <v>69.635779999999997</v>
      </c>
      <c r="H2149" s="47">
        <v>2466.4452700000002</v>
      </c>
      <c r="I2149" s="47">
        <v>0</v>
      </c>
    </row>
    <row r="2150" spans="6:9" x14ac:dyDescent="0.25">
      <c r="F2150" s="47">
        <v>2467.4095499999999</v>
      </c>
      <c r="G2150" s="47">
        <v>69.641970000000001</v>
      </c>
      <c r="H2150" s="47">
        <v>2467.4095499999999</v>
      </c>
      <c r="I2150" s="47">
        <v>-2.5100000000000001E-3</v>
      </c>
    </row>
    <row r="2151" spans="6:9" x14ac:dyDescent="0.25">
      <c r="F2151" s="47">
        <v>2468.37383</v>
      </c>
      <c r="G2151" s="47">
        <v>69.640730000000005</v>
      </c>
      <c r="H2151" s="47">
        <v>2468.37383</v>
      </c>
      <c r="I2151" s="47">
        <v>-8.9999999999999993E-3</v>
      </c>
    </row>
    <row r="2152" spans="6:9" x14ac:dyDescent="0.25">
      <c r="F2152" s="47">
        <v>2469.3380999999999</v>
      </c>
      <c r="G2152" s="47">
        <v>69.634299999999996</v>
      </c>
      <c r="H2152" s="47">
        <v>2469.3380999999999</v>
      </c>
      <c r="I2152" s="47">
        <v>-2.0930000000000001E-2</v>
      </c>
    </row>
    <row r="2153" spans="6:9" x14ac:dyDescent="0.25">
      <c r="F2153" s="47">
        <v>2470.3023800000001</v>
      </c>
      <c r="G2153" s="47">
        <v>69.625050000000002</v>
      </c>
      <c r="H2153" s="47">
        <v>2470.3023800000001</v>
      </c>
      <c r="I2153" s="47">
        <v>-3.7859999999999998E-2</v>
      </c>
    </row>
    <row r="2154" spans="6:9" x14ac:dyDescent="0.25">
      <c r="F2154" s="47">
        <v>2471.2666599999998</v>
      </c>
      <c r="G2154" s="47">
        <v>69.613770000000002</v>
      </c>
      <c r="H2154" s="47">
        <v>2471.2666599999998</v>
      </c>
      <c r="I2154" s="47">
        <v>-5.747E-2</v>
      </c>
    </row>
    <row r="2155" spans="6:9" x14ac:dyDescent="0.25">
      <c r="F2155" s="47">
        <v>2472.2309300000002</v>
      </c>
      <c r="G2155" s="47">
        <v>69.599119999999999</v>
      </c>
      <c r="H2155" s="47">
        <v>2472.2309300000002</v>
      </c>
      <c r="I2155" s="47">
        <v>-7.6630000000000004E-2</v>
      </c>
    </row>
    <row r="2156" spans="6:9" x14ac:dyDescent="0.25">
      <c r="F2156" s="47">
        <v>2473.1952099999999</v>
      </c>
      <c r="G2156" s="47">
        <v>69.578680000000006</v>
      </c>
      <c r="H2156" s="47">
        <v>2473.1952099999999</v>
      </c>
      <c r="I2156" s="47">
        <v>-9.3179999999999999E-2</v>
      </c>
    </row>
    <row r="2157" spans="6:9" x14ac:dyDescent="0.25">
      <c r="F2157" s="47">
        <v>2474.15949</v>
      </c>
      <c r="G2157" s="47">
        <v>69.550880000000006</v>
      </c>
      <c r="H2157" s="47">
        <v>2474.15949</v>
      </c>
      <c r="I2157" s="47">
        <v>-0.10731</v>
      </c>
    </row>
    <row r="2158" spans="6:9" x14ac:dyDescent="0.25">
      <c r="F2158" s="47">
        <v>2475.1237599999999</v>
      </c>
      <c r="G2158" s="47">
        <v>69.516819999999996</v>
      </c>
      <c r="H2158" s="47">
        <v>2475.1237599999999</v>
      </c>
      <c r="I2158" s="47">
        <v>-0.12154</v>
      </c>
    </row>
    <row r="2159" spans="6:9" x14ac:dyDescent="0.25">
      <c r="F2159" s="47">
        <v>2476.0880400000001</v>
      </c>
      <c r="G2159" s="47">
        <v>69.480670000000003</v>
      </c>
      <c r="H2159" s="47">
        <v>2476.0880400000001</v>
      </c>
      <c r="I2159" s="47">
        <v>-0.13902999999999999</v>
      </c>
    </row>
    <row r="2160" spans="6:9" x14ac:dyDescent="0.25">
      <c r="F2160" s="47">
        <v>2477.0523199999998</v>
      </c>
      <c r="G2160" s="47">
        <v>69.448080000000004</v>
      </c>
      <c r="H2160" s="47">
        <v>2477.0523199999998</v>
      </c>
      <c r="I2160" s="47">
        <v>-0.16109999999999999</v>
      </c>
    </row>
    <row r="2161" spans="6:9" x14ac:dyDescent="0.25">
      <c r="F2161" s="47">
        <v>2478.0165900000002</v>
      </c>
      <c r="G2161" s="47">
        <v>69.42371</v>
      </c>
      <c r="H2161" s="47">
        <v>2478.0165900000002</v>
      </c>
      <c r="I2161" s="47">
        <v>-0.18557000000000001</v>
      </c>
    </row>
    <row r="2162" spans="6:9" x14ac:dyDescent="0.25">
      <c r="F2162" s="47">
        <v>2478.9808699999999</v>
      </c>
      <c r="G2162" s="47">
        <v>69.409030000000001</v>
      </c>
      <c r="H2162" s="47">
        <v>2478.9808699999999</v>
      </c>
      <c r="I2162" s="47">
        <v>-0.20696000000000001</v>
      </c>
    </row>
    <row r="2163" spans="6:9" x14ac:dyDescent="0.25">
      <c r="F2163" s="47">
        <v>2479.94515</v>
      </c>
      <c r="G2163" s="47">
        <v>69.402069999999995</v>
      </c>
      <c r="H2163" s="47">
        <v>2479.94515</v>
      </c>
      <c r="I2163" s="47">
        <v>-0.21875</v>
      </c>
    </row>
    <row r="2164" spans="6:9" x14ac:dyDescent="0.25">
      <c r="F2164" s="47">
        <v>2480.90942</v>
      </c>
      <c r="G2164" s="47">
        <v>69.399010000000004</v>
      </c>
      <c r="H2164" s="47">
        <v>2480.90942</v>
      </c>
      <c r="I2164" s="47">
        <v>-0.21636</v>
      </c>
    </row>
    <row r="2165" spans="6:9" x14ac:dyDescent="0.25">
      <c r="F2165" s="47">
        <v>2481.8737000000001</v>
      </c>
      <c r="G2165" s="47">
        <v>69.396609999999995</v>
      </c>
      <c r="H2165" s="47">
        <v>2481.8737000000001</v>
      </c>
      <c r="I2165" s="47">
        <v>-0.19953000000000001</v>
      </c>
    </row>
    <row r="2166" spans="6:9" x14ac:dyDescent="0.25">
      <c r="F2166" s="47">
        <v>2482.8379799999998</v>
      </c>
      <c r="G2166" s="47">
        <v>69.393929999999997</v>
      </c>
      <c r="H2166" s="47">
        <v>2482.8379799999998</v>
      </c>
      <c r="I2166" s="47">
        <v>-0.17283999999999999</v>
      </c>
    </row>
    <row r="2167" spans="6:9" x14ac:dyDescent="0.25">
      <c r="F2167" s="47">
        <v>2483.8022599999999</v>
      </c>
      <c r="G2167" s="47">
        <v>69.392290000000003</v>
      </c>
      <c r="H2167" s="47">
        <v>2483.8022599999999</v>
      </c>
      <c r="I2167" s="47">
        <v>-0.14429</v>
      </c>
    </row>
    <row r="2168" spans="6:9" x14ac:dyDescent="0.25">
      <c r="F2168" s="47">
        <v>2484.7665299999999</v>
      </c>
      <c r="G2168" s="47">
        <v>69.393789999999996</v>
      </c>
      <c r="H2168" s="47">
        <v>2484.7665299999999</v>
      </c>
      <c r="I2168" s="47">
        <v>-0.12255000000000001</v>
      </c>
    </row>
    <row r="2169" spans="6:9" x14ac:dyDescent="0.25">
      <c r="F2169" s="47">
        <v>2485.73081</v>
      </c>
      <c r="G2169" s="47">
        <v>69.399410000000003</v>
      </c>
      <c r="H2169" s="47">
        <v>2485.73081</v>
      </c>
      <c r="I2169" s="47">
        <v>-0.11407</v>
      </c>
    </row>
    <row r="2170" spans="6:9" x14ac:dyDescent="0.25">
      <c r="F2170" s="47">
        <v>2486.69508</v>
      </c>
      <c r="G2170" s="47">
        <v>69.407780000000002</v>
      </c>
      <c r="H2170" s="47">
        <v>2486.69508</v>
      </c>
      <c r="I2170" s="47">
        <v>-0.12096</v>
      </c>
    </row>
    <row r="2171" spans="6:9" x14ac:dyDescent="0.25">
      <c r="F2171" s="47">
        <v>2487.6593600000001</v>
      </c>
      <c r="G2171" s="47">
        <v>69.415369999999996</v>
      </c>
      <c r="H2171" s="47">
        <v>2487.6593600000001</v>
      </c>
      <c r="I2171" s="47">
        <v>-0.14030999999999999</v>
      </c>
    </row>
    <row r="2172" spans="6:9" x14ac:dyDescent="0.25">
      <c r="F2172" s="47">
        <v>2488.6236399999998</v>
      </c>
      <c r="G2172" s="47">
        <v>69.417640000000006</v>
      </c>
      <c r="H2172" s="47">
        <v>2488.6236399999998</v>
      </c>
      <c r="I2172" s="47">
        <v>-0.16489999999999999</v>
      </c>
    </row>
    <row r="2173" spans="6:9" x14ac:dyDescent="0.25">
      <c r="F2173" s="47">
        <v>2489.5879199999999</v>
      </c>
      <c r="G2173" s="47">
        <v>69.410650000000004</v>
      </c>
      <c r="H2173" s="47">
        <v>2489.5879199999999</v>
      </c>
      <c r="I2173" s="47">
        <v>-0.18515000000000001</v>
      </c>
    </row>
    <row r="2174" spans="6:9" x14ac:dyDescent="0.25">
      <c r="F2174" s="47">
        <v>2490.5521899999999</v>
      </c>
      <c r="G2174" s="47">
        <v>69.39228</v>
      </c>
      <c r="H2174" s="47">
        <v>2490.5521899999999</v>
      </c>
      <c r="I2174" s="47">
        <v>-0.19212000000000001</v>
      </c>
    </row>
    <row r="2175" spans="6:9" x14ac:dyDescent="0.25">
      <c r="F2175" s="47">
        <v>2491.51647</v>
      </c>
      <c r="G2175" s="47">
        <v>69.362939999999995</v>
      </c>
      <c r="H2175" s="47">
        <v>2491.51647</v>
      </c>
      <c r="I2175" s="47">
        <v>-0.18060000000000001</v>
      </c>
    </row>
    <row r="2176" spans="6:9" x14ac:dyDescent="0.25">
      <c r="F2176" s="47">
        <v>2492.4807500000002</v>
      </c>
      <c r="G2176" s="47">
        <v>69.325460000000007</v>
      </c>
      <c r="H2176" s="47">
        <v>2492.4807500000002</v>
      </c>
      <c r="I2176" s="47">
        <v>-0.15162</v>
      </c>
    </row>
    <row r="2177" spans="6:9" x14ac:dyDescent="0.25">
      <c r="F2177" s="47">
        <v>2493.4450200000001</v>
      </c>
      <c r="G2177" s="47">
        <v>69.284239999999997</v>
      </c>
      <c r="H2177" s="47">
        <v>2493.4450200000001</v>
      </c>
      <c r="I2177" s="47">
        <v>-0.11309</v>
      </c>
    </row>
    <row r="2178" spans="6:9" x14ac:dyDescent="0.25">
      <c r="F2178" s="47">
        <v>2494.4092999999998</v>
      </c>
      <c r="G2178" s="47">
        <v>69.243989999999997</v>
      </c>
      <c r="H2178" s="47">
        <v>2494.4092999999998</v>
      </c>
      <c r="I2178" s="47">
        <v>-7.8049999999999994E-2</v>
      </c>
    </row>
    <row r="2179" spans="6:9" x14ac:dyDescent="0.25">
      <c r="F2179" s="47">
        <v>2495.3735799999999</v>
      </c>
      <c r="G2179" s="47">
        <v>69.208529999999996</v>
      </c>
      <c r="H2179" s="47">
        <v>2495.3735799999999</v>
      </c>
      <c r="I2179" s="47">
        <v>-6.0510000000000001E-2</v>
      </c>
    </row>
    <row r="2180" spans="6:9" x14ac:dyDescent="0.25">
      <c r="F2180" s="47">
        <v>2496.3378499999999</v>
      </c>
      <c r="G2180" s="47">
        <v>69.180390000000003</v>
      </c>
      <c r="H2180" s="47">
        <v>2496.3378499999999</v>
      </c>
      <c r="I2180" s="47">
        <v>-7.0230000000000001E-2</v>
      </c>
    </row>
    <row r="2181" spans="6:9" x14ac:dyDescent="0.25">
      <c r="F2181" s="47">
        <v>2497.30213</v>
      </c>
      <c r="G2181" s="47">
        <v>69.161500000000004</v>
      </c>
      <c r="H2181" s="47">
        <v>2497.30213</v>
      </c>
      <c r="I2181" s="47">
        <v>-0.10851</v>
      </c>
    </row>
    <row r="2182" spans="6:9" x14ac:dyDescent="0.25">
      <c r="F2182" s="47">
        <v>2498.2664100000002</v>
      </c>
      <c r="G2182" s="47">
        <v>69.154340000000005</v>
      </c>
      <c r="H2182" s="47">
        <v>2498.2664100000002</v>
      </c>
      <c r="I2182" s="47">
        <v>-0.16692000000000001</v>
      </c>
    </row>
    <row r="2183" spans="6:9" x14ac:dyDescent="0.25">
      <c r="F2183" s="47">
        <v>2499.2306800000001</v>
      </c>
      <c r="G2183" s="47">
        <v>69.162369999999996</v>
      </c>
      <c r="H2183" s="47">
        <v>2499.2306800000001</v>
      </c>
      <c r="I2183" s="47">
        <v>-0.22985</v>
      </c>
    </row>
    <row r="2184" spans="6:9" x14ac:dyDescent="0.25">
      <c r="F2184" s="47">
        <v>2500.1949599999998</v>
      </c>
      <c r="G2184" s="47">
        <v>69.188749999999999</v>
      </c>
      <c r="H2184" s="47">
        <v>2500.1949599999998</v>
      </c>
      <c r="I2184" s="47">
        <v>-0.27983999999999998</v>
      </c>
    </row>
    <row r="2185" spans="6:9" x14ac:dyDescent="0.25">
      <c r="F2185" s="47">
        <v>2501.15924</v>
      </c>
      <c r="G2185" s="47">
        <v>69.23357</v>
      </c>
      <c r="H2185" s="47">
        <v>2501.15924</v>
      </c>
      <c r="I2185" s="47">
        <v>-0.30348000000000003</v>
      </c>
    </row>
    <row r="2186" spans="6:9" x14ac:dyDescent="0.25">
      <c r="F2186" s="47">
        <v>2502.1235200000001</v>
      </c>
      <c r="G2186" s="47">
        <v>69.291290000000004</v>
      </c>
      <c r="H2186" s="47">
        <v>2502.1235200000001</v>
      </c>
      <c r="I2186" s="47">
        <v>-0.29544999999999999</v>
      </c>
    </row>
    <row r="2187" spans="6:9" x14ac:dyDescent="0.25">
      <c r="F2187" s="47">
        <v>2503.08779</v>
      </c>
      <c r="G2187" s="47">
        <v>69.350499999999997</v>
      </c>
      <c r="H2187" s="47">
        <v>2503.08779</v>
      </c>
      <c r="I2187" s="47">
        <v>-0.25940000000000002</v>
      </c>
    </row>
    <row r="2188" spans="6:9" x14ac:dyDescent="0.25">
      <c r="F2188" s="47">
        <v>2504.0520700000002</v>
      </c>
      <c r="G2188" s="47">
        <v>69.397000000000006</v>
      </c>
      <c r="H2188" s="47">
        <v>2504.0520700000002</v>
      </c>
      <c r="I2188" s="47">
        <v>-0.20594999999999999</v>
      </c>
    </row>
    <row r="2189" spans="6:9" x14ac:dyDescent="0.25">
      <c r="F2189" s="47">
        <v>2505.0163499999999</v>
      </c>
      <c r="G2189" s="47">
        <v>69.419219999999996</v>
      </c>
      <c r="H2189" s="47">
        <v>2505.0163499999999</v>
      </c>
      <c r="I2189" s="47">
        <v>-0.14909</v>
      </c>
    </row>
    <row r="2190" spans="6:9" x14ac:dyDescent="0.25">
      <c r="F2190" s="47">
        <v>2505.9806199999998</v>
      </c>
      <c r="G2190" s="47">
        <v>69.413110000000003</v>
      </c>
      <c r="H2190" s="47">
        <v>2505.9806199999998</v>
      </c>
      <c r="I2190" s="47">
        <v>-0.10221</v>
      </c>
    </row>
    <row r="2191" spans="6:9" x14ac:dyDescent="0.25">
      <c r="F2191" s="47">
        <v>2506.9449</v>
      </c>
      <c r="G2191" s="47">
        <v>69.384010000000004</v>
      </c>
      <c r="H2191" s="47">
        <v>2506.9449</v>
      </c>
      <c r="I2191" s="47">
        <v>-7.4779999999999999E-2</v>
      </c>
    </row>
    <row r="2192" spans="6:9" x14ac:dyDescent="0.25">
      <c r="F2192" s="47">
        <v>2507.9091800000001</v>
      </c>
      <c r="G2192" s="47">
        <v>69.344229999999996</v>
      </c>
      <c r="H2192" s="47">
        <v>2507.9091800000001</v>
      </c>
      <c r="I2192" s="47">
        <v>-7.0209999999999995E-2</v>
      </c>
    </row>
    <row r="2193" spans="6:9" x14ac:dyDescent="0.25">
      <c r="F2193" s="47">
        <v>2508.87345</v>
      </c>
      <c r="G2193" s="47">
        <v>69.307730000000006</v>
      </c>
      <c r="H2193" s="47">
        <v>2508.87345</v>
      </c>
      <c r="I2193" s="47">
        <v>-8.4989999999999996E-2</v>
      </c>
    </row>
    <row r="2194" spans="6:9" x14ac:dyDescent="0.25">
      <c r="F2194" s="47">
        <v>2509.8377300000002</v>
      </c>
      <c r="G2194" s="47">
        <v>69.284570000000002</v>
      </c>
      <c r="H2194" s="47">
        <v>2509.8377300000002</v>
      </c>
      <c r="I2194" s="47">
        <v>-0.10981</v>
      </c>
    </row>
    <row r="2195" spans="6:9" x14ac:dyDescent="0.25">
      <c r="F2195" s="47">
        <v>2510.8020099999999</v>
      </c>
      <c r="G2195" s="47">
        <v>69.277810000000002</v>
      </c>
      <c r="H2195" s="47">
        <v>2510.8020099999999</v>
      </c>
      <c r="I2195" s="47">
        <v>-0.13242999999999999</v>
      </c>
    </row>
    <row r="2196" spans="6:9" x14ac:dyDescent="0.25">
      <c r="F2196" s="47">
        <v>2511.7662799999998</v>
      </c>
      <c r="G2196" s="47">
        <v>69.283640000000005</v>
      </c>
      <c r="H2196" s="47">
        <v>2511.7662799999998</v>
      </c>
      <c r="I2196" s="47">
        <v>-0.14180000000000001</v>
      </c>
    </row>
    <row r="2197" spans="6:9" x14ac:dyDescent="0.25">
      <c r="F2197" s="47">
        <v>2512.73056</v>
      </c>
      <c r="G2197" s="47">
        <v>69.294319999999999</v>
      </c>
      <c r="H2197" s="47">
        <v>2512.73056</v>
      </c>
      <c r="I2197" s="47">
        <v>-0.13183</v>
      </c>
    </row>
    <row r="2198" spans="6:9" x14ac:dyDescent="0.25">
      <c r="F2198" s="47">
        <v>2513.6948400000001</v>
      </c>
      <c r="G2198" s="47">
        <v>69.302049999999994</v>
      </c>
      <c r="H2198" s="47">
        <v>2513.6948400000001</v>
      </c>
      <c r="I2198" s="47">
        <v>-0.10317</v>
      </c>
    </row>
    <row r="2199" spans="6:9" x14ac:dyDescent="0.25">
      <c r="F2199" s="47">
        <v>2514.6591100000001</v>
      </c>
      <c r="G2199" s="47">
        <v>69.302070000000001</v>
      </c>
      <c r="H2199" s="47">
        <v>2514.6591100000001</v>
      </c>
      <c r="I2199" s="47">
        <v>-6.2039999999999998E-2</v>
      </c>
    </row>
    <row r="2200" spans="6:9" x14ac:dyDescent="0.25">
      <c r="F2200" s="47">
        <v>2515.6233900000002</v>
      </c>
      <c r="G2200" s="47">
        <v>69.294049999999999</v>
      </c>
      <c r="H2200" s="47">
        <v>2515.6233900000002</v>
      </c>
      <c r="I2200" s="47">
        <v>-1.6820000000000002E-2</v>
      </c>
    </row>
    <row r="2201" spans="6:9" x14ac:dyDescent="0.25">
      <c r="F2201" s="47">
        <v>2516.5876699999999</v>
      </c>
      <c r="G2201" s="47">
        <v>69.281540000000007</v>
      </c>
      <c r="H2201" s="47">
        <v>2516.5876699999999</v>
      </c>
      <c r="I2201" s="47">
        <v>2.571E-2</v>
      </c>
    </row>
    <row r="2202" spans="6:9" x14ac:dyDescent="0.25">
      <c r="F2202" s="47">
        <v>2517.5519399999998</v>
      </c>
      <c r="G2202" s="47">
        <v>69.270110000000003</v>
      </c>
      <c r="H2202" s="47">
        <v>2517.5519399999998</v>
      </c>
      <c r="I2202" s="47">
        <v>6.2379999999999998E-2</v>
      </c>
    </row>
    <row r="2203" spans="6:9" x14ac:dyDescent="0.25">
      <c r="F2203" s="47">
        <v>2518.51622</v>
      </c>
      <c r="G2203" s="47">
        <v>69.265090000000001</v>
      </c>
      <c r="H2203" s="47">
        <v>2518.51622</v>
      </c>
      <c r="I2203" s="47">
        <v>9.3170000000000003E-2</v>
      </c>
    </row>
    <row r="2204" spans="6:9" x14ac:dyDescent="0.25">
      <c r="F2204" s="47">
        <v>2519.4805000000001</v>
      </c>
      <c r="G2204" s="47">
        <v>69.269880000000001</v>
      </c>
      <c r="H2204" s="47">
        <v>2519.4805000000001</v>
      </c>
      <c r="I2204" s="47">
        <v>0.11910999999999999</v>
      </c>
    </row>
    <row r="2205" spans="6:9" x14ac:dyDescent="0.25">
      <c r="F2205" s="47">
        <v>2520.4447700000001</v>
      </c>
      <c r="G2205" s="47">
        <v>69.285129999999995</v>
      </c>
      <c r="H2205" s="47">
        <v>2520.4447700000001</v>
      </c>
      <c r="I2205" s="47">
        <v>0.14063000000000001</v>
      </c>
    </row>
    <row r="2206" spans="6:9" x14ac:dyDescent="0.25">
      <c r="F2206" s="47">
        <v>2521.4090500000002</v>
      </c>
      <c r="G2206" s="47">
        <v>69.309010000000001</v>
      </c>
      <c r="H2206" s="47">
        <v>2521.4090500000002</v>
      </c>
      <c r="I2206" s="47">
        <v>0.15751999999999999</v>
      </c>
    </row>
    <row r="2207" spans="6:9" x14ac:dyDescent="0.25">
      <c r="F2207" s="47">
        <v>2522.3733299999999</v>
      </c>
      <c r="G2207" s="47">
        <v>69.337819999999994</v>
      </c>
      <c r="H2207" s="47">
        <v>2522.3733299999999</v>
      </c>
      <c r="I2207" s="47">
        <v>0.17066000000000001</v>
      </c>
    </row>
    <row r="2208" spans="6:9" x14ac:dyDescent="0.25">
      <c r="F2208" s="47">
        <v>2523.33761</v>
      </c>
      <c r="G2208" s="47">
        <v>69.366680000000002</v>
      </c>
      <c r="H2208" s="47">
        <v>2523.33761</v>
      </c>
      <c r="I2208" s="47">
        <v>0.18375</v>
      </c>
    </row>
    <row r="2209" spans="6:9" x14ac:dyDescent="0.25">
      <c r="F2209" s="47">
        <v>2524.30188</v>
      </c>
      <c r="G2209" s="47">
        <v>69.389759999999995</v>
      </c>
      <c r="H2209" s="47">
        <v>2524.30188</v>
      </c>
      <c r="I2209" s="47">
        <v>0.20326</v>
      </c>
    </row>
    <row r="2210" spans="6:9" x14ac:dyDescent="0.25">
      <c r="F2210" s="47">
        <v>2525.2661600000001</v>
      </c>
      <c r="G2210" s="47">
        <v>69.400840000000002</v>
      </c>
      <c r="H2210" s="47">
        <v>2525.2661600000001</v>
      </c>
      <c r="I2210" s="47">
        <v>0.23596</v>
      </c>
    </row>
    <row r="2211" spans="6:9" x14ac:dyDescent="0.25">
      <c r="F2211" s="47">
        <v>2526.2304399999998</v>
      </c>
      <c r="G2211" s="47">
        <v>69.394180000000006</v>
      </c>
      <c r="H2211" s="47">
        <v>2526.2304399999998</v>
      </c>
      <c r="I2211" s="47">
        <v>0.28527000000000002</v>
      </c>
    </row>
    <row r="2212" spans="6:9" x14ac:dyDescent="0.25">
      <c r="F2212" s="47">
        <v>2527.1947100000002</v>
      </c>
      <c r="G2212" s="47">
        <v>69.366330000000005</v>
      </c>
      <c r="H2212" s="47">
        <v>2527.1947100000002</v>
      </c>
      <c r="I2212" s="47">
        <v>0.34865000000000002</v>
      </c>
    </row>
    <row r="2213" spans="6:9" x14ac:dyDescent="0.25">
      <c r="F2213" s="47">
        <v>2528.1589899999999</v>
      </c>
      <c r="G2213" s="47">
        <v>69.317859999999996</v>
      </c>
      <c r="H2213" s="47">
        <v>2528.1589899999999</v>
      </c>
      <c r="I2213" s="47">
        <v>0.41788999999999998</v>
      </c>
    </row>
    <row r="2214" spans="6:9" x14ac:dyDescent="0.25">
      <c r="F2214" s="47">
        <v>2529.12327</v>
      </c>
      <c r="G2214" s="47">
        <v>69.254289999999997</v>
      </c>
      <c r="H2214" s="47">
        <v>2529.12327</v>
      </c>
      <c r="I2214" s="47">
        <v>0.48243999999999998</v>
      </c>
    </row>
    <row r="2215" spans="6:9" x14ac:dyDescent="0.25">
      <c r="F2215" s="47">
        <v>2530.08754</v>
      </c>
      <c r="G2215" s="47">
        <v>69.185329999999993</v>
      </c>
      <c r="H2215" s="47">
        <v>2530.08754</v>
      </c>
      <c r="I2215" s="47">
        <v>0.53388000000000002</v>
      </c>
    </row>
    <row r="2216" spans="6:9" x14ac:dyDescent="0.25">
      <c r="F2216" s="47">
        <v>2531.0518200000001</v>
      </c>
      <c r="G2216" s="47">
        <v>69.122529999999998</v>
      </c>
      <c r="H2216" s="47">
        <v>2531.0518200000001</v>
      </c>
      <c r="I2216" s="47">
        <v>0.56932000000000005</v>
      </c>
    </row>
    <row r="2217" spans="6:9" x14ac:dyDescent="0.25">
      <c r="F2217" s="47">
        <v>2532.0160999999998</v>
      </c>
      <c r="G2217" s="47">
        <v>69.076300000000003</v>
      </c>
      <c r="H2217" s="47">
        <v>2532.0160999999998</v>
      </c>
      <c r="I2217" s="47">
        <v>0.59218999999999999</v>
      </c>
    </row>
    <row r="2218" spans="6:9" x14ac:dyDescent="0.25">
      <c r="F2218" s="47">
        <v>2532.9803700000002</v>
      </c>
      <c r="G2218" s="47">
        <v>69.053319999999999</v>
      </c>
      <c r="H2218" s="47">
        <v>2532.9803700000002</v>
      </c>
      <c r="I2218" s="47">
        <v>0.61029999999999995</v>
      </c>
    </row>
    <row r="2219" spans="6:9" x14ac:dyDescent="0.25">
      <c r="F2219" s="47">
        <v>2533.9446499999999</v>
      </c>
      <c r="G2219" s="47">
        <v>69.055239999999998</v>
      </c>
      <c r="H2219" s="47">
        <v>2533.9446499999999</v>
      </c>
      <c r="I2219" s="47">
        <v>0.63241000000000003</v>
      </c>
    </row>
    <row r="2220" spans="6:9" x14ac:dyDescent="0.25">
      <c r="F2220" s="47">
        <v>2534.9089300000001</v>
      </c>
      <c r="G2220" s="47">
        <v>69.078739999999996</v>
      </c>
      <c r="H2220" s="47">
        <v>2534.9089300000001</v>
      </c>
      <c r="I2220" s="47">
        <v>0.66476000000000002</v>
      </c>
    </row>
    <row r="2221" spans="6:9" x14ac:dyDescent="0.25">
      <c r="F2221" s="47">
        <v>2535.8732</v>
      </c>
      <c r="G2221" s="47">
        <v>69.116470000000007</v>
      </c>
      <c r="H2221" s="47">
        <v>2535.8732</v>
      </c>
      <c r="I2221" s="47">
        <v>0.70891000000000004</v>
      </c>
    </row>
    <row r="2222" spans="6:9" x14ac:dyDescent="0.25">
      <c r="F2222" s="47">
        <v>2536.8374800000001</v>
      </c>
      <c r="G2222" s="47">
        <v>69.158709999999999</v>
      </c>
      <c r="H2222" s="47">
        <v>2536.8374800000001</v>
      </c>
      <c r="I2222" s="47">
        <v>0.76149</v>
      </c>
    </row>
    <row r="2223" spans="6:9" x14ac:dyDescent="0.25">
      <c r="F2223" s="47">
        <v>2537.8017599999998</v>
      </c>
      <c r="G2223" s="47">
        <v>69.195139999999995</v>
      </c>
      <c r="H2223" s="47">
        <v>2537.8017599999998</v>
      </c>
      <c r="I2223" s="47">
        <v>0.81574000000000002</v>
      </c>
    </row>
    <row r="2224" spans="6:9" x14ac:dyDescent="0.25">
      <c r="F2224" s="47">
        <v>2538.76604</v>
      </c>
      <c r="G2224" s="47">
        <v>69.216999999999999</v>
      </c>
      <c r="H2224" s="47">
        <v>2538.76604</v>
      </c>
      <c r="I2224" s="47">
        <v>0.86416999999999999</v>
      </c>
    </row>
    <row r="2225" spans="6:9" x14ac:dyDescent="0.25">
      <c r="F2225" s="47">
        <v>2539.7303099999999</v>
      </c>
      <c r="G2225" s="47">
        <v>69.219080000000005</v>
      </c>
      <c r="H2225" s="47">
        <v>2539.7303099999999</v>
      </c>
      <c r="I2225" s="47">
        <v>0.90115000000000001</v>
      </c>
    </row>
    <row r="2226" spans="6:9" x14ac:dyDescent="0.25">
      <c r="F2226" s="47">
        <v>2540.6945900000001</v>
      </c>
      <c r="G2226" s="47">
        <v>69.201040000000006</v>
      </c>
      <c r="H2226" s="47">
        <v>2540.6945900000001</v>
      </c>
      <c r="I2226" s="47">
        <v>0.92449000000000003</v>
      </c>
    </row>
    <row r="2227" spans="6:9" x14ac:dyDescent="0.25">
      <c r="F2227" s="47">
        <v>2541.65886</v>
      </c>
      <c r="G2227" s="47">
        <v>69.167490000000001</v>
      </c>
      <c r="H2227" s="47">
        <v>2541.65886</v>
      </c>
      <c r="I2227" s="47">
        <v>0.93559000000000003</v>
      </c>
    </row>
    <row r="2228" spans="6:9" x14ac:dyDescent="0.25">
      <c r="F2228" s="47">
        <v>2542.6231400000001</v>
      </c>
      <c r="G2228" s="47">
        <v>69.126540000000006</v>
      </c>
      <c r="H2228" s="47">
        <v>2542.6231400000001</v>
      </c>
      <c r="I2228" s="47">
        <v>0.93827000000000005</v>
      </c>
    </row>
    <row r="2229" spans="6:9" x14ac:dyDescent="0.25">
      <c r="F2229" s="47">
        <v>2543.5874199999998</v>
      </c>
      <c r="G2229" s="47">
        <v>69.087029999999999</v>
      </c>
      <c r="H2229" s="47">
        <v>2543.5874199999998</v>
      </c>
      <c r="I2229" s="47">
        <v>0.93713999999999997</v>
      </c>
    </row>
    <row r="2230" spans="6:9" x14ac:dyDescent="0.25">
      <c r="F2230" s="47">
        <v>2544.5517</v>
      </c>
      <c r="G2230" s="47">
        <v>69.055629999999994</v>
      </c>
      <c r="H2230" s="47">
        <v>2544.5517</v>
      </c>
      <c r="I2230" s="47">
        <v>0.93625999999999998</v>
      </c>
    </row>
    <row r="2231" spans="6:9" x14ac:dyDescent="0.25">
      <c r="F2231" s="47">
        <v>2545.5159699999999</v>
      </c>
      <c r="G2231" s="47">
        <v>69.034949999999995</v>
      </c>
      <c r="H2231" s="47">
        <v>2545.5159699999999</v>
      </c>
      <c r="I2231" s="47">
        <v>0.93867</v>
      </c>
    </row>
    <row r="2232" spans="6:9" x14ac:dyDescent="0.25">
      <c r="F2232" s="47">
        <v>2546.4802500000001</v>
      </c>
      <c r="G2232" s="47">
        <v>69.023390000000006</v>
      </c>
      <c r="H2232" s="47">
        <v>2546.4802500000001</v>
      </c>
      <c r="I2232" s="47">
        <v>0.94650999999999996</v>
      </c>
    </row>
    <row r="2233" spans="6:9" x14ac:dyDescent="0.25">
      <c r="F2233" s="47">
        <v>2547.4445300000002</v>
      </c>
      <c r="G2233" s="47">
        <v>69.016840000000002</v>
      </c>
      <c r="H2233" s="47">
        <v>2547.4445300000002</v>
      </c>
      <c r="I2233" s="47">
        <v>0.96135000000000004</v>
      </c>
    </row>
    <row r="2234" spans="6:9" x14ac:dyDescent="0.25">
      <c r="F2234" s="47">
        <v>2548.4088000000002</v>
      </c>
      <c r="G2234" s="47">
        <v>69.01088</v>
      </c>
      <c r="H2234" s="47">
        <v>2548.4088000000002</v>
      </c>
      <c r="I2234" s="47">
        <v>0.98416000000000003</v>
      </c>
    </row>
    <row r="2235" spans="6:9" x14ac:dyDescent="0.25">
      <c r="F2235" s="47">
        <v>2549.3730799999998</v>
      </c>
      <c r="G2235" s="47">
        <v>69.002470000000002</v>
      </c>
      <c r="H2235" s="47">
        <v>2549.3730799999998</v>
      </c>
      <c r="I2235" s="47">
        <v>1.01519</v>
      </c>
    </row>
    <row r="2236" spans="6:9" x14ac:dyDescent="0.25">
      <c r="F2236" s="47">
        <v>2550.33736</v>
      </c>
      <c r="G2236" s="47">
        <v>68.990229999999997</v>
      </c>
      <c r="H2236" s="47">
        <v>2550.33736</v>
      </c>
      <c r="I2236" s="47">
        <v>1.05385</v>
      </c>
    </row>
    <row r="2237" spans="6:9" x14ac:dyDescent="0.25">
      <c r="F2237" s="47">
        <v>2551.3016299999999</v>
      </c>
      <c r="G2237" s="47">
        <v>68.973640000000003</v>
      </c>
      <c r="H2237" s="47">
        <v>2551.3016299999999</v>
      </c>
      <c r="I2237" s="47">
        <v>1.0990899999999999</v>
      </c>
    </row>
    <row r="2238" spans="6:9" x14ac:dyDescent="0.25">
      <c r="F2238" s="47">
        <v>2552.2659100000001</v>
      </c>
      <c r="G2238" s="47">
        <v>68.95232</v>
      </c>
      <c r="H2238" s="47">
        <v>2552.2659100000001</v>
      </c>
      <c r="I2238" s="47">
        <v>1.15019</v>
      </c>
    </row>
    <row r="2239" spans="6:9" x14ac:dyDescent="0.25">
      <c r="F2239" s="47">
        <v>2553.2301900000002</v>
      </c>
      <c r="G2239" s="47">
        <v>68.926209999999998</v>
      </c>
      <c r="H2239" s="47">
        <v>2553.2301900000002</v>
      </c>
      <c r="I2239" s="47">
        <v>1.20766</v>
      </c>
    </row>
    <row r="2240" spans="6:9" x14ac:dyDescent="0.25">
      <c r="F2240" s="47">
        <v>2554.1944600000002</v>
      </c>
      <c r="G2240" s="47">
        <v>68.896649999999994</v>
      </c>
      <c r="H2240" s="47">
        <v>2554.1944600000002</v>
      </c>
      <c r="I2240" s="47">
        <v>1.2734000000000001</v>
      </c>
    </row>
    <row r="2241" spans="6:9" x14ac:dyDescent="0.25">
      <c r="F2241" s="47">
        <v>2555.1587399999999</v>
      </c>
      <c r="G2241" s="47">
        <v>68.867440000000002</v>
      </c>
      <c r="H2241" s="47">
        <v>2555.1587399999999</v>
      </c>
      <c r="I2241" s="47">
        <v>1.34992</v>
      </c>
    </row>
    <row r="2242" spans="6:9" x14ac:dyDescent="0.25">
      <c r="F2242" s="47">
        <v>2556.12302</v>
      </c>
      <c r="G2242" s="47">
        <v>68.844650000000001</v>
      </c>
      <c r="H2242" s="47">
        <v>2556.12302</v>
      </c>
      <c r="I2242" s="47">
        <v>1.4386300000000001</v>
      </c>
    </row>
    <row r="2243" spans="6:9" x14ac:dyDescent="0.25">
      <c r="F2243" s="47">
        <v>2557.0872899999999</v>
      </c>
      <c r="G2243" s="47">
        <v>68.834720000000004</v>
      </c>
      <c r="H2243" s="47">
        <v>2557.0872899999999</v>
      </c>
      <c r="I2243" s="47">
        <v>1.5378400000000001</v>
      </c>
    </row>
    <row r="2244" spans="6:9" x14ac:dyDescent="0.25">
      <c r="F2244" s="47">
        <v>2558.0515700000001</v>
      </c>
      <c r="G2244" s="47">
        <v>68.841660000000005</v>
      </c>
      <c r="H2244" s="47">
        <v>2558.0515700000001</v>
      </c>
      <c r="I2244" s="47">
        <v>1.6416200000000001</v>
      </c>
    </row>
    <row r="2245" spans="6:9" x14ac:dyDescent="0.25">
      <c r="F2245" s="47">
        <v>2559.0158499999998</v>
      </c>
      <c r="G2245" s="47">
        <v>68.864760000000004</v>
      </c>
      <c r="H2245" s="47">
        <v>2559.0158499999998</v>
      </c>
      <c r="I2245" s="47">
        <v>1.7402</v>
      </c>
    </row>
    <row r="2246" spans="6:9" x14ac:dyDescent="0.25">
      <c r="F2246" s="47">
        <v>2559.9801299999999</v>
      </c>
      <c r="G2246" s="47">
        <v>68.898420000000002</v>
      </c>
      <c r="H2246" s="47">
        <v>2559.9801299999999</v>
      </c>
      <c r="I2246" s="47">
        <v>1.82256</v>
      </c>
    </row>
    <row r="2247" spans="6:9" x14ac:dyDescent="0.25">
      <c r="F2247" s="47">
        <v>2560.9443999999999</v>
      </c>
      <c r="G2247" s="47">
        <v>68.934169999999995</v>
      </c>
      <c r="H2247" s="47">
        <v>2560.9443999999999</v>
      </c>
      <c r="I2247" s="47">
        <v>1.88035</v>
      </c>
    </row>
    <row r="2248" spans="6:9" x14ac:dyDescent="0.25">
      <c r="F2248" s="47">
        <v>2561.90868</v>
      </c>
      <c r="G2248" s="47">
        <v>68.96414</v>
      </c>
      <c r="H2248" s="47">
        <v>2561.90868</v>
      </c>
      <c r="I2248" s="47">
        <v>1.9116899999999999</v>
      </c>
    </row>
    <row r="2249" spans="6:9" x14ac:dyDescent="0.25">
      <c r="F2249" s="47">
        <v>2562.8729600000001</v>
      </c>
      <c r="G2249" s="47">
        <v>68.984099999999998</v>
      </c>
      <c r="H2249" s="47">
        <v>2562.8729600000001</v>
      </c>
      <c r="I2249" s="47">
        <v>1.9225300000000001</v>
      </c>
    </row>
    <row r="2250" spans="6:9" x14ac:dyDescent="0.25">
      <c r="F2250" s="47">
        <v>2563.8372300000001</v>
      </c>
      <c r="G2250" s="47">
        <v>68.994780000000006</v>
      </c>
      <c r="H2250" s="47">
        <v>2563.8372300000001</v>
      </c>
      <c r="I2250" s="47">
        <v>1.9246300000000001</v>
      </c>
    </row>
    <row r="2251" spans="6:9" x14ac:dyDescent="0.25">
      <c r="F2251" s="47">
        <v>2564.8015099999998</v>
      </c>
      <c r="G2251" s="47">
        <v>69.000960000000006</v>
      </c>
      <c r="H2251" s="47">
        <v>2564.8015099999998</v>
      </c>
      <c r="I2251" s="47">
        <v>1.9303900000000001</v>
      </c>
    </row>
    <row r="2252" spans="6:9" x14ac:dyDescent="0.25">
      <c r="F2252" s="47">
        <v>2565.7657899999999</v>
      </c>
      <c r="G2252" s="47">
        <v>69.008870000000002</v>
      </c>
      <c r="H2252" s="47">
        <v>2565.7657899999999</v>
      </c>
      <c r="I2252" s="47">
        <v>1.94706</v>
      </c>
    </row>
    <row r="2253" spans="6:9" x14ac:dyDescent="0.25">
      <c r="F2253" s="47">
        <v>2566.7300599999999</v>
      </c>
      <c r="G2253" s="47">
        <v>69.023349999999994</v>
      </c>
      <c r="H2253" s="47">
        <v>2566.7300599999999</v>
      </c>
      <c r="I2253" s="47">
        <v>1.9735100000000001</v>
      </c>
    </row>
    <row r="2254" spans="6:9" x14ac:dyDescent="0.25">
      <c r="F2254" s="47">
        <v>2567.69434</v>
      </c>
      <c r="G2254" s="47">
        <v>69.0458</v>
      </c>
      <c r="H2254" s="47">
        <v>2567.69434</v>
      </c>
      <c r="I2254" s="47">
        <v>2.0011899999999998</v>
      </c>
    </row>
    <row r="2255" spans="6:9" x14ac:dyDescent="0.25">
      <c r="F2255" s="47">
        <v>2568.6586200000002</v>
      </c>
      <c r="G2255" s="47">
        <v>69.073599999999999</v>
      </c>
      <c r="H2255" s="47">
        <v>2568.6586200000002</v>
      </c>
      <c r="I2255" s="47">
        <v>2.0192399999999999</v>
      </c>
    </row>
    <row r="2256" spans="6:9" x14ac:dyDescent="0.25">
      <c r="F2256" s="47">
        <v>2569.6228900000001</v>
      </c>
      <c r="G2256" s="47">
        <v>69.100999999999999</v>
      </c>
      <c r="H2256" s="47">
        <v>2569.6228900000001</v>
      </c>
      <c r="I2256" s="47">
        <v>2.02074</v>
      </c>
    </row>
    <row r="2257" spans="6:9" x14ac:dyDescent="0.25">
      <c r="F2257" s="47">
        <v>2570.5871699999998</v>
      </c>
      <c r="G2257" s="47">
        <v>69.120959999999997</v>
      </c>
      <c r="H2257" s="47">
        <v>2570.5871699999998</v>
      </c>
      <c r="I2257" s="47">
        <v>2.00691</v>
      </c>
    </row>
    <row r="2258" spans="6:9" x14ac:dyDescent="0.25">
      <c r="F2258" s="47">
        <v>2571.5514499999999</v>
      </c>
      <c r="G2258" s="47">
        <v>69.127420000000001</v>
      </c>
      <c r="H2258" s="47">
        <v>2571.5514499999999</v>
      </c>
      <c r="I2258" s="47">
        <v>1.9870000000000001</v>
      </c>
    </row>
    <row r="2259" spans="6:9" x14ac:dyDescent="0.25">
      <c r="F2259" s="47">
        <v>2572.5157199999999</v>
      </c>
      <c r="G2259" s="47">
        <v>69.117149999999995</v>
      </c>
      <c r="H2259" s="47">
        <v>2572.5157199999999</v>
      </c>
      <c r="I2259" s="47">
        <v>1.9740800000000001</v>
      </c>
    </row>
    <row r="2260" spans="6:9" x14ac:dyDescent="0.25">
      <c r="F2260" s="47">
        <v>2573.48</v>
      </c>
      <c r="G2260" s="47">
        <v>69.090720000000005</v>
      </c>
      <c r="H2260" s="47">
        <v>2573.48</v>
      </c>
      <c r="I2260" s="47">
        <v>1.97892</v>
      </c>
    </row>
    <row r="2261" spans="6:9" x14ac:dyDescent="0.25">
      <c r="F2261" s="47">
        <v>2574.4442800000002</v>
      </c>
      <c r="G2261" s="47">
        <v>69.052269999999993</v>
      </c>
      <c r="H2261" s="47">
        <v>2574.4442800000002</v>
      </c>
      <c r="I2261" s="47">
        <v>2.0049999999999999</v>
      </c>
    </row>
    <row r="2262" spans="6:9" x14ac:dyDescent="0.25">
      <c r="F2262" s="47">
        <v>2575.4085599999999</v>
      </c>
      <c r="G2262" s="47">
        <v>69.008170000000007</v>
      </c>
      <c r="H2262" s="47">
        <v>2575.4085599999999</v>
      </c>
      <c r="I2262" s="47">
        <v>2.0468500000000001</v>
      </c>
    </row>
    <row r="2263" spans="6:9" x14ac:dyDescent="0.25">
      <c r="F2263" s="47">
        <v>2576.3728299999998</v>
      </c>
      <c r="G2263" s="47">
        <v>68.965059999999994</v>
      </c>
      <c r="H2263" s="47">
        <v>2576.3728299999998</v>
      </c>
      <c r="I2263" s="47">
        <v>2.0921699999999999</v>
      </c>
    </row>
    <row r="2264" spans="6:9" x14ac:dyDescent="0.25">
      <c r="F2264" s="47">
        <v>2577.3371099999999</v>
      </c>
      <c r="G2264" s="47">
        <v>68.928079999999994</v>
      </c>
      <c r="H2264" s="47">
        <v>2577.3371099999999</v>
      </c>
      <c r="I2264" s="47">
        <v>2.1268500000000001</v>
      </c>
    </row>
    <row r="2265" spans="6:9" x14ac:dyDescent="0.25">
      <c r="F2265" s="47">
        <v>2578.3013900000001</v>
      </c>
      <c r="G2265" s="47">
        <v>68.899969999999996</v>
      </c>
      <c r="H2265" s="47">
        <v>2578.3013900000001</v>
      </c>
      <c r="I2265" s="47">
        <v>2.1407600000000002</v>
      </c>
    </row>
    <row r="2266" spans="6:9" x14ac:dyDescent="0.25">
      <c r="F2266" s="47">
        <v>2579.26566</v>
      </c>
      <c r="G2266" s="47">
        <v>68.881450000000001</v>
      </c>
      <c r="H2266" s="47">
        <v>2579.26566</v>
      </c>
      <c r="I2266" s="47">
        <v>2.13205</v>
      </c>
    </row>
    <row r="2267" spans="6:9" x14ac:dyDescent="0.25">
      <c r="F2267" s="47">
        <v>2580.2299400000002</v>
      </c>
      <c r="G2267" s="47">
        <v>68.872380000000007</v>
      </c>
      <c r="H2267" s="47">
        <v>2580.2299400000002</v>
      </c>
      <c r="I2267" s="47">
        <v>2.1082399999999999</v>
      </c>
    </row>
    <row r="2268" spans="6:9" x14ac:dyDescent="0.25">
      <c r="F2268" s="47">
        <v>2581.1942199999999</v>
      </c>
      <c r="G2268" s="47">
        <v>68.872780000000006</v>
      </c>
      <c r="H2268" s="47">
        <v>2581.1942199999999</v>
      </c>
      <c r="I2268" s="47">
        <v>2.0834700000000002</v>
      </c>
    </row>
    <row r="2269" spans="6:9" x14ac:dyDescent="0.25">
      <c r="F2269" s="47">
        <v>2582.1584899999998</v>
      </c>
      <c r="G2269" s="47">
        <v>68.883030000000005</v>
      </c>
      <c r="H2269" s="47">
        <v>2582.1584899999998</v>
      </c>
      <c r="I2269" s="47">
        <v>2.0729700000000002</v>
      </c>
    </row>
    <row r="2270" spans="6:9" x14ac:dyDescent="0.25">
      <c r="F2270" s="47">
        <v>2583.1227699999999</v>
      </c>
      <c r="G2270" s="47">
        <v>68.902910000000006</v>
      </c>
      <c r="H2270" s="47">
        <v>2583.1227699999999</v>
      </c>
      <c r="I2270" s="47">
        <v>2.08724</v>
      </c>
    </row>
    <row r="2271" spans="6:9" x14ac:dyDescent="0.25">
      <c r="F2271" s="47">
        <v>2584.0870500000001</v>
      </c>
      <c r="G2271" s="47">
        <v>68.930329999999998</v>
      </c>
      <c r="H2271" s="47">
        <v>2584.0870500000001</v>
      </c>
      <c r="I2271" s="47">
        <v>2.12832</v>
      </c>
    </row>
    <row r="2272" spans="6:9" x14ac:dyDescent="0.25">
      <c r="F2272" s="47">
        <v>2585.05132</v>
      </c>
      <c r="G2272" s="47">
        <v>68.96078</v>
      </c>
      <c r="H2272" s="47">
        <v>2585.05132</v>
      </c>
      <c r="I2272" s="47">
        <v>2.1898</v>
      </c>
    </row>
    <row r="2273" spans="6:9" x14ac:dyDescent="0.25">
      <c r="F2273" s="47">
        <v>2586.0156000000002</v>
      </c>
      <c r="G2273" s="47">
        <v>68.988079999999997</v>
      </c>
      <c r="H2273" s="47">
        <v>2586.0156000000002</v>
      </c>
      <c r="I2273" s="47">
        <v>2.2600099999999999</v>
      </c>
    </row>
    <row r="2274" spans="6:9" x14ac:dyDescent="0.25">
      <c r="F2274" s="47">
        <v>2586.9798799999999</v>
      </c>
      <c r="G2274" s="47">
        <v>69.006479999999996</v>
      </c>
      <c r="H2274" s="47">
        <v>2586.9798799999999</v>
      </c>
      <c r="I2274" s="47">
        <v>2.3265699999999998</v>
      </c>
    </row>
    <row r="2275" spans="6:9" x14ac:dyDescent="0.25">
      <c r="F2275" s="47">
        <v>2587.9441499999998</v>
      </c>
      <c r="G2275" s="47">
        <v>69.012770000000003</v>
      </c>
      <c r="H2275" s="47">
        <v>2587.9441499999998</v>
      </c>
      <c r="I2275" s="47">
        <v>2.3799700000000001</v>
      </c>
    </row>
    <row r="2276" spans="6:9" x14ac:dyDescent="0.25">
      <c r="F2276" s="47">
        <v>2588.90843</v>
      </c>
      <c r="G2276" s="47">
        <v>69.007429999999999</v>
      </c>
      <c r="H2276" s="47">
        <v>2588.90843</v>
      </c>
      <c r="I2276" s="47">
        <v>2.415</v>
      </c>
    </row>
    <row r="2277" spans="6:9" x14ac:dyDescent="0.25">
      <c r="F2277" s="47">
        <v>2589.8727100000001</v>
      </c>
      <c r="G2277" s="47">
        <v>68.993970000000004</v>
      </c>
      <c r="H2277" s="47">
        <v>2589.8727100000001</v>
      </c>
      <c r="I2277" s="47">
        <v>2.4304600000000001</v>
      </c>
    </row>
    <row r="2278" spans="6:9" x14ac:dyDescent="0.25">
      <c r="F2278" s="47">
        <v>2590.83698</v>
      </c>
      <c r="G2278" s="47">
        <v>68.976770000000002</v>
      </c>
      <c r="H2278" s="47">
        <v>2590.83698</v>
      </c>
      <c r="I2278" s="47">
        <v>2.4280599999999999</v>
      </c>
    </row>
    <row r="2279" spans="6:9" x14ac:dyDescent="0.25">
      <c r="F2279" s="47">
        <v>2591.8012600000002</v>
      </c>
      <c r="G2279" s="47">
        <v>68.958519999999993</v>
      </c>
      <c r="H2279" s="47">
        <v>2591.8012600000002</v>
      </c>
      <c r="I2279" s="47">
        <v>2.4119999999999999</v>
      </c>
    </row>
    <row r="2280" spans="6:9" x14ac:dyDescent="0.25">
      <c r="F2280" s="47">
        <v>2592.7655399999999</v>
      </c>
      <c r="G2280" s="47">
        <v>68.938609999999997</v>
      </c>
      <c r="H2280" s="47">
        <v>2592.7655399999999</v>
      </c>
      <c r="I2280" s="47">
        <v>2.3889200000000002</v>
      </c>
    </row>
    <row r="2281" spans="6:9" x14ac:dyDescent="0.25">
      <c r="F2281" s="47">
        <v>2593.72982</v>
      </c>
      <c r="G2281" s="47">
        <v>68.913169999999994</v>
      </c>
      <c r="H2281" s="47">
        <v>2593.72982</v>
      </c>
      <c r="I2281" s="47">
        <v>2.3678400000000002</v>
      </c>
    </row>
    <row r="2282" spans="6:9" x14ac:dyDescent="0.25">
      <c r="F2282" s="47">
        <v>2594.69409</v>
      </c>
      <c r="G2282" s="47">
        <v>68.877160000000003</v>
      </c>
      <c r="H2282" s="47">
        <v>2594.69409</v>
      </c>
      <c r="I2282" s="47">
        <v>2.3591000000000002</v>
      </c>
    </row>
    <row r="2283" spans="6:9" x14ac:dyDescent="0.25">
      <c r="F2283" s="47">
        <v>2595.6583700000001</v>
      </c>
      <c r="G2283" s="47">
        <v>68.82732</v>
      </c>
      <c r="H2283" s="47">
        <v>2595.6583700000001</v>
      </c>
      <c r="I2283" s="47">
        <v>2.3720599999999998</v>
      </c>
    </row>
    <row r="2284" spans="6:9" x14ac:dyDescent="0.25">
      <c r="F2284" s="47">
        <v>2596.62264</v>
      </c>
      <c r="G2284" s="47">
        <v>68.764830000000003</v>
      </c>
      <c r="H2284" s="47">
        <v>2596.62264</v>
      </c>
      <c r="I2284" s="47">
        <v>2.4121700000000001</v>
      </c>
    </row>
    <row r="2285" spans="6:9" x14ac:dyDescent="0.25">
      <c r="F2285" s="47">
        <v>2597.5869200000002</v>
      </c>
      <c r="G2285" s="47">
        <v>68.696060000000003</v>
      </c>
      <c r="H2285" s="47">
        <v>2597.5869200000002</v>
      </c>
      <c r="I2285" s="47">
        <v>2.4786999999999999</v>
      </c>
    </row>
    <row r="2286" spans="6:9" x14ac:dyDescent="0.25">
      <c r="F2286" s="47">
        <v>2598.5511999999999</v>
      </c>
      <c r="G2286" s="47">
        <v>68.630889999999994</v>
      </c>
      <c r="H2286" s="47">
        <v>2598.5511999999999</v>
      </c>
      <c r="I2286" s="47">
        <v>2.5644200000000001</v>
      </c>
    </row>
    <row r="2287" spans="6:9" x14ac:dyDescent="0.25">
      <c r="F2287" s="47">
        <v>2599.51548</v>
      </c>
      <c r="G2287" s="47">
        <v>68.579120000000003</v>
      </c>
      <c r="H2287" s="47">
        <v>2599.51548</v>
      </c>
      <c r="I2287" s="47">
        <v>2.6575899999999999</v>
      </c>
    </row>
    <row r="2288" spans="6:9" x14ac:dyDescent="0.25">
      <c r="F2288" s="47">
        <v>2600.47975</v>
      </c>
      <c r="G2288" s="47">
        <v>68.546520000000001</v>
      </c>
      <c r="H2288" s="47">
        <v>2600.47975</v>
      </c>
      <c r="I2288" s="47">
        <v>2.7458399999999998</v>
      </c>
    </row>
    <row r="2289" spans="6:9" x14ac:dyDescent="0.25">
      <c r="F2289" s="47">
        <v>2601.4440300000001</v>
      </c>
      <c r="G2289" s="47">
        <v>68.532709999999994</v>
      </c>
      <c r="H2289" s="47">
        <v>2601.4440300000001</v>
      </c>
      <c r="I2289" s="47">
        <v>2.8201499999999999</v>
      </c>
    </row>
    <row r="2290" spans="6:9" x14ac:dyDescent="0.25">
      <c r="F2290" s="47">
        <v>2602.4083099999998</v>
      </c>
      <c r="G2290" s="47">
        <v>68.531679999999994</v>
      </c>
      <c r="H2290" s="47">
        <v>2602.4083099999998</v>
      </c>
      <c r="I2290" s="47">
        <v>2.8772500000000001</v>
      </c>
    </row>
    <row r="2291" spans="6:9" x14ac:dyDescent="0.25">
      <c r="F2291" s="47">
        <v>2603.3725800000002</v>
      </c>
      <c r="G2291" s="47">
        <v>68.534989999999993</v>
      </c>
      <c r="H2291" s="47">
        <v>2603.3725800000002</v>
      </c>
      <c r="I2291" s="47">
        <v>2.9192399999999998</v>
      </c>
    </row>
    <row r="2292" spans="6:9" x14ac:dyDescent="0.25">
      <c r="F2292" s="47">
        <v>2604.3368599999999</v>
      </c>
      <c r="G2292" s="47">
        <v>68.535839999999993</v>
      </c>
      <c r="H2292" s="47">
        <v>2604.3368599999999</v>
      </c>
      <c r="I2292" s="47">
        <v>2.9508299999999998</v>
      </c>
    </row>
    <row r="2293" spans="6:9" x14ac:dyDescent="0.25">
      <c r="F2293" s="47">
        <v>2605.30114</v>
      </c>
      <c r="G2293" s="47">
        <v>68.532030000000006</v>
      </c>
      <c r="H2293" s="47">
        <v>2605.30114</v>
      </c>
      <c r="I2293" s="47">
        <v>2.9759199999999999</v>
      </c>
    </row>
    <row r="2294" spans="6:9" x14ac:dyDescent="0.25">
      <c r="F2294" s="47">
        <v>2606.26541</v>
      </c>
      <c r="G2294" s="47">
        <v>68.526560000000003</v>
      </c>
      <c r="H2294" s="47">
        <v>2606.26541</v>
      </c>
      <c r="I2294" s="47">
        <v>2.9954800000000001</v>
      </c>
    </row>
    <row r="2295" spans="6:9" x14ac:dyDescent="0.25">
      <c r="F2295" s="47">
        <v>2607.2296900000001</v>
      </c>
      <c r="G2295" s="47">
        <v>68.525540000000007</v>
      </c>
      <c r="H2295" s="47">
        <v>2607.2296900000001</v>
      </c>
      <c r="I2295" s="47">
        <v>3.0079799999999999</v>
      </c>
    </row>
    <row r="2296" spans="6:9" x14ac:dyDescent="0.25">
      <c r="F2296" s="47">
        <v>2608.1939699999998</v>
      </c>
      <c r="G2296" s="47">
        <v>68.534819999999996</v>
      </c>
      <c r="H2296" s="47">
        <v>2608.1939699999998</v>
      </c>
      <c r="I2296" s="47">
        <v>3.0116000000000001</v>
      </c>
    </row>
    <row r="2297" spans="6:9" x14ac:dyDescent="0.25">
      <c r="F2297" s="47">
        <v>2609.1582400000002</v>
      </c>
      <c r="G2297" s="47">
        <v>68.556960000000004</v>
      </c>
      <c r="H2297" s="47">
        <v>2609.1582400000002</v>
      </c>
      <c r="I2297" s="47">
        <v>3.0066199999999998</v>
      </c>
    </row>
    <row r="2298" spans="6:9" x14ac:dyDescent="0.25">
      <c r="F2298" s="47">
        <v>2610.1225199999999</v>
      </c>
      <c r="G2298" s="47">
        <v>68.589650000000006</v>
      </c>
      <c r="H2298" s="47">
        <v>2610.1225199999999</v>
      </c>
      <c r="I2298" s="47">
        <v>2.9962</v>
      </c>
    </row>
    <row r="2299" spans="6:9" x14ac:dyDescent="0.25">
      <c r="F2299" s="47">
        <v>2611.0868</v>
      </c>
      <c r="G2299" s="47">
        <v>68.626300000000001</v>
      </c>
      <c r="H2299" s="47">
        <v>2611.0868</v>
      </c>
      <c r="I2299" s="47">
        <v>2.9852500000000002</v>
      </c>
    </row>
    <row r="2300" spans="6:9" x14ac:dyDescent="0.25">
      <c r="F2300" s="47">
        <v>2612.05107</v>
      </c>
      <c r="G2300" s="47">
        <v>68.658150000000006</v>
      </c>
      <c r="H2300" s="47">
        <v>2612.05107</v>
      </c>
      <c r="I2300" s="47">
        <v>2.97838</v>
      </c>
    </row>
    <row r="2301" spans="6:9" x14ac:dyDescent="0.25">
      <c r="F2301" s="47">
        <v>2613.0153500000001</v>
      </c>
      <c r="G2301" s="47">
        <v>68.677009999999996</v>
      </c>
      <c r="H2301" s="47">
        <v>2613.0153500000001</v>
      </c>
      <c r="I2301" s="47">
        <v>2.97878</v>
      </c>
    </row>
    <row r="2302" spans="6:9" x14ac:dyDescent="0.25">
      <c r="F2302" s="47">
        <v>2613.9796299999998</v>
      </c>
      <c r="G2302" s="47">
        <v>68.677660000000003</v>
      </c>
      <c r="H2302" s="47">
        <v>2613.9796299999998</v>
      </c>
      <c r="I2302" s="47">
        <v>2.98855</v>
      </c>
    </row>
    <row r="2303" spans="6:9" x14ac:dyDescent="0.25">
      <c r="F2303" s="47">
        <v>2614.94391</v>
      </c>
      <c r="G2303" s="47">
        <v>68.659040000000005</v>
      </c>
      <c r="H2303" s="47">
        <v>2614.94391</v>
      </c>
      <c r="I2303" s="47">
        <v>3.00989</v>
      </c>
    </row>
    <row r="2304" spans="6:9" x14ac:dyDescent="0.25">
      <c r="F2304" s="47">
        <v>2615.9081799999999</v>
      </c>
      <c r="G2304" s="47">
        <v>68.623909999999995</v>
      </c>
      <c r="H2304" s="47">
        <v>2615.9081799999999</v>
      </c>
      <c r="I2304" s="47">
        <v>3.04556</v>
      </c>
    </row>
    <row r="2305" spans="6:9" x14ac:dyDescent="0.25">
      <c r="F2305" s="47">
        <v>2616.87246</v>
      </c>
      <c r="G2305" s="47">
        <v>68.577269999999999</v>
      </c>
      <c r="H2305" s="47">
        <v>2616.87246</v>
      </c>
      <c r="I2305" s="47">
        <v>3.0976699999999999</v>
      </c>
    </row>
    <row r="2306" spans="6:9" x14ac:dyDescent="0.25">
      <c r="F2306" s="47">
        <v>2617.8367400000002</v>
      </c>
      <c r="G2306" s="47">
        <v>68.524320000000003</v>
      </c>
      <c r="H2306" s="47">
        <v>2617.8367400000002</v>
      </c>
      <c r="I2306" s="47">
        <v>3.1652800000000001</v>
      </c>
    </row>
    <row r="2307" spans="6:9" x14ac:dyDescent="0.25">
      <c r="F2307" s="47">
        <v>2618.8010100000001</v>
      </c>
      <c r="G2307" s="47">
        <v>68.468999999999994</v>
      </c>
      <c r="H2307" s="47">
        <v>2618.8010100000001</v>
      </c>
      <c r="I2307" s="47">
        <v>3.2425099999999998</v>
      </c>
    </row>
    <row r="2308" spans="6:9" x14ac:dyDescent="0.25">
      <c r="F2308" s="47">
        <v>2619.7652899999998</v>
      </c>
      <c r="G2308" s="47">
        <v>68.413679999999999</v>
      </c>
      <c r="H2308" s="47">
        <v>2619.7652899999998</v>
      </c>
      <c r="I2308" s="47">
        <v>3.3188599999999999</v>
      </c>
    </row>
    <row r="2309" spans="6:9" x14ac:dyDescent="0.25">
      <c r="F2309" s="47">
        <v>2620.72957</v>
      </c>
      <c r="G2309" s="47">
        <v>68.359920000000002</v>
      </c>
      <c r="H2309" s="47">
        <v>2620.72957</v>
      </c>
      <c r="I2309" s="47">
        <v>3.3824000000000001</v>
      </c>
    </row>
    <row r="2310" spans="6:9" x14ac:dyDescent="0.25">
      <c r="F2310" s="47">
        <v>2621.6938399999999</v>
      </c>
      <c r="G2310" s="47">
        <v>68.309820000000002</v>
      </c>
      <c r="H2310" s="47">
        <v>2621.6938399999999</v>
      </c>
      <c r="I2310" s="47">
        <v>3.4243899999999998</v>
      </c>
    </row>
    <row r="2311" spans="6:9" x14ac:dyDescent="0.25">
      <c r="F2311" s="47">
        <v>2622.6581200000001</v>
      </c>
      <c r="G2311" s="47">
        <v>68.266869999999997</v>
      </c>
      <c r="H2311" s="47">
        <v>2622.6581200000001</v>
      </c>
      <c r="I2311" s="47">
        <v>3.4431699999999998</v>
      </c>
    </row>
    <row r="2312" spans="6:9" x14ac:dyDescent="0.25">
      <c r="F2312" s="47">
        <v>2623.6224000000002</v>
      </c>
      <c r="G2312" s="47">
        <v>68.235609999999994</v>
      </c>
      <c r="H2312" s="47">
        <v>2623.6224000000002</v>
      </c>
      <c r="I2312" s="47">
        <v>3.4449999999999998</v>
      </c>
    </row>
    <row r="2313" spans="6:9" x14ac:dyDescent="0.25">
      <c r="F2313" s="47">
        <v>2624.5866700000001</v>
      </c>
      <c r="G2313" s="47">
        <v>68.220020000000005</v>
      </c>
      <c r="H2313" s="47">
        <v>2624.5866700000001</v>
      </c>
      <c r="I2313" s="47">
        <v>3.44156</v>
      </c>
    </row>
    <row r="2314" spans="6:9" x14ac:dyDescent="0.25">
      <c r="F2314" s="47">
        <v>2625.5509499999998</v>
      </c>
      <c r="G2314" s="47">
        <v>68.221170000000001</v>
      </c>
      <c r="H2314" s="47">
        <v>2625.5509499999998</v>
      </c>
      <c r="I2314" s="47">
        <v>3.4452600000000002</v>
      </c>
    </row>
    <row r="2315" spans="6:9" x14ac:dyDescent="0.25">
      <c r="F2315" s="47">
        <v>2626.51523</v>
      </c>
      <c r="G2315" s="47">
        <v>68.235560000000007</v>
      </c>
      <c r="H2315" s="47">
        <v>2626.51523</v>
      </c>
      <c r="I2315" s="47">
        <v>3.4645199999999998</v>
      </c>
    </row>
    <row r="2316" spans="6:9" x14ac:dyDescent="0.25">
      <c r="F2316" s="47">
        <v>2627.4794999999999</v>
      </c>
      <c r="G2316" s="47">
        <v>68.254890000000003</v>
      </c>
      <c r="H2316" s="47">
        <v>2627.4794999999999</v>
      </c>
      <c r="I2316" s="47">
        <v>3.5010599999999998</v>
      </c>
    </row>
    <row r="2317" spans="6:9" x14ac:dyDescent="0.25">
      <c r="F2317" s="47">
        <v>2628.4437800000001</v>
      </c>
      <c r="G2317" s="47">
        <v>68.268020000000007</v>
      </c>
      <c r="H2317" s="47">
        <v>2628.4437800000001</v>
      </c>
      <c r="I2317" s="47">
        <v>3.5500500000000001</v>
      </c>
    </row>
    <row r="2318" spans="6:9" x14ac:dyDescent="0.25">
      <c r="F2318" s="47">
        <v>2629.4080600000002</v>
      </c>
      <c r="G2318" s="47">
        <v>68.264340000000004</v>
      </c>
      <c r="H2318" s="47">
        <v>2629.4080600000002</v>
      </c>
      <c r="I2318" s="47">
        <v>3.60283</v>
      </c>
    </row>
    <row r="2319" spans="6:9" x14ac:dyDescent="0.25">
      <c r="F2319" s="47">
        <v>2630.3723399999999</v>
      </c>
      <c r="G2319" s="47">
        <v>68.237679999999997</v>
      </c>
      <c r="H2319" s="47">
        <v>2630.3723399999999</v>
      </c>
      <c r="I2319" s="47">
        <v>3.65089</v>
      </c>
    </row>
    <row r="2320" spans="6:9" x14ac:dyDescent="0.25">
      <c r="F2320" s="47">
        <v>2631.3366099999998</v>
      </c>
      <c r="G2320" s="47">
        <v>68.189080000000004</v>
      </c>
      <c r="H2320" s="47">
        <v>2631.3366099999998</v>
      </c>
      <c r="I2320" s="47">
        <v>3.6893799999999999</v>
      </c>
    </row>
    <row r="2321" spans="6:9" x14ac:dyDescent="0.25">
      <c r="F2321" s="47">
        <v>2632.30089</v>
      </c>
      <c r="G2321" s="47">
        <v>68.127160000000003</v>
      </c>
      <c r="H2321" s="47">
        <v>2632.30089</v>
      </c>
      <c r="I2321" s="47">
        <v>3.7187299999999999</v>
      </c>
    </row>
    <row r="2322" spans="6:9" x14ac:dyDescent="0.25">
      <c r="F2322" s="47">
        <v>2633.2651599999999</v>
      </c>
      <c r="G2322" s="47">
        <v>68.065759999999997</v>
      </c>
      <c r="H2322" s="47">
        <v>2633.2651599999999</v>
      </c>
      <c r="I2322" s="47">
        <v>3.74376</v>
      </c>
    </row>
    <row r="2323" spans="6:9" x14ac:dyDescent="0.25">
      <c r="F2323" s="47">
        <v>2634.2294400000001</v>
      </c>
      <c r="G2323" s="47">
        <v>68.019480000000001</v>
      </c>
      <c r="H2323" s="47">
        <v>2634.2294400000001</v>
      </c>
      <c r="I2323" s="47">
        <v>3.77094</v>
      </c>
    </row>
    <row r="2324" spans="6:9" x14ac:dyDescent="0.25">
      <c r="F2324" s="47">
        <v>2635.1937200000002</v>
      </c>
      <c r="G2324" s="47">
        <v>67.998829999999998</v>
      </c>
      <c r="H2324" s="47">
        <v>2635.1937200000002</v>
      </c>
      <c r="I2324" s="47">
        <v>3.8050299999999999</v>
      </c>
    </row>
    <row r="2325" spans="6:9" x14ac:dyDescent="0.25">
      <c r="F2325" s="47">
        <v>2636.1579999999999</v>
      </c>
      <c r="G2325" s="47">
        <v>68.006919999999994</v>
      </c>
      <c r="H2325" s="47">
        <v>2636.1579999999999</v>
      </c>
      <c r="I2325" s="47">
        <v>3.8467600000000002</v>
      </c>
    </row>
    <row r="2326" spans="6:9" x14ac:dyDescent="0.25">
      <c r="F2326" s="47">
        <v>2637.1222699999998</v>
      </c>
      <c r="G2326" s="47">
        <v>68.038870000000003</v>
      </c>
      <c r="H2326" s="47">
        <v>2637.1222699999998</v>
      </c>
      <c r="I2326" s="47">
        <v>3.8925800000000002</v>
      </c>
    </row>
    <row r="2327" spans="6:9" x14ac:dyDescent="0.25">
      <c r="F2327" s="47">
        <v>2638.08655</v>
      </c>
      <c r="G2327" s="47">
        <v>68.084289999999996</v>
      </c>
      <c r="H2327" s="47">
        <v>2638.08655</v>
      </c>
      <c r="I2327" s="47">
        <v>3.93662</v>
      </c>
    </row>
    <row r="2328" spans="6:9" x14ac:dyDescent="0.25">
      <c r="F2328" s="47">
        <v>2639.0508300000001</v>
      </c>
      <c r="G2328" s="47">
        <v>68.131529999999998</v>
      </c>
      <c r="H2328" s="47">
        <v>2639.0508300000001</v>
      </c>
      <c r="I2328" s="47">
        <v>3.9736699999999998</v>
      </c>
    </row>
    <row r="2329" spans="6:9" x14ac:dyDescent="0.25">
      <c r="F2329" s="47">
        <v>2640.0151000000001</v>
      </c>
      <c r="G2329" s="47">
        <v>68.171869999999998</v>
      </c>
      <c r="H2329" s="47">
        <v>2640.0151000000001</v>
      </c>
      <c r="I2329" s="47">
        <v>4.0016400000000001</v>
      </c>
    </row>
    <row r="2330" spans="6:9" x14ac:dyDescent="0.25">
      <c r="F2330" s="47">
        <v>2640.9793800000002</v>
      </c>
      <c r="G2330" s="47">
        <v>68.202020000000005</v>
      </c>
      <c r="H2330" s="47">
        <v>2640.9793800000002</v>
      </c>
      <c r="I2330" s="47">
        <v>4.0224799999999998</v>
      </c>
    </row>
    <row r="2331" spans="6:9" x14ac:dyDescent="0.25">
      <c r="F2331" s="47">
        <v>2641.9436599999999</v>
      </c>
      <c r="G2331" s="47">
        <v>68.224080000000001</v>
      </c>
      <c r="H2331" s="47">
        <v>2641.9436599999999</v>
      </c>
      <c r="I2331" s="47">
        <v>4.04115</v>
      </c>
    </row>
    <row r="2332" spans="6:9" x14ac:dyDescent="0.25">
      <c r="F2332" s="47">
        <v>2642.9079299999999</v>
      </c>
      <c r="G2332" s="47">
        <v>68.243430000000004</v>
      </c>
      <c r="H2332" s="47">
        <v>2642.9079299999999</v>
      </c>
      <c r="I2332" s="47">
        <v>4.0636000000000001</v>
      </c>
    </row>
    <row r="2333" spans="6:9" x14ac:dyDescent="0.25">
      <c r="F2333" s="47">
        <v>2643.87221</v>
      </c>
      <c r="G2333" s="47">
        <v>68.265780000000007</v>
      </c>
      <c r="H2333" s="47">
        <v>2643.87221</v>
      </c>
      <c r="I2333" s="47">
        <v>4.0947399999999998</v>
      </c>
    </row>
    <row r="2334" spans="6:9" x14ac:dyDescent="0.25">
      <c r="F2334" s="47">
        <v>2644.8364900000001</v>
      </c>
      <c r="G2334" s="47">
        <v>68.29477</v>
      </c>
      <c r="H2334" s="47">
        <v>2644.8364900000001</v>
      </c>
      <c r="I2334" s="47">
        <v>4.13741</v>
      </c>
    </row>
    <row r="2335" spans="6:9" x14ac:dyDescent="0.25">
      <c r="F2335" s="47">
        <v>2645.8007600000001</v>
      </c>
      <c r="G2335" s="47">
        <v>68.330789999999993</v>
      </c>
      <c r="H2335" s="47">
        <v>2645.8007600000001</v>
      </c>
      <c r="I2335" s="47">
        <v>4.1921900000000001</v>
      </c>
    </row>
    <row r="2336" spans="6:9" x14ac:dyDescent="0.25">
      <c r="F2336" s="47">
        <v>2646.7650400000002</v>
      </c>
      <c r="G2336" s="47">
        <v>68.370980000000003</v>
      </c>
      <c r="H2336" s="47">
        <v>2646.7650400000002</v>
      </c>
      <c r="I2336" s="47">
        <v>4.2577199999999999</v>
      </c>
    </row>
    <row r="2337" spans="6:9" x14ac:dyDescent="0.25">
      <c r="F2337" s="47">
        <v>2647.7293199999999</v>
      </c>
      <c r="G2337" s="47">
        <v>68.409980000000004</v>
      </c>
      <c r="H2337" s="47">
        <v>2647.7293199999999</v>
      </c>
      <c r="I2337" s="47">
        <v>4.3308999999999997</v>
      </c>
    </row>
    <row r="2338" spans="6:9" x14ac:dyDescent="0.25">
      <c r="F2338" s="47">
        <v>2648.6936000000001</v>
      </c>
      <c r="G2338" s="47">
        <v>68.440950000000001</v>
      </c>
      <c r="H2338" s="47">
        <v>2648.6936000000001</v>
      </c>
      <c r="I2338" s="47">
        <v>4.40686</v>
      </c>
    </row>
    <row r="2339" spans="6:9" x14ac:dyDescent="0.25">
      <c r="F2339" s="47">
        <v>2649.65787</v>
      </c>
      <c r="G2339" s="47">
        <v>68.456940000000003</v>
      </c>
      <c r="H2339" s="47">
        <v>2649.65787</v>
      </c>
      <c r="I2339" s="47">
        <v>4.4793099999999999</v>
      </c>
    </row>
    <row r="2340" spans="6:9" x14ac:dyDescent="0.25">
      <c r="F2340" s="47">
        <v>2650.6221500000001</v>
      </c>
      <c r="G2340" s="47">
        <v>68.452460000000002</v>
      </c>
      <c r="H2340" s="47">
        <v>2650.6221500000001</v>
      </c>
      <c r="I2340" s="47">
        <v>4.5415400000000004</v>
      </c>
    </row>
    <row r="2341" spans="6:9" x14ac:dyDescent="0.25">
      <c r="F2341" s="47">
        <v>2651.5864299999998</v>
      </c>
      <c r="G2341" s="47">
        <v>68.425079999999994</v>
      </c>
      <c r="H2341" s="47">
        <v>2651.5864299999998</v>
      </c>
      <c r="I2341" s="47">
        <v>4.5882699999999996</v>
      </c>
    </row>
    <row r="2342" spans="6:9" x14ac:dyDescent="0.25">
      <c r="F2342" s="47">
        <v>2652.5506999999998</v>
      </c>
      <c r="G2342" s="47">
        <v>68.376360000000005</v>
      </c>
      <c r="H2342" s="47">
        <v>2652.5506999999998</v>
      </c>
      <c r="I2342" s="47">
        <v>4.6176899999999996</v>
      </c>
    </row>
    <row r="2343" spans="6:9" x14ac:dyDescent="0.25">
      <c r="F2343" s="47">
        <v>2653.5149799999999</v>
      </c>
      <c r="G2343" s="47">
        <v>68.311790000000002</v>
      </c>
      <c r="H2343" s="47">
        <v>2653.5149799999999</v>
      </c>
      <c r="I2343" s="47">
        <v>4.6327100000000003</v>
      </c>
    </row>
    <row r="2344" spans="6:9" x14ac:dyDescent="0.25">
      <c r="F2344" s="47">
        <v>2654.4792600000001</v>
      </c>
      <c r="G2344" s="47">
        <v>68.239779999999996</v>
      </c>
      <c r="H2344" s="47">
        <v>2654.4792600000001</v>
      </c>
      <c r="I2344" s="47">
        <v>4.6407800000000003</v>
      </c>
    </row>
    <row r="2345" spans="6:9" x14ac:dyDescent="0.25">
      <c r="F2345" s="47">
        <v>2655.44353</v>
      </c>
      <c r="G2345" s="47">
        <v>68.169989999999999</v>
      </c>
      <c r="H2345" s="47">
        <v>2655.44353</v>
      </c>
      <c r="I2345" s="47">
        <v>4.65191</v>
      </c>
    </row>
    <row r="2346" spans="6:9" x14ac:dyDescent="0.25">
      <c r="F2346" s="47">
        <v>2656.4078100000002</v>
      </c>
      <c r="G2346" s="47">
        <v>68.111770000000007</v>
      </c>
      <c r="H2346" s="47">
        <v>2656.4078100000002</v>
      </c>
      <c r="I2346" s="47">
        <v>4.6755100000000001</v>
      </c>
    </row>
    <row r="2347" spans="6:9" x14ac:dyDescent="0.25">
      <c r="F2347" s="47">
        <v>2657.3720899999998</v>
      </c>
      <c r="G2347" s="47">
        <v>68.072720000000004</v>
      </c>
      <c r="H2347" s="47">
        <v>2657.3720899999998</v>
      </c>
      <c r="I2347" s="47">
        <v>4.71713</v>
      </c>
    </row>
    <row r="2348" spans="6:9" x14ac:dyDescent="0.25">
      <c r="F2348" s="47">
        <v>2658.3363599999998</v>
      </c>
      <c r="G2348" s="47">
        <v>68.057490000000001</v>
      </c>
      <c r="H2348" s="47">
        <v>2658.3363599999998</v>
      </c>
      <c r="I2348" s="47">
        <v>4.7762700000000002</v>
      </c>
    </row>
    <row r="2349" spans="6:9" x14ac:dyDescent="0.25">
      <c r="F2349" s="47">
        <v>2659.3006399999999</v>
      </c>
      <c r="G2349" s="47">
        <v>68.066429999999997</v>
      </c>
      <c r="H2349" s="47">
        <v>2659.3006399999999</v>
      </c>
      <c r="I2349" s="47">
        <v>4.8460400000000003</v>
      </c>
    </row>
    <row r="2350" spans="6:9" x14ac:dyDescent="0.25">
      <c r="F2350" s="47">
        <v>2660.2649200000001</v>
      </c>
      <c r="G2350" s="47">
        <v>68.094579999999993</v>
      </c>
      <c r="H2350" s="47">
        <v>2660.2649200000001</v>
      </c>
      <c r="I2350" s="47">
        <v>4.9148899999999998</v>
      </c>
    </row>
    <row r="2351" spans="6:9" x14ac:dyDescent="0.25">
      <c r="F2351" s="47">
        <v>2661.22919</v>
      </c>
      <c r="G2351" s="47">
        <v>68.131739999999994</v>
      </c>
      <c r="H2351" s="47">
        <v>2661.22919</v>
      </c>
      <c r="I2351" s="47">
        <v>4.9698000000000002</v>
      </c>
    </row>
    <row r="2352" spans="6:9" x14ac:dyDescent="0.25">
      <c r="F2352" s="47">
        <v>2662.1934700000002</v>
      </c>
      <c r="G2352" s="47">
        <v>68.164559999999994</v>
      </c>
      <c r="H2352" s="47">
        <v>2662.1934700000002</v>
      </c>
      <c r="I2352" s="47">
        <v>5.00014</v>
      </c>
    </row>
    <row r="2353" spans="6:9" x14ac:dyDescent="0.25">
      <c r="F2353" s="47">
        <v>2663.1577499999999</v>
      </c>
      <c r="G2353" s="47">
        <v>68.180610000000001</v>
      </c>
      <c r="H2353" s="47">
        <v>2663.1577499999999</v>
      </c>
      <c r="I2353" s="47">
        <v>5.0008900000000001</v>
      </c>
    </row>
    <row r="2354" spans="6:9" x14ac:dyDescent="0.25">
      <c r="F2354" s="47">
        <v>2664.1220199999998</v>
      </c>
      <c r="G2354" s="47">
        <v>68.173000000000002</v>
      </c>
      <c r="H2354" s="47">
        <v>2664.1220199999998</v>
      </c>
      <c r="I2354" s="47">
        <v>4.9747300000000001</v>
      </c>
    </row>
    <row r="2355" spans="6:9" x14ac:dyDescent="0.25">
      <c r="F2355" s="47">
        <v>2665.0862999999999</v>
      </c>
      <c r="G2355" s="47">
        <v>68.14331</v>
      </c>
      <c r="H2355" s="47">
        <v>2665.0862999999999</v>
      </c>
      <c r="I2355" s="47">
        <v>4.9319899999999999</v>
      </c>
    </row>
    <row r="2356" spans="6:9" x14ac:dyDescent="0.25">
      <c r="F2356" s="47">
        <v>2666.0505800000001</v>
      </c>
      <c r="G2356" s="47">
        <v>68.100800000000007</v>
      </c>
      <c r="H2356" s="47">
        <v>2666.0505800000001</v>
      </c>
      <c r="I2356" s="47">
        <v>4.8882599999999998</v>
      </c>
    </row>
    <row r="2357" spans="6:9" x14ac:dyDescent="0.25">
      <c r="F2357" s="47">
        <v>2667.01485</v>
      </c>
      <c r="G2357" s="47">
        <v>68.058000000000007</v>
      </c>
      <c r="H2357" s="47">
        <v>2667.01485</v>
      </c>
      <c r="I2357" s="47">
        <v>4.8597999999999999</v>
      </c>
    </row>
    <row r="2358" spans="6:9" x14ac:dyDescent="0.25">
      <c r="F2358" s="47">
        <v>2667.9791300000002</v>
      </c>
      <c r="G2358" s="47">
        <v>68.024820000000005</v>
      </c>
      <c r="H2358" s="47">
        <v>2667.9791300000002</v>
      </c>
      <c r="I2358" s="47">
        <v>4.8581500000000002</v>
      </c>
    </row>
    <row r="2359" spans="6:9" x14ac:dyDescent="0.25">
      <c r="F2359" s="47">
        <v>2668.9434099999999</v>
      </c>
      <c r="G2359" s="47">
        <v>68.004249999999999</v>
      </c>
      <c r="H2359" s="47">
        <v>2668.9434099999999</v>
      </c>
      <c r="I2359" s="47">
        <v>4.8860200000000003</v>
      </c>
    </row>
    <row r="2360" spans="6:9" x14ac:dyDescent="0.25">
      <c r="F2360" s="47">
        <v>2669.90769</v>
      </c>
      <c r="G2360" s="47">
        <v>67.992159999999998</v>
      </c>
      <c r="H2360" s="47">
        <v>2669.90769</v>
      </c>
      <c r="I2360" s="47">
        <v>4.9363900000000003</v>
      </c>
    </row>
    <row r="2361" spans="6:9" x14ac:dyDescent="0.25">
      <c r="F2361" s="47">
        <v>2670.8719599999999</v>
      </c>
      <c r="G2361" s="47">
        <v>67.980720000000005</v>
      </c>
      <c r="H2361" s="47">
        <v>2670.8719599999999</v>
      </c>
      <c r="I2361" s="47">
        <v>4.9957000000000003</v>
      </c>
    </row>
    <row r="2362" spans="6:9" x14ac:dyDescent="0.25">
      <c r="F2362" s="47">
        <v>2671.8362400000001</v>
      </c>
      <c r="G2362" s="47">
        <v>67.963530000000006</v>
      </c>
      <c r="H2362" s="47">
        <v>2671.8362400000001</v>
      </c>
      <c r="I2362" s="47">
        <v>5.0496400000000001</v>
      </c>
    </row>
    <row r="2363" spans="6:9" x14ac:dyDescent="0.25">
      <c r="F2363" s="47">
        <v>2672.8005199999998</v>
      </c>
      <c r="G2363" s="47">
        <v>67.939269999999993</v>
      </c>
      <c r="H2363" s="47">
        <v>2672.8005199999998</v>
      </c>
      <c r="I2363" s="47">
        <v>5.0888400000000003</v>
      </c>
    </row>
    <row r="2364" spans="6:9" x14ac:dyDescent="0.25">
      <c r="F2364" s="47">
        <v>2673.7647900000002</v>
      </c>
      <c r="G2364" s="47">
        <v>67.912270000000007</v>
      </c>
      <c r="H2364" s="47">
        <v>2673.7647900000002</v>
      </c>
      <c r="I2364" s="47">
        <v>5.1118600000000001</v>
      </c>
    </row>
    <row r="2365" spans="6:9" x14ac:dyDescent="0.25">
      <c r="F2365" s="47">
        <v>2674.7290699999999</v>
      </c>
      <c r="G2365" s="47">
        <v>67.890230000000003</v>
      </c>
      <c r="H2365" s="47">
        <v>2674.7290699999999</v>
      </c>
      <c r="I2365" s="47">
        <v>5.1239299999999997</v>
      </c>
    </row>
    <row r="2366" spans="6:9" x14ac:dyDescent="0.25">
      <c r="F2366" s="47">
        <v>2675.69335</v>
      </c>
      <c r="G2366" s="47">
        <v>67.880759999999995</v>
      </c>
      <c r="H2366" s="47">
        <v>2675.69335</v>
      </c>
      <c r="I2366" s="47">
        <v>5.1326400000000003</v>
      </c>
    </row>
    <row r="2367" spans="6:9" x14ac:dyDescent="0.25">
      <c r="F2367" s="47">
        <v>2676.65762</v>
      </c>
      <c r="G2367" s="47">
        <v>67.888559999999998</v>
      </c>
      <c r="H2367" s="47">
        <v>2676.65762</v>
      </c>
      <c r="I2367" s="47">
        <v>5.1428500000000001</v>
      </c>
    </row>
    <row r="2368" spans="6:9" x14ac:dyDescent="0.25">
      <c r="F2368" s="47">
        <v>2677.6219000000001</v>
      </c>
      <c r="G2368" s="47">
        <v>67.914339999999996</v>
      </c>
      <c r="H2368" s="47">
        <v>2677.6219000000001</v>
      </c>
      <c r="I2368" s="47">
        <v>5.1535399999999996</v>
      </c>
    </row>
    <row r="2369" spans="6:9" x14ac:dyDescent="0.25">
      <c r="F2369" s="47">
        <v>2678.5861799999998</v>
      </c>
      <c r="G2369" s="47">
        <v>67.955330000000004</v>
      </c>
      <c r="H2369" s="47">
        <v>2678.5861799999998</v>
      </c>
      <c r="I2369" s="47">
        <v>5.1579800000000002</v>
      </c>
    </row>
    <row r="2370" spans="6:9" x14ac:dyDescent="0.25">
      <c r="F2370" s="47">
        <v>2679.5504500000002</v>
      </c>
      <c r="G2370" s="47">
        <v>68.006510000000006</v>
      </c>
      <c r="H2370" s="47">
        <v>2679.5504500000002</v>
      </c>
      <c r="I2370" s="47">
        <v>5.1467299999999998</v>
      </c>
    </row>
    <row r="2371" spans="6:9" x14ac:dyDescent="0.25">
      <c r="F2371" s="47">
        <v>2680.5147299999999</v>
      </c>
      <c r="G2371" s="47">
        <v>68.061549999999997</v>
      </c>
      <c r="H2371" s="47">
        <v>2680.5147299999999</v>
      </c>
      <c r="I2371" s="47">
        <v>5.1120200000000002</v>
      </c>
    </row>
    <row r="2372" spans="6:9" x14ac:dyDescent="0.25">
      <c r="F2372" s="47">
        <v>2681.47901</v>
      </c>
      <c r="G2372" s="47">
        <v>68.113259999999997</v>
      </c>
      <c r="H2372" s="47">
        <v>2681.47901</v>
      </c>
      <c r="I2372" s="47">
        <v>5.05159</v>
      </c>
    </row>
    <row r="2373" spans="6:9" x14ac:dyDescent="0.25">
      <c r="F2373" s="47">
        <v>2682.44328</v>
      </c>
      <c r="G2373" s="47">
        <v>68.153880000000001</v>
      </c>
      <c r="H2373" s="47">
        <v>2682.44328</v>
      </c>
      <c r="I2373" s="47">
        <v>4.9701599999999999</v>
      </c>
    </row>
    <row r="2374" spans="6:9" x14ac:dyDescent="0.25">
      <c r="F2374" s="47">
        <v>2683.4075600000001</v>
      </c>
      <c r="G2374" s="47">
        <v>68.175970000000007</v>
      </c>
      <c r="H2374" s="47">
        <v>2683.4075600000001</v>
      </c>
      <c r="I2374" s="47">
        <v>4.8781100000000004</v>
      </c>
    </row>
    <row r="2375" spans="6:9" x14ac:dyDescent="0.25">
      <c r="F2375" s="47">
        <v>2684.3718399999998</v>
      </c>
      <c r="G2375" s="47">
        <v>68.174359999999993</v>
      </c>
      <c r="H2375" s="47">
        <v>2684.3718399999998</v>
      </c>
      <c r="I2375" s="47">
        <v>4.7878499999999997</v>
      </c>
    </row>
    <row r="2376" spans="6:9" x14ac:dyDescent="0.25">
      <c r="F2376" s="47">
        <v>2685.3361199999999</v>
      </c>
      <c r="G2376" s="47">
        <v>68.14846</v>
      </c>
      <c r="H2376" s="47">
        <v>2685.3361199999999</v>
      </c>
      <c r="I2376" s="47">
        <v>4.7095200000000004</v>
      </c>
    </row>
    <row r="2377" spans="6:9" x14ac:dyDescent="0.25">
      <c r="F2377" s="47">
        <v>2686.3003899999999</v>
      </c>
      <c r="G2377" s="47">
        <v>68.103750000000005</v>
      </c>
      <c r="H2377" s="47">
        <v>2686.3003899999999</v>
      </c>
      <c r="I2377" s="47">
        <v>4.6478599999999997</v>
      </c>
    </row>
    <row r="2378" spans="6:9" x14ac:dyDescent="0.25">
      <c r="F2378" s="47">
        <v>2687.26467</v>
      </c>
      <c r="G2378" s="47">
        <v>68.051050000000004</v>
      </c>
      <c r="H2378" s="47">
        <v>2687.26467</v>
      </c>
      <c r="I2378" s="47">
        <v>4.6015800000000002</v>
      </c>
    </row>
    <row r="2379" spans="6:9" x14ac:dyDescent="0.25">
      <c r="F2379" s="47">
        <v>2688.22894</v>
      </c>
      <c r="G2379" s="47">
        <v>68.003240000000005</v>
      </c>
      <c r="H2379" s="47">
        <v>2688.22894</v>
      </c>
      <c r="I2379" s="47">
        <v>4.5650599999999999</v>
      </c>
    </row>
    <row r="2380" spans="6:9" x14ac:dyDescent="0.25">
      <c r="F2380" s="47">
        <v>2689.1932200000001</v>
      </c>
      <c r="G2380" s="47">
        <v>67.970560000000006</v>
      </c>
      <c r="H2380" s="47">
        <v>2689.1932200000001</v>
      </c>
      <c r="I2380" s="47">
        <v>4.5313499999999998</v>
      </c>
    </row>
    <row r="2381" spans="6:9" x14ac:dyDescent="0.25">
      <c r="F2381" s="47">
        <v>2690.1574999999998</v>
      </c>
      <c r="G2381" s="47">
        <v>67.956689999999995</v>
      </c>
      <c r="H2381" s="47">
        <v>2690.1574999999998</v>
      </c>
      <c r="I2381" s="47">
        <v>4.4948899999999998</v>
      </c>
    </row>
    <row r="2382" spans="6:9" x14ac:dyDescent="0.25">
      <c r="F2382" s="47">
        <v>2691.1217799999999</v>
      </c>
      <c r="G2382" s="47">
        <v>67.957710000000006</v>
      </c>
      <c r="H2382" s="47">
        <v>2691.1217799999999</v>
      </c>
      <c r="I2382" s="47">
        <v>4.4530700000000003</v>
      </c>
    </row>
    <row r="2383" spans="6:9" x14ac:dyDescent="0.25">
      <c r="F2383" s="47">
        <v>2692.0860499999999</v>
      </c>
      <c r="G2383" s="47">
        <v>67.96454</v>
      </c>
      <c r="H2383" s="47">
        <v>2692.0860499999999</v>
      </c>
      <c r="I2383" s="47">
        <v>4.4065700000000003</v>
      </c>
    </row>
    <row r="2384" spans="6:9" x14ac:dyDescent="0.25">
      <c r="F2384" s="47">
        <v>2693.05033</v>
      </c>
      <c r="G2384" s="47">
        <v>67.96754</v>
      </c>
      <c r="H2384" s="47">
        <v>2693.05033</v>
      </c>
      <c r="I2384" s="47">
        <v>4.3588399999999998</v>
      </c>
    </row>
    <row r="2385" spans="6:9" x14ac:dyDescent="0.25">
      <c r="F2385" s="47">
        <v>2694.0146100000002</v>
      </c>
      <c r="G2385" s="47">
        <v>67.960939999999994</v>
      </c>
      <c r="H2385" s="47">
        <v>2694.0146100000002</v>
      </c>
      <c r="I2385" s="47">
        <v>4.3153100000000002</v>
      </c>
    </row>
    <row r="2386" spans="6:9" x14ac:dyDescent="0.25">
      <c r="F2386" s="47">
        <v>2694.9788800000001</v>
      </c>
      <c r="G2386" s="47">
        <v>67.945120000000003</v>
      </c>
      <c r="H2386" s="47">
        <v>2694.9788800000001</v>
      </c>
      <c r="I2386" s="47">
        <v>4.2821100000000003</v>
      </c>
    </row>
    <row r="2387" spans="6:9" x14ac:dyDescent="0.25">
      <c r="F2387" s="47">
        <v>2695.9431599999998</v>
      </c>
      <c r="G2387" s="47">
        <v>67.925780000000003</v>
      </c>
      <c r="H2387" s="47">
        <v>2695.9431599999998</v>
      </c>
      <c r="I2387" s="47">
        <v>4.2641799999999996</v>
      </c>
    </row>
    <row r="2388" spans="6:9" x14ac:dyDescent="0.25">
      <c r="F2388" s="47">
        <v>2696.90744</v>
      </c>
      <c r="G2388" s="47">
        <v>67.91104</v>
      </c>
      <c r="H2388" s="47">
        <v>2696.90744</v>
      </c>
      <c r="I2388" s="47">
        <v>4.2628500000000003</v>
      </c>
    </row>
    <row r="2389" spans="6:9" x14ac:dyDescent="0.25">
      <c r="F2389" s="47">
        <v>2697.8717099999999</v>
      </c>
      <c r="G2389" s="47">
        <v>67.907799999999995</v>
      </c>
      <c r="H2389" s="47">
        <v>2697.8717099999999</v>
      </c>
      <c r="I2389" s="47">
        <v>4.2737699999999998</v>
      </c>
    </row>
    <row r="2390" spans="6:9" x14ac:dyDescent="0.25">
      <c r="F2390" s="47">
        <v>2698.83599</v>
      </c>
      <c r="G2390" s="47">
        <v>67.918800000000005</v>
      </c>
      <c r="H2390" s="47">
        <v>2698.83599</v>
      </c>
      <c r="I2390" s="47">
        <v>4.2864300000000002</v>
      </c>
    </row>
    <row r="2391" spans="6:9" x14ac:dyDescent="0.25">
      <c r="F2391" s="47">
        <v>2699.8002700000002</v>
      </c>
      <c r="G2391" s="47">
        <v>67.941370000000006</v>
      </c>
      <c r="H2391" s="47">
        <v>2699.8002700000002</v>
      </c>
      <c r="I2391" s="47">
        <v>4.2863199999999999</v>
      </c>
    </row>
    <row r="2392" spans="6:9" x14ac:dyDescent="0.25">
      <c r="F2392" s="47">
        <v>2700.7645400000001</v>
      </c>
      <c r="G2392" s="47">
        <v>67.968050000000005</v>
      </c>
      <c r="H2392" s="47">
        <v>2700.7645400000001</v>
      </c>
      <c r="I2392" s="47">
        <v>4.2594200000000004</v>
      </c>
    </row>
    <row r="2393" spans="6:9" x14ac:dyDescent="0.25">
      <c r="F2393" s="47">
        <v>2701.7288199999998</v>
      </c>
      <c r="G2393" s="47">
        <v>67.988969999999995</v>
      </c>
      <c r="H2393" s="47">
        <v>2701.7288199999998</v>
      </c>
      <c r="I2393" s="47">
        <v>4.1976000000000004</v>
      </c>
    </row>
    <row r="2394" spans="6:9" x14ac:dyDescent="0.25">
      <c r="F2394" s="47">
        <v>2702.6931</v>
      </c>
      <c r="G2394" s="47">
        <v>67.995050000000006</v>
      </c>
      <c r="H2394" s="47">
        <v>2702.6931</v>
      </c>
      <c r="I2394" s="47">
        <v>4.1025200000000002</v>
      </c>
    </row>
    <row r="2395" spans="6:9" x14ac:dyDescent="0.25">
      <c r="F2395" s="47">
        <v>2703.6573699999999</v>
      </c>
      <c r="G2395" s="47">
        <v>67.980819999999994</v>
      </c>
      <c r="H2395" s="47">
        <v>2703.6573699999999</v>
      </c>
      <c r="I2395" s="47">
        <v>3.9861200000000001</v>
      </c>
    </row>
    <row r="2396" spans="6:9" x14ac:dyDescent="0.25">
      <c r="F2396" s="47">
        <v>2704.62165</v>
      </c>
      <c r="G2396" s="47">
        <v>67.945840000000004</v>
      </c>
      <c r="H2396" s="47">
        <v>2704.62165</v>
      </c>
      <c r="I2396" s="47">
        <v>3.8669099999999998</v>
      </c>
    </row>
    <row r="2397" spans="6:9" x14ac:dyDescent="0.25">
      <c r="F2397" s="47">
        <v>2705.5859300000002</v>
      </c>
      <c r="G2397" s="47">
        <v>67.894149999999996</v>
      </c>
      <c r="H2397" s="47">
        <v>2705.5859300000002</v>
      </c>
      <c r="I2397" s="47">
        <v>3.7635399999999999</v>
      </c>
    </row>
    <row r="2398" spans="6:9" x14ac:dyDescent="0.25">
      <c r="F2398" s="47">
        <v>2706.5502099999999</v>
      </c>
      <c r="G2398" s="47">
        <v>67.832459999999998</v>
      </c>
      <c r="H2398" s="47">
        <v>2706.5502099999999</v>
      </c>
      <c r="I2398" s="47">
        <v>3.68818</v>
      </c>
    </row>
    <row r="2399" spans="6:9" x14ac:dyDescent="0.25">
      <c r="F2399" s="47">
        <v>2707.5144799999998</v>
      </c>
      <c r="G2399" s="47">
        <v>67.768069999999994</v>
      </c>
      <c r="H2399" s="47">
        <v>2707.5144799999998</v>
      </c>
      <c r="I2399" s="47">
        <v>3.6426500000000002</v>
      </c>
    </row>
    <row r="2400" spans="6:9" x14ac:dyDescent="0.25">
      <c r="F2400" s="47">
        <v>2708.47876</v>
      </c>
      <c r="G2400" s="47">
        <v>67.707669999999993</v>
      </c>
      <c r="H2400" s="47">
        <v>2708.47876</v>
      </c>
      <c r="I2400" s="47">
        <v>3.6193900000000001</v>
      </c>
    </row>
    <row r="2401" spans="6:9" x14ac:dyDescent="0.25">
      <c r="F2401" s="47">
        <v>2709.4430400000001</v>
      </c>
      <c r="G2401" s="47">
        <v>67.656859999999995</v>
      </c>
      <c r="H2401" s="47">
        <v>2709.4430400000001</v>
      </c>
      <c r="I2401" s="47">
        <v>3.6064699999999998</v>
      </c>
    </row>
    <row r="2402" spans="6:9" x14ac:dyDescent="0.25">
      <c r="F2402" s="47">
        <v>2710.4073100000001</v>
      </c>
      <c r="G2402" s="47">
        <v>67.620080000000002</v>
      </c>
      <c r="H2402" s="47">
        <v>2710.4073100000001</v>
      </c>
      <c r="I2402" s="47">
        <v>3.5940599999999998</v>
      </c>
    </row>
    <row r="2403" spans="6:9" x14ac:dyDescent="0.25">
      <c r="F2403" s="47">
        <v>2711.3715900000002</v>
      </c>
      <c r="G2403" s="47">
        <v>67.600059999999999</v>
      </c>
      <c r="H2403" s="47">
        <v>2711.3715900000002</v>
      </c>
      <c r="I2403" s="47">
        <v>3.5787</v>
      </c>
    </row>
    <row r="2404" spans="6:9" x14ac:dyDescent="0.25">
      <c r="F2404" s="47">
        <v>2712.3358699999999</v>
      </c>
      <c r="G2404" s="47">
        <v>67.596580000000003</v>
      </c>
      <c r="H2404" s="47">
        <v>2712.3358699999999</v>
      </c>
      <c r="I2404" s="47">
        <v>3.5630999999999999</v>
      </c>
    </row>
    <row r="2405" spans="6:9" x14ac:dyDescent="0.25">
      <c r="F2405" s="47">
        <v>2713.3001399999998</v>
      </c>
      <c r="G2405" s="47">
        <v>67.605220000000003</v>
      </c>
      <c r="H2405" s="47">
        <v>2713.3001399999998</v>
      </c>
      <c r="I2405" s="47">
        <v>3.5520800000000001</v>
      </c>
    </row>
    <row r="2406" spans="6:9" x14ac:dyDescent="0.25">
      <c r="F2406" s="47">
        <v>2714.26442</v>
      </c>
      <c r="G2406" s="47">
        <v>67.617149999999995</v>
      </c>
      <c r="H2406" s="47">
        <v>2714.26442</v>
      </c>
      <c r="I2406" s="47">
        <v>3.5476100000000002</v>
      </c>
    </row>
    <row r="2407" spans="6:9" x14ac:dyDescent="0.25">
      <c r="F2407" s="47">
        <v>2715.2287000000001</v>
      </c>
      <c r="G2407" s="47">
        <v>67.62115</v>
      </c>
      <c r="H2407" s="47">
        <v>2715.2287000000001</v>
      </c>
      <c r="I2407" s="47">
        <v>3.5464699999999998</v>
      </c>
    </row>
    <row r="2408" spans="6:9" x14ac:dyDescent="0.25">
      <c r="F2408" s="47">
        <v>2716.1929700000001</v>
      </c>
      <c r="G2408" s="47">
        <v>67.607290000000006</v>
      </c>
      <c r="H2408" s="47">
        <v>2716.1929700000001</v>
      </c>
      <c r="I2408" s="47">
        <v>3.5419800000000001</v>
      </c>
    </row>
    <row r="2409" spans="6:9" x14ac:dyDescent="0.25">
      <c r="F2409" s="47">
        <v>2717.1572500000002</v>
      </c>
      <c r="G2409" s="47">
        <v>67.571280000000002</v>
      </c>
      <c r="H2409" s="47">
        <v>2717.1572500000002</v>
      </c>
      <c r="I2409" s="47">
        <v>3.5283000000000002</v>
      </c>
    </row>
    <row r="2410" spans="6:9" x14ac:dyDescent="0.25">
      <c r="F2410" s="47">
        <v>2718.1215299999999</v>
      </c>
      <c r="G2410" s="47">
        <v>67.517070000000004</v>
      </c>
      <c r="H2410" s="47">
        <v>2718.1215299999999</v>
      </c>
      <c r="I2410" s="47">
        <v>3.5041500000000001</v>
      </c>
    </row>
    <row r="2411" spans="6:9" x14ac:dyDescent="0.25">
      <c r="F2411" s="47">
        <v>2719.0857999999998</v>
      </c>
      <c r="G2411" s="47">
        <v>67.456320000000005</v>
      </c>
      <c r="H2411" s="47">
        <v>2719.0857999999998</v>
      </c>
      <c r="I2411" s="47">
        <v>3.4731700000000001</v>
      </c>
    </row>
    <row r="2412" spans="6:9" x14ac:dyDescent="0.25">
      <c r="F2412" s="47">
        <v>2720.05008</v>
      </c>
      <c r="G2412" s="47">
        <v>67.404420000000002</v>
      </c>
      <c r="H2412" s="47">
        <v>2720.05008</v>
      </c>
      <c r="I2412" s="47">
        <v>3.4409399999999999</v>
      </c>
    </row>
    <row r="2413" spans="6:9" x14ac:dyDescent="0.25">
      <c r="F2413" s="47">
        <v>2721.0143600000001</v>
      </c>
      <c r="G2413" s="47">
        <v>67.374499999999998</v>
      </c>
      <c r="H2413" s="47">
        <v>2721.0143600000001</v>
      </c>
      <c r="I2413" s="47">
        <v>3.4109600000000002</v>
      </c>
    </row>
    <row r="2414" spans="6:9" x14ac:dyDescent="0.25">
      <c r="F2414" s="47">
        <v>2721.9786300000001</v>
      </c>
      <c r="G2414" s="47">
        <v>67.371930000000006</v>
      </c>
      <c r="H2414" s="47">
        <v>2721.9786300000001</v>
      </c>
      <c r="I2414" s="47">
        <v>3.3825699999999999</v>
      </c>
    </row>
    <row r="2415" spans="6:9" x14ac:dyDescent="0.25">
      <c r="F2415" s="47">
        <v>2722.9429100000002</v>
      </c>
      <c r="G2415" s="47">
        <v>67.391850000000005</v>
      </c>
      <c r="H2415" s="47">
        <v>2722.9429100000002</v>
      </c>
      <c r="I2415" s="47">
        <v>3.3523100000000001</v>
      </c>
    </row>
    <row r="2416" spans="6:9" x14ac:dyDescent="0.25">
      <c r="F2416" s="47">
        <v>2723.9071899999999</v>
      </c>
      <c r="G2416" s="47">
        <v>67.420810000000003</v>
      </c>
      <c r="H2416" s="47">
        <v>2723.9071899999999</v>
      </c>
      <c r="I2416" s="47">
        <v>3.3172899999999998</v>
      </c>
    </row>
    <row r="2417" spans="6:9" x14ac:dyDescent="0.25">
      <c r="F2417" s="47">
        <v>2724.87147</v>
      </c>
      <c r="G2417" s="47">
        <v>67.442030000000003</v>
      </c>
      <c r="H2417" s="47">
        <v>2724.87147</v>
      </c>
      <c r="I2417" s="47">
        <v>3.2781699999999998</v>
      </c>
    </row>
    <row r="2418" spans="6:9" x14ac:dyDescent="0.25">
      <c r="F2418" s="47">
        <v>2725.83574</v>
      </c>
      <c r="G2418" s="47">
        <v>67.442019999999999</v>
      </c>
      <c r="H2418" s="47">
        <v>2725.83574</v>
      </c>
      <c r="I2418" s="47">
        <v>3.2391999999999999</v>
      </c>
    </row>
    <row r="2419" spans="6:9" x14ac:dyDescent="0.25">
      <c r="F2419" s="47">
        <v>2726.8000200000001</v>
      </c>
      <c r="G2419" s="47">
        <v>67.415750000000003</v>
      </c>
      <c r="H2419" s="47">
        <v>2726.8000200000001</v>
      </c>
      <c r="I2419" s="47">
        <v>3.2052200000000002</v>
      </c>
    </row>
    <row r="2420" spans="6:9" x14ac:dyDescent="0.25">
      <c r="F2420" s="47">
        <v>2727.7642999999998</v>
      </c>
      <c r="G2420" s="47">
        <v>67.368260000000006</v>
      </c>
      <c r="H2420" s="47">
        <v>2727.7642999999998</v>
      </c>
      <c r="I2420" s="47">
        <v>3.1777000000000002</v>
      </c>
    </row>
    <row r="2421" spans="6:9" x14ac:dyDescent="0.25">
      <c r="F2421" s="47">
        <v>2728.7285700000002</v>
      </c>
      <c r="G2421" s="47">
        <v>67.312370000000001</v>
      </c>
      <c r="H2421" s="47">
        <v>2728.7285700000002</v>
      </c>
      <c r="I2421" s="47">
        <v>3.1524000000000001</v>
      </c>
    </row>
    <row r="2422" spans="6:9" x14ac:dyDescent="0.25">
      <c r="F2422" s="47">
        <v>2729.6928499999999</v>
      </c>
      <c r="G2422" s="47">
        <v>67.263779999999997</v>
      </c>
      <c r="H2422" s="47">
        <v>2729.6928499999999</v>
      </c>
      <c r="I2422" s="47">
        <v>3.1201699999999999</v>
      </c>
    </row>
    <row r="2423" spans="6:9" x14ac:dyDescent="0.25">
      <c r="F2423" s="47">
        <v>2730.6571300000001</v>
      </c>
      <c r="G2423" s="47">
        <v>67.235870000000006</v>
      </c>
      <c r="H2423" s="47">
        <v>2730.6571300000001</v>
      </c>
      <c r="I2423" s="47">
        <v>3.0704799999999999</v>
      </c>
    </row>
    <row r="2424" spans="6:9" x14ac:dyDescent="0.25">
      <c r="F2424" s="47">
        <v>2731.6214</v>
      </c>
      <c r="G2424" s="47">
        <v>67.235870000000006</v>
      </c>
      <c r="H2424" s="47">
        <v>2731.6214</v>
      </c>
      <c r="I2424" s="47">
        <v>2.99546</v>
      </c>
    </row>
    <row r="2425" spans="6:9" x14ac:dyDescent="0.25">
      <c r="F2425" s="47">
        <v>2732.5856800000001</v>
      </c>
      <c r="G2425" s="47">
        <v>67.263229999999993</v>
      </c>
      <c r="H2425" s="47">
        <v>2732.5856800000001</v>
      </c>
      <c r="I2425" s="47">
        <v>2.8926500000000002</v>
      </c>
    </row>
    <row r="2426" spans="6:9" x14ac:dyDescent="0.25">
      <c r="F2426" s="47">
        <v>2733.5499599999998</v>
      </c>
      <c r="G2426" s="47">
        <v>67.310220000000001</v>
      </c>
      <c r="H2426" s="47">
        <v>2733.5499599999998</v>
      </c>
      <c r="I2426" s="47">
        <v>2.7651500000000002</v>
      </c>
    </row>
    <row r="2427" spans="6:9" x14ac:dyDescent="0.25">
      <c r="F2427" s="47">
        <v>2734.5142300000002</v>
      </c>
      <c r="G2427" s="47">
        <v>67.364429999999999</v>
      </c>
      <c r="H2427" s="47">
        <v>2734.5142300000002</v>
      </c>
      <c r="I2427" s="47">
        <v>2.6198999999999999</v>
      </c>
    </row>
    <row r="2428" spans="6:9" x14ac:dyDescent="0.25">
      <c r="F2428" s="47">
        <v>2735.4785099999999</v>
      </c>
      <c r="G2428" s="47">
        <v>67.412329999999997</v>
      </c>
      <c r="H2428" s="47">
        <v>2735.4785099999999</v>
      </c>
      <c r="I2428" s="47">
        <v>2.4653999999999998</v>
      </c>
    </row>
    <row r="2429" spans="6:9" x14ac:dyDescent="0.25">
      <c r="F2429" s="47">
        <v>2736.4427900000001</v>
      </c>
      <c r="G2429" s="47">
        <v>67.442859999999996</v>
      </c>
      <c r="H2429" s="47">
        <v>2736.4427900000001</v>
      </c>
      <c r="I2429" s="47">
        <v>2.3101600000000002</v>
      </c>
    </row>
    <row r="2430" spans="6:9" x14ac:dyDescent="0.25">
      <c r="F2430" s="47">
        <v>2737.40706</v>
      </c>
      <c r="G2430" s="47">
        <v>67.449889999999996</v>
      </c>
      <c r="H2430" s="47">
        <v>2737.40706</v>
      </c>
      <c r="I2430" s="47">
        <v>2.16221</v>
      </c>
    </row>
    <row r="2431" spans="6:9" x14ac:dyDescent="0.25">
      <c r="F2431" s="47">
        <v>2738.3713400000001</v>
      </c>
      <c r="G2431" s="47">
        <v>67.4328</v>
      </c>
      <c r="H2431" s="47">
        <v>2738.3713400000001</v>
      </c>
      <c r="I2431" s="47">
        <v>2.0290900000000001</v>
      </c>
    </row>
    <row r="2432" spans="6:9" x14ac:dyDescent="0.25">
      <c r="F2432" s="47">
        <v>2739.3356199999998</v>
      </c>
      <c r="G2432" s="47">
        <v>67.395039999999995</v>
      </c>
      <c r="H2432" s="47">
        <v>2739.3356199999998</v>
      </c>
      <c r="I2432" s="47">
        <v>1.9174199999999999</v>
      </c>
    </row>
    <row r="2433" spans="6:9" x14ac:dyDescent="0.25">
      <c r="F2433" s="47">
        <v>2740.2999</v>
      </c>
      <c r="G2433" s="47">
        <v>67.341610000000003</v>
      </c>
      <c r="H2433" s="47">
        <v>2740.2999</v>
      </c>
      <c r="I2433" s="47">
        <v>1.83178</v>
      </c>
    </row>
    <row r="2434" spans="6:9" x14ac:dyDescent="0.25">
      <c r="F2434" s="47">
        <v>2741.2641699999999</v>
      </c>
      <c r="G2434" s="47">
        <v>67.276619999999994</v>
      </c>
      <c r="H2434" s="47">
        <v>2741.2641699999999</v>
      </c>
      <c r="I2434" s="47">
        <v>1.7732699999999999</v>
      </c>
    </row>
    <row r="2435" spans="6:9" x14ac:dyDescent="0.25">
      <c r="F2435" s="47">
        <v>2742.2284500000001</v>
      </c>
      <c r="G2435" s="47">
        <v>67.202280000000002</v>
      </c>
      <c r="H2435" s="47">
        <v>2742.2284500000001</v>
      </c>
      <c r="I2435" s="47">
        <v>1.7388399999999999</v>
      </c>
    </row>
    <row r="2436" spans="6:9" x14ac:dyDescent="0.25">
      <c r="F2436" s="47">
        <v>2743.19272</v>
      </c>
      <c r="G2436" s="47">
        <v>67.119380000000007</v>
      </c>
      <c r="H2436" s="47">
        <v>2743.19272</v>
      </c>
      <c r="I2436" s="47">
        <v>1.7221299999999999</v>
      </c>
    </row>
    <row r="2437" spans="6:9" x14ac:dyDescent="0.25">
      <c r="F2437" s="47">
        <v>2744.1570000000002</v>
      </c>
      <c r="G2437" s="47">
        <v>67.028909999999996</v>
      </c>
      <c r="H2437" s="47">
        <v>2744.1570000000002</v>
      </c>
      <c r="I2437" s="47">
        <v>1.7157</v>
      </c>
    </row>
    <row r="2438" spans="6:9" x14ac:dyDescent="0.25">
      <c r="F2438" s="47">
        <v>2745.1212799999998</v>
      </c>
      <c r="G2438" s="47">
        <v>66.933859999999996</v>
      </c>
      <c r="H2438" s="47">
        <v>2745.1212799999998</v>
      </c>
      <c r="I2438" s="47">
        <v>1.71397</v>
      </c>
    </row>
    <row r="2439" spans="6:9" x14ac:dyDescent="0.25">
      <c r="F2439" s="47">
        <v>2746.08556</v>
      </c>
      <c r="G2439" s="47">
        <v>66.840119999999999</v>
      </c>
      <c r="H2439" s="47">
        <v>2746.08556</v>
      </c>
      <c r="I2439" s="47">
        <v>1.7154499999999999</v>
      </c>
    </row>
    <row r="2440" spans="6:9" x14ac:dyDescent="0.25">
      <c r="F2440" s="47">
        <v>2747.0498299999999</v>
      </c>
      <c r="G2440" s="47">
        <v>66.756240000000005</v>
      </c>
      <c r="H2440" s="47">
        <v>2747.0498299999999</v>
      </c>
      <c r="I2440" s="47">
        <v>1.72322</v>
      </c>
    </row>
    <row r="2441" spans="6:9" x14ac:dyDescent="0.25">
      <c r="F2441" s="47">
        <v>2748.0141100000001</v>
      </c>
      <c r="G2441" s="47">
        <v>66.691649999999996</v>
      </c>
      <c r="H2441" s="47">
        <v>2748.0141100000001</v>
      </c>
      <c r="I2441" s="47">
        <v>1.7429300000000001</v>
      </c>
    </row>
    <row r="2442" spans="6:9" x14ac:dyDescent="0.25">
      <c r="F2442" s="47">
        <v>2748.9783900000002</v>
      </c>
      <c r="G2442" s="47">
        <v>66.65401</v>
      </c>
      <c r="H2442" s="47">
        <v>2748.9783900000002</v>
      </c>
      <c r="I2442" s="47">
        <v>1.77901</v>
      </c>
    </row>
    <row r="2443" spans="6:9" x14ac:dyDescent="0.25">
      <c r="F2443" s="47">
        <v>2749.9426600000002</v>
      </c>
      <c r="G2443" s="47">
        <v>66.646410000000003</v>
      </c>
      <c r="H2443" s="47">
        <v>2749.9426600000002</v>
      </c>
      <c r="I2443" s="47">
        <v>1.83073</v>
      </c>
    </row>
    <row r="2444" spans="6:9" x14ac:dyDescent="0.25">
      <c r="F2444" s="47">
        <v>2750.9069399999998</v>
      </c>
      <c r="G2444" s="47">
        <v>66.66574</v>
      </c>
      <c r="H2444" s="47">
        <v>2750.9069399999998</v>
      </c>
      <c r="I2444" s="47">
        <v>1.89009</v>
      </c>
    </row>
    <row r="2445" spans="6:9" x14ac:dyDescent="0.25">
      <c r="F2445" s="47">
        <v>2751.87122</v>
      </c>
      <c r="G2445" s="47">
        <v>66.703000000000003</v>
      </c>
      <c r="H2445" s="47">
        <v>2751.87122</v>
      </c>
      <c r="I2445" s="47">
        <v>1.9432499999999999</v>
      </c>
    </row>
    <row r="2446" spans="6:9" x14ac:dyDescent="0.25">
      <c r="F2446" s="47">
        <v>2752.8354899999999</v>
      </c>
      <c r="G2446" s="47">
        <v>66.745590000000007</v>
      </c>
      <c r="H2446" s="47">
        <v>2752.8354899999999</v>
      </c>
      <c r="I2446" s="47">
        <v>1.9752000000000001</v>
      </c>
    </row>
    <row r="2447" spans="6:9" x14ac:dyDescent="0.25">
      <c r="F2447" s="47">
        <v>2753.7997700000001</v>
      </c>
      <c r="G2447" s="47">
        <v>66.780659999999997</v>
      </c>
      <c r="H2447" s="47">
        <v>2753.7997700000001</v>
      </c>
      <c r="I2447" s="47">
        <v>1.9755499999999999</v>
      </c>
    </row>
    <row r="2448" spans="6:9" x14ac:dyDescent="0.25">
      <c r="F2448" s="47">
        <v>2754.7640500000002</v>
      </c>
      <c r="G2448" s="47">
        <v>66.798090000000002</v>
      </c>
      <c r="H2448" s="47">
        <v>2754.7640500000002</v>
      </c>
      <c r="I2448" s="47">
        <v>1.94238</v>
      </c>
    </row>
    <row r="2449" spans="6:9" x14ac:dyDescent="0.25">
      <c r="F2449" s="47">
        <v>2755.7283200000002</v>
      </c>
      <c r="G2449" s="47">
        <v>66.791759999999996</v>
      </c>
      <c r="H2449" s="47">
        <v>2755.7283200000002</v>
      </c>
      <c r="I2449" s="47">
        <v>1.88195</v>
      </c>
    </row>
    <row r="2450" spans="6:9" x14ac:dyDescent="0.25">
      <c r="F2450" s="47">
        <v>2756.6925999999999</v>
      </c>
      <c r="G2450" s="47">
        <v>66.759259999999998</v>
      </c>
      <c r="H2450" s="47">
        <v>2756.6925999999999</v>
      </c>
      <c r="I2450" s="47">
        <v>1.8043199999999999</v>
      </c>
    </row>
    <row r="2451" spans="6:9" x14ac:dyDescent="0.25">
      <c r="F2451" s="47">
        <v>2757.65688</v>
      </c>
      <c r="G2451" s="47">
        <v>66.700829999999996</v>
      </c>
      <c r="H2451" s="47">
        <v>2757.65688</v>
      </c>
      <c r="I2451" s="47">
        <v>1.7176100000000001</v>
      </c>
    </row>
    <row r="2452" spans="6:9" x14ac:dyDescent="0.25">
      <c r="F2452" s="47">
        <v>2758.6211499999999</v>
      </c>
      <c r="G2452" s="47">
        <v>66.618769999999998</v>
      </c>
      <c r="H2452" s="47">
        <v>2758.6211499999999</v>
      </c>
      <c r="I2452" s="47">
        <v>1.62446</v>
      </c>
    </row>
    <row r="2453" spans="6:9" x14ac:dyDescent="0.25">
      <c r="F2453" s="47">
        <v>2759.5854300000001</v>
      </c>
      <c r="G2453" s="47">
        <v>66.518050000000002</v>
      </c>
      <c r="H2453" s="47">
        <v>2759.5854300000001</v>
      </c>
      <c r="I2453" s="47">
        <v>1.52291</v>
      </c>
    </row>
    <row r="2454" spans="6:9" x14ac:dyDescent="0.25">
      <c r="F2454" s="47">
        <v>2760.5497099999998</v>
      </c>
      <c r="G2454" s="47">
        <v>66.407349999999994</v>
      </c>
      <c r="H2454" s="47">
        <v>2760.5497099999998</v>
      </c>
      <c r="I2454" s="47">
        <v>1.41113</v>
      </c>
    </row>
    <row r="2455" spans="6:9" x14ac:dyDescent="0.25">
      <c r="F2455" s="47">
        <v>2761.5139899999999</v>
      </c>
      <c r="G2455" s="47">
        <v>66.299189999999996</v>
      </c>
      <c r="H2455" s="47">
        <v>2761.5139899999999</v>
      </c>
      <c r="I2455" s="47">
        <v>1.2927500000000001</v>
      </c>
    </row>
    <row r="2456" spans="6:9" x14ac:dyDescent="0.25">
      <c r="F2456" s="47">
        <v>2762.4782599999999</v>
      </c>
      <c r="G2456" s="47">
        <v>66.208060000000003</v>
      </c>
      <c r="H2456" s="47">
        <v>2762.4782599999999</v>
      </c>
      <c r="I2456" s="47">
        <v>1.1790799999999999</v>
      </c>
    </row>
    <row r="2457" spans="6:9" x14ac:dyDescent="0.25">
      <c r="F2457" s="47">
        <v>2763.44254</v>
      </c>
      <c r="G2457" s="47">
        <v>66.146230000000003</v>
      </c>
      <c r="H2457" s="47">
        <v>2763.44254</v>
      </c>
      <c r="I2457" s="47">
        <v>1.08626</v>
      </c>
    </row>
    <row r="2458" spans="6:9" x14ac:dyDescent="0.25">
      <c r="F2458" s="47">
        <v>2764.4068200000002</v>
      </c>
      <c r="G2458" s="47">
        <v>66.119100000000003</v>
      </c>
      <c r="H2458" s="47">
        <v>2764.4068200000002</v>
      </c>
      <c r="I2458" s="47">
        <v>1.0289699999999999</v>
      </c>
    </row>
    <row r="2459" spans="6:9" x14ac:dyDescent="0.25">
      <c r="F2459" s="47">
        <v>2765.3710900000001</v>
      </c>
      <c r="G2459" s="47">
        <v>66.122649999999993</v>
      </c>
      <c r="H2459" s="47">
        <v>2765.3710900000001</v>
      </c>
      <c r="I2459" s="47">
        <v>1.0144</v>
      </c>
    </row>
    <row r="2460" spans="6:9" x14ac:dyDescent="0.25">
      <c r="F2460" s="47">
        <v>2766.3353699999998</v>
      </c>
      <c r="G2460" s="47">
        <v>66.144890000000004</v>
      </c>
      <c r="H2460" s="47">
        <v>2766.3353699999998</v>
      </c>
      <c r="I2460" s="47">
        <v>1.0401800000000001</v>
      </c>
    </row>
    <row r="2461" spans="6:9" x14ac:dyDescent="0.25">
      <c r="F2461" s="47">
        <v>2767.2996499999999</v>
      </c>
      <c r="G2461" s="47">
        <v>66.171199999999999</v>
      </c>
      <c r="H2461" s="47">
        <v>2767.2996499999999</v>
      </c>
      <c r="I2461" s="47">
        <v>1.0969899999999999</v>
      </c>
    </row>
    <row r="2462" spans="6:9" x14ac:dyDescent="0.25">
      <c r="F2462" s="47">
        <v>2768.2639199999999</v>
      </c>
      <c r="G2462" s="47">
        <v>66.190659999999994</v>
      </c>
      <c r="H2462" s="47">
        <v>2768.2639199999999</v>
      </c>
      <c r="I2462" s="47">
        <v>1.1738299999999999</v>
      </c>
    </row>
    <row r="2463" spans="6:9" x14ac:dyDescent="0.25">
      <c r="F2463" s="47">
        <v>2769.2282</v>
      </c>
      <c r="G2463" s="47">
        <v>66.200059999999993</v>
      </c>
      <c r="H2463" s="47">
        <v>2769.2282</v>
      </c>
      <c r="I2463" s="47">
        <v>1.262</v>
      </c>
    </row>
    <row r="2464" spans="6:9" x14ac:dyDescent="0.25">
      <c r="F2464" s="47">
        <v>2770.1924800000002</v>
      </c>
      <c r="G2464" s="47">
        <v>66.203460000000007</v>
      </c>
      <c r="H2464" s="47">
        <v>2770.1924800000002</v>
      </c>
      <c r="I2464" s="47">
        <v>1.3553999999999999</v>
      </c>
    </row>
    <row r="2465" spans="6:9" x14ac:dyDescent="0.25">
      <c r="F2465" s="47">
        <v>2771.1567500000001</v>
      </c>
      <c r="G2465" s="47">
        <v>66.207650000000001</v>
      </c>
      <c r="H2465" s="47">
        <v>2771.1567500000001</v>
      </c>
      <c r="I2465" s="47">
        <v>1.44739</v>
      </c>
    </row>
    <row r="2466" spans="6:9" x14ac:dyDescent="0.25">
      <c r="F2466" s="47">
        <v>2772.1210299999998</v>
      </c>
      <c r="G2466" s="47">
        <v>66.216769999999997</v>
      </c>
      <c r="H2466" s="47">
        <v>2772.1210299999998</v>
      </c>
      <c r="I2466" s="47">
        <v>1.5273600000000001</v>
      </c>
    </row>
    <row r="2467" spans="6:9" x14ac:dyDescent="0.25">
      <c r="F2467" s="47">
        <v>2773.0853099999999</v>
      </c>
      <c r="G2467" s="47">
        <v>66.229089999999999</v>
      </c>
      <c r="H2467" s="47">
        <v>2773.0853099999999</v>
      </c>
      <c r="I2467" s="47">
        <v>1.58016</v>
      </c>
    </row>
    <row r="2468" spans="6:9" x14ac:dyDescent="0.25">
      <c r="F2468" s="47">
        <v>2774.0495799999999</v>
      </c>
      <c r="G2468" s="47">
        <v>66.237530000000007</v>
      </c>
      <c r="H2468" s="47">
        <v>2774.0495799999999</v>
      </c>
      <c r="I2468" s="47">
        <v>1.5894600000000001</v>
      </c>
    </row>
    <row r="2469" spans="6:9" x14ac:dyDescent="0.25">
      <c r="F2469" s="47">
        <v>2775.01386</v>
      </c>
      <c r="G2469" s="47">
        <v>66.233029999999999</v>
      </c>
      <c r="H2469" s="47">
        <v>2775.01386</v>
      </c>
      <c r="I2469" s="47">
        <v>1.5435399999999999</v>
      </c>
    </row>
    <row r="2470" spans="6:9" x14ac:dyDescent="0.25">
      <c r="F2470" s="47">
        <v>2775.9781400000002</v>
      </c>
      <c r="G2470" s="47">
        <v>66.208500000000001</v>
      </c>
      <c r="H2470" s="47">
        <v>2775.9781400000002</v>
      </c>
      <c r="I2470" s="47">
        <v>1.4405600000000001</v>
      </c>
    </row>
    <row r="2471" spans="6:9" x14ac:dyDescent="0.25">
      <c r="F2471" s="47">
        <v>2776.9424199999999</v>
      </c>
      <c r="G2471" s="47">
        <v>66.161150000000006</v>
      </c>
      <c r="H2471" s="47">
        <v>2776.9424199999999</v>
      </c>
      <c r="I2471" s="47">
        <v>1.2902499999999999</v>
      </c>
    </row>
    <row r="2472" spans="6:9" x14ac:dyDescent="0.25">
      <c r="F2472" s="47">
        <v>2777.9066899999998</v>
      </c>
      <c r="G2472" s="47">
        <v>66.092470000000006</v>
      </c>
      <c r="H2472" s="47">
        <v>2777.9066899999998</v>
      </c>
      <c r="I2472" s="47">
        <v>1.11151</v>
      </c>
    </row>
    <row r="2473" spans="6:9" x14ac:dyDescent="0.25">
      <c r="F2473" s="47">
        <v>2778.8709699999999</v>
      </c>
      <c r="G2473" s="47">
        <v>66.006489999999999</v>
      </c>
      <c r="H2473" s="47">
        <v>2778.8709699999999</v>
      </c>
      <c r="I2473" s="47">
        <v>0.92664999999999997</v>
      </c>
    </row>
    <row r="2474" spans="6:9" x14ac:dyDescent="0.25">
      <c r="F2474" s="47">
        <v>2779.8352500000001</v>
      </c>
      <c r="G2474" s="47">
        <v>65.907700000000006</v>
      </c>
      <c r="H2474" s="47">
        <v>2779.8352500000001</v>
      </c>
      <c r="I2474" s="47">
        <v>0.75509000000000004</v>
      </c>
    </row>
    <row r="2475" spans="6:9" x14ac:dyDescent="0.25">
      <c r="F2475" s="47">
        <v>2780.79952</v>
      </c>
      <c r="G2475" s="47">
        <v>65.799719999999994</v>
      </c>
      <c r="H2475" s="47">
        <v>2780.79952</v>
      </c>
      <c r="I2475" s="47">
        <v>0.60853999999999997</v>
      </c>
    </row>
    <row r="2476" spans="6:9" x14ac:dyDescent="0.25">
      <c r="F2476" s="47">
        <v>2781.7638000000002</v>
      </c>
      <c r="G2476" s="47">
        <v>65.684970000000007</v>
      </c>
      <c r="H2476" s="47">
        <v>2781.7638000000002</v>
      </c>
      <c r="I2476" s="47">
        <v>0.48923</v>
      </c>
    </row>
    <row r="2477" spans="6:9" x14ac:dyDescent="0.25">
      <c r="F2477" s="47">
        <v>2782.7280799999999</v>
      </c>
      <c r="G2477" s="47">
        <v>65.565060000000003</v>
      </c>
      <c r="H2477" s="47">
        <v>2782.7280799999999</v>
      </c>
      <c r="I2477" s="47">
        <v>0.39095000000000002</v>
      </c>
    </row>
    <row r="2478" spans="6:9" x14ac:dyDescent="0.25">
      <c r="F2478" s="47">
        <v>2783.6923499999998</v>
      </c>
      <c r="G2478" s="47">
        <v>65.441239999999993</v>
      </c>
      <c r="H2478" s="47">
        <v>2783.6923499999998</v>
      </c>
      <c r="I2478" s="47">
        <v>0.30248999999999998</v>
      </c>
    </row>
    <row r="2479" spans="6:9" x14ac:dyDescent="0.25">
      <c r="F2479" s="47">
        <v>2784.65663</v>
      </c>
      <c r="G2479" s="47">
        <v>65.314629999999994</v>
      </c>
      <c r="H2479" s="47">
        <v>2784.65663</v>
      </c>
      <c r="I2479" s="47">
        <v>0.21204000000000001</v>
      </c>
    </row>
    <row r="2480" spans="6:9" x14ac:dyDescent="0.25">
      <c r="F2480" s="47">
        <v>2785.6209100000001</v>
      </c>
      <c r="G2480" s="47">
        <v>65.186149999999998</v>
      </c>
      <c r="H2480" s="47">
        <v>2785.6209100000001</v>
      </c>
      <c r="I2480" s="47">
        <v>0.11162999999999999</v>
      </c>
    </row>
    <row r="2481" spans="6:9" x14ac:dyDescent="0.25">
      <c r="F2481" s="47">
        <v>2786.58518</v>
      </c>
      <c r="G2481" s="47">
        <v>65.056569999999994</v>
      </c>
      <c r="H2481" s="47">
        <v>2786.58518</v>
      </c>
      <c r="I2481" s="47">
        <v>0</v>
      </c>
    </row>
    <row r="2482" spans="6:9" x14ac:dyDescent="0.25">
      <c r="F2482" s="47">
        <v>2787.5494600000002</v>
      </c>
      <c r="G2482" s="47">
        <v>64.926850000000002</v>
      </c>
      <c r="H2482" s="47">
        <v>2787.5494600000002</v>
      </c>
      <c r="I2482" s="47">
        <v>-0.14563000000000001</v>
      </c>
    </row>
    <row r="2483" spans="6:9" x14ac:dyDescent="0.25">
      <c r="F2483" s="47">
        <v>2788.5137399999999</v>
      </c>
      <c r="G2483" s="47">
        <v>64.798919999999995</v>
      </c>
      <c r="H2483" s="47">
        <v>2788.5137399999999</v>
      </c>
      <c r="I2483" s="47">
        <v>-0.28582999999999997</v>
      </c>
    </row>
    <row r="2484" spans="6:9" x14ac:dyDescent="0.25">
      <c r="F2484" s="47">
        <v>2789.4780099999998</v>
      </c>
      <c r="G2484" s="47">
        <v>64.676550000000006</v>
      </c>
      <c r="H2484" s="47">
        <v>2789.4780099999998</v>
      </c>
      <c r="I2484" s="47">
        <v>-0.40949000000000002</v>
      </c>
    </row>
    <row r="2485" spans="6:9" x14ac:dyDescent="0.25">
      <c r="F2485" s="47">
        <v>2790.44229</v>
      </c>
      <c r="G2485" s="47">
        <v>64.56559</v>
      </c>
      <c r="H2485" s="47">
        <v>2790.44229</v>
      </c>
      <c r="I2485" s="47">
        <v>-0.50973000000000002</v>
      </c>
    </row>
    <row r="2486" spans="6:9" x14ac:dyDescent="0.25">
      <c r="F2486" s="47">
        <v>2791.4065700000001</v>
      </c>
      <c r="G2486" s="47">
        <v>64.47287</v>
      </c>
      <c r="H2486" s="47">
        <v>2791.4065700000001</v>
      </c>
      <c r="I2486" s="47">
        <v>-0.58697999999999995</v>
      </c>
    </row>
    <row r="2487" spans="6:9" x14ac:dyDescent="0.25">
      <c r="F2487" s="47">
        <v>2792.37084</v>
      </c>
      <c r="G2487" s="47">
        <v>64.403819999999996</v>
      </c>
      <c r="H2487" s="47">
        <v>2792.37084</v>
      </c>
      <c r="I2487" s="47">
        <v>-0.64910999999999996</v>
      </c>
    </row>
    <row r="2488" spans="6:9" x14ac:dyDescent="0.25">
      <c r="F2488" s="47">
        <v>2793.3351200000002</v>
      </c>
      <c r="G2488" s="47">
        <v>64.359880000000004</v>
      </c>
      <c r="H2488" s="47">
        <v>2793.3351200000002</v>
      </c>
      <c r="I2488" s="47">
        <v>-0.70889000000000002</v>
      </c>
    </row>
    <row r="2489" spans="6:9" x14ac:dyDescent="0.25">
      <c r="F2489" s="47">
        <v>2794.2993999999999</v>
      </c>
      <c r="G2489" s="47">
        <v>64.336759999999998</v>
      </c>
      <c r="H2489" s="47">
        <v>2794.2993999999999</v>
      </c>
      <c r="I2489" s="47">
        <v>-0.77983999999999998</v>
      </c>
    </row>
    <row r="2490" spans="6:9" x14ac:dyDescent="0.25">
      <c r="F2490" s="47">
        <v>2795.26368</v>
      </c>
      <c r="G2490" s="47">
        <v>64.325119999999998</v>
      </c>
      <c r="H2490" s="47">
        <v>2795.26368</v>
      </c>
      <c r="I2490" s="47">
        <v>-0.87231000000000003</v>
      </c>
    </row>
    <row r="2491" spans="6:9" x14ac:dyDescent="0.25">
      <c r="F2491" s="47">
        <v>2796.22795</v>
      </c>
      <c r="G2491" s="47">
        <v>64.31317</v>
      </c>
      <c r="H2491" s="47">
        <v>2796.22795</v>
      </c>
      <c r="I2491" s="47">
        <v>-0.99095999999999995</v>
      </c>
    </row>
    <row r="2492" spans="6:9" x14ac:dyDescent="0.25">
      <c r="F2492" s="47">
        <v>2797.1922300000001</v>
      </c>
      <c r="G2492" s="47">
        <v>64.290319999999994</v>
      </c>
      <c r="H2492" s="47">
        <v>2797.1922300000001</v>
      </c>
      <c r="I2492" s="47">
        <v>-1.13435</v>
      </c>
    </row>
    <row r="2493" spans="6:9" x14ac:dyDescent="0.25">
      <c r="F2493" s="47">
        <v>2798.1565000000001</v>
      </c>
      <c r="G2493" s="47">
        <v>64.249939999999995</v>
      </c>
      <c r="H2493" s="47">
        <v>2798.1565000000001</v>
      </c>
      <c r="I2493" s="47">
        <v>-1.29626</v>
      </c>
    </row>
    <row r="2494" spans="6:9" x14ac:dyDescent="0.25">
      <c r="F2494" s="47">
        <v>2799.1207800000002</v>
      </c>
      <c r="G2494" s="47">
        <v>64.190070000000006</v>
      </c>
      <c r="H2494" s="47">
        <v>2799.1207800000002</v>
      </c>
      <c r="I2494" s="47">
        <v>-1.46835</v>
      </c>
    </row>
    <row r="2495" spans="6:9" x14ac:dyDescent="0.25">
      <c r="F2495" s="47">
        <v>2800.0850599999999</v>
      </c>
      <c r="G2495" s="47">
        <v>64.112380000000002</v>
      </c>
      <c r="H2495" s="47">
        <v>2800.0850599999999</v>
      </c>
      <c r="I2495" s="47">
        <v>-1.64331</v>
      </c>
    </row>
    <row r="2496" spans="6:9" x14ac:dyDescent="0.25">
      <c r="F2496" s="47">
        <v>2801.04934</v>
      </c>
      <c r="G2496" s="47">
        <v>64.020309999999995</v>
      </c>
      <c r="H2496" s="47">
        <v>2801.04934</v>
      </c>
      <c r="I2496" s="47">
        <v>-1.81782</v>
      </c>
    </row>
    <row r="2497" spans="6:9" x14ac:dyDescent="0.25">
      <c r="F2497" s="47">
        <v>2802.01361</v>
      </c>
      <c r="G2497" s="47">
        <v>63.917659999999998</v>
      </c>
      <c r="H2497" s="47">
        <v>2802.01361</v>
      </c>
      <c r="I2497" s="47">
        <v>-1.9943299999999999</v>
      </c>
    </row>
    <row r="2498" spans="6:9" x14ac:dyDescent="0.25">
      <c r="F2498" s="47">
        <v>2802.9778900000001</v>
      </c>
      <c r="G2498" s="47">
        <v>63.80791</v>
      </c>
      <c r="H2498" s="47">
        <v>2802.9778900000001</v>
      </c>
      <c r="I2498" s="47">
        <v>-2.18079</v>
      </c>
    </row>
    <row r="2499" spans="6:9" x14ac:dyDescent="0.25">
      <c r="F2499" s="47">
        <v>2803.9421699999998</v>
      </c>
      <c r="G2499" s="47">
        <v>63.694229999999997</v>
      </c>
      <c r="H2499" s="47">
        <v>2803.9421699999998</v>
      </c>
      <c r="I2499" s="47">
        <v>-2.3879600000000001</v>
      </c>
    </row>
    <row r="2500" spans="6:9" x14ac:dyDescent="0.25">
      <c r="F2500" s="47">
        <v>2804.9064400000002</v>
      </c>
      <c r="G2500" s="47">
        <v>63.579529999999998</v>
      </c>
      <c r="H2500" s="47">
        <v>2804.9064400000002</v>
      </c>
      <c r="I2500" s="47">
        <v>-2.6246700000000001</v>
      </c>
    </row>
    <row r="2501" spans="6:9" x14ac:dyDescent="0.25">
      <c r="F2501" s="47">
        <v>2805.8707199999999</v>
      </c>
      <c r="G2501" s="47">
        <v>63.466329999999999</v>
      </c>
      <c r="H2501" s="47">
        <v>2805.8707199999999</v>
      </c>
      <c r="I2501" s="47">
        <v>-2.8924799999999999</v>
      </c>
    </row>
    <row r="2502" spans="6:9" x14ac:dyDescent="0.25">
      <c r="F2502" s="47">
        <v>2806.835</v>
      </c>
      <c r="G2502" s="47">
        <v>63.356050000000003</v>
      </c>
      <c r="H2502" s="47">
        <v>2806.835</v>
      </c>
      <c r="I2502" s="47">
        <v>-3.1822900000000001</v>
      </c>
    </row>
    <row r="2503" spans="6:9" x14ac:dyDescent="0.25">
      <c r="F2503" s="47">
        <v>2807.79927</v>
      </c>
      <c r="G2503" s="47">
        <v>63.24812</v>
      </c>
      <c r="H2503" s="47">
        <v>2807.79927</v>
      </c>
      <c r="I2503" s="47">
        <v>-3.4750999999999999</v>
      </c>
    </row>
    <row r="2504" spans="6:9" x14ac:dyDescent="0.25">
      <c r="F2504" s="47">
        <v>2808.7635500000001</v>
      </c>
      <c r="G2504" s="47">
        <v>63.139110000000002</v>
      </c>
      <c r="H2504" s="47">
        <v>2808.7635500000001</v>
      </c>
      <c r="I2504" s="47">
        <v>-3.74729</v>
      </c>
    </row>
    <row r="2505" spans="6:9" x14ac:dyDescent="0.25">
      <c r="F2505" s="47">
        <v>2809.7278299999998</v>
      </c>
      <c r="G2505" s="47">
        <v>63.022880000000001</v>
      </c>
      <c r="H2505" s="47">
        <v>2809.7278299999998</v>
      </c>
      <c r="I2505" s="47">
        <v>-3.97865</v>
      </c>
    </row>
    <row r="2506" spans="6:9" x14ac:dyDescent="0.25">
      <c r="F2506" s="47">
        <v>2810.6921000000002</v>
      </c>
      <c r="G2506" s="47">
        <v>62.892159999999997</v>
      </c>
      <c r="H2506" s="47">
        <v>2810.6921000000002</v>
      </c>
      <c r="I2506" s="47">
        <v>-4.1596299999999999</v>
      </c>
    </row>
    <row r="2507" spans="6:9" x14ac:dyDescent="0.25">
      <c r="F2507" s="47">
        <v>2811.6563799999999</v>
      </c>
      <c r="G2507" s="47">
        <v>62.741689999999998</v>
      </c>
      <c r="H2507" s="47">
        <v>2811.6563799999999</v>
      </c>
      <c r="I2507" s="47">
        <v>-4.2944800000000001</v>
      </c>
    </row>
    <row r="2508" spans="6:9" x14ac:dyDescent="0.25">
      <c r="F2508" s="47">
        <v>2812.62066</v>
      </c>
      <c r="G2508" s="47">
        <v>62.571219999999997</v>
      </c>
      <c r="H2508" s="47">
        <v>2812.62066</v>
      </c>
      <c r="I2508" s="47">
        <v>-4.3990099999999996</v>
      </c>
    </row>
    <row r="2509" spans="6:9" x14ac:dyDescent="0.25">
      <c r="F2509" s="47">
        <v>2813.58493</v>
      </c>
      <c r="G2509" s="47">
        <v>62.386479999999999</v>
      </c>
      <c r="H2509" s="47">
        <v>2813.58493</v>
      </c>
      <c r="I2509" s="47">
        <v>-4.4941899999999997</v>
      </c>
    </row>
    <row r="2510" spans="6:9" x14ac:dyDescent="0.25">
      <c r="F2510" s="47">
        <v>2814.5492100000001</v>
      </c>
      <c r="G2510" s="47">
        <v>62.196539999999999</v>
      </c>
      <c r="H2510" s="47">
        <v>2814.5492100000001</v>
      </c>
      <c r="I2510" s="47">
        <v>-4.5986399999999996</v>
      </c>
    </row>
    <row r="2511" spans="6:9" x14ac:dyDescent="0.25">
      <c r="F2511" s="47">
        <v>2815.5134899999998</v>
      </c>
      <c r="G2511" s="47">
        <v>62.008389999999999</v>
      </c>
      <c r="H2511" s="47">
        <v>2815.5134899999998</v>
      </c>
      <c r="I2511" s="47">
        <v>-4.7236599999999997</v>
      </c>
    </row>
    <row r="2512" spans="6:9" x14ac:dyDescent="0.25">
      <c r="F2512" s="47">
        <v>2816.47777</v>
      </c>
      <c r="G2512" s="47">
        <v>61.82179</v>
      </c>
      <c r="H2512" s="47">
        <v>2816.47777</v>
      </c>
      <c r="I2512" s="47">
        <v>-4.8721300000000003</v>
      </c>
    </row>
    <row r="2513" spans="6:9" x14ac:dyDescent="0.25">
      <c r="F2513" s="47">
        <v>2817.4420399999999</v>
      </c>
      <c r="G2513" s="47">
        <v>61.628059999999998</v>
      </c>
      <c r="H2513" s="47">
        <v>2817.4420399999999</v>
      </c>
      <c r="I2513" s="47">
        <v>-5.0410599999999999</v>
      </c>
    </row>
    <row r="2514" spans="6:9" x14ac:dyDescent="0.25">
      <c r="F2514" s="47">
        <v>2818.4063200000001</v>
      </c>
      <c r="G2514" s="47">
        <v>61.414169999999999</v>
      </c>
      <c r="H2514" s="47">
        <v>2818.4063200000001</v>
      </c>
      <c r="I2514" s="47">
        <v>-5.2254699999999996</v>
      </c>
    </row>
    <row r="2515" spans="6:9" x14ac:dyDescent="0.25">
      <c r="F2515" s="47">
        <v>2819.3706000000002</v>
      </c>
      <c r="G2515" s="47">
        <v>61.170160000000003</v>
      </c>
      <c r="H2515" s="47">
        <v>2819.3706000000002</v>
      </c>
      <c r="I2515" s="47">
        <v>-5.4211400000000003</v>
      </c>
    </row>
    <row r="2516" spans="6:9" x14ac:dyDescent="0.25">
      <c r="F2516" s="47">
        <v>2820.3348700000001</v>
      </c>
      <c r="G2516" s="47">
        <v>60.895319999999998</v>
      </c>
      <c r="H2516" s="47">
        <v>2820.3348700000001</v>
      </c>
      <c r="I2516" s="47">
        <v>-5.6250999999999998</v>
      </c>
    </row>
    <row r="2517" spans="6:9" x14ac:dyDescent="0.25">
      <c r="F2517" s="47">
        <v>2821.2991499999998</v>
      </c>
      <c r="G2517" s="47">
        <v>60.5989</v>
      </c>
      <c r="H2517" s="47">
        <v>2821.2991499999998</v>
      </c>
      <c r="I2517" s="47">
        <v>-5.8340800000000002</v>
      </c>
    </row>
    <row r="2518" spans="6:9" x14ac:dyDescent="0.25">
      <c r="F2518" s="47">
        <v>2822.26343</v>
      </c>
      <c r="G2518" s="47">
        <v>60.294890000000002</v>
      </c>
      <c r="H2518" s="47">
        <v>2822.26343</v>
      </c>
      <c r="I2518" s="47">
        <v>-6.0428100000000002</v>
      </c>
    </row>
    <row r="2519" spans="6:9" x14ac:dyDescent="0.25">
      <c r="F2519" s="47">
        <v>2823.2276999999999</v>
      </c>
      <c r="G2519" s="47">
        <v>59.994140000000002</v>
      </c>
      <c r="H2519" s="47">
        <v>2823.2276999999999</v>
      </c>
      <c r="I2519" s="47">
        <v>-6.2438799999999999</v>
      </c>
    </row>
    <row r="2520" spans="6:9" x14ac:dyDescent="0.25">
      <c r="F2520" s="47">
        <v>2824.1919800000001</v>
      </c>
      <c r="G2520" s="47">
        <v>59.698639999999997</v>
      </c>
      <c r="H2520" s="47">
        <v>2824.1919800000001</v>
      </c>
      <c r="I2520" s="47">
        <v>-6.4299600000000003</v>
      </c>
    </row>
    <row r="2521" spans="6:9" x14ac:dyDescent="0.25">
      <c r="F2521" s="47">
        <v>2825.1562600000002</v>
      </c>
      <c r="G2521" s="47">
        <v>59.400910000000003</v>
      </c>
      <c r="H2521" s="47">
        <v>2825.1562600000002</v>
      </c>
      <c r="I2521" s="47">
        <v>-6.5975900000000003</v>
      </c>
    </row>
    <row r="2522" spans="6:9" x14ac:dyDescent="0.25">
      <c r="F2522" s="47">
        <v>2826.1205300000001</v>
      </c>
      <c r="G2522" s="47">
        <v>59.088230000000003</v>
      </c>
      <c r="H2522" s="47">
        <v>2826.1205300000001</v>
      </c>
      <c r="I2522" s="47">
        <v>-6.7504400000000002</v>
      </c>
    </row>
    <row r="2523" spans="6:9" x14ac:dyDescent="0.25">
      <c r="F2523" s="47">
        <v>2827.0848099999998</v>
      </c>
      <c r="G2523" s="47">
        <v>58.748280000000001</v>
      </c>
      <c r="H2523" s="47">
        <v>2827.0848099999998</v>
      </c>
      <c r="I2523" s="47">
        <v>-6.9002400000000002</v>
      </c>
    </row>
    <row r="2524" spans="6:9" x14ac:dyDescent="0.25">
      <c r="F2524" s="47">
        <v>2828.04909</v>
      </c>
      <c r="G2524" s="47">
        <v>58.373249999999999</v>
      </c>
      <c r="H2524" s="47">
        <v>2828.04909</v>
      </c>
      <c r="I2524" s="47">
        <v>-7.0641299999999996</v>
      </c>
    </row>
    <row r="2525" spans="6:9" x14ac:dyDescent="0.25">
      <c r="F2525" s="47">
        <v>2829.0133599999999</v>
      </c>
      <c r="G2525" s="47">
        <v>57.960720000000002</v>
      </c>
      <c r="H2525" s="47">
        <v>2829.0133599999999</v>
      </c>
      <c r="I2525" s="47">
        <v>-7.2591900000000003</v>
      </c>
    </row>
    <row r="2526" spans="6:9" x14ac:dyDescent="0.25">
      <c r="F2526" s="47">
        <v>2829.9776400000001</v>
      </c>
      <c r="G2526" s="47">
        <v>57.512129999999999</v>
      </c>
      <c r="H2526" s="47">
        <v>2829.9776400000001</v>
      </c>
      <c r="I2526" s="47">
        <v>-7.49627</v>
      </c>
    </row>
    <row r="2527" spans="6:9" x14ac:dyDescent="0.25">
      <c r="F2527" s="47">
        <v>2830.9419200000002</v>
      </c>
      <c r="G2527" s="47">
        <v>57.030230000000003</v>
      </c>
      <c r="H2527" s="47">
        <v>2830.9419200000002</v>
      </c>
      <c r="I2527" s="47">
        <v>-7.7760800000000003</v>
      </c>
    </row>
    <row r="2528" spans="6:9" x14ac:dyDescent="0.25">
      <c r="F2528" s="47">
        <v>2831.9061999999999</v>
      </c>
      <c r="G2528" s="47">
        <v>56.516840000000002</v>
      </c>
      <c r="H2528" s="47">
        <v>2831.9061999999999</v>
      </c>
      <c r="I2528" s="47">
        <v>-8.0892700000000008</v>
      </c>
    </row>
    <row r="2529" spans="6:9" x14ac:dyDescent="0.25">
      <c r="F2529" s="47">
        <v>2832.8704699999998</v>
      </c>
      <c r="G2529" s="47">
        <v>55.970970000000001</v>
      </c>
      <c r="H2529" s="47">
        <v>2832.8704699999998</v>
      </c>
      <c r="I2529" s="47">
        <v>-8.4208200000000009</v>
      </c>
    </row>
    <row r="2530" spans="6:9" x14ac:dyDescent="0.25">
      <c r="F2530" s="47">
        <v>2833.83475</v>
      </c>
      <c r="G2530" s="47">
        <v>55.386879999999998</v>
      </c>
      <c r="H2530" s="47">
        <v>2833.83475</v>
      </c>
      <c r="I2530" s="47">
        <v>-8.7567299999999992</v>
      </c>
    </row>
    <row r="2531" spans="6:9" x14ac:dyDescent="0.25">
      <c r="F2531" s="47">
        <v>2834.7990199999999</v>
      </c>
      <c r="G2531" s="47">
        <v>54.752450000000003</v>
      </c>
      <c r="H2531" s="47">
        <v>2834.7990199999999</v>
      </c>
      <c r="I2531" s="47">
        <v>-9.0898000000000003</v>
      </c>
    </row>
    <row r="2532" spans="6:9" x14ac:dyDescent="0.25">
      <c r="F2532" s="47">
        <v>2835.7633000000001</v>
      </c>
      <c r="G2532" s="47">
        <v>54.04907</v>
      </c>
      <c r="H2532" s="47">
        <v>2835.7633000000001</v>
      </c>
      <c r="I2532" s="47">
        <v>-9.4218799999999998</v>
      </c>
    </row>
    <row r="2533" spans="6:9" x14ac:dyDescent="0.25">
      <c r="F2533" s="47">
        <v>2836.7275800000002</v>
      </c>
      <c r="G2533" s="47">
        <v>53.254159999999999</v>
      </c>
      <c r="H2533" s="47">
        <v>2836.7275800000002</v>
      </c>
      <c r="I2533" s="47">
        <v>-9.7616499999999995</v>
      </c>
    </row>
    <row r="2534" spans="6:9" x14ac:dyDescent="0.25">
      <c r="F2534" s="47">
        <v>2837.6918599999999</v>
      </c>
      <c r="G2534" s="47">
        <v>52.346519999999998</v>
      </c>
      <c r="H2534" s="47">
        <v>2837.6918599999999</v>
      </c>
      <c r="I2534" s="47">
        <v>-10.119809999999999</v>
      </c>
    </row>
    <row r="2535" spans="6:9" x14ac:dyDescent="0.25">
      <c r="F2535" s="47">
        <v>2838.6561299999998</v>
      </c>
      <c r="G2535" s="47">
        <v>51.312390000000001</v>
      </c>
      <c r="H2535" s="47">
        <v>2838.6561299999998</v>
      </c>
      <c r="I2535" s="47">
        <v>-10.50498</v>
      </c>
    </row>
    <row r="2536" spans="6:9" x14ac:dyDescent="0.25">
      <c r="F2536" s="47">
        <v>2839.62041</v>
      </c>
      <c r="G2536" s="47">
        <v>50.149970000000003</v>
      </c>
      <c r="H2536" s="47">
        <v>2839.62041</v>
      </c>
      <c r="I2536" s="47">
        <v>-10.92306</v>
      </c>
    </row>
    <row r="2537" spans="6:9" x14ac:dyDescent="0.25">
      <c r="F2537" s="47">
        <v>2840.5846900000001</v>
      </c>
      <c r="G2537" s="47">
        <v>48.870649999999998</v>
      </c>
      <c r="H2537" s="47">
        <v>2840.5846900000001</v>
      </c>
      <c r="I2537" s="47">
        <v>-11.38011</v>
      </c>
    </row>
    <row r="2538" spans="6:9" x14ac:dyDescent="0.25">
      <c r="F2538" s="47">
        <v>2841.5489600000001</v>
      </c>
      <c r="G2538" s="47">
        <v>47.496699999999997</v>
      </c>
      <c r="H2538" s="47">
        <v>2841.5489600000001</v>
      </c>
      <c r="I2538" s="47">
        <v>-11.88625</v>
      </c>
    </row>
    <row r="2539" spans="6:9" x14ac:dyDescent="0.25">
      <c r="F2539" s="47">
        <v>2842.5132400000002</v>
      </c>
      <c r="G2539" s="47">
        <v>46.057049999999997</v>
      </c>
      <c r="H2539" s="47">
        <v>2842.5132400000002</v>
      </c>
      <c r="I2539" s="47">
        <v>-12.45683</v>
      </c>
    </row>
    <row r="2540" spans="6:9" x14ac:dyDescent="0.25">
      <c r="F2540" s="47">
        <v>2843.4775199999999</v>
      </c>
      <c r="G2540" s="47">
        <v>44.583069999999999</v>
      </c>
      <c r="H2540" s="47">
        <v>2843.4775199999999</v>
      </c>
      <c r="I2540" s="47">
        <v>-13.10867</v>
      </c>
    </row>
    <row r="2541" spans="6:9" x14ac:dyDescent="0.25">
      <c r="F2541" s="47">
        <v>2844.4417899999999</v>
      </c>
      <c r="G2541" s="47">
        <v>43.106250000000003</v>
      </c>
      <c r="H2541" s="47">
        <v>2844.4417899999999</v>
      </c>
      <c r="I2541" s="47">
        <v>-13.85243</v>
      </c>
    </row>
    <row r="2542" spans="6:9" x14ac:dyDescent="0.25">
      <c r="F2542" s="47">
        <v>2845.40607</v>
      </c>
      <c r="G2542" s="47">
        <v>41.658450000000002</v>
      </c>
      <c r="H2542" s="47">
        <v>2845.40607</v>
      </c>
      <c r="I2542" s="47">
        <v>-14.68473</v>
      </c>
    </row>
    <row r="2543" spans="6:9" x14ac:dyDescent="0.25">
      <c r="F2543" s="47">
        <v>2846.3703500000001</v>
      </c>
      <c r="G2543" s="47">
        <v>40.274389999999997</v>
      </c>
      <c r="H2543" s="47">
        <v>2846.3703500000001</v>
      </c>
      <c r="I2543" s="47">
        <v>-15.584479999999999</v>
      </c>
    </row>
    <row r="2544" spans="6:9" x14ac:dyDescent="0.25">
      <c r="F2544" s="47">
        <v>2847.3346200000001</v>
      </c>
      <c r="G2544" s="47">
        <v>38.994660000000003</v>
      </c>
      <c r="H2544" s="47">
        <v>2847.3346200000001</v>
      </c>
      <c r="I2544" s="47">
        <v>-16.515820000000001</v>
      </c>
    </row>
    <row r="2545" spans="6:9" x14ac:dyDescent="0.25">
      <c r="F2545" s="47">
        <v>2848.2988999999998</v>
      </c>
      <c r="G2545" s="47">
        <v>37.866860000000003</v>
      </c>
      <c r="H2545" s="47">
        <v>2848.2988999999998</v>
      </c>
      <c r="I2545" s="47">
        <v>-17.437290000000001</v>
      </c>
    </row>
    <row r="2546" spans="6:9" x14ac:dyDescent="0.25">
      <c r="F2546" s="47">
        <v>2849.2631799999999</v>
      </c>
      <c r="G2546" s="47">
        <v>36.943300000000001</v>
      </c>
      <c r="H2546" s="47">
        <v>2849.2631799999999</v>
      </c>
      <c r="I2546" s="47">
        <v>-18.313320000000001</v>
      </c>
    </row>
    <row r="2547" spans="6:9" x14ac:dyDescent="0.25">
      <c r="F2547" s="47">
        <v>2850.2274600000001</v>
      </c>
      <c r="G2547" s="47">
        <v>36.275089999999999</v>
      </c>
      <c r="H2547" s="47">
        <v>2850.2274600000001</v>
      </c>
      <c r="I2547" s="47">
        <v>-19.123370000000001</v>
      </c>
    </row>
    <row r="2548" spans="6:9" x14ac:dyDescent="0.25">
      <c r="F2548" s="47">
        <v>2851.19173</v>
      </c>
      <c r="G2548" s="47">
        <v>35.904400000000003</v>
      </c>
      <c r="H2548" s="47">
        <v>2851.19173</v>
      </c>
      <c r="I2548" s="47">
        <v>-19.865089999999999</v>
      </c>
    </row>
    <row r="2549" spans="6:9" x14ac:dyDescent="0.25">
      <c r="F2549" s="47">
        <v>2852.1560100000002</v>
      </c>
      <c r="G2549" s="47">
        <v>35.857700000000001</v>
      </c>
      <c r="H2549" s="47">
        <v>2852.1560100000002</v>
      </c>
      <c r="I2549" s="47">
        <v>-20.55086</v>
      </c>
    </row>
    <row r="2550" spans="6:9" x14ac:dyDescent="0.25">
      <c r="F2550" s="47">
        <v>2853.1202899999998</v>
      </c>
      <c r="G2550" s="47">
        <v>36.142009999999999</v>
      </c>
      <c r="H2550" s="47">
        <v>2853.1202899999998</v>
      </c>
      <c r="I2550" s="47">
        <v>-21.199950000000001</v>
      </c>
    </row>
    <row r="2551" spans="6:9" x14ac:dyDescent="0.25">
      <c r="F2551" s="47">
        <v>2854.0845599999998</v>
      </c>
      <c r="G2551" s="47">
        <v>36.744689999999999</v>
      </c>
      <c r="H2551" s="47">
        <v>2854.0845599999998</v>
      </c>
      <c r="I2551" s="47">
        <v>-21.830100000000002</v>
      </c>
    </row>
    <row r="2552" spans="6:9" x14ac:dyDescent="0.25">
      <c r="F2552" s="47">
        <v>2855.0488399999999</v>
      </c>
      <c r="G2552" s="47">
        <v>37.635089999999998</v>
      </c>
      <c r="H2552" s="47">
        <v>2855.0488399999999</v>
      </c>
      <c r="I2552" s="47">
        <v>-22.451730000000001</v>
      </c>
    </row>
    <row r="2553" spans="6:9" x14ac:dyDescent="0.25">
      <c r="F2553" s="47">
        <v>2856.0131200000001</v>
      </c>
      <c r="G2553" s="47">
        <v>38.766730000000003</v>
      </c>
      <c r="H2553" s="47">
        <v>2856.0131200000001</v>
      </c>
      <c r="I2553" s="47">
        <v>-23.066330000000001</v>
      </c>
    </row>
    <row r="2554" spans="6:9" x14ac:dyDescent="0.25">
      <c r="F2554" s="47">
        <v>2856.97739</v>
      </c>
      <c r="G2554" s="47">
        <v>40.080080000000002</v>
      </c>
      <c r="H2554" s="47">
        <v>2856.97739</v>
      </c>
      <c r="I2554" s="47">
        <v>-23.668690000000002</v>
      </c>
    </row>
    <row r="2555" spans="6:9" x14ac:dyDescent="0.25">
      <c r="F2555" s="47">
        <v>2857.9416700000002</v>
      </c>
      <c r="G2555" s="47">
        <v>41.506929999999997</v>
      </c>
      <c r="H2555" s="47">
        <v>2857.9416700000002</v>
      </c>
      <c r="I2555" s="47">
        <v>-24.25131</v>
      </c>
    </row>
    <row r="2556" spans="6:9" x14ac:dyDescent="0.25">
      <c r="F2556" s="47">
        <v>2858.9059499999998</v>
      </c>
      <c r="G2556" s="47">
        <v>42.977020000000003</v>
      </c>
      <c r="H2556" s="47">
        <v>2858.9059499999998</v>
      </c>
      <c r="I2556" s="47">
        <v>-24.808579999999999</v>
      </c>
    </row>
    <row r="2557" spans="6:9" x14ac:dyDescent="0.25">
      <c r="F2557" s="47">
        <v>2859.8702199999998</v>
      </c>
      <c r="G2557" s="47">
        <v>44.425809999999998</v>
      </c>
      <c r="H2557" s="47">
        <v>2859.8702199999998</v>
      </c>
      <c r="I2557" s="47">
        <v>-25.338930000000001</v>
      </c>
    </row>
    <row r="2558" spans="6:9" x14ac:dyDescent="0.25">
      <c r="F2558" s="47">
        <v>2860.8344999999999</v>
      </c>
      <c r="G2558" s="47">
        <v>45.800829999999998</v>
      </c>
      <c r="H2558" s="47">
        <v>2860.8344999999999</v>
      </c>
      <c r="I2558" s="47">
        <v>-25.84432</v>
      </c>
    </row>
    <row r="2559" spans="6:9" x14ac:dyDescent="0.25">
      <c r="F2559" s="47">
        <v>2861.7987800000001</v>
      </c>
      <c r="G2559" s="47">
        <v>47.063989999999997</v>
      </c>
      <c r="H2559" s="47">
        <v>2861.7987800000001</v>
      </c>
      <c r="I2559" s="47">
        <v>-26.327819999999999</v>
      </c>
    </row>
    <row r="2560" spans="6:9" x14ac:dyDescent="0.25">
      <c r="F2560" s="47">
        <v>2862.76305</v>
      </c>
      <c r="G2560" s="47">
        <v>48.189340000000001</v>
      </c>
      <c r="H2560" s="47">
        <v>2862.76305</v>
      </c>
      <c r="I2560" s="47">
        <v>-26.791740000000001</v>
      </c>
    </row>
    <row r="2561" spans="6:9" x14ac:dyDescent="0.25">
      <c r="F2561" s="47">
        <v>2863.7273300000002</v>
      </c>
      <c r="G2561" s="47">
        <v>49.158290000000001</v>
      </c>
      <c r="H2561" s="47">
        <v>2863.7273300000002</v>
      </c>
      <c r="I2561" s="47">
        <v>-27.237439999999999</v>
      </c>
    </row>
    <row r="2562" spans="6:9" x14ac:dyDescent="0.25">
      <c r="F2562" s="47">
        <v>2864.6916099999999</v>
      </c>
      <c r="G2562" s="47">
        <v>49.956499999999998</v>
      </c>
      <c r="H2562" s="47">
        <v>2864.6916099999999</v>
      </c>
      <c r="I2562" s="47">
        <v>-27.66638</v>
      </c>
    </row>
    <row r="2563" spans="6:9" x14ac:dyDescent="0.25">
      <c r="F2563" s="47">
        <v>2865.6558799999998</v>
      </c>
      <c r="G2563" s="47">
        <v>50.575690000000002</v>
      </c>
      <c r="H2563" s="47">
        <v>2865.6558799999998</v>
      </c>
      <c r="I2563" s="47">
        <v>-28.080500000000001</v>
      </c>
    </row>
    <row r="2564" spans="6:9" x14ac:dyDescent="0.25">
      <c r="F2564" s="47">
        <v>2866.6201599999999</v>
      </c>
      <c r="G2564" s="47">
        <v>51.020180000000003</v>
      </c>
      <c r="H2564" s="47">
        <v>2866.6201599999999</v>
      </c>
      <c r="I2564" s="47">
        <v>-28.480820000000001</v>
      </c>
    </row>
    <row r="2565" spans="6:9" x14ac:dyDescent="0.25">
      <c r="F2565" s="47">
        <v>2867.5844400000001</v>
      </c>
      <c r="G2565" s="47">
        <v>51.313940000000002</v>
      </c>
      <c r="H2565" s="47">
        <v>2867.5844400000001</v>
      </c>
      <c r="I2565" s="47">
        <v>-28.864989999999999</v>
      </c>
    </row>
    <row r="2566" spans="6:9" x14ac:dyDescent="0.25">
      <c r="F2566" s="47">
        <v>2868.54871</v>
      </c>
      <c r="G2566" s="47">
        <v>51.502630000000003</v>
      </c>
      <c r="H2566" s="47">
        <v>2868.54871</v>
      </c>
      <c r="I2566" s="47">
        <v>-29.225999999999999</v>
      </c>
    </row>
    <row r="2567" spans="6:9" x14ac:dyDescent="0.25">
      <c r="F2567" s="47">
        <v>2869.5129900000002</v>
      </c>
      <c r="G2567" s="47">
        <v>51.646850000000001</v>
      </c>
      <c r="H2567" s="47">
        <v>2869.5129900000002</v>
      </c>
      <c r="I2567" s="47">
        <v>-29.55321</v>
      </c>
    </row>
    <row r="2568" spans="6:9" x14ac:dyDescent="0.25">
      <c r="F2568" s="47">
        <v>2870.4772699999999</v>
      </c>
      <c r="G2568" s="47">
        <v>51.807580000000002</v>
      </c>
      <c r="H2568" s="47">
        <v>2870.4772699999999</v>
      </c>
      <c r="I2568" s="47">
        <v>-29.835909999999998</v>
      </c>
    </row>
    <row r="2569" spans="6:9" x14ac:dyDescent="0.25">
      <c r="F2569" s="47">
        <v>2871.44155</v>
      </c>
      <c r="G2569" s="47">
        <v>52.02901</v>
      </c>
      <c r="H2569" s="47">
        <v>2871.44155</v>
      </c>
      <c r="I2569" s="47">
        <v>-30.067240000000002</v>
      </c>
    </row>
    <row r="2570" spans="6:9" x14ac:dyDescent="0.25">
      <c r="F2570" s="47">
        <v>2872.4058199999999</v>
      </c>
      <c r="G2570" s="47">
        <v>52.326099999999997</v>
      </c>
      <c r="H2570" s="47">
        <v>2872.4058199999999</v>
      </c>
      <c r="I2570" s="47">
        <v>-30.246179999999999</v>
      </c>
    </row>
    <row r="2571" spans="6:9" x14ac:dyDescent="0.25">
      <c r="F2571" s="47">
        <v>2873.3701000000001</v>
      </c>
      <c r="G2571" s="47">
        <v>52.682189999999999</v>
      </c>
      <c r="H2571" s="47">
        <v>2873.3701000000001</v>
      </c>
      <c r="I2571" s="47">
        <v>-30.376429999999999</v>
      </c>
    </row>
    <row r="2572" spans="6:9" x14ac:dyDescent="0.25">
      <c r="F2572" s="47">
        <v>2874.3343799999998</v>
      </c>
      <c r="G2572" s="47">
        <v>53.057670000000002</v>
      </c>
      <c r="H2572" s="47">
        <v>2874.3343799999998</v>
      </c>
      <c r="I2572" s="47">
        <v>-30.46274</v>
      </c>
    </row>
    <row r="2573" spans="6:9" x14ac:dyDescent="0.25">
      <c r="F2573" s="47">
        <v>2875.2986500000002</v>
      </c>
      <c r="G2573" s="47">
        <v>53.405360000000002</v>
      </c>
      <c r="H2573" s="47">
        <v>2875.2986500000002</v>
      </c>
      <c r="I2573" s="47">
        <v>-30.507819999999999</v>
      </c>
    </row>
    <row r="2574" spans="6:9" x14ac:dyDescent="0.25">
      <c r="F2574" s="47">
        <v>2876.2629299999999</v>
      </c>
      <c r="G2574" s="47">
        <v>53.685769999999998</v>
      </c>
      <c r="H2574" s="47">
        <v>2876.2629299999999</v>
      </c>
      <c r="I2574" s="47">
        <v>-30.512049999999999</v>
      </c>
    </row>
    <row r="2575" spans="6:9" x14ac:dyDescent="0.25">
      <c r="F2575" s="47">
        <v>2877.22721</v>
      </c>
      <c r="G2575" s="47">
        <v>53.876280000000001</v>
      </c>
      <c r="H2575" s="47">
        <v>2877.22721</v>
      </c>
      <c r="I2575" s="47">
        <v>-30.476489999999998</v>
      </c>
    </row>
    <row r="2576" spans="6:9" x14ac:dyDescent="0.25">
      <c r="F2576" s="47">
        <v>2878.19148</v>
      </c>
      <c r="G2576" s="47">
        <v>53.972009999999997</v>
      </c>
      <c r="H2576" s="47">
        <v>2878.19148</v>
      </c>
      <c r="I2576" s="47">
        <v>-30.406890000000001</v>
      </c>
    </row>
    <row r="2577" spans="6:9" x14ac:dyDescent="0.25">
      <c r="F2577" s="47">
        <v>2879.1557600000001</v>
      </c>
      <c r="G2577" s="47">
        <v>53.980730000000001</v>
      </c>
      <c r="H2577" s="47">
        <v>2879.1557600000001</v>
      </c>
      <c r="I2577" s="47">
        <v>-30.3155</v>
      </c>
    </row>
    <row r="2578" spans="6:9" x14ac:dyDescent="0.25">
      <c r="F2578" s="47">
        <v>2880.1200399999998</v>
      </c>
      <c r="G2578" s="47">
        <v>53.915390000000002</v>
      </c>
      <c r="H2578" s="47">
        <v>2880.1200399999998</v>
      </c>
      <c r="I2578" s="47">
        <v>-30.219139999999999</v>
      </c>
    </row>
    <row r="2579" spans="6:9" x14ac:dyDescent="0.25">
      <c r="F2579" s="47">
        <v>2881.0843100000002</v>
      </c>
      <c r="G2579" s="47">
        <v>53.787939999999999</v>
      </c>
      <c r="H2579" s="47">
        <v>2881.0843100000002</v>
      </c>
      <c r="I2579" s="47">
        <v>-30.134620000000002</v>
      </c>
    </row>
    <row r="2580" spans="6:9" x14ac:dyDescent="0.25">
      <c r="F2580" s="47">
        <v>2882.0485899999999</v>
      </c>
      <c r="G2580" s="47">
        <v>53.605490000000003</v>
      </c>
      <c r="H2580" s="47">
        <v>2882.0485899999999</v>
      </c>
      <c r="I2580" s="47">
        <v>-30.074549999999999</v>
      </c>
    </row>
    <row r="2581" spans="6:9" x14ac:dyDescent="0.25">
      <c r="F2581" s="47">
        <v>2883.01287</v>
      </c>
      <c r="G2581" s="47">
        <v>53.368949999999998</v>
      </c>
      <c r="H2581" s="47">
        <v>2883.01287</v>
      </c>
      <c r="I2581" s="47">
        <v>-30.045760000000001</v>
      </c>
    </row>
    <row r="2582" spans="6:9" x14ac:dyDescent="0.25">
      <c r="F2582" s="47">
        <v>2883.97714</v>
      </c>
      <c r="G2582" s="47">
        <v>53.073349999999998</v>
      </c>
      <c r="H2582" s="47">
        <v>2883.97714</v>
      </c>
      <c r="I2582" s="47">
        <v>-30.050409999999999</v>
      </c>
    </row>
    <row r="2583" spans="6:9" x14ac:dyDescent="0.25">
      <c r="F2583" s="47">
        <v>2884.9414200000001</v>
      </c>
      <c r="G2583" s="47">
        <v>52.709960000000002</v>
      </c>
      <c r="H2583" s="47">
        <v>2884.9414200000001</v>
      </c>
      <c r="I2583" s="47">
        <v>-30.087620000000001</v>
      </c>
    </row>
    <row r="2584" spans="6:9" x14ac:dyDescent="0.25">
      <c r="F2584" s="47">
        <v>2885.9056999999998</v>
      </c>
      <c r="G2584" s="47">
        <v>52.26979</v>
      </c>
      <c r="H2584" s="47">
        <v>2885.9056999999998</v>
      </c>
      <c r="I2584" s="47">
        <v>-30.153670000000002</v>
      </c>
    </row>
    <row r="2585" spans="6:9" x14ac:dyDescent="0.25">
      <c r="F2585" s="47">
        <v>2886.8699799999999</v>
      </c>
      <c r="G2585" s="47">
        <v>51.748339999999999</v>
      </c>
      <c r="H2585" s="47">
        <v>2886.8699799999999</v>
      </c>
      <c r="I2585" s="47">
        <v>-30.240369999999999</v>
      </c>
    </row>
    <row r="2586" spans="6:9" x14ac:dyDescent="0.25">
      <c r="F2586" s="47">
        <v>2887.8342499999999</v>
      </c>
      <c r="G2586" s="47">
        <v>51.149839999999998</v>
      </c>
      <c r="H2586" s="47">
        <v>2887.8342499999999</v>
      </c>
      <c r="I2586" s="47">
        <v>-30.333829999999999</v>
      </c>
    </row>
    <row r="2587" spans="6:9" x14ac:dyDescent="0.25">
      <c r="F2587" s="47">
        <v>2888.79853</v>
      </c>
      <c r="G2587" s="47">
        <v>50.489339999999999</v>
      </c>
      <c r="H2587" s="47">
        <v>2888.79853</v>
      </c>
      <c r="I2587" s="47">
        <v>-30.415880000000001</v>
      </c>
    </row>
    <row r="2588" spans="6:9" x14ac:dyDescent="0.25">
      <c r="F2588" s="47">
        <v>2889.7628</v>
      </c>
      <c r="G2588" s="47">
        <v>49.79081</v>
      </c>
      <c r="H2588" s="47">
        <v>2889.7628</v>
      </c>
      <c r="I2588" s="47">
        <v>-30.469090000000001</v>
      </c>
    </row>
    <row r="2589" spans="6:9" x14ac:dyDescent="0.25">
      <c r="F2589" s="47">
        <v>2890.7270800000001</v>
      </c>
      <c r="G2589" s="47">
        <v>49.081829999999997</v>
      </c>
      <c r="H2589" s="47">
        <v>2890.7270800000001</v>
      </c>
      <c r="I2589" s="47">
        <v>-30.48348</v>
      </c>
    </row>
    <row r="2590" spans="6:9" x14ac:dyDescent="0.25">
      <c r="F2590" s="47">
        <v>2891.6913599999998</v>
      </c>
      <c r="G2590" s="47">
        <v>48.386670000000002</v>
      </c>
      <c r="H2590" s="47">
        <v>2891.6913599999998</v>
      </c>
      <c r="I2590" s="47">
        <v>-30.4617</v>
      </c>
    </row>
    <row r="2591" spans="6:9" x14ac:dyDescent="0.25">
      <c r="F2591" s="47">
        <v>2892.6556399999999</v>
      </c>
      <c r="G2591" s="47">
        <v>47.721029999999999</v>
      </c>
      <c r="H2591" s="47">
        <v>2892.6556399999999</v>
      </c>
      <c r="I2591" s="47">
        <v>-30.419820000000001</v>
      </c>
    </row>
    <row r="2592" spans="6:9" x14ac:dyDescent="0.25">
      <c r="F2592" s="47">
        <v>2893.6199099999999</v>
      </c>
      <c r="G2592" s="47">
        <v>47.090260000000001</v>
      </c>
      <c r="H2592" s="47">
        <v>2893.6199099999999</v>
      </c>
      <c r="I2592" s="47">
        <v>-30.382739999999998</v>
      </c>
    </row>
    <row r="2593" spans="6:9" x14ac:dyDescent="0.25">
      <c r="F2593" s="47">
        <v>2894.58419</v>
      </c>
      <c r="G2593" s="47">
        <v>46.491230000000002</v>
      </c>
      <c r="H2593" s="47">
        <v>2894.58419</v>
      </c>
      <c r="I2593" s="47">
        <v>-30.375979999999998</v>
      </c>
    </row>
    <row r="2594" spans="6:9" x14ac:dyDescent="0.25">
      <c r="F2594" s="47">
        <v>2895.5484700000002</v>
      </c>
      <c r="G2594" s="47">
        <v>45.915959999999998</v>
      </c>
      <c r="H2594" s="47">
        <v>2895.5484700000002</v>
      </c>
      <c r="I2594" s="47">
        <v>-30.417100000000001</v>
      </c>
    </row>
    <row r="2595" spans="6:9" x14ac:dyDescent="0.25">
      <c r="F2595" s="47">
        <v>2896.5127400000001</v>
      </c>
      <c r="G2595" s="47">
        <v>45.354849999999999</v>
      </c>
      <c r="H2595" s="47">
        <v>2896.5127400000001</v>
      </c>
      <c r="I2595" s="47">
        <v>-30.510090000000002</v>
      </c>
    </row>
    <row r="2596" spans="6:9" x14ac:dyDescent="0.25">
      <c r="F2596" s="47">
        <v>2897.4770199999998</v>
      </c>
      <c r="G2596" s="47">
        <v>44.798200000000001</v>
      </c>
      <c r="H2596" s="47">
        <v>2897.4770199999998</v>
      </c>
      <c r="I2596" s="47">
        <v>-30.644549999999999</v>
      </c>
    </row>
    <row r="2597" spans="6:9" x14ac:dyDescent="0.25">
      <c r="F2597" s="47">
        <v>2898.4413</v>
      </c>
      <c r="G2597" s="47">
        <v>44.236669999999997</v>
      </c>
      <c r="H2597" s="47">
        <v>2898.4413</v>
      </c>
      <c r="I2597" s="47">
        <v>-30.79954</v>
      </c>
    </row>
    <row r="2598" spans="6:9" x14ac:dyDescent="0.25">
      <c r="F2598" s="47">
        <v>2899.4055699999999</v>
      </c>
      <c r="G2598" s="47">
        <v>43.662239999999997</v>
      </c>
      <c r="H2598" s="47">
        <v>2899.4055699999999</v>
      </c>
      <c r="I2598" s="47">
        <v>-30.950520000000001</v>
      </c>
    </row>
    <row r="2599" spans="6:9" x14ac:dyDescent="0.25">
      <c r="F2599" s="47">
        <v>2900.36985</v>
      </c>
      <c r="G2599" s="47">
        <v>43.070230000000002</v>
      </c>
      <c r="H2599" s="47">
        <v>2900.36985</v>
      </c>
      <c r="I2599" s="47">
        <v>-31.07694</v>
      </c>
    </row>
    <row r="2600" spans="6:9" x14ac:dyDescent="0.25">
      <c r="F2600" s="47">
        <v>2901.3341300000002</v>
      </c>
      <c r="G2600" s="47">
        <v>42.461320000000001</v>
      </c>
      <c r="H2600" s="47">
        <v>2901.3341300000002</v>
      </c>
      <c r="I2600" s="47">
        <v>-31.167809999999999</v>
      </c>
    </row>
    <row r="2601" spans="6:9" x14ac:dyDescent="0.25">
      <c r="F2601" s="47">
        <v>2902.2984000000001</v>
      </c>
      <c r="G2601" s="47">
        <v>41.840870000000002</v>
      </c>
      <c r="H2601" s="47">
        <v>2902.2984000000001</v>
      </c>
      <c r="I2601" s="47">
        <v>-31.223859999999998</v>
      </c>
    </row>
    <row r="2602" spans="6:9" x14ac:dyDescent="0.25">
      <c r="F2602" s="47">
        <v>2903.2626799999998</v>
      </c>
      <c r="G2602" s="47">
        <v>41.214550000000003</v>
      </c>
      <c r="H2602" s="47">
        <v>2903.2626799999998</v>
      </c>
      <c r="I2602" s="47">
        <v>-31.256080000000001</v>
      </c>
    </row>
    <row r="2603" spans="6:9" x14ac:dyDescent="0.25">
      <c r="F2603" s="47">
        <v>2904.22696</v>
      </c>
      <c r="G2603" s="47">
        <v>40.581919999999997</v>
      </c>
      <c r="H2603" s="47">
        <v>2904.22696</v>
      </c>
      <c r="I2603" s="47">
        <v>-31.281559999999999</v>
      </c>
    </row>
    <row r="2604" spans="6:9" x14ac:dyDescent="0.25">
      <c r="F2604" s="47">
        <v>2905.1912299999999</v>
      </c>
      <c r="G2604" s="47">
        <v>39.931939999999997</v>
      </c>
      <c r="H2604" s="47">
        <v>2905.1912299999999</v>
      </c>
      <c r="I2604" s="47">
        <v>-31.31823</v>
      </c>
    </row>
    <row r="2605" spans="6:9" x14ac:dyDescent="0.25">
      <c r="F2605" s="47">
        <v>2906.15551</v>
      </c>
      <c r="G2605" s="47">
        <v>39.244390000000003</v>
      </c>
      <c r="H2605" s="47">
        <v>2906.15551</v>
      </c>
      <c r="I2605" s="47">
        <v>-31.379750000000001</v>
      </c>
    </row>
    <row r="2606" spans="6:9" x14ac:dyDescent="0.25">
      <c r="F2606" s="47">
        <v>2907.1197900000002</v>
      </c>
      <c r="G2606" s="47">
        <v>38.497109999999999</v>
      </c>
      <c r="H2606" s="47">
        <v>2907.1197900000002</v>
      </c>
      <c r="I2606" s="47">
        <v>-31.472090000000001</v>
      </c>
    </row>
    <row r="2607" spans="6:9" x14ac:dyDescent="0.25">
      <c r="F2607" s="47">
        <v>2908.0840699999999</v>
      </c>
      <c r="G2607" s="47">
        <v>37.675289999999997</v>
      </c>
      <c r="H2607" s="47">
        <v>2908.0840699999999</v>
      </c>
      <c r="I2607" s="47">
        <v>-31.592610000000001</v>
      </c>
    </row>
    <row r="2608" spans="6:9" x14ac:dyDescent="0.25">
      <c r="F2608" s="47">
        <v>2909.0483399999998</v>
      </c>
      <c r="G2608" s="47">
        <v>36.777589999999996</v>
      </c>
      <c r="H2608" s="47">
        <v>2909.0483399999998</v>
      </c>
      <c r="I2608" s="47">
        <v>-31.731909999999999</v>
      </c>
    </row>
    <row r="2609" spans="6:9" x14ac:dyDescent="0.25">
      <c r="F2609" s="47">
        <v>2910.01262</v>
      </c>
      <c r="G2609" s="47">
        <v>35.815739999999998</v>
      </c>
      <c r="H2609" s="47">
        <v>2910.01262</v>
      </c>
      <c r="I2609" s="47">
        <v>-31.87764</v>
      </c>
    </row>
    <row r="2610" spans="6:9" x14ac:dyDescent="0.25">
      <c r="F2610" s="47">
        <v>2910.9769000000001</v>
      </c>
      <c r="G2610" s="47">
        <v>34.80827</v>
      </c>
      <c r="H2610" s="47">
        <v>2910.9769000000001</v>
      </c>
      <c r="I2610" s="47">
        <v>-32.01905</v>
      </c>
    </row>
    <row r="2611" spans="6:9" x14ac:dyDescent="0.25">
      <c r="F2611" s="47">
        <v>2911.9411700000001</v>
      </c>
      <c r="G2611" s="47">
        <v>33.772669999999998</v>
      </c>
      <c r="H2611" s="47">
        <v>2911.9411700000001</v>
      </c>
      <c r="I2611" s="47">
        <v>-32.150480000000002</v>
      </c>
    </row>
    <row r="2612" spans="6:9" x14ac:dyDescent="0.25">
      <c r="F2612" s="47">
        <v>2912.9054500000002</v>
      </c>
      <c r="G2612" s="47">
        <v>32.721380000000003</v>
      </c>
      <c r="H2612" s="47">
        <v>2912.9054500000002</v>
      </c>
      <c r="I2612" s="47">
        <v>-32.272060000000003</v>
      </c>
    </row>
    <row r="2613" spans="6:9" x14ac:dyDescent="0.25">
      <c r="F2613" s="47">
        <v>2913.8697299999999</v>
      </c>
      <c r="G2613" s="47">
        <v>31.66412</v>
      </c>
      <c r="H2613" s="47">
        <v>2913.8697299999999</v>
      </c>
      <c r="I2613" s="47">
        <v>-32.386980000000001</v>
      </c>
    </row>
    <row r="2614" spans="6:9" x14ac:dyDescent="0.25">
      <c r="F2614" s="47">
        <v>2914.8339999999998</v>
      </c>
      <c r="G2614" s="47">
        <v>30.614370000000001</v>
      </c>
      <c r="H2614" s="47">
        <v>2914.8339999999998</v>
      </c>
      <c r="I2614" s="47">
        <v>-32.49586</v>
      </c>
    </row>
    <row r="2615" spans="6:9" x14ac:dyDescent="0.25">
      <c r="F2615" s="47">
        <v>2915.79828</v>
      </c>
      <c r="G2615" s="47">
        <v>29.595040000000001</v>
      </c>
      <c r="H2615" s="47">
        <v>2915.79828</v>
      </c>
      <c r="I2615" s="47">
        <v>-32.591169999999998</v>
      </c>
    </row>
    <row r="2616" spans="6:9" x14ac:dyDescent="0.25">
      <c r="F2616" s="47">
        <v>2916.7625600000001</v>
      </c>
      <c r="G2616" s="47">
        <v>28.638950000000001</v>
      </c>
      <c r="H2616" s="47">
        <v>2916.7625600000001</v>
      </c>
      <c r="I2616" s="47">
        <v>-32.654969999999999</v>
      </c>
    </row>
    <row r="2617" spans="6:9" x14ac:dyDescent="0.25">
      <c r="F2617" s="47">
        <v>2917.7268300000001</v>
      </c>
      <c r="G2617" s="47">
        <v>27.783519999999999</v>
      </c>
      <c r="H2617" s="47">
        <v>2917.7268300000001</v>
      </c>
      <c r="I2617" s="47">
        <v>-32.662320000000001</v>
      </c>
    </row>
    <row r="2618" spans="6:9" x14ac:dyDescent="0.25">
      <c r="F2618" s="47">
        <v>2918.6911100000002</v>
      </c>
      <c r="G2618" s="47">
        <v>27.06287</v>
      </c>
      <c r="H2618" s="47">
        <v>2918.6911100000002</v>
      </c>
      <c r="I2618" s="47">
        <v>-32.589880000000001</v>
      </c>
    </row>
    <row r="2619" spans="6:9" x14ac:dyDescent="0.25">
      <c r="F2619" s="47">
        <v>2919.6553899999999</v>
      </c>
      <c r="G2619" s="47">
        <v>26.502050000000001</v>
      </c>
      <c r="H2619" s="47">
        <v>2919.6553899999999</v>
      </c>
      <c r="I2619" s="47">
        <v>-32.426229999999997</v>
      </c>
    </row>
    <row r="2620" spans="6:9" x14ac:dyDescent="0.25">
      <c r="F2620" s="47">
        <v>2920.6196599999998</v>
      </c>
      <c r="G2620" s="47">
        <v>26.116160000000001</v>
      </c>
      <c r="H2620" s="47">
        <v>2920.6196599999998</v>
      </c>
      <c r="I2620" s="47">
        <v>-32.178629999999998</v>
      </c>
    </row>
    <row r="2621" spans="6:9" x14ac:dyDescent="0.25">
      <c r="F2621" s="47">
        <v>2921.58394</v>
      </c>
      <c r="G2621" s="47">
        <v>25.91281</v>
      </c>
      <c r="H2621" s="47">
        <v>2921.58394</v>
      </c>
      <c r="I2621" s="47">
        <v>-31.87229</v>
      </c>
    </row>
    <row r="2622" spans="6:9" x14ac:dyDescent="0.25">
      <c r="F2622" s="47">
        <v>2922.5482200000001</v>
      </c>
      <c r="G2622" s="47">
        <v>25.894369999999999</v>
      </c>
      <c r="H2622" s="47">
        <v>2922.5482200000001</v>
      </c>
      <c r="I2622" s="47">
        <v>-31.541270000000001</v>
      </c>
    </row>
    <row r="2623" spans="6:9" x14ac:dyDescent="0.25">
      <c r="F2623" s="47">
        <v>2923.5124900000001</v>
      </c>
      <c r="G2623" s="47">
        <v>26.05857</v>
      </c>
      <c r="H2623" s="47">
        <v>2923.5124900000001</v>
      </c>
      <c r="I2623" s="47">
        <v>-31.214729999999999</v>
      </c>
    </row>
    <row r="2624" spans="6:9" x14ac:dyDescent="0.25">
      <c r="F2624" s="47">
        <v>2924.4767700000002</v>
      </c>
      <c r="G2624" s="47">
        <v>26.39846</v>
      </c>
      <c r="H2624" s="47">
        <v>2924.4767700000002</v>
      </c>
      <c r="I2624" s="47">
        <v>-30.905059999999999</v>
      </c>
    </row>
    <row r="2625" spans="6:9" x14ac:dyDescent="0.25">
      <c r="F2625" s="47">
        <v>2925.4410499999999</v>
      </c>
      <c r="G2625" s="47">
        <v>26.90316</v>
      </c>
      <c r="H2625" s="47">
        <v>2925.4410499999999</v>
      </c>
      <c r="I2625" s="47">
        <v>-30.603999999999999</v>
      </c>
    </row>
    <row r="2626" spans="6:9" x14ac:dyDescent="0.25">
      <c r="F2626" s="47">
        <v>2926.40533</v>
      </c>
      <c r="G2626" s="47">
        <v>27.559249999999999</v>
      </c>
      <c r="H2626" s="47">
        <v>2926.40533</v>
      </c>
      <c r="I2626" s="47">
        <v>-30.288180000000001</v>
      </c>
    </row>
    <row r="2627" spans="6:9" x14ac:dyDescent="0.25">
      <c r="F2627" s="47">
        <v>2927.3696</v>
      </c>
      <c r="G2627" s="47">
        <v>28.351880000000001</v>
      </c>
      <c r="H2627" s="47">
        <v>2927.3696</v>
      </c>
      <c r="I2627" s="47">
        <v>-29.930340000000001</v>
      </c>
    </row>
    <row r="2628" spans="6:9" x14ac:dyDescent="0.25">
      <c r="F2628" s="47">
        <v>2928.3338800000001</v>
      </c>
      <c r="G2628" s="47">
        <v>29.265460000000001</v>
      </c>
      <c r="H2628" s="47">
        <v>2928.3338800000001</v>
      </c>
      <c r="I2628" s="47">
        <v>-29.509969999999999</v>
      </c>
    </row>
    <row r="2629" spans="6:9" x14ac:dyDescent="0.25">
      <c r="F2629" s="47">
        <v>2929.2981599999998</v>
      </c>
      <c r="G2629" s="47">
        <v>30.284020000000002</v>
      </c>
      <c r="H2629" s="47">
        <v>2929.2981599999998</v>
      </c>
      <c r="I2629" s="47">
        <v>-29.019200000000001</v>
      </c>
    </row>
    <row r="2630" spans="6:9" x14ac:dyDescent="0.25">
      <c r="F2630" s="47">
        <v>2930.2624300000002</v>
      </c>
      <c r="G2630" s="47">
        <v>31.391490000000001</v>
      </c>
      <c r="H2630" s="47">
        <v>2930.2624300000002</v>
      </c>
      <c r="I2630" s="47">
        <v>-28.463349999999998</v>
      </c>
    </row>
    <row r="2631" spans="6:9" x14ac:dyDescent="0.25">
      <c r="F2631" s="47">
        <v>2931.2267099999999</v>
      </c>
      <c r="G2631" s="47">
        <v>32.572029999999998</v>
      </c>
      <c r="H2631" s="47">
        <v>2931.2267099999999</v>
      </c>
      <c r="I2631" s="47">
        <v>-27.858270000000001</v>
      </c>
    </row>
    <row r="2632" spans="6:9" x14ac:dyDescent="0.25">
      <c r="F2632" s="47">
        <v>2932.1909900000001</v>
      </c>
      <c r="G2632" s="47">
        <v>33.810079999999999</v>
      </c>
      <c r="H2632" s="47">
        <v>2932.1909900000001</v>
      </c>
      <c r="I2632" s="47">
        <v>-27.226299999999998</v>
      </c>
    </row>
    <row r="2633" spans="6:9" x14ac:dyDescent="0.25">
      <c r="F2633" s="47">
        <v>2933.15526</v>
      </c>
      <c r="G2633" s="47">
        <v>35.090040000000002</v>
      </c>
      <c r="H2633" s="47">
        <v>2933.15526</v>
      </c>
      <c r="I2633" s="47">
        <v>-26.591919999999998</v>
      </c>
    </row>
    <row r="2634" spans="6:9" x14ac:dyDescent="0.25">
      <c r="F2634" s="47">
        <v>2934.1195400000001</v>
      </c>
      <c r="G2634" s="47">
        <v>36.395850000000003</v>
      </c>
      <c r="H2634" s="47">
        <v>2934.1195400000001</v>
      </c>
      <c r="I2634" s="47">
        <v>-25.97747</v>
      </c>
    </row>
    <row r="2635" spans="6:9" x14ac:dyDescent="0.25">
      <c r="F2635" s="47">
        <v>2935.0838199999998</v>
      </c>
      <c r="G2635" s="47">
        <v>37.711190000000002</v>
      </c>
      <c r="H2635" s="47">
        <v>2935.0838199999998</v>
      </c>
      <c r="I2635" s="47">
        <v>-25.399290000000001</v>
      </c>
    </row>
    <row r="2636" spans="6:9" x14ac:dyDescent="0.25">
      <c r="F2636" s="47">
        <v>2936.0480899999998</v>
      </c>
      <c r="G2636" s="47">
        <v>39.020119999999999</v>
      </c>
      <c r="H2636" s="47">
        <v>2936.0480899999998</v>
      </c>
      <c r="I2636" s="47">
        <v>-24.865659999999998</v>
      </c>
    </row>
    <row r="2637" spans="6:9" x14ac:dyDescent="0.25">
      <c r="F2637" s="47">
        <v>2937.0123699999999</v>
      </c>
      <c r="G2637" s="47">
        <v>40.307049999999997</v>
      </c>
      <c r="H2637" s="47">
        <v>2937.0123699999999</v>
      </c>
      <c r="I2637" s="47">
        <v>-24.377389999999998</v>
      </c>
    </row>
    <row r="2638" spans="6:9" x14ac:dyDescent="0.25">
      <c r="F2638" s="47">
        <v>2937.9766500000001</v>
      </c>
      <c r="G2638" s="47">
        <v>41.556440000000002</v>
      </c>
      <c r="H2638" s="47">
        <v>2937.9766500000001</v>
      </c>
      <c r="I2638" s="47">
        <v>-23.930350000000001</v>
      </c>
    </row>
    <row r="2639" spans="6:9" x14ac:dyDescent="0.25">
      <c r="F2639" s="47">
        <v>2938.94092</v>
      </c>
      <c r="G2639" s="47">
        <v>42.752949999999998</v>
      </c>
      <c r="H2639" s="47">
        <v>2938.94092</v>
      </c>
      <c r="I2639" s="47">
        <v>-23.518229999999999</v>
      </c>
    </row>
    <row r="2640" spans="6:9" x14ac:dyDescent="0.25">
      <c r="F2640" s="47">
        <v>2939.9052000000001</v>
      </c>
      <c r="G2640" s="47">
        <v>43.883510000000001</v>
      </c>
      <c r="H2640" s="47">
        <v>2939.9052000000001</v>
      </c>
      <c r="I2640" s="47">
        <v>-23.133459999999999</v>
      </c>
    </row>
    <row r="2641" spans="6:9" x14ac:dyDescent="0.25">
      <c r="F2641" s="47">
        <v>2940.8694799999998</v>
      </c>
      <c r="G2641" s="47">
        <v>44.940370000000001</v>
      </c>
      <c r="H2641" s="47">
        <v>2940.8694799999998</v>
      </c>
      <c r="I2641" s="47">
        <v>-22.766870000000001</v>
      </c>
    </row>
    <row r="2642" spans="6:9" x14ac:dyDescent="0.25">
      <c r="F2642" s="47">
        <v>2941.83376</v>
      </c>
      <c r="G2642" s="47">
        <v>45.923110000000001</v>
      </c>
      <c r="H2642" s="47">
        <v>2941.83376</v>
      </c>
      <c r="I2642" s="47">
        <v>-22.40776</v>
      </c>
    </row>
    <row r="2643" spans="6:9" x14ac:dyDescent="0.25">
      <c r="F2643" s="47">
        <v>2942.7980299999999</v>
      </c>
      <c r="G2643" s="47">
        <v>46.837060000000001</v>
      </c>
      <c r="H2643" s="47">
        <v>2942.7980299999999</v>
      </c>
      <c r="I2643" s="47">
        <v>-22.04609</v>
      </c>
    </row>
    <row r="2644" spans="6:9" x14ac:dyDescent="0.25">
      <c r="F2644" s="47">
        <v>2943.7623100000001</v>
      </c>
      <c r="G2644" s="47">
        <v>47.687800000000003</v>
      </c>
      <c r="H2644" s="47">
        <v>2943.7623100000001</v>
      </c>
      <c r="I2644" s="47">
        <v>-21.67597</v>
      </c>
    </row>
    <row r="2645" spans="6:9" x14ac:dyDescent="0.25">
      <c r="F2645" s="47">
        <v>2944.72658</v>
      </c>
      <c r="G2645" s="47">
        <v>48.474179999999997</v>
      </c>
      <c r="H2645" s="47">
        <v>2944.72658</v>
      </c>
      <c r="I2645" s="47">
        <v>-21.298079999999999</v>
      </c>
    </row>
    <row r="2646" spans="6:9" x14ac:dyDescent="0.25">
      <c r="F2646" s="47">
        <v>2945.6908600000002</v>
      </c>
      <c r="G2646" s="47">
        <v>49.184289999999997</v>
      </c>
      <c r="H2646" s="47">
        <v>2945.6908600000002</v>
      </c>
      <c r="I2646" s="47">
        <v>-20.91893</v>
      </c>
    </row>
    <row r="2647" spans="6:9" x14ac:dyDescent="0.25">
      <c r="F2647" s="47">
        <v>2946.6551399999998</v>
      </c>
      <c r="G2647" s="47">
        <v>49.797409999999999</v>
      </c>
      <c r="H2647" s="47">
        <v>2946.6551399999998</v>
      </c>
      <c r="I2647" s="47">
        <v>-20.54702</v>
      </c>
    </row>
    <row r="2648" spans="6:9" x14ac:dyDescent="0.25">
      <c r="F2648" s="47">
        <v>2947.61942</v>
      </c>
      <c r="G2648" s="47">
        <v>50.291800000000002</v>
      </c>
      <c r="H2648" s="47">
        <v>2947.61942</v>
      </c>
      <c r="I2648" s="47">
        <v>-20.188300000000002</v>
      </c>
    </row>
    <row r="2649" spans="6:9" x14ac:dyDescent="0.25">
      <c r="F2649" s="47">
        <v>2948.5836899999999</v>
      </c>
      <c r="G2649" s="47">
        <v>50.654429999999998</v>
      </c>
      <c r="H2649" s="47">
        <v>2948.5836899999999</v>
      </c>
      <c r="I2649" s="47">
        <v>-19.844259999999998</v>
      </c>
    </row>
    <row r="2650" spans="6:9" x14ac:dyDescent="0.25">
      <c r="F2650" s="47">
        <v>2949.5479700000001</v>
      </c>
      <c r="G2650" s="47">
        <v>50.887689999999999</v>
      </c>
      <c r="H2650" s="47">
        <v>2949.5479700000001</v>
      </c>
      <c r="I2650" s="47">
        <v>-19.5139</v>
      </c>
    </row>
    <row r="2651" spans="6:9" x14ac:dyDescent="0.25">
      <c r="F2651" s="47">
        <v>2950.5122500000002</v>
      </c>
      <c r="G2651" s="47">
        <v>51.009659999999997</v>
      </c>
      <c r="H2651" s="47">
        <v>2950.5122500000002</v>
      </c>
      <c r="I2651" s="47">
        <v>-19.197759999999999</v>
      </c>
    </row>
    <row r="2652" spans="6:9" x14ac:dyDescent="0.25">
      <c r="F2652" s="47">
        <v>2951.4765200000002</v>
      </c>
      <c r="G2652" s="47">
        <v>51.048789999999997</v>
      </c>
      <c r="H2652" s="47">
        <v>2951.4765200000002</v>
      </c>
      <c r="I2652" s="47">
        <v>-18.900320000000001</v>
      </c>
    </row>
    <row r="2653" spans="6:9" x14ac:dyDescent="0.25">
      <c r="F2653" s="47">
        <v>2952.4407999999999</v>
      </c>
      <c r="G2653" s="47">
        <v>51.037080000000003</v>
      </c>
      <c r="H2653" s="47">
        <v>2952.4407999999999</v>
      </c>
      <c r="I2653" s="47">
        <v>-18.627749999999999</v>
      </c>
    </row>
    <row r="2654" spans="6:9" x14ac:dyDescent="0.25">
      <c r="F2654" s="47">
        <v>2953.40508</v>
      </c>
      <c r="G2654" s="47">
        <v>51.006489999999999</v>
      </c>
      <c r="H2654" s="47">
        <v>2953.40508</v>
      </c>
      <c r="I2654" s="47">
        <v>-18.381519999999998</v>
      </c>
    </row>
    <row r="2655" spans="6:9" x14ac:dyDescent="0.25">
      <c r="F2655" s="47">
        <v>2954.3693499999999</v>
      </c>
      <c r="G2655" s="47">
        <v>50.989699999999999</v>
      </c>
      <c r="H2655" s="47">
        <v>2954.3693499999999</v>
      </c>
      <c r="I2655" s="47">
        <v>-18.152069999999998</v>
      </c>
    </row>
    <row r="2656" spans="6:9" x14ac:dyDescent="0.25">
      <c r="F2656" s="47">
        <v>2955.3336300000001</v>
      </c>
      <c r="G2656" s="47">
        <v>51.022820000000003</v>
      </c>
      <c r="H2656" s="47">
        <v>2955.3336300000001</v>
      </c>
      <c r="I2656" s="47">
        <v>-17.917670000000001</v>
      </c>
    </row>
    <row r="2657" spans="6:9" x14ac:dyDescent="0.25">
      <c r="F2657" s="47">
        <v>2956.2979099999998</v>
      </c>
      <c r="G2657" s="47">
        <v>51.144939999999998</v>
      </c>
      <c r="H2657" s="47">
        <v>2956.2979099999998</v>
      </c>
      <c r="I2657" s="47">
        <v>-17.650449999999999</v>
      </c>
    </row>
    <row r="2658" spans="6:9" x14ac:dyDescent="0.25">
      <c r="F2658" s="47">
        <v>2957.2621800000002</v>
      </c>
      <c r="G2658" s="47">
        <v>51.391829999999999</v>
      </c>
      <c r="H2658" s="47">
        <v>2957.2621800000002</v>
      </c>
      <c r="I2658" s="47">
        <v>-17.32714</v>
      </c>
    </row>
    <row r="2659" spans="6:9" x14ac:dyDescent="0.25">
      <c r="F2659" s="47">
        <v>2958.2264599999999</v>
      </c>
      <c r="G2659" s="47">
        <v>51.78566</v>
      </c>
      <c r="H2659" s="47">
        <v>2958.2264599999999</v>
      </c>
      <c r="I2659" s="47">
        <v>-16.938600000000001</v>
      </c>
    </row>
    <row r="2660" spans="6:9" x14ac:dyDescent="0.25">
      <c r="F2660" s="47">
        <v>2959.19074</v>
      </c>
      <c r="G2660" s="47">
        <v>52.326729999999998</v>
      </c>
      <c r="H2660" s="47">
        <v>2959.19074</v>
      </c>
      <c r="I2660" s="47">
        <v>-16.492470000000001</v>
      </c>
    </row>
    <row r="2661" spans="6:9" x14ac:dyDescent="0.25">
      <c r="F2661" s="47">
        <v>2960.1550099999999</v>
      </c>
      <c r="G2661" s="47">
        <v>52.993189999999998</v>
      </c>
      <c r="H2661" s="47">
        <v>2960.1550099999999</v>
      </c>
      <c r="I2661" s="47">
        <v>-16.007159999999999</v>
      </c>
    </row>
    <row r="2662" spans="6:9" x14ac:dyDescent="0.25">
      <c r="F2662" s="47">
        <v>2961.1192900000001</v>
      </c>
      <c r="G2662" s="47">
        <v>53.750219999999999</v>
      </c>
      <c r="H2662" s="47">
        <v>2961.1192900000001</v>
      </c>
      <c r="I2662" s="47">
        <v>-15.50055</v>
      </c>
    </row>
    <row r="2663" spans="6:9" x14ac:dyDescent="0.25">
      <c r="F2663" s="47">
        <v>2962.0835699999998</v>
      </c>
      <c r="G2663" s="47">
        <v>54.564349999999997</v>
      </c>
      <c r="H2663" s="47">
        <v>2962.0835699999998</v>
      </c>
      <c r="I2663" s="47">
        <v>-14.97992</v>
      </c>
    </row>
    <row r="2664" spans="6:9" x14ac:dyDescent="0.25">
      <c r="F2664" s="47">
        <v>2963.0478499999999</v>
      </c>
      <c r="G2664" s="47">
        <v>55.415080000000003</v>
      </c>
      <c r="H2664" s="47">
        <v>2963.0478499999999</v>
      </c>
      <c r="I2664" s="47">
        <v>-14.438789999999999</v>
      </c>
    </row>
    <row r="2665" spans="6:9" x14ac:dyDescent="0.25">
      <c r="F2665" s="47">
        <v>2964.0121199999999</v>
      </c>
      <c r="G2665" s="47">
        <v>56.297649999999997</v>
      </c>
      <c r="H2665" s="47">
        <v>2964.0121199999999</v>
      </c>
      <c r="I2665" s="47">
        <v>-13.861879999999999</v>
      </c>
    </row>
    <row r="2666" spans="6:9" x14ac:dyDescent="0.25">
      <c r="F2666" s="47">
        <v>2964.9764</v>
      </c>
      <c r="G2666" s="47">
        <v>57.216630000000002</v>
      </c>
      <c r="H2666" s="47">
        <v>2964.9764</v>
      </c>
      <c r="I2666" s="47">
        <v>-13.234579999999999</v>
      </c>
    </row>
    <row r="2667" spans="6:9" x14ac:dyDescent="0.25">
      <c r="F2667" s="47">
        <v>2965.9406800000002</v>
      </c>
      <c r="G2667" s="47">
        <v>58.175040000000003</v>
      </c>
      <c r="H2667" s="47">
        <v>2965.9406800000002</v>
      </c>
      <c r="I2667" s="47">
        <v>-12.551539999999999</v>
      </c>
    </row>
    <row r="2668" spans="6:9" x14ac:dyDescent="0.25">
      <c r="F2668" s="47">
        <v>2966.9049500000001</v>
      </c>
      <c r="G2668" s="47">
        <v>59.165590000000002</v>
      </c>
      <c r="H2668" s="47">
        <v>2966.9049500000001</v>
      </c>
      <c r="I2668" s="47">
        <v>-11.82042</v>
      </c>
    </row>
    <row r="2669" spans="6:9" x14ac:dyDescent="0.25">
      <c r="F2669" s="47">
        <v>2967.8692299999998</v>
      </c>
      <c r="G2669" s="47">
        <v>60.168509999999998</v>
      </c>
      <c r="H2669" s="47">
        <v>2967.8692299999998</v>
      </c>
      <c r="I2669" s="47">
        <v>-11.060029999999999</v>
      </c>
    </row>
    <row r="2670" spans="6:9" x14ac:dyDescent="0.25">
      <c r="F2670" s="47">
        <v>2968.8335099999999</v>
      </c>
      <c r="G2670" s="47">
        <v>61.156149999999997</v>
      </c>
      <c r="H2670" s="47">
        <v>2968.8335099999999</v>
      </c>
      <c r="I2670" s="47">
        <v>-10.29468</v>
      </c>
    </row>
    <row r="2671" spans="6:9" x14ac:dyDescent="0.25">
      <c r="F2671" s="47">
        <v>2969.7977799999999</v>
      </c>
      <c r="G2671" s="47">
        <v>62.100749999999998</v>
      </c>
      <c r="H2671" s="47">
        <v>2969.7977799999999</v>
      </c>
      <c r="I2671" s="47">
        <v>-9.5479199999999995</v>
      </c>
    </row>
    <row r="2672" spans="6:9" x14ac:dyDescent="0.25">
      <c r="F2672" s="47">
        <v>2970.76206</v>
      </c>
      <c r="G2672" s="47">
        <v>62.980870000000003</v>
      </c>
      <c r="H2672" s="47">
        <v>2970.76206</v>
      </c>
      <c r="I2672" s="47">
        <v>-8.8381399999999992</v>
      </c>
    </row>
    <row r="2673" spans="6:9" x14ac:dyDescent="0.25">
      <c r="F2673" s="47">
        <v>2971.7263400000002</v>
      </c>
      <c r="G2673" s="47">
        <v>63.78378</v>
      </c>
      <c r="H2673" s="47">
        <v>2971.7263400000002</v>
      </c>
      <c r="I2673" s="47">
        <v>-8.1771399999999996</v>
      </c>
    </row>
    <row r="2674" spans="6:9" x14ac:dyDescent="0.25">
      <c r="F2674" s="47">
        <v>2972.6906100000001</v>
      </c>
      <c r="G2674" s="47">
        <v>64.504689999999997</v>
      </c>
      <c r="H2674" s="47">
        <v>2972.6906100000001</v>
      </c>
      <c r="I2674" s="47">
        <v>-7.5710699999999997</v>
      </c>
    </row>
    <row r="2675" spans="6:9" x14ac:dyDescent="0.25">
      <c r="F2675" s="47">
        <v>2973.6548899999998</v>
      </c>
      <c r="G2675" s="47">
        <v>65.145030000000006</v>
      </c>
      <c r="H2675" s="47">
        <v>2973.6548899999998</v>
      </c>
      <c r="I2675" s="47">
        <v>-7.0216200000000004</v>
      </c>
    </row>
    <row r="2676" spans="6:9" x14ac:dyDescent="0.25">
      <c r="F2676" s="47">
        <v>2974.6191699999999</v>
      </c>
      <c r="G2676" s="47">
        <v>65.711749999999995</v>
      </c>
      <c r="H2676" s="47">
        <v>2974.6191699999999</v>
      </c>
      <c r="I2676" s="47">
        <v>-6.5265599999999999</v>
      </c>
    </row>
    <row r="2677" spans="6:9" x14ac:dyDescent="0.25">
      <c r="F2677" s="47">
        <v>2975.5834399999999</v>
      </c>
      <c r="G2677" s="47">
        <v>66.216800000000006</v>
      </c>
      <c r="H2677" s="47">
        <v>2975.5834399999999</v>
      </c>
      <c r="I2677" s="47">
        <v>-6.0796900000000003</v>
      </c>
    </row>
    <row r="2678" spans="6:9" x14ac:dyDescent="0.25">
      <c r="F2678" s="47">
        <v>2976.54772</v>
      </c>
      <c r="G2678" s="47">
        <v>66.675219999999996</v>
      </c>
      <c r="H2678" s="47">
        <v>2976.54772</v>
      </c>
      <c r="I2678" s="47">
        <v>-5.6708499999999997</v>
      </c>
    </row>
    <row r="2679" spans="6:9" x14ac:dyDescent="0.25">
      <c r="F2679" s="47">
        <v>2977.5120000000002</v>
      </c>
      <c r="G2679" s="47">
        <v>67.100890000000007</v>
      </c>
      <c r="H2679" s="47">
        <v>2977.5120000000002</v>
      </c>
      <c r="I2679" s="47">
        <v>-5.2867899999999999</v>
      </c>
    </row>
    <row r="2680" spans="6:9" x14ac:dyDescent="0.25">
      <c r="F2680" s="47">
        <v>2978.4762700000001</v>
      </c>
      <c r="G2680" s="47">
        <v>67.500969999999995</v>
      </c>
      <c r="H2680" s="47">
        <v>2978.4762700000001</v>
      </c>
      <c r="I2680" s="47">
        <v>-4.9131</v>
      </c>
    </row>
    <row r="2681" spans="6:9" x14ac:dyDescent="0.25">
      <c r="F2681" s="47">
        <v>2979.4405499999998</v>
      </c>
      <c r="G2681" s="47">
        <v>67.87182</v>
      </c>
      <c r="H2681" s="47">
        <v>2979.4405499999998</v>
      </c>
      <c r="I2681" s="47">
        <v>-4.5374299999999996</v>
      </c>
    </row>
    <row r="2682" spans="6:9" x14ac:dyDescent="0.25">
      <c r="F2682" s="47">
        <v>2980.4048299999999</v>
      </c>
      <c r="G2682" s="47">
        <v>68.198819999999998</v>
      </c>
      <c r="H2682" s="47">
        <v>2980.4048299999999</v>
      </c>
      <c r="I2682" s="47">
        <v>-4.1529499999999997</v>
      </c>
    </row>
    <row r="2683" spans="6:9" x14ac:dyDescent="0.25">
      <c r="F2683" s="47">
        <v>2981.3691100000001</v>
      </c>
      <c r="G2683" s="47">
        <v>68.461150000000004</v>
      </c>
      <c r="H2683" s="47">
        <v>2981.3691100000001</v>
      </c>
      <c r="I2683" s="47">
        <v>-3.7602799999999998</v>
      </c>
    </row>
    <row r="2684" spans="6:9" x14ac:dyDescent="0.25">
      <c r="F2684" s="47">
        <v>2982.33338</v>
      </c>
      <c r="G2684" s="47">
        <v>68.639499999999998</v>
      </c>
      <c r="H2684" s="47">
        <v>2982.33338</v>
      </c>
      <c r="I2684" s="47">
        <v>-3.36653</v>
      </c>
    </row>
    <row r="2685" spans="6:9" x14ac:dyDescent="0.25">
      <c r="F2685" s="47">
        <v>2983.2976600000002</v>
      </c>
      <c r="G2685" s="47">
        <v>68.723309999999998</v>
      </c>
      <c r="H2685" s="47">
        <v>2983.2976600000002</v>
      </c>
      <c r="I2685" s="47">
        <v>-2.98204</v>
      </c>
    </row>
    <row r="2686" spans="6:9" x14ac:dyDescent="0.25">
      <c r="F2686" s="47">
        <v>2984.2619399999999</v>
      </c>
      <c r="G2686" s="47">
        <v>68.714590000000001</v>
      </c>
      <c r="H2686" s="47">
        <v>2984.2619399999999</v>
      </c>
      <c r="I2686" s="47">
        <v>-2.6170100000000001</v>
      </c>
    </row>
    <row r="2687" spans="6:9" x14ac:dyDescent="0.25">
      <c r="F2687" s="47">
        <v>2985.2262099999998</v>
      </c>
      <c r="G2687" s="47">
        <v>68.62764</v>
      </c>
      <c r="H2687" s="47">
        <v>2985.2262099999998</v>
      </c>
      <c r="I2687" s="47">
        <v>-2.28016</v>
      </c>
    </row>
    <row r="2688" spans="6:9" x14ac:dyDescent="0.25">
      <c r="F2688" s="47">
        <v>2986.19049</v>
      </c>
      <c r="G2688" s="47">
        <v>68.485709999999997</v>
      </c>
      <c r="H2688" s="47">
        <v>2986.19049</v>
      </c>
      <c r="I2688" s="47">
        <v>-1.97933</v>
      </c>
    </row>
    <row r="2689" spans="6:9" x14ac:dyDescent="0.25">
      <c r="F2689" s="47">
        <v>2987.1547700000001</v>
      </c>
      <c r="G2689" s="47">
        <v>68.31662</v>
      </c>
      <c r="H2689" s="47">
        <v>2987.1547700000001</v>
      </c>
      <c r="I2689" s="47">
        <v>-1.72228</v>
      </c>
    </row>
    <row r="2690" spans="6:9" x14ac:dyDescent="0.25">
      <c r="F2690" s="47">
        <v>2988.11904</v>
      </c>
      <c r="G2690" s="47">
        <v>68.14837</v>
      </c>
      <c r="H2690" s="47">
        <v>2988.11904</v>
      </c>
      <c r="I2690" s="47">
        <v>-1.51495</v>
      </c>
    </row>
    <row r="2691" spans="6:9" x14ac:dyDescent="0.25">
      <c r="F2691" s="47">
        <v>2989.0833200000002</v>
      </c>
      <c r="G2691" s="47">
        <v>68.005179999999996</v>
      </c>
      <c r="H2691" s="47">
        <v>2989.0833200000002</v>
      </c>
      <c r="I2691" s="47">
        <v>-1.3569599999999999</v>
      </c>
    </row>
    <row r="2692" spans="6:9" x14ac:dyDescent="0.25">
      <c r="F2692" s="47">
        <v>2990.0475999999999</v>
      </c>
      <c r="G2692" s="47">
        <v>67.903909999999996</v>
      </c>
      <c r="H2692" s="47">
        <v>2990.0475999999999</v>
      </c>
      <c r="I2692" s="47">
        <v>-1.2559</v>
      </c>
    </row>
    <row r="2693" spans="6:9" x14ac:dyDescent="0.25">
      <c r="F2693" s="47">
        <v>2991.0118699999998</v>
      </c>
      <c r="G2693" s="47">
        <v>67.851489999999998</v>
      </c>
      <c r="H2693" s="47">
        <v>2991.0118699999998</v>
      </c>
      <c r="I2693" s="47">
        <v>-1.1948799999999999</v>
      </c>
    </row>
    <row r="2694" spans="6:9" x14ac:dyDescent="0.25">
      <c r="F2694" s="47">
        <v>2991.97615</v>
      </c>
      <c r="G2694" s="47">
        <v>67.844200000000001</v>
      </c>
      <c r="H2694" s="47">
        <v>2991.97615</v>
      </c>
      <c r="I2694" s="47">
        <v>-1.11585</v>
      </c>
    </row>
    <row r="2695" spans="6:9" x14ac:dyDescent="0.25">
      <c r="F2695" s="47">
        <v>2992.9404300000001</v>
      </c>
      <c r="G2695" s="47">
        <v>67.869460000000004</v>
      </c>
      <c r="H2695" s="47">
        <v>2992.9404300000001</v>
      </c>
      <c r="I2695" s="47">
        <v>-0.99038999999999999</v>
      </c>
    </row>
    <row r="2696" spans="6:9" x14ac:dyDescent="0.25">
      <c r="F2696" s="47">
        <v>2993.9047</v>
      </c>
      <c r="G2696" s="47">
        <v>67.908990000000003</v>
      </c>
      <c r="H2696" s="47">
        <v>2993.9047</v>
      </c>
      <c r="I2696" s="47">
        <v>-0.80406</v>
      </c>
    </row>
    <row r="2697" spans="6:9" x14ac:dyDescent="0.25">
      <c r="F2697" s="47">
        <v>2994.8689800000002</v>
      </c>
      <c r="G2697" s="47">
        <v>67.941999999999993</v>
      </c>
      <c r="H2697" s="47">
        <v>2994.8689800000002</v>
      </c>
      <c r="I2697" s="47">
        <v>-0.56279999999999997</v>
      </c>
    </row>
    <row r="2698" spans="6:9" x14ac:dyDescent="0.25">
      <c r="F2698" s="47">
        <v>2995.8332599999999</v>
      </c>
      <c r="G2698" s="47">
        <v>67.947749999999999</v>
      </c>
      <c r="H2698" s="47">
        <v>2995.8332599999999</v>
      </c>
      <c r="I2698" s="47">
        <v>-0.29107</v>
      </c>
    </row>
    <row r="2699" spans="6:9" x14ac:dyDescent="0.25">
      <c r="F2699" s="47">
        <v>2996.7975299999998</v>
      </c>
      <c r="G2699" s="47">
        <v>67.908439999999999</v>
      </c>
      <c r="H2699" s="47">
        <v>2996.7975299999998</v>
      </c>
      <c r="I2699" s="47">
        <v>-2.2460000000000001E-2</v>
      </c>
    </row>
    <row r="2700" spans="6:9" x14ac:dyDescent="0.25">
      <c r="F2700" s="47">
        <v>2997.76181</v>
      </c>
      <c r="G2700" s="47">
        <v>67.813820000000007</v>
      </c>
      <c r="H2700" s="47">
        <v>2997.76181</v>
      </c>
      <c r="I2700" s="47">
        <v>0.21262</v>
      </c>
    </row>
    <row r="2701" spans="6:9" x14ac:dyDescent="0.25">
      <c r="F2701" s="47">
        <v>2998.7260900000001</v>
      </c>
      <c r="G2701" s="47">
        <v>67.667050000000003</v>
      </c>
      <c r="H2701" s="47">
        <v>2998.7260900000001</v>
      </c>
      <c r="I2701" s="47">
        <v>0.39626</v>
      </c>
    </row>
    <row r="2702" spans="6:9" x14ac:dyDescent="0.25">
      <c r="F2702" s="47">
        <v>2999.6903600000001</v>
      </c>
      <c r="G2702" s="47">
        <v>67.488659999999996</v>
      </c>
      <c r="H2702" s="47">
        <v>2999.6903600000001</v>
      </c>
      <c r="I2702" s="47">
        <v>0.52554000000000001</v>
      </c>
    </row>
    <row r="2703" spans="6:9" x14ac:dyDescent="0.25">
      <c r="F2703" s="47">
        <v>3000.6546400000002</v>
      </c>
      <c r="G2703" s="47">
        <v>67.314019999999999</v>
      </c>
      <c r="H2703" s="47">
        <v>3000.6546400000002</v>
      </c>
      <c r="I2703" s="47">
        <v>0.60865000000000002</v>
      </c>
    </row>
    <row r="2704" spans="6:9" x14ac:dyDescent="0.25">
      <c r="F2704" s="47">
        <v>3001.6189199999999</v>
      </c>
      <c r="G2704" s="47">
        <v>67.182450000000003</v>
      </c>
      <c r="H2704" s="47">
        <v>3001.6189199999999</v>
      </c>
      <c r="I2704" s="47">
        <v>0.65839999999999999</v>
      </c>
    </row>
    <row r="2705" spans="6:9" x14ac:dyDescent="0.25">
      <c r="F2705" s="47">
        <v>3002.5832</v>
      </c>
      <c r="G2705" s="47">
        <v>67.121430000000004</v>
      </c>
      <c r="H2705" s="47">
        <v>3002.5832</v>
      </c>
      <c r="I2705" s="47">
        <v>0.68688000000000005</v>
      </c>
    </row>
    <row r="2706" spans="6:9" x14ac:dyDescent="0.25">
      <c r="F2706" s="47">
        <v>3003.54747</v>
      </c>
      <c r="G2706" s="47">
        <v>67.133539999999996</v>
      </c>
      <c r="H2706" s="47">
        <v>3003.54747</v>
      </c>
      <c r="I2706" s="47">
        <v>0.70306999999999997</v>
      </c>
    </row>
    <row r="2707" spans="6:9" x14ac:dyDescent="0.25">
      <c r="F2707" s="47">
        <v>3004.5117500000001</v>
      </c>
      <c r="G2707" s="47">
        <v>67.194320000000005</v>
      </c>
      <c r="H2707" s="47">
        <v>3004.5117500000001</v>
      </c>
      <c r="I2707" s="47">
        <v>0.71297999999999995</v>
      </c>
    </row>
    <row r="2708" spans="6:9" x14ac:dyDescent="0.25">
      <c r="F2708" s="47">
        <v>3005.4760299999998</v>
      </c>
      <c r="G2708" s="47">
        <v>67.263990000000007</v>
      </c>
      <c r="H2708" s="47">
        <v>3005.4760299999998</v>
      </c>
      <c r="I2708" s="47">
        <v>0.72040999999999999</v>
      </c>
    </row>
    <row r="2709" spans="6:9" x14ac:dyDescent="0.25">
      <c r="F2709" s="47">
        <v>3006.4403000000002</v>
      </c>
      <c r="G2709" s="47">
        <v>67.307990000000004</v>
      </c>
      <c r="H2709" s="47">
        <v>3006.4403000000002</v>
      </c>
      <c r="I2709" s="47">
        <v>0.72718000000000005</v>
      </c>
    </row>
    <row r="2710" spans="6:9" x14ac:dyDescent="0.25">
      <c r="F2710" s="47">
        <v>3007.4045799999999</v>
      </c>
      <c r="G2710" s="47">
        <v>67.315799999999996</v>
      </c>
      <c r="H2710" s="47">
        <v>3007.4045799999999</v>
      </c>
      <c r="I2710" s="47">
        <v>0.73295999999999994</v>
      </c>
    </row>
    <row r="2711" spans="6:9" x14ac:dyDescent="0.25">
      <c r="F2711" s="47">
        <v>3008.36886</v>
      </c>
      <c r="G2711" s="47">
        <v>67.307670000000002</v>
      </c>
      <c r="H2711" s="47">
        <v>3008.36886</v>
      </c>
      <c r="I2711" s="47">
        <v>0.73594000000000004</v>
      </c>
    </row>
    <row r="2712" spans="6:9" x14ac:dyDescent="0.25">
      <c r="F2712" s="47">
        <v>3009.33313</v>
      </c>
      <c r="G2712" s="47">
        <v>67.325460000000007</v>
      </c>
      <c r="H2712" s="47">
        <v>3009.33313</v>
      </c>
      <c r="I2712" s="47">
        <v>0.73480000000000001</v>
      </c>
    </row>
    <row r="2713" spans="6:9" x14ac:dyDescent="0.25">
      <c r="F2713" s="47">
        <v>3010.2974100000001</v>
      </c>
      <c r="G2713" s="47">
        <v>67.412390000000002</v>
      </c>
      <c r="H2713" s="47">
        <v>3010.2974100000001</v>
      </c>
      <c r="I2713" s="47">
        <v>0.73150000000000004</v>
      </c>
    </row>
    <row r="2714" spans="6:9" x14ac:dyDescent="0.25">
      <c r="F2714" s="47">
        <v>3011.2616899999998</v>
      </c>
      <c r="G2714" s="47">
        <v>67.592089999999999</v>
      </c>
      <c r="H2714" s="47">
        <v>3011.2616899999998</v>
      </c>
      <c r="I2714" s="47">
        <v>0.73319999999999996</v>
      </c>
    </row>
    <row r="2715" spans="6:9" x14ac:dyDescent="0.25">
      <c r="F2715" s="47">
        <v>3012.2259600000002</v>
      </c>
      <c r="G2715" s="47">
        <v>67.857590000000002</v>
      </c>
      <c r="H2715" s="47">
        <v>3012.2259600000002</v>
      </c>
      <c r="I2715" s="47">
        <v>0.75175000000000003</v>
      </c>
    </row>
    <row r="2716" spans="6:9" x14ac:dyDescent="0.25">
      <c r="F2716" s="47">
        <v>3013.1902399999999</v>
      </c>
      <c r="G2716" s="47">
        <v>68.174959999999999</v>
      </c>
      <c r="H2716" s="47">
        <v>3013.1902399999999</v>
      </c>
      <c r="I2716" s="47">
        <v>0.80061000000000004</v>
      </c>
    </row>
    <row r="2717" spans="6:9" x14ac:dyDescent="0.25">
      <c r="F2717" s="47">
        <v>3014.15452</v>
      </c>
      <c r="G2717" s="47">
        <v>68.498869999999997</v>
      </c>
      <c r="H2717" s="47">
        <v>3014.15452</v>
      </c>
      <c r="I2717" s="47">
        <v>0.88997000000000004</v>
      </c>
    </row>
    <row r="2718" spans="6:9" x14ac:dyDescent="0.25">
      <c r="F2718" s="47">
        <v>3015.11879</v>
      </c>
      <c r="G2718" s="47">
        <v>68.791449999999998</v>
      </c>
      <c r="H2718" s="47">
        <v>3015.11879</v>
      </c>
      <c r="I2718" s="47">
        <v>1.0216700000000001</v>
      </c>
    </row>
    <row r="2719" spans="6:9" x14ac:dyDescent="0.25">
      <c r="F2719" s="47">
        <v>3016.0830700000001</v>
      </c>
      <c r="G2719" s="47">
        <v>69.034909999999996</v>
      </c>
      <c r="H2719" s="47">
        <v>3016.0830700000001</v>
      </c>
      <c r="I2719" s="47">
        <v>1.1857500000000001</v>
      </c>
    </row>
    <row r="2720" spans="6:9" x14ac:dyDescent="0.25">
      <c r="F2720" s="47">
        <v>3017.0473499999998</v>
      </c>
      <c r="G2720" s="47">
        <v>69.233069999999998</v>
      </c>
      <c r="H2720" s="47">
        <v>3017.0473499999998</v>
      </c>
      <c r="I2720" s="47">
        <v>1.36032</v>
      </c>
    </row>
    <row r="2721" spans="6:9" x14ac:dyDescent="0.25">
      <c r="F2721" s="47">
        <v>3018.01163</v>
      </c>
      <c r="G2721" s="47">
        <v>69.403109999999998</v>
      </c>
      <c r="H2721" s="47">
        <v>3018.01163</v>
      </c>
      <c r="I2721" s="47">
        <v>1.5155700000000001</v>
      </c>
    </row>
    <row r="2722" spans="6:9" x14ac:dyDescent="0.25">
      <c r="F2722" s="47">
        <v>3018.9758999999999</v>
      </c>
      <c r="G2722" s="47">
        <v>69.563800000000001</v>
      </c>
      <c r="H2722" s="47">
        <v>3018.9758999999999</v>
      </c>
      <c r="I2722" s="47">
        <v>1.6215999999999999</v>
      </c>
    </row>
    <row r="2723" spans="6:9" x14ac:dyDescent="0.25">
      <c r="F2723" s="47">
        <v>3019.9401800000001</v>
      </c>
      <c r="G2723" s="47">
        <v>69.726939999999999</v>
      </c>
      <c r="H2723" s="47">
        <v>3019.9401800000001</v>
      </c>
      <c r="I2723" s="47">
        <v>1.6584700000000001</v>
      </c>
    </row>
    <row r="2724" spans="6:9" x14ac:dyDescent="0.25">
      <c r="F2724" s="47">
        <v>3020.9044600000002</v>
      </c>
      <c r="G2724" s="47">
        <v>69.895060000000001</v>
      </c>
      <c r="H2724" s="47">
        <v>3020.9044600000002</v>
      </c>
      <c r="I2724" s="47">
        <v>1.6250800000000001</v>
      </c>
    </row>
    <row r="2725" spans="6:9" x14ac:dyDescent="0.25">
      <c r="F2725" s="47">
        <v>3021.8687300000001</v>
      </c>
      <c r="G2725" s="47">
        <v>70.064459999999997</v>
      </c>
      <c r="H2725" s="47">
        <v>3021.8687300000001</v>
      </c>
      <c r="I2725" s="47">
        <v>1.5425899999999999</v>
      </c>
    </row>
    <row r="2726" spans="6:9" x14ac:dyDescent="0.25">
      <c r="F2726" s="47">
        <v>3022.8330099999998</v>
      </c>
      <c r="G2726" s="47">
        <v>70.230310000000003</v>
      </c>
      <c r="H2726" s="47">
        <v>3022.8330099999998</v>
      </c>
      <c r="I2726" s="47">
        <v>1.4490499999999999</v>
      </c>
    </row>
    <row r="2727" spans="6:9" x14ac:dyDescent="0.25">
      <c r="F2727" s="47">
        <v>3023.79729</v>
      </c>
      <c r="G2727" s="47">
        <v>70.39058</v>
      </c>
      <c r="H2727" s="47">
        <v>3023.79729</v>
      </c>
      <c r="I2727" s="47">
        <v>1.38565</v>
      </c>
    </row>
    <row r="2728" spans="6:9" x14ac:dyDescent="0.25">
      <c r="F2728" s="47">
        <v>3024.7615599999999</v>
      </c>
      <c r="G2728" s="47">
        <v>70.546899999999994</v>
      </c>
      <c r="H2728" s="47">
        <v>3024.7615599999999</v>
      </c>
      <c r="I2728" s="47">
        <v>1.3802399999999999</v>
      </c>
    </row>
    <row r="2729" spans="6:9" x14ac:dyDescent="0.25">
      <c r="F2729" s="47">
        <v>3025.7258400000001</v>
      </c>
      <c r="G2729" s="47">
        <v>70.702600000000004</v>
      </c>
      <c r="H2729" s="47">
        <v>3025.7258400000001</v>
      </c>
      <c r="I2729" s="47">
        <v>1.4368000000000001</v>
      </c>
    </row>
    <row r="2730" spans="6:9" x14ac:dyDescent="0.25">
      <c r="F2730" s="47">
        <v>3026.6901200000002</v>
      </c>
      <c r="G2730" s="47">
        <v>70.859030000000004</v>
      </c>
      <c r="H2730" s="47">
        <v>3026.6901200000002</v>
      </c>
      <c r="I2730" s="47">
        <v>1.5366</v>
      </c>
    </row>
    <row r="2731" spans="6:9" x14ac:dyDescent="0.25">
      <c r="F2731" s="47">
        <v>3027.6543900000001</v>
      </c>
      <c r="G2731" s="47">
        <v>71.012410000000003</v>
      </c>
      <c r="H2731" s="47">
        <v>3027.6543900000001</v>
      </c>
      <c r="I2731" s="47">
        <v>1.6505700000000001</v>
      </c>
    </row>
    <row r="2732" spans="6:9" x14ac:dyDescent="0.25">
      <c r="F2732" s="47">
        <v>3028.6186699999998</v>
      </c>
      <c r="G2732" s="47">
        <v>71.152550000000005</v>
      </c>
      <c r="H2732" s="47">
        <v>3028.6186699999998</v>
      </c>
      <c r="I2732" s="47">
        <v>1.7551000000000001</v>
      </c>
    </row>
    <row r="2733" spans="6:9" x14ac:dyDescent="0.25">
      <c r="F2733" s="47">
        <v>3029.58295</v>
      </c>
      <c r="G2733" s="47">
        <v>71.264380000000003</v>
      </c>
      <c r="H2733" s="47">
        <v>3029.58295</v>
      </c>
      <c r="I2733" s="47">
        <v>1.84196</v>
      </c>
    </row>
    <row r="2734" spans="6:9" x14ac:dyDescent="0.25">
      <c r="F2734" s="47">
        <v>3030.5472199999999</v>
      </c>
      <c r="G2734" s="47">
        <v>71.33229</v>
      </c>
      <c r="H2734" s="47">
        <v>3030.5472199999999</v>
      </c>
      <c r="I2734" s="47">
        <v>1.9174</v>
      </c>
    </row>
    <row r="2735" spans="6:9" x14ac:dyDescent="0.25">
      <c r="F2735" s="47">
        <v>3031.5115000000001</v>
      </c>
      <c r="G2735" s="47">
        <v>71.346220000000002</v>
      </c>
      <c r="H2735" s="47">
        <v>3031.5115000000001</v>
      </c>
      <c r="I2735" s="47">
        <v>1.9922200000000001</v>
      </c>
    </row>
    <row r="2736" spans="6:9" x14ac:dyDescent="0.25">
      <c r="F2736" s="47">
        <v>3032.4757800000002</v>
      </c>
      <c r="G2736" s="47">
        <v>71.307000000000002</v>
      </c>
      <c r="H2736" s="47">
        <v>3032.4757800000002</v>
      </c>
      <c r="I2736" s="47">
        <v>2.07016</v>
      </c>
    </row>
    <row r="2737" spans="6:9" x14ac:dyDescent="0.25">
      <c r="F2737" s="47">
        <v>3033.4400500000002</v>
      </c>
      <c r="G2737" s="47">
        <v>71.228520000000003</v>
      </c>
      <c r="H2737" s="47">
        <v>3033.4400500000002</v>
      </c>
      <c r="I2737" s="47">
        <v>2.1425100000000001</v>
      </c>
    </row>
    <row r="2738" spans="6:9" x14ac:dyDescent="0.25">
      <c r="F2738" s="47">
        <v>3034.4043299999998</v>
      </c>
      <c r="G2738" s="47">
        <v>71.134870000000006</v>
      </c>
      <c r="H2738" s="47">
        <v>3034.4043299999998</v>
      </c>
      <c r="I2738" s="47">
        <v>2.1924199999999998</v>
      </c>
    </row>
    <row r="2739" spans="6:9" x14ac:dyDescent="0.25">
      <c r="F2739" s="47">
        <v>3035.36861</v>
      </c>
      <c r="G2739" s="47">
        <v>71.053529999999995</v>
      </c>
      <c r="H2739" s="47">
        <v>3035.36861</v>
      </c>
      <c r="I2739" s="47">
        <v>2.2064300000000001</v>
      </c>
    </row>
    <row r="2740" spans="6:9" x14ac:dyDescent="0.25">
      <c r="F2740" s="47">
        <v>3036.3328799999999</v>
      </c>
      <c r="G2740" s="47">
        <v>71.006950000000003</v>
      </c>
      <c r="H2740" s="47">
        <v>3036.3328799999999</v>
      </c>
      <c r="I2740" s="47">
        <v>2.1858</v>
      </c>
    </row>
    <row r="2741" spans="6:9" x14ac:dyDescent="0.25">
      <c r="F2741" s="47">
        <v>3037.2971600000001</v>
      </c>
      <c r="G2741" s="47">
        <v>71.006069999999994</v>
      </c>
      <c r="H2741" s="47">
        <v>3037.2971600000001</v>
      </c>
      <c r="I2741" s="47">
        <v>2.1501999999999999</v>
      </c>
    </row>
    <row r="2742" spans="6:9" x14ac:dyDescent="0.25">
      <c r="F2742" s="47">
        <v>3038.2614400000002</v>
      </c>
      <c r="G2742" s="47">
        <v>71.048689999999993</v>
      </c>
      <c r="H2742" s="47">
        <v>3038.2614400000002</v>
      </c>
      <c r="I2742" s="47">
        <v>2.1307700000000001</v>
      </c>
    </row>
    <row r="2743" spans="6:9" x14ac:dyDescent="0.25">
      <c r="F2743" s="47">
        <v>3039.2257199999999</v>
      </c>
      <c r="G2743" s="47">
        <v>71.123350000000002</v>
      </c>
      <c r="H2743" s="47">
        <v>3039.2257199999999</v>
      </c>
      <c r="I2743" s="47">
        <v>2.1555599999999999</v>
      </c>
    </row>
    <row r="2744" spans="6:9" x14ac:dyDescent="0.25">
      <c r="F2744" s="47">
        <v>3040.1899899999999</v>
      </c>
      <c r="G2744" s="47">
        <v>71.216269999999994</v>
      </c>
      <c r="H2744" s="47">
        <v>3040.1899899999999</v>
      </c>
      <c r="I2744" s="47">
        <v>2.2347100000000002</v>
      </c>
    </row>
    <row r="2745" spans="6:9" x14ac:dyDescent="0.25">
      <c r="F2745" s="47">
        <v>3041.15427</v>
      </c>
      <c r="G2745" s="47">
        <v>71.317620000000005</v>
      </c>
      <c r="H2745" s="47">
        <v>3041.15427</v>
      </c>
      <c r="I2745" s="47">
        <v>2.3529599999999999</v>
      </c>
    </row>
    <row r="2746" spans="6:9" x14ac:dyDescent="0.25">
      <c r="F2746" s="47">
        <v>3042.1185500000001</v>
      </c>
      <c r="G2746" s="47">
        <v>71.423720000000003</v>
      </c>
      <c r="H2746" s="47">
        <v>3042.1185500000001</v>
      </c>
      <c r="I2746" s="47">
        <v>2.4735399999999998</v>
      </c>
    </row>
    <row r="2747" spans="6:9" x14ac:dyDescent="0.25">
      <c r="F2747" s="47">
        <v>3043.0828200000001</v>
      </c>
      <c r="G2747" s="47">
        <v>71.534390000000002</v>
      </c>
      <c r="H2747" s="47">
        <v>3043.0828200000001</v>
      </c>
      <c r="I2747" s="47">
        <v>2.55213</v>
      </c>
    </row>
    <row r="2748" spans="6:9" x14ac:dyDescent="0.25">
      <c r="F2748" s="47">
        <v>3044.0470999999998</v>
      </c>
      <c r="G2748" s="47">
        <v>71.647580000000005</v>
      </c>
      <c r="H2748" s="47">
        <v>3044.0470999999998</v>
      </c>
      <c r="I2748" s="47">
        <v>2.5546700000000002</v>
      </c>
    </row>
    <row r="2749" spans="6:9" x14ac:dyDescent="0.25">
      <c r="F2749" s="47">
        <v>3045.0113799999999</v>
      </c>
      <c r="G2749" s="47">
        <v>71.754490000000004</v>
      </c>
      <c r="H2749" s="47">
        <v>3045.0113799999999</v>
      </c>
      <c r="I2749" s="47">
        <v>2.4707400000000002</v>
      </c>
    </row>
    <row r="2750" spans="6:9" x14ac:dyDescent="0.25">
      <c r="F2750" s="47">
        <v>3045.9756499999999</v>
      </c>
      <c r="G2750" s="47">
        <v>71.838300000000004</v>
      </c>
      <c r="H2750" s="47">
        <v>3045.9756499999999</v>
      </c>
      <c r="I2750" s="47">
        <v>2.3165499999999999</v>
      </c>
    </row>
    <row r="2751" spans="6:9" x14ac:dyDescent="0.25">
      <c r="F2751" s="47">
        <v>3046.93993</v>
      </c>
      <c r="G2751" s="47">
        <v>71.877600000000001</v>
      </c>
      <c r="H2751" s="47">
        <v>3046.93993</v>
      </c>
      <c r="I2751" s="47">
        <v>2.1274299999999999</v>
      </c>
    </row>
    <row r="2752" spans="6:9" x14ac:dyDescent="0.25">
      <c r="F2752" s="47">
        <v>3047.9042100000001</v>
      </c>
      <c r="G2752" s="47">
        <v>71.853110000000001</v>
      </c>
      <c r="H2752" s="47">
        <v>3047.9042100000001</v>
      </c>
      <c r="I2752" s="47">
        <v>1.94539</v>
      </c>
    </row>
    <row r="2753" spans="6:9" x14ac:dyDescent="0.25">
      <c r="F2753" s="47">
        <v>3048.8684800000001</v>
      </c>
      <c r="G2753" s="47">
        <v>71.755030000000005</v>
      </c>
      <c r="H2753" s="47">
        <v>3048.8684800000001</v>
      </c>
      <c r="I2753" s="47">
        <v>1.8083800000000001</v>
      </c>
    </row>
    <row r="2754" spans="6:9" x14ac:dyDescent="0.25">
      <c r="F2754" s="47">
        <v>3049.8327599999998</v>
      </c>
      <c r="G2754" s="47">
        <v>71.588920000000002</v>
      </c>
      <c r="H2754" s="47">
        <v>3049.8327599999998</v>
      </c>
      <c r="I2754" s="47">
        <v>1.74434</v>
      </c>
    </row>
    <row r="2755" spans="6:9" x14ac:dyDescent="0.25">
      <c r="F2755" s="47">
        <v>3050.7970399999999</v>
      </c>
      <c r="G2755" s="47">
        <v>71.37867</v>
      </c>
      <c r="H2755" s="47">
        <v>3050.7970399999999</v>
      </c>
      <c r="I2755" s="47">
        <v>1.7684299999999999</v>
      </c>
    </row>
    <row r="2756" spans="6:9" x14ac:dyDescent="0.25">
      <c r="F2756" s="47">
        <v>3051.7613099999999</v>
      </c>
      <c r="G2756" s="47">
        <v>71.165319999999994</v>
      </c>
      <c r="H2756" s="47">
        <v>3051.7613099999999</v>
      </c>
      <c r="I2756" s="47">
        <v>1.8804799999999999</v>
      </c>
    </row>
    <row r="2757" spans="6:9" x14ac:dyDescent="0.25">
      <c r="F2757" s="47">
        <v>3052.72559</v>
      </c>
      <c r="G2757" s="47">
        <v>71.000039999999998</v>
      </c>
      <c r="H2757" s="47">
        <v>3052.72559</v>
      </c>
      <c r="I2757" s="47">
        <v>2.06216</v>
      </c>
    </row>
    <row r="2758" spans="6:9" x14ac:dyDescent="0.25">
      <c r="F2758" s="47">
        <v>3053.6898700000002</v>
      </c>
      <c r="G2758" s="47">
        <v>70.931250000000006</v>
      </c>
      <c r="H2758" s="47">
        <v>3053.6898700000002</v>
      </c>
      <c r="I2758" s="47">
        <v>2.2763399999999998</v>
      </c>
    </row>
    <row r="2759" spans="6:9" x14ac:dyDescent="0.25">
      <c r="F2759" s="47">
        <v>3054.6541499999998</v>
      </c>
      <c r="G2759" s="47">
        <v>70.988140000000001</v>
      </c>
      <c r="H2759" s="47">
        <v>3054.6541499999998</v>
      </c>
      <c r="I2759" s="47">
        <v>2.4724300000000001</v>
      </c>
    </row>
    <row r="2760" spans="6:9" x14ac:dyDescent="0.25">
      <c r="F2760" s="47">
        <v>3055.6184199999998</v>
      </c>
      <c r="G2760" s="47">
        <v>71.166870000000003</v>
      </c>
      <c r="H2760" s="47">
        <v>3055.6184199999998</v>
      </c>
      <c r="I2760" s="47">
        <v>2.5995200000000001</v>
      </c>
    </row>
    <row r="2761" spans="6:9" x14ac:dyDescent="0.25">
      <c r="F2761" s="47">
        <v>3056.5826999999999</v>
      </c>
      <c r="G2761" s="47">
        <v>71.426839999999999</v>
      </c>
      <c r="H2761" s="47">
        <v>3056.5826999999999</v>
      </c>
      <c r="I2761" s="47">
        <v>2.62453</v>
      </c>
    </row>
    <row r="2762" spans="6:9" x14ac:dyDescent="0.25">
      <c r="F2762" s="47">
        <v>3057.5469800000001</v>
      </c>
      <c r="G2762" s="47">
        <v>71.701740000000001</v>
      </c>
      <c r="H2762" s="47">
        <v>3057.5469800000001</v>
      </c>
      <c r="I2762" s="47">
        <v>2.54698</v>
      </c>
    </row>
    <row r="2763" spans="6:9" x14ac:dyDescent="0.25">
      <c r="F2763" s="47">
        <v>3058.51125</v>
      </c>
      <c r="G2763" s="47">
        <v>71.922690000000003</v>
      </c>
      <c r="H2763" s="47">
        <v>3058.51125</v>
      </c>
      <c r="I2763" s="47">
        <v>2.4016099999999998</v>
      </c>
    </row>
    <row r="2764" spans="6:9" x14ac:dyDescent="0.25">
      <c r="F2764" s="47">
        <v>3059.4755300000002</v>
      </c>
      <c r="G2764" s="47">
        <v>72.043589999999995</v>
      </c>
      <c r="H2764" s="47">
        <v>3059.4755300000002</v>
      </c>
      <c r="I2764" s="47">
        <v>2.2457099999999999</v>
      </c>
    </row>
    <row r="2765" spans="6:9" x14ac:dyDescent="0.25">
      <c r="F2765" s="47">
        <v>3060.4398099999999</v>
      </c>
      <c r="G2765" s="47">
        <v>72.055989999999994</v>
      </c>
      <c r="H2765" s="47">
        <v>3060.4398099999999</v>
      </c>
      <c r="I2765" s="47">
        <v>2.1369099999999999</v>
      </c>
    </row>
    <row r="2766" spans="6:9" x14ac:dyDescent="0.25">
      <c r="F2766" s="47">
        <v>3061.4040799999998</v>
      </c>
      <c r="G2766" s="47">
        <v>71.985990000000001</v>
      </c>
      <c r="H2766" s="47">
        <v>3061.4040799999998</v>
      </c>
      <c r="I2766" s="47">
        <v>2.1115599999999999</v>
      </c>
    </row>
    <row r="2767" spans="6:9" x14ac:dyDescent="0.25">
      <c r="F2767" s="47">
        <v>3062.3683599999999</v>
      </c>
      <c r="G2767" s="47">
        <v>71.875529999999998</v>
      </c>
      <c r="H2767" s="47">
        <v>3062.3683599999999</v>
      </c>
      <c r="I2767" s="47">
        <v>2.1721300000000001</v>
      </c>
    </row>
    <row r="2768" spans="6:9" x14ac:dyDescent="0.25">
      <c r="F2768" s="47">
        <v>3063.3326400000001</v>
      </c>
      <c r="G2768" s="47">
        <v>71.758700000000005</v>
      </c>
      <c r="H2768" s="47">
        <v>3063.3326400000001</v>
      </c>
      <c r="I2768" s="47">
        <v>2.2870300000000001</v>
      </c>
    </row>
    <row r="2769" spans="6:9" x14ac:dyDescent="0.25">
      <c r="F2769" s="47">
        <v>3064.29691</v>
      </c>
      <c r="G2769" s="47">
        <v>71.646159999999995</v>
      </c>
      <c r="H2769" s="47">
        <v>3064.29691</v>
      </c>
      <c r="I2769" s="47">
        <v>2.4016999999999999</v>
      </c>
    </row>
    <row r="2770" spans="6:9" x14ac:dyDescent="0.25">
      <c r="F2770" s="47">
        <v>3065.2611900000002</v>
      </c>
      <c r="G2770" s="47">
        <v>71.524699999999996</v>
      </c>
      <c r="H2770" s="47">
        <v>3065.2611900000002</v>
      </c>
      <c r="I2770" s="47">
        <v>2.4574099999999999</v>
      </c>
    </row>
    <row r="2771" spans="6:9" x14ac:dyDescent="0.25">
      <c r="F2771" s="47">
        <v>3066.2254699999999</v>
      </c>
      <c r="G2771" s="47">
        <v>71.370649999999998</v>
      </c>
      <c r="H2771" s="47">
        <v>3066.2254699999999</v>
      </c>
      <c r="I2771" s="47">
        <v>2.4117000000000002</v>
      </c>
    </row>
    <row r="2772" spans="6:9" x14ac:dyDescent="0.25">
      <c r="F2772" s="47">
        <v>3067.1897399999998</v>
      </c>
      <c r="G2772" s="47">
        <v>71.168580000000006</v>
      </c>
      <c r="H2772" s="47">
        <v>3067.1897399999998</v>
      </c>
      <c r="I2772" s="47">
        <v>2.2526099999999998</v>
      </c>
    </row>
    <row r="2773" spans="6:9" x14ac:dyDescent="0.25">
      <c r="F2773" s="47">
        <v>3068.1540199999999</v>
      </c>
      <c r="G2773" s="47">
        <v>70.924009999999996</v>
      </c>
      <c r="H2773" s="47">
        <v>3068.1540199999999</v>
      </c>
      <c r="I2773" s="47">
        <v>2.0001199999999999</v>
      </c>
    </row>
    <row r="2774" spans="6:9" x14ac:dyDescent="0.25">
      <c r="F2774" s="47">
        <v>3069.1183000000001</v>
      </c>
      <c r="G2774" s="47">
        <v>70.661519999999996</v>
      </c>
      <c r="H2774" s="47">
        <v>3069.1183000000001</v>
      </c>
      <c r="I2774" s="47">
        <v>1.6939200000000001</v>
      </c>
    </row>
    <row r="2775" spans="6:9" x14ac:dyDescent="0.25">
      <c r="F2775" s="47">
        <v>3070.08257</v>
      </c>
      <c r="G2775" s="47">
        <v>70.410110000000003</v>
      </c>
      <c r="H2775" s="47">
        <v>3070.08257</v>
      </c>
      <c r="I2775" s="47">
        <v>1.3750599999999999</v>
      </c>
    </row>
    <row r="2776" spans="6:9" x14ac:dyDescent="0.25">
      <c r="F2776" s="47">
        <v>3071.0468500000002</v>
      </c>
      <c r="G2776" s="47">
        <v>70.187070000000006</v>
      </c>
      <c r="H2776" s="47">
        <v>3071.0468500000002</v>
      </c>
      <c r="I2776" s="47">
        <v>1.073</v>
      </c>
    </row>
    <row r="2777" spans="6:9" x14ac:dyDescent="0.25">
      <c r="F2777" s="47">
        <v>3072.0111299999999</v>
      </c>
      <c r="G2777" s="47">
        <v>69.993539999999996</v>
      </c>
      <c r="H2777" s="47">
        <v>3072.0111299999999</v>
      </c>
      <c r="I2777" s="47">
        <v>0.80520000000000003</v>
      </c>
    </row>
    <row r="2778" spans="6:9" x14ac:dyDescent="0.25">
      <c r="F2778" s="47">
        <v>3072.97541</v>
      </c>
      <c r="G2778" s="47">
        <v>69.824290000000005</v>
      </c>
      <c r="H2778" s="47">
        <v>3072.97541</v>
      </c>
      <c r="I2778" s="47">
        <v>0.58572999999999997</v>
      </c>
    </row>
    <row r="2779" spans="6:9" x14ac:dyDescent="0.25">
      <c r="F2779" s="47">
        <v>3073.93968</v>
      </c>
      <c r="G2779" s="47">
        <v>69.681420000000003</v>
      </c>
      <c r="H2779" s="47">
        <v>3073.93968</v>
      </c>
      <c r="I2779" s="47">
        <v>0.43164000000000002</v>
      </c>
    </row>
    <row r="2780" spans="6:9" x14ac:dyDescent="0.25">
      <c r="F2780" s="47">
        <v>3074.9039600000001</v>
      </c>
      <c r="G2780" s="47">
        <v>69.578440000000001</v>
      </c>
      <c r="H2780" s="47">
        <v>3074.9039600000001</v>
      </c>
      <c r="I2780" s="47">
        <v>0.35788999999999999</v>
      </c>
    </row>
    <row r="2781" spans="6:9" x14ac:dyDescent="0.25">
      <c r="F2781" s="47">
        <v>3075.86823</v>
      </c>
      <c r="G2781" s="47">
        <v>69.531300000000002</v>
      </c>
      <c r="H2781" s="47">
        <v>3075.86823</v>
      </c>
      <c r="I2781" s="47">
        <v>0.36264999999999997</v>
      </c>
    </row>
    <row r="2782" spans="6:9" x14ac:dyDescent="0.25">
      <c r="F2782" s="47">
        <v>3076.8325100000002</v>
      </c>
      <c r="G2782" s="47">
        <v>69.54392</v>
      </c>
      <c r="H2782" s="47">
        <v>3076.8325100000002</v>
      </c>
      <c r="I2782" s="47">
        <v>0.41463</v>
      </c>
    </row>
    <row r="2783" spans="6:9" x14ac:dyDescent="0.25">
      <c r="F2783" s="47">
        <v>3077.7967899999999</v>
      </c>
      <c r="G2783" s="47">
        <v>69.600070000000002</v>
      </c>
      <c r="H2783" s="47">
        <v>3077.7967899999999</v>
      </c>
      <c r="I2783" s="47">
        <v>0.45480999999999999</v>
      </c>
    </row>
    <row r="2784" spans="6:9" x14ac:dyDescent="0.25">
      <c r="F2784" s="47">
        <v>3078.76107</v>
      </c>
      <c r="G2784" s="47">
        <v>69.668660000000003</v>
      </c>
      <c r="H2784" s="47">
        <v>3078.76107</v>
      </c>
      <c r="I2784" s="47">
        <v>0.41665000000000002</v>
      </c>
    </row>
    <row r="2785" spans="6:9" x14ac:dyDescent="0.25">
      <c r="F2785" s="47">
        <v>3079.72534</v>
      </c>
      <c r="G2785" s="47">
        <v>69.719800000000006</v>
      </c>
      <c r="H2785" s="47">
        <v>3079.72534</v>
      </c>
      <c r="I2785" s="47">
        <v>0.25811000000000001</v>
      </c>
    </row>
    <row r="2786" spans="6:9" x14ac:dyDescent="0.25">
      <c r="F2786" s="47">
        <v>3080.6896200000001</v>
      </c>
      <c r="G2786" s="47">
        <v>69.741219999999998</v>
      </c>
      <c r="H2786" s="47">
        <v>3080.6896200000001</v>
      </c>
      <c r="I2786" s="47">
        <v>-1.0030000000000001E-2</v>
      </c>
    </row>
    <row r="2787" spans="6:9" x14ac:dyDescent="0.25">
      <c r="F2787" s="47">
        <v>3081.6538999999998</v>
      </c>
      <c r="G2787" s="47">
        <v>69.743920000000003</v>
      </c>
      <c r="H2787" s="47">
        <v>3081.6538999999998</v>
      </c>
      <c r="I2787" s="47">
        <v>-0.31603999999999999</v>
      </c>
    </row>
    <row r="2788" spans="6:9" x14ac:dyDescent="0.25">
      <c r="F2788" s="47">
        <v>3082.6181700000002</v>
      </c>
      <c r="G2788" s="47">
        <v>69.753780000000006</v>
      </c>
      <c r="H2788" s="47">
        <v>3082.6181700000002</v>
      </c>
      <c r="I2788" s="47">
        <v>-0.54786000000000001</v>
      </c>
    </row>
    <row r="2789" spans="6:9" x14ac:dyDescent="0.25">
      <c r="F2789" s="47">
        <v>3083.5824499999999</v>
      </c>
      <c r="G2789" s="47">
        <v>69.795879999999997</v>
      </c>
      <c r="H2789" s="47">
        <v>3083.5824499999999</v>
      </c>
      <c r="I2789" s="47">
        <v>-0.59592999999999996</v>
      </c>
    </row>
    <row r="2790" spans="6:9" x14ac:dyDescent="0.25">
      <c r="F2790" s="47">
        <v>3084.54673</v>
      </c>
      <c r="G2790" s="47">
        <v>69.882400000000004</v>
      </c>
      <c r="H2790" s="47">
        <v>3084.54673</v>
      </c>
      <c r="I2790" s="47">
        <v>-0.39928999999999998</v>
      </c>
    </row>
    <row r="2791" spans="6:9" x14ac:dyDescent="0.25">
      <c r="F2791" s="47">
        <v>3085.511</v>
      </c>
      <c r="G2791" s="47">
        <v>70.010530000000003</v>
      </c>
      <c r="H2791" s="47">
        <v>3085.511</v>
      </c>
      <c r="I2791" s="47">
        <v>2.664E-2</v>
      </c>
    </row>
    <row r="2792" spans="6:9" x14ac:dyDescent="0.25">
      <c r="F2792" s="47">
        <v>3086.4752800000001</v>
      </c>
      <c r="G2792" s="47">
        <v>70.168970000000002</v>
      </c>
      <c r="H2792" s="47">
        <v>3086.4752800000001</v>
      </c>
      <c r="I2792" s="47">
        <v>0.59387000000000001</v>
      </c>
    </row>
    <row r="2793" spans="6:9" x14ac:dyDescent="0.25">
      <c r="F2793" s="47">
        <v>3087.4395599999998</v>
      </c>
      <c r="G2793" s="47">
        <v>70.345489999999998</v>
      </c>
      <c r="H2793" s="47">
        <v>3087.4395599999998</v>
      </c>
      <c r="I2793" s="47">
        <v>1.1754199999999999</v>
      </c>
    </row>
    <row r="2794" spans="6:9" x14ac:dyDescent="0.25">
      <c r="F2794" s="47">
        <v>3088.4038300000002</v>
      </c>
      <c r="G2794" s="47">
        <v>70.528829999999999</v>
      </c>
      <c r="H2794" s="47">
        <v>3088.4038300000002</v>
      </c>
      <c r="I2794" s="47">
        <v>1.65211</v>
      </c>
    </row>
    <row r="2795" spans="6:9" x14ac:dyDescent="0.25">
      <c r="F2795" s="47">
        <v>3089.3681099999999</v>
      </c>
      <c r="G2795" s="47">
        <v>70.704099999999997</v>
      </c>
      <c r="H2795" s="47">
        <v>3089.3681099999999</v>
      </c>
      <c r="I2795" s="47">
        <v>1.9495499999999999</v>
      </c>
    </row>
    <row r="2796" spans="6:9" x14ac:dyDescent="0.25">
      <c r="F2796" s="47">
        <v>3090.33239</v>
      </c>
      <c r="G2796" s="47">
        <v>70.847499999999997</v>
      </c>
      <c r="H2796" s="47">
        <v>3090.33239</v>
      </c>
      <c r="I2796" s="47">
        <v>2.0504899999999999</v>
      </c>
    </row>
    <row r="2797" spans="6:9" x14ac:dyDescent="0.25">
      <c r="F2797" s="47">
        <v>3091.29666</v>
      </c>
      <c r="G2797" s="47">
        <v>70.928070000000005</v>
      </c>
      <c r="H2797" s="47">
        <v>3091.29666</v>
      </c>
      <c r="I2797" s="47">
        <v>1.9839199999999999</v>
      </c>
    </row>
    <row r="2798" spans="6:9" x14ac:dyDescent="0.25">
      <c r="F2798" s="47">
        <v>3092.2609400000001</v>
      </c>
      <c r="G2798" s="47">
        <v>70.918980000000005</v>
      </c>
      <c r="H2798" s="47">
        <v>3092.2609400000001</v>
      </c>
      <c r="I2798" s="47">
        <v>1.80507</v>
      </c>
    </row>
    <row r="2799" spans="6:9" x14ac:dyDescent="0.25">
      <c r="F2799" s="47">
        <v>3093.2252199999998</v>
      </c>
      <c r="G2799" s="47">
        <v>70.812749999999994</v>
      </c>
      <c r="H2799" s="47">
        <v>3093.2252199999998</v>
      </c>
      <c r="I2799" s="47">
        <v>1.5790500000000001</v>
      </c>
    </row>
    <row r="2800" spans="6:9" x14ac:dyDescent="0.25">
      <c r="F2800" s="47">
        <v>3094.1895</v>
      </c>
      <c r="G2800" s="47">
        <v>70.629949999999994</v>
      </c>
      <c r="H2800" s="47">
        <v>3094.1895</v>
      </c>
      <c r="I2800" s="47">
        <v>1.3710100000000001</v>
      </c>
    </row>
    <row r="2801" spans="6:9" x14ac:dyDescent="0.25">
      <c r="F2801" s="47">
        <v>3095.1537699999999</v>
      </c>
      <c r="G2801" s="47">
        <v>70.415080000000003</v>
      </c>
      <c r="H2801" s="47">
        <v>3095.1537699999999</v>
      </c>
      <c r="I2801" s="47">
        <v>1.2376</v>
      </c>
    </row>
    <row r="2802" spans="6:9" x14ac:dyDescent="0.25">
      <c r="F2802" s="47">
        <v>3096.11805</v>
      </c>
      <c r="G2802" s="47">
        <v>70.221620000000001</v>
      </c>
      <c r="H2802" s="47">
        <v>3096.11805</v>
      </c>
      <c r="I2802" s="47">
        <v>1.21594</v>
      </c>
    </row>
    <row r="2803" spans="6:9" x14ac:dyDescent="0.25">
      <c r="F2803" s="47">
        <v>3097.0823300000002</v>
      </c>
      <c r="G2803" s="47">
        <v>70.094819999999999</v>
      </c>
      <c r="H2803" s="47">
        <v>3097.0823300000002</v>
      </c>
      <c r="I2803" s="47">
        <v>1.31243</v>
      </c>
    </row>
    <row r="2804" spans="6:9" x14ac:dyDescent="0.25">
      <c r="F2804" s="47">
        <v>3098.0466000000001</v>
      </c>
      <c r="G2804" s="47">
        <v>70.060119999999998</v>
      </c>
      <c r="H2804" s="47">
        <v>3098.0466000000001</v>
      </c>
      <c r="I2804" s="47">
        <v>1.49739</v>
      </c>
    </row>
    <row r="2805" spans="6:9" x14ac:dyDescent="0.25">
      <c r="F2805" s="47">
        <v>3099.0108799999998</v>
      </c>
      <c r="G2805" s="47">
        <v>70.119609999999994</v>
      </c>
      <c r="H2805" s="47">
        <v>3099.0108799999998</v>
      </c>
      <c r="I2805" s="47">
        <v>1.7104900000000001</v>
      </c>
    </row>
    <row r="2806" spans="6:9" x14ac:dyDescent="0.25">
      <c r="F2806" s="47">
        <v>3099.97516</v>
      </c>
      <c r="G2806" s="47">
        <v>70.255300000000005</v>
      </c>
      <c r="H2806" s="47">
        <v>3099.97516</v>
      </c>
      <c r="I2806" s="47">
        <v>1.8780600000000001</v>
      </c>
    </row>
    <row r="2807" spans="6:9" x14ac:dyDescent="0.25">
      <c r="F2807" s="47">
        <v>3100.9394299999999</v>
      </c>
      <c r="G2807" s="47">
        <v>70.436750000000004</v>
      </c>
      <c r="H2807" s="47">
        <v>3100.9394299999999</v>
      </c>
      <c r="I2807" s="47">
        <v>1.93798</v>
      </c>
    </row>
    <row r="2808" spans="6:9" x14ac:dyDescent="0.25">
      <c r="F2808" s="47">
        <v>3101.90371</v>
      </c>
      <c r="G2808" s="47">
        <v>70.630809999999997</v>
      </c>
      <c r="H2808" s="47">
        <v>3101.90371</v>
      </c>
      <c r="I2808" s="47">
        <v>1.86269</v>
      </c>
    </row>
    <row r="2809" spans="6:9" x14ac:dyDescent="0.25">
      <c r="F2809" s="47">
        <v>3102.8679900000002</v>
      </c>
      <c r="G2809" s="47">
        <v>70.810789999999997</v>
      </c>
      <c r="H2809" s="47">
        <v>3102.8679900000002</v>
      </c>
      <c r="I2809" s="47">
        <v>1.66875</v>
      </c>
    </row>
    <row r="2810" spans="6:9" x14ac:dyDescent="0.25">
      <c r="F2810" s="47">
        <v>3103.8322600000001</v>
      </c>
      <c r="G2810" s="47">
        <v>70.962180000000004</v>
      </c>
      <c r="H2810" s="47">
        <v>3103.8322600000001</v>
      </c>
      <c r="I2810" s="47">
        <v>1.4069100000000001</v>
      </c>
    </row>
    <row r="2811" spans="6:9" x14ac:dyDescent="0.25">
      <c r="F2811" s="47">
        <v>3104.7965399999998</v>
      </c>
      <c r="G2811" s="47">
        <v>71.083039999999997</v>
      </c>
      <c r="H2811" s="47">
        <v>3104.7965399999998</v>
      </c>
      <c r="I2811" s="47">
        <v>1.1377600000000001</v>
      </c>
    </row>
    <row r="2812" spans="6:9" x14ac:dyDescent="0.25">
      <c r="F2812" s="47">
        <v>3105.76082</v>
      </c>
      <c r="G2812" s="47">
        <v>71.179329999999993</v>
      </c>
      <c r="H2812" s="47">
        <v>3105.76082</v>
      </c>
      <c r="I2812" s="47">
        <v>0.90619000000000005</v>
      </c>
    </row>
    <row r="2813" spans="6:9" x14ac:dyDescent="0.25">
      <c r="F2813" s="47">
        <v>3106.7250899999999</v>
      </c>
      <c r="G2813" s="47">
        <v>71.257009999999994</v>
      </c>
      <c r="H2813" s="47">
        <v>3106.7250899999999</v>
      </c>
      <c r="I2813" s="47">
        <v>0.72794999999999999</v>
      </c>
    </row>
    <row r="2814" spans="6:9" x14ac:dyDescent="0.25">
      <c r="F2814" s="47">
        <v>3107.6893700000001</v>
      </c>
      <c r="G2814" s="47">
        <v>71.315259999999995</v>
      </c>
      <c r="H2814" s="47">
        <v>3107.6893700000001</v>
      </c>
      <c r="I2814" s="47">
        <v>0.59387000000000001</v>
      </c>
    </row>
    <row r="2815" spans="6:9" x14ac:dyDescent="0.25">
      <c r="F2815" s="47">
        <v>3108.6536500000002</v>
      </c>
      <c r="G2815" s="47">
        <v>71.344790000000003</v>
      </c>
      <c r="H2815" s="47">
        <v>3108.6536500000002</v>
      </c>
      <c r="I2815" s="47">
        <v>0.48652000000000001</v>
      </c>
    </row>
    <row r="2816" spans="6:9" x14ac:dyDescent="0.25">
      <c r="F2816" s="47">
        <v>3109.6179299999999</v>
      </c>
      <c r="G2816" s="47">
        <v>71.332909999999998</v>
      </c>
      <c r="H2816" s="47">
        <v>3109.6179299999999</v>
      </c>
      <c r="I2816" s="47">
        <v>0.39777000000000001</v>
      </c>
    </row>
    <row r="2817" spans="6:9" x14ac:dyDescent="0.25">
      <c r="F2817" s="47">
        <v>3110.5821999999998</v>
      </c>
      <c r="G2817" s="47">
        <v>71.272019999999998</v>
      </c>
      <c r="H2817" s="47">
        <v>3110.5821999999998</v>
      </c>
      <c r="I2817" s="47">
        <v>0.33624999999999999</v>
      </c>
    </row>
    <row r="2818" spans="6:9" x14ac:dyDescent="0.25">
      <c r="F2818" s="47">
        <v>3111.54648</v>
      </c>
      <c r="G2818" s="47">
        <v>71.165750000000003</v>
      </c>
      <c r="H2818" s="47">
        <v>3111.54648</v>
      </c>
      <c r="I2818" s="47">
        <v>0.32129999999999997</v>
      </c>
    </row>
    <row r="2819" spans="6:9" x14ac:dyDescent="0.25">
      <c r="F2819" s="47">
        <v>3112.5107499999999</v>
      </c>
      <c r="G2819" s="47">
        <v>71.029439999999994</v>
      </c>
      <c r="H2819" s="47">
        <v>3112.5107499999999</v>
      </c>
      <c r="I2819" s="47">
        <v>0.36903999999999998</v>
      </c>
    </row>
    <row r="2820" spans="6:9" x14ac:dyDescent="0.25">
      <c r="F2820" s="47">
        <v>3113.4750300000001</v>
      </c>
      <c r="G2820" s="47">
        <v>70.886939999999996</v>
      </c>
      <c r="H2820" s="47">
        <v>3113.4750300000001</v>
      </c>
      <c r="I2820" s="47">
        <v>0.48037999999999997</v>
      </c>
    </row>
    <row r="2821" spans="6:9" x14ac:dyDescent="0.25">
      <c r="F2821" s="47">
        <v>3114.4393100000002</v>
      </c>
      <c r="G2821" s="47">
        <v>70.766549999999995</v>
      </c>
      <c r="H2821" s="47">
        <v>3114.4393100000002</v>
      </c>
      <c r="I2821" s="47">
        <v>0.63783000000000001</v>
      </c>
    </row>
    <row r="2822" spans="6:9" x14ac:dyDescent="0.25">
      <c r="F2822" s="47">
        <v>3115.4035899999999</v>
      </c>
      <c r="G2822" s="47">
        <v>70.696820000000002</v>
      </c>
      <c r="H2822" s="47">
        <v>3115.4035899999999</v>
      </c>
      <c r="I2822" s="47">
        <v>0.81211</v>
      </c>
    </row>
    <row r="2823" spans="6:9" x14ac:dyDescent="0.25">
      <c r="F2823" s="47">
        <v>3116.3678599999998</v>
      </c>
      <c r="G2823" s="47">
        <v>70.700900000000004</v>
      </c>
      <c r="H2823" s="47">
        <v>3116.3678599999998</v>
      </c>
      <c r="I2823" s="47">
        <v>0.97406000000000004</v>
      </c>
    </row>
    <row r="2824" spans="6:9" x14ac:dyDescent="0.25">
      <c r="F2824" s="47">
        <v>3117.33214</v>
      </c>
      <c r="G2824" s="47">
        <v>70.790170000000003</v>
      </c>
      <c r="H2824" s="47">
        <v>3117.33214</v>
      </c>
      <c r="I2824" s="47">
        <v>1.1057900000000001</v>
      </c>
    </row>
    <row r="2825" spans="6:9" x14ac:dyDescent="0.25">
      <c r="F2825" s="47">
        <v>3118.2964200000001</v>
      </c>
      <c r="G2825" s="47">
        <v>70.960130000000007</v>
      </c>
      <c r="H2825" s="47">
        <v>3118.2964200000001</v>
      </c>
      <c r="I2825" s="47">
        <v>1.2062200000000001</v>
      </c>
    </row>
    <row r="2826" spans="6:9" x14ac:dyDescent="0.25">
      <c r="F2826" s="47">
        <v>3119.2606900000001</v>
      </c>
      <c r="G2826" s="47">
        <v>71.190700000000007</v>
      </c>
      <c r="H2826" s="47">
        <v>3119.2606900000001</v>
      </c>
      <c r="I2826" s="47">
        <v>1.28857</v>
      </c>
    </row>
    <row r="2827" spans="6:9" x14ac:dyDescent="0.25">
      <c r="F2827" s="47">
        <v>3120.2249700000002</v>
      </c>
      <c r="G2827" s="47">
        <v>71.451030000000003</v>
      </c>
      <c r="H2827" s="47">
        <v>3120.2249700000002</v>
      </c>
      <c r="I2827" s="47">
        <v>1.3709800000000001</v>
      </c>
    </row>
    <row r="2828" spans="6:9" x14ac:dyDescent="0.25">
      <c r="F2828" s="47">
        <v>3121.1892499999999</v>
      </c>
      <c r="G2828" s="47">
        <v>71.706670000000003</v>
      </c>
      <c r="H2828" s="47">
        <v>3121.1892499999999</v>
      </c>
      <c r="I2828" s="47">
        <v>1.4640500000000001</v>
      </c>
    </row>
    <row r="2829" spans="6:9" x14ac:dyDescent="0.25">
      <c r="F2829" s="47">
        <v>3122.1535199999998</v>
      </c>
      <c r="G2829" s="47">
        <v>71.92662</v>
      </c>
      <c r="H2829" s="47">
        <v>3122.1535199999998</v>
      </c>
      <c r="I2829" s="47">
        <v>1.5611900000000001</v>
      </c>
    </row>
    <row r="2830" spans="6:9" x14ac:dyDescent="0.25">
      <c r="F2830" s="47">
        <v>3123.1178</v>
      </c>
      <c r="G2830" s="47">
        <v>72.087879999999998</v>
      </c>
      <c r="H2830" s="47">
        <v>3123.1178</v>
      </c>
      <c r="I2830" s="47">
        <v>1.63632</v>
      </c>
    </row>
    <row r="2831" spans="6:9" x14ac:dyDescent="0.25">
      <c r="F2831" s="47">
        <v>3124.0820800000001</v>
      </c>
      <c r="G2831" s="47">
        <v>72.176630000000003</v>
      </c>
      <c r="H2831" s="47">
        <v>3124.0820800000001</v>
      </c>
      <c r="I2831" s="47">
        <v>1.6513899999999999</v>
      </c>
    </row>
    <row r="2832" spans="6:9" x14ac:dyDescent="0.25">
      <c r="F2832" s="47">
        <v>3125.0463500000001</v>
      </c>
      <c r="G2832" s="47">
        <v>72.187749999999994</v>
      </c>
      <c r="H2832" s="47">
        <v>3125.0463500000001</v>
      </c>
      <c r="I2832" s="47">
        <v>1.57172</v>
      </c>
    </row>
    <row r="2833" spans="6:9" x14ac:dyDescent="0.25">
      <c r="F2833" s="47">
        <v>3126.0106300000002</v>
      </c>
      <c r="G2833" s="47">
        <v>72.124750000000006</v>
      </c>
      <c r="H2833" s="47">
        <v>3126.0106300000002</v>
      </c>
      <c r="I2833" s="47">
        <v>1.3838200000000001</v>
      </c>
    </row>
    <row r="2834" spans="6:9" x14ac:dyDescent="0.25">
      <c r="F2834" s="47">
        <v>3126.9749099999999</v>
      </c>
      <c r="G2834" s="47">
        <v>72.000330000000005</v>
      </c>
      <c r="H2834" s="47">
        <v>3126.9749099999999</v>
      </c>
      <c r="I2834" s="47">
        <v>1.1076999999999999</v>
      </c>
    </row>
    <row r="2835" spans="6:9" x14ac:dyDescent="0.25">
      <c r="F2835" s="47">
        <v>3127.9391900000001</v>
      </c>
      <c r="G2835" s="47">
        <v>71.834879999999998</v>
      </c>
      <c r="H2835" s="47">
        <v>3127.9391900000001</v>
      </c>
      <c r="I2835" s="47">
        <v>0.79686000000000001</v>
      </c>
    </row>
    <row r="2836" spans="6:9" x14ac:dyDescent="0.25">
      <c r="F2836" s="47">
        <v>3128.90346</v>
      </c>
      <c r="G2836" s="47">
        <v>71.650440000000003</v>
      </c>
      <c r="H2836" s="47">
        <v>3128.90346</v>
      </c>
      <c r="I2836" s="47">
        <v>0.52407999999999999</v>
      </c>
    </row>
    <row r="2837" spans="6:9" x14ac:dyDescent="0.25">
      <c r="F2837" s="47">
        <v>3129.8677400000001</v>
      </c>
      <c r="G2837" s="47">
        <v>71.462190000000007</v>
      </c>
      <c r="H2837" s="47">
        <v>3129.8677400000001</v>
      </c>
      <c r="I2837" s="47">
        <v>0.35865999999999998</v>
      </c>
    </row>
    <row r="2838" spans="6:9" x14ac:dyDescent="0.25">
      <c r="F2838" s="47">
        <v>3130.8320199999998</v>
      </c>
      <c r="G2838" s="47">
        <v>71.273020000000002</v>
      </c>
      <c r="H2838" s="47">
        <v>3130.8320199999998</v>
      </c>
      <c r="I2838" s="47">
        <v>0.34440999999999999</v>
      </c>
    </row>
    <row r="2839" spans="6:9" x14ac:dyDescent="0.25">
      <c r="F2839" s="47">
        <v>3131.7962900000002</v>
      </c>
      <c r="G2839" s="47">
        <v>71.076179999999994</v>
      </c>
      <c r="H2839" s="47">
        <v>3131.7962900000002</v>
      </c>
      <c r="I2839" s="47">
        <v>0.48757</v>
      </c>
    </row>
    <row r="2840" spans="6:9" x14ac:dyDescent="0.25">
      <c r="F2840" s="47">
        <v>3132.7605699999999</v>
      </c>
      <c r="G2840" s="47">
        <v>70.865250000000003</v>
      </c>
      <c r="H2840" s="47">
        <v>3132.7605699999999</v>
      </c>
      <c r="I2840" s="47">
        <v>0.75817999999999997</v>
      </c>
    </row>
    <row r="2841" spans="6:9" x14ac:dyDescent="0.25">
      <c r="F2841" s="47">
        <v>3133.7248500000001</v>
      </c>
      <c r="G2841" s="47">
        <v>70.645340000000004</v>
      </c>
      <c r="H2841" s="47">
        <v>3133.7248500000001</v>
      </c>
      <c r="I2841" s="47">
        <v>1.10219</v>
      </c>
    </row>
    <row r="2842" spans="6:9" x14ac:dyDescent="0.25">
      <c r="F2842" s="47">
        <v>3134.68912</v>
      </c>
      <c r="G2842" s="47">
        <v>70.436959999999999</v>
      </c>
      <c r="H2842" s="47">
        <v>3134.68912</v>
      </c>
      <c r="I2842" s="47">
        <v>1.4573799999999999</v>
      </c>
    </row>
    <row r="2843" spans="6:9" x14ac:dyDescent="0.25">
      <c r="F2843" s="47">
        <v>3135.6534000000001</v>
      </c>
      <c r="G2843" s="47">
        <v>70.269189999999995</v>
      </c>
      <c r="H2843" s="47">
        <v>3135.6534000000001</v>
      </c>
      <c r="I2843" s="47">
        <v>1.76661</v>
      </c>
    </row>
    <row r="2844" spans="6:9" x14ac:dyDescent="0.25">
      <c r="F2844" s="47">
        <v>3136.6176799999998</v>
      </c>
      <c r="G2844" s="47">
        <v>70.166079999999994</v>
      </c>
      <c r="H2844" s="47">
        <v>3136.6176799999998</v>
      </c>
      <c r="I2844" s="47">
        <v>1.9861500000000001</v>
      </c>
    </row>
    <row r="2845" spans="6:9" x14ac:dyDescent="0.25">
      <c r="F2845" s="47">
        <v>3137.5819499999998</v>
      </c>
      <c r="G2845" s="47">
        <v>70.135099999999994</v>
      </c>
      <c r="H2845" s="47">
        <v>3137.5819499999998</v>
      </c>
      <c r="I2845" s="47">
        <v>2.0904799999999999</v>
      </c>
    </row>
    <row r="2846" spans="6:9" x14ac:dyDescent="0.25">
      <c r="F2846" s="47">
        <v>3138.5462299999999</v>
      </c>
      <c r="G2846" s="47">
        <v>70.165229999999994</v>
      </c>
      <c r="H2846" s="47">
        <v>3138.5462299999999</v>
      </c>
      <c r="I2846" s="47">
        <v>2.0756100000000002</v>
      </c>
    </row>
    <row r="2847" spans="6:9" x14ac:dyDescent="0.25">
      <c r="F2847" s="47">
        <v>3139.5105100000001</v>
      </c>
      <c r="G2847" s="47">
        <v>70.235479999999995</v>
      </c>
      <c r="H2847" s="47">
        <v>3139.5105100000001</v>
      </c>
      <c r="I2847" s="47">
        <v>1.9605699999999999</v>
      </c>
    </row>
    <row r="2848" spans="6:9" x14ac:dyDescent="0.25">
      <c r="F2848" s="47">
        <v>3140.47478</v>
      </c>
      <c r="G2848" s="47">
        <v>70.328180000000003</v>
      </c>
      <c r="H2848" s="47">
        <v>3140.47478</v>
      </c>
      <c r="I2848" s="47">
        <v>1.78484</v>
      </c>
    </row>
    <row r="2849" spans="6:9" x14ac:dyDescent="0.25">
      <c r="F2849" s="47">
        <v>3141.4390600000002</v>
      </c>
      <c r="G2849" s="47">
        <v>70.437839999999994</v>
      </c>
      <c r="H2849" s="47">
        <v>3141.4390600000002</v>
      </c>
      <c r="I2849" s="47">
        <v>1.5992299999999999</v>
      </c>
    </row>
    <row r="2850" spans="6:9" x14ac:dyDescent="0.25">
      <c r="F2850" s="47">
        <v>3142.4033399999998</v>
      </c>
      <c r="G2850" s="47">
        <v>70.569310000000002</v>
      </c>
      <c r="H2850" s="47">
        <v>3142.4033399999998</v>
      </c>
      <c r="I2850" s="47">
        <v>1.4514800000000001</v>
      </c>
    </row>
    <row r="2851" spans="6:9" x14ac:dyDescent="0.25">
      <c r="F2851" s="47">
        <v>3143.3676099999998</v>
      </c>
      <c r="G2851" s="47">
        <v>70.726050000000001</v>
      </c>
      <c r="H2851" s="47">
        <v>3143.3676099999998</v>
      </c>
      <c r="I2851" s="47">
        <v>1.3712</v>
      </c>
    </row>
    <row r="2852" spans="6:9" x14ac:dyDescent="0.25">
      <c r="F2852" s="47">
        <v>3144.3318899999999</v>
      </c>
      <c r="G2852" s="47">
        <v>70.896590000000003</v>
      </c>
      <c r="H2852" s="47">
        <v>3144.3318899999999</v>
      </c>
      <c r="I2852" s="47">
        <v>1.3609800000000001</v>
      </c>
    </row>
    <row r="2853" spans="6:9" x14ac:dyDescent="0.25">
      <c r="F2853" s="47">
        <v>3145.2961700000001</v>
      </c>
      <c r="G2853" s="47">
        <v>71.049139999999994</v>
      </c>
      <c r="H2853" s="47">
        <v>3145.2961700000001</v>
      </c>
      <c r="I2853" s="47">
        <v>1.39747</v>
      </c>
    </row>
    <row r="2854" spans="6:9" x14ac:dyDescent="0.25">
      <c r="F2854" s="47">
        <v>3146.26044</v>
      </c>
      <c r="G2854" s="47">
        <v>71.140259999999998</v>
      </c>
      <c r="H2854" s="47">
        <v>3146.26044</v>
      </c>
      <c r="I2854" s="47">
        <v>1.4419200000000001</v>
      </c>
    </row>
    <row r="2855" spans="6:9" x14ac:dyDescent="0.25">
      <c r="F2855" s="47">
        <v>3147.2247200000002</v>
      </c>
      <c r="G2855" s="47">
        <v>71.134609999999995</v>
      </c>
      <c r="H2855" s="47">
        <v>3147.2247200000002</v>
      </c>
      <c r="I2855" s="47">
        <v>1.4554</v>
      </c>
    </row>
    <row r="2856" spans="6:9" x14ac:dyDescent="0.25">
      <c r="F2856" s="47">
        <v>3148.1889999999999</v>
      </c>
      <c r="G2856" s="47">
        <v>71.025059999999996</v>
      </c>
      <c r="H2856" s="47">
        <v>3148.1889999999999</v>
      </c>
      <c r="I2856" s="47">
        <v>1.41307</v>
      </c>
    </row>
    <row r="2857" spans="6:9" x14ac:dyDescent="0.25">
      <c r="F2857" s="47">
        <v>3149.15328</v>
      </c>
      <c r="G2857" s="47">
        <v>70.841189999999997</v>
      </c>
      <c r="H2857" s="47">
        <v>3149.15328</v>
      </c>
      <c r="I2857" s="47">
        <v>1.3122</v>
      </c>
    </row>
    <row r="2858" spans="6:9" x14ac:dyDescent="0.25">
      <c r="F2858" s="47">
        <v>3150.1175499999999</v>
      </c>
      <c r="G2858" s="47">
        <v>70.639650000000003</v>
      </c>
      <c r="H2858" s="47">
        <v>3150.1175499999999</v>
      </c>
      <c r="I2858" s="47">
        <v>1.17092</v>
      </c>
    </row>
    <row r="2859" spans="6:9" x14ac:dyDescent="0.25">
      <c r="F2859" s="47">
        <v>3151.0818300000001</v>
      </c>
      <c r="G2859" s="47">
        <v>70.480770000000007</v>
      </c>
      <c r="H2859" s="47">
        <v>3151.0818300000001</v>
      </c>
      <c r="I2859" s="47">
        <v>1.0184800000000001</v>
      </c>
    </row>
    <row r="2860" spans="6:9" x14ac:dyDescent="0.25">
      <c r="F2860" s="47">
        <v>3152.0461100000002</v>
      </c>
      <c r="G2860" s="47">
        <v>70.403019999999998</v>
      </c>
      <c r="H2860" s="47">
        <v>3152.0461100000002</v>
      </c>
      <c r="I2860" s="47">
        <v>0.88132999999999995</v>
      </c>
    </row>
    <row r="2861" spans="6:9" x14ac:dyDescent="0.25">
      <c r="F2861" s="47">
        <v>3153.0103800000002</v>
      </c>
      <c r="G2861" s="47">
        <v>70.407719999999998</v>
      </c>
      <c r="H2861" s="47">
        <v>3153.0103800000002</v>
      </c>
      <c r="I2861" s="47">
        <v>0.77176</v>
      </c>
    </row>
    <row r="2862" spans="6:9" x14ac:dyDescent="0.25">
      <c r="F2862" s="47">
        <v>3153.9746599999999</v>
      </c>
      <c r="G2862" s="47">
        <v>70.461119999999994</v>
      </c>
      <c r="H2862" s="47">
        <v>3153.9746599999999</v>
      </c>
      <c r="I2862" s="47">
        <v>0.68420000000000003</v>
      </c>
    </row>
    <row r="2863" spans="6:9" x14ac:dyDescent="0.25">
      <c r="F2863" s="47">
        <v>3154.93894</v>
      </c>
      <c r="G2863" s="47">
        <v>70.512739999999994</v>
      </c>
      <c r="H2863" s="47">
        <v>3154.93894</v>
      </c>
      <c r="I2863" s="47">
        <v>0.60026000000000002</v>
      </c>
    </row>
    <row r="2864" spans="6:9" x14ac:dyDescent="0.25">
      <c r="F2864" s="47">
        <v>3155.9032099999999</v>
      </c>
      <c r="G2864" s="47">
        <v>70.521730000000005</v>
      </c>
      <c r="H2864" s="47">
        <v>3155.9032099999999</v>
      </c>
      <c r="I2864" s="47">
        <v>0.49956</v>
      </c>
    </row>
    <row r="2865" spans="6:9" x14ac:dyDescent="0.25">
      <c r="F2865" s="47">
        <v>3156.8674900000001</v>
      </c>
      <c r="G2865" s="47">
        <v>70.477180000000004</v>
      </c>
      <c r="H2865" s="47">
        <v>3156.8674900000001</v>
      </c>
      <c r="I2865" s="47">
        <v>0.37075000000000002</v>
      </c>
    </row>
    <row r="2866" spans="6:9" x14ac:dyDescent="0.25">
      <c r="F2866" s="47">
        <v>3157.8317699999998</v>
      </c>
      <c r="G2866" s="47">
        <v>70.401070000000004</v>
      </c>
      <c r="H2866" s="47">
        <v>3157.8317699999998</v>
      </c>
      <c r="I2866" s="47">
        <v>0.21698000000000001</v>
      </c>
    </row>
    <row r="2867" spans="6:9" x14ac:dyDescent="0.25">
      <c r="F2867" s="47">
        <v>3158.7960400000002</v>
      </c>
      <c r="G2867" s="47">
        <v>70.332390000000004</v>
      </c>
      <c r="H2867" s="47">
        <v>3158.7960400000002</v>
      </c>
      <c r="I2867" s="47">
        <v>5.3129999999999997E-2</v>
      </c>
    </row>
    <row r="2868" spans="6:9" x14ac:dyDescent="0.25">
      <c r="F2868" s="47">
        <v>3159.7603199999999</v>
      </c>
      <c r="G2868" s="47">
        <v>70.303399999999996</v>
      </c>
      <c r="H2868" s="47">
        <v>3159.7603199999999</v>
      </c>
      <c r="I2868" s="47">
        <v>-0.10265000000000001</v>
      </c>
    </row>
    <row r="2869" spans="6:9" x14ac:dyDescent="0.25">
      <c r="F2869" s="47">
        <v>3160.7246</v>
      </c>
      <c r="G2869" s="47">
        <v>70.322929999999999</v>
      </c>
      <c r="H2869" s="47">
        <v>3160.7246</v>
      </c>
      <c r="I2869" s="47">
        <v>-0.23768</v>
      </c>
    </row>
    <row r="2870" spans="6:9" x14ac:dyDescent="0.25">
      <c r="F2870" s="47">
        <v>3161.68887</v>
      </c>
      <c r="G2870" s="47">
        <v>70.376059999999995</v>
      </c>
      <c r="H2870" s="47">
        <v>3161.68887</v>
      </c>
      <c r="I2870" s="47">
        <v>-0.34900999999999999</v>
      </c>
    </row>
    <row r="2871" spans="6:9" x14ac:dyDescent="0.25">
      <c r="F2871" s="47">
        <v>3162.6531500000001</v>
      </c>
      <c r="G2871" s="47">
        <v>70.438550000000006</v>
      </c>
      <c r="H2871" s="47">
        <v>3162.6531500000001</v>
      </c>
      <c r="I2871" s="47">
        <v>-0.44185999999999998</v>
      </c>
    </row>
    <row r="2872" spans="6:9" x14ac:dyDescent="0.25">
      <c r="F2872" s="47">
        <v>3163.6174299999998</v>
      </c>
      <c r="G2872" s="47">
        <v>70.49588</v>
      </c>
      <c r="H2872" s="47">
        <v>3163.6174299999998</v>
      </c>
      <c r="I2872" s="47">
        <v>-0.52403</v>
      </c>
    </row>
    <row r="2873" spans="6:9" x14ac:dyDescent="0.25">
      <c r="F2873" s="47">
        <v>3164.5817099999999</v>
      </c>
      <c r="G2873" s="47">
        <v>70.554869999999994</v>
      </c>
      <c r="H2873" s="47">
        <v>3164.5817099999999</v>
      </c>
      <c r="I2873" s="47">
        <v>-0.59948999999999997</v>
      </c>
    </row>
    <row r="2874" spans="6:9" x14ac:dyDescent="0.25">
      <c r="F2874" s="47">
        <v>3165.5459799999999</v>
      </c>
      <c r="G2874" s="47">
        <v>70.640829999999994</v>
      </c>
      <c r="H2874" s="47">
        <v>3165.5459799999999</v>
      </c>
      <c r="I2874" s="47">
        <v>-0.66417999999999999</v>
      </c>
    </row>
    <row r="2875" spans="6:9" x14ac:dyDescent="0.25">
      <c r="F2875" s="47">
        <v>3166.51026</v>
      </c>
      <c r="G2875" s="47">
        <v>70.782129999999995</v>
      </c>
      <c r="H2875" s="47">
        <v>3166.51026</v>
      </c>
      <c r="I2875" s="47">
        <v>-0.70611000000000002</v>
      </c>
    </row>
    <row r="2876" spans="6:9" x14ac:dyDescent="0.25">
      <c r="F2876" s="47">
        <v>3167.47453</v>
      </c>
      <c r="G2876" s="47">
        <v>70.991219999999998</v>
      </c>
      <c r="H2876" s="47">
        <v>3167.47453</v>
      </c>
      <c r="I2876" s="47">
        <v>-0.70959000000000005</v>
      </c>
    </row>
    <row r="2877" spans="6:9" x14ac:dyDescent="0.25">
      <c r="F2877" s="47">
        <v>3168.4388100000001</v>
      </c>
      <c r="G2877" s="47">
        <v>71.253299999999996</v>
      </c>
      <c r="H2877" s="47">
        <v>3168.4388100000001</v>
      </c>
      <c r="I2877" s="47">
        <v>-0.66166000000000003</v>
      </c>
    </row>
    <row r="2878" spans="6:9" x14ac:dyDescent="0.25">
      <c r="F2878" s="47">
        <v>3169.4030899999998</v>
      </c>
      <c r="G2878" s="47">
        <v>71.529030000000006</v>
      </c>
      <c r="H2878" s="47">
        <v>3169.4030899999998</v>
      </c>
      <c r="I2878" s="47">
        <v>-0.55822000000000005</v>
      </c>
    </row>
    <row r="2879" spans="6:9" x14ac:dyDescent="0.25">
      <c r="F2879" s="47">
        <v>3170.3673699999999</v>
      </c>
      <c r="G2879" s="47">
        <v>71.769509999999997</v>
      </c>
      <c r="H2879" s="47">
        <v>3170.3673699999999</v>
      </c>
      <c r="I2879" s="47">
        <v>-0.40753</v>
      </c>
    </row>
    <row r="2880" spans="6:9" x14ac:dyDescent="0.25">
      <c r="F2880" s="47">
        <v>3171.3316399999999</v>
      </c>
      <c r="G2880" s="47">
        <v>71.934659999999994</v>
      </c>
      <c r="H2880" s="47">
        <v>3171.3316399999999</v>
      </c>
      <c r="I2880" s="47">
        <v>-0.2296</v>
      </c>
    </row>
    <row r="2881" spans="6:9" x14ac:dyDescent="0.25">
      <c r="F2881" s="47">
        <v>3172.29592</v>
      </c>
      <c r="G2881" s="47">
        <v>72.005629999999996</v>
      </c>
      <c r="H2881" s="47">
        <v>3172.29592</v>
      </c>
      <c r="I2881" s="47">
        <v>-5.0619999999999998E-2</v>
      </c>
    </row>
    <row r="2882" spans="6:9" x14ac:dyDescent="0.25">
      <c r="F2882" s="47">
        <v>3173.2602000000002</v>
      </c>
      <c r="G2882" s="47">
        <v>71.987269999999995</v>
      </c>
      <c r="H2882" s="47">
        <v>3173.2602000000002</v>
      </c>
      <c r="I2882" s="47">
        <v>0.1076</v>
      </c>
    </row>
    <row r="2883" spans="6:9" x14ac:dyDescent="0.25">
      <c r="F2883" s="47">
        <v>3174.2244700000001</v>
      </c>
      <c r="G2883" s="47">
        <v>71.902569999999997</v>
      </c>
      <c r="H2883" s="47">
        <v>3174.2244700000001</v>
      </c>
      <c r="I2883" s="47">
        <v>0.23937</v>
      </c>
    </row>
    <row r="2884" spans="6:9" x14ac:dyDescent="0.25">
      <c r="F2884" s="47">
        <v>3175.1887499999998</v>
      </c>
      <c r="G2884" s="47">
        <v>71.783159999999995</v>
      </c>
      <c r="H2884" s="47">
        <v>3175.1887499999998</v>
      </c>
      <c r="I2884" s="47">
        <v>0.36138999999999999</v>
      </c>
    </row>
    <row r="2885" spans="6:9" x14ac:dyDescent="0.25">
      <c r="F2885" s="47">
        <v>3176.1530299999999</v>
      </c>
      <c r="G2885" s="47">
        <v>71.658969999999997</v>
      </c>
      <c r="H2885" s="47">
        <v>3176.1530299999999</v>
      </c>
      <c r="I2885" s="47">
        <v>0.50683</v>
      </c>
    </row>
    <row r="2886" spans="6:9" x14ac:dyDescent="0.25">
      <c r="F2886" s="47">
        <v>3177.1172999999999</v>
      </c>
      <c r="G2886" s="47">
        <v>71.549909999999997</v>
      </c>
      <c r="H2886" s="47">
        <v>3177.1172999999999</v>
      </c>
      <c r="I2886" s="47">
        <v>0.70709999999999995</v>
      </c>
    </row>
    <row r="2887" spans="6:9" x14ac:dyDescent="0.25">
      <c r="F2887" s="47">
        <v>3178.08158</v>
      </c>
      <c r="G2887" s="47">
        <v>71.462019999999995</v>
      </c>
      <c r="H2887" s="47">
        <v>3178.08158</v>
      </c>
      <c r="I2887" s="47">
        <v>0.96901999999999999</v>
      </c>
    </row>
    <row r="2888" spans="6:9" x14ac:dyDescent="0.25">
      <c r="F2888" s="47">
        <v>3179.0458600000002</v>
      </c>
      <c r="G2888" s="47">
        <v>71.390309999999999</v>
      </c>
      <c r="H2888" s="47">
        <v>3179.0458600000002</v>
      </c>
      <c r="I2888" s="47">
        <v>1.2591699999999999</v>
      </c>
    </row>
    <row r="2889" spans="6:9" x14ac:dyDescent="0.25">
      <c r="F2889" s="47">
        <v>3180.0101300000001</v>
      </c>
      <c r="G2889" s="47">
        <v>71.326729999999998</v>
      </c>
      <c r="H2889" s="47">
        <v>3180.0101300000001</v>
      </c>
      <c r="I2889" s="47">
        <v>1.5056400000000001</v>
      </c>
    </row>
    <row r="2890" spans="6:9" x14ac:dyDescent="0.25">
      <c r="F2890" s="47">
        <v>3180.9744099999998</v>
      </c>
      <c r="G2890" s="47">
        <v>71.269180000000006</v>
      </c>
      <c r="H2890" s="47">
        <v>3180.9744099999998</v>
      </c>
      <c r="I2890" s="47">
        <v>1.6197699999999999</v>
      </c>
    </row>
    <row r="2891" spans="6:9" x14ac:dyDescent="0.25">
      <c r="F2891" s="47">
        <v>3181.93869</v>
      </c>
      <c r="G2891" s="47">
        <v>71.225319999999996</v>
      </c>
      <c r="H2891" s="47">
        <v>3181.93869</v>
      </c>
      <c r="I2891" s="47">
        <v>1.53101</v>
      </c>
    </row>
    <row r="2892" spans="6:9" x14ac:dyDescent="0.25">
      <c r="F2892" s="47">
        <v>3182.9029700000001</v>
      </c>
      <c r="G2892" s="47">
        <v>71.207419999999999</v>
      </c>
      <c r="H2892" s="47">
        <v>3182.9029700000001</v>
      </c>
      <c r="I2892" s="47">
        <v>1.21966</v>
      </c>
    </row>
    <row r="2893" spans="6:9" x14ac:dyDescent="0.25">
      <c r="F2893" s="47">
        <v>3183.86724</v>
      </c>
      <c r="G2893" s="47">
        <v>71.220299999999995</v>
      </c>
      <c r="H2893" s="47">
        <v>3183.86724</v>
      </c>
      <c r="I2893" s="47">
        <v>0.73124</v>
      </c>
    </row>
    <row r="2894" spans="6:9" x14ac:dyDescent="0.25">
      <c r="F2894" s="47">
        <v>3184.8315200000002</v>
      </c>
      <c r="G2894" s="47">
        <v>71.251000000000005</v>
      </c>
      <c r="H2894" s="47">
        <v>3184.8315200000002</v>
      </c>
      <c r="I2894" s="47">
        <v>0.16446</v>
      </c>
    </row>
    <row r="2895" spans="6:9" x14ac:dyDescent="0.25">
      <c r="F2895" s="47">
        <v>3185.7957999999999</v>
      </c>
      <c r="G2895" s="47">
        <v>71.268979999999999</v>
      </c>
      <c r="H2895" s="47">
        <v>3185.7957999999999</v>
      </c>
      <c r="I2895" s="47">
        <v>-0.36125000000000002</v>
      </c>
    </row>
    <row r="2896" spans="6:9" x14ac:dyDescent="0.25">
      <c r="F2896" s="47">
        <v>3186.7600699999998</v>
      </c>
      <c r="G2896" s="47">
        <v>71.239419999999996</v>
      </c>
      <c r="H2896" s="47">
        <v>3186.7600699999998</v>
      </c>
      <c r="I2896" s="47">
        <v>-0.74345000000000006</v>
      </c>
    </row>
    <row r="2897" spans="6:9" x14ac:dyDescent="0.25">
      <c r="F2897" s="47">
        <v>3187.72435</v>
      </c>
      <c r="G2897" s="47">
        <v>71.14264</v>
      </c>
      <c r="H2897" s="47">
        <v>3187.72435</v>
      </c>
      <c r="I2897" s="47">
        <v>-0.92405999999999999</v>
      </c>
    </row>
    <row r="2898" spans="6:9" x14ac:dyDescent="0.25">
      <c r="F2898" s="47">
        <v>3188.6886300000001</v>
      </c>
      <c r="G2898" s="47">
        <v>70.988119999999995</v>
      </c>
      <c r="H2898" s="47">
        <v>3188.6886300000001</v>
      </c>
      <c r="I2898" s="47">
        <v>-0.89846999999999999</v>
      </c>
    </row>
    <row r="2899" spans="6:9" x14ac:dyDescent="0.25">
      <c r="F2899" s="47">
        <v>3189.6529</v>
      </c>
      <c r="G2899" s="47">
        <v>70.81353</v>
      </c>
      <c r="H2899" s="47">
        <v>3189.6529</v>
      </c>
      <c r="I2899" s="47">
        <v>-0.70784000000000002</v>
      </c>
    </row>
    <row r="2900" spans="6:9" x14ac:dyDescent="0.25">
      <c r="F2900" s="47">
        <v>3190.6171800000002</v>
      </c>
      <c r="G2900" s="47">
        <v>70.667529999999999</v>
      </c>
      <c r="H2900" s="47">
        <v>3190.6171800000002</v>
      </c>
      <c r="I2900" s="47">
        <v>-0.42132999999999998</v>
      </c>
    </row>
    <row r="2901" spans="6:9" x14ac:dyDescent="0.25">
      <c r="F2901" s="47">
        <v>3191.5814599999999</v>
      </c>
      <c r="G2901" s="47">
        <v>70.58493</v>
      </c>
      <c r="H2901" s="47">
        <v>3191.5814599999999</v>
      </c>
      <c r="I2901" s="47">
        <v>-0.11527</v>
      </c>
    </row>
    <row r="2902" spans="6:9" x14ac:dyDescent="0.25">
      <c r="F2902" s="47">
        <v>3192.5457299999998</v>
      </c>
      <c r="G2902" s="47">
        <v>70.568929999999995</v>
      </c>
      <c r="H2902" s="47">
        <v>3192.5457299999998</v>
      </c>
      <c r="I2902" s="47">
        <v>0.14549000000000001</v>
      </c>
    </row>
    <row r="2903" spans="6:9" x14ac:dyDescent="0.25">
      <c r="F2903" s="47">
        <v>3193.51001</v>
      </c>
      <c r="G2903" s="47">
        <v>70.591099999999997</v>
      </c>
      <c r="H2903" s="47">
        <v>3193.51001</v>
      </c>
      <c r="I2903" s="47">
        <v>0.32085000000000002</v>
      </c>
    </row>
    <row r="2904" spans="6:9" x14ac:dyDescent="0.25">
      <c r="F2904" s="47">
        <v>3194.4742900000001</v>
      </c>
      <c r="G2904" s="47">
        <v>70.608770000000007</v>
      </c>
      <c r="H2904" s="47">
        <v>3194.4742900000001</v>
      </c>
      <c r="I2904" s="47">
        <v>0.40106000000000003</v>
      </c>
    </row>
    <row r="2905" spans="6:9" x14ac:dyDescent="0.25">
      <c r="F2905" s="47">
        <v>3195.4385600000001</v>
      </c>
      <c r="G2905" s="47">
        <v>70.589250000000007</v>
      </c>
      <c r="H2905" s="47">
        <v>3195.4385600000001</v>
      </c>
      <c r="I2905" s="47">
        <v>0.40434999999999999</v>
      </c>
    </row>
    <row r="2906" spans="6:9" x14ac:dyDescent="0.25">
      <c r="F2906" s="47">
        <v>3196.4028400000002</v>
      </c>
      <c r="G2906" s="47">
        <v>70.527659999999997</v>
      </c>
      <c r="H2906" s="47">
        <v>3196.4028400000002</v>
      </c>
      <c r="I2906" s="47">
        <v>0.36793999999999999</v>
      </c>
    </row>
    <row r="2907" spans="6:9" x14ac:dyDescent="0.25">
      <c r="F2907" s="47">
        <v>3197.3671199999999</v>
      </c>
      <c r="G2907" s="47">
        <v>70.450130000000001</v>
      </c>
      <c r="H2907" s="47">
        <v>3197.3671199999999</v>
      </c>
      <c r="I2907" s="47">
        <v>0.33474999999999999</v>
      </c>
    </row>
    <row r="2908" spans="6:9" x14ac:dyDescent="0.25">
      <c r="F2908" s="47">
        <v>3198.3313899999998</v>
      </c>
      <c r="G2908" s="47">
        <v>70.402940000000001</v>
      </c>
      <c r="H2908" s="47">
        <v>3198.3313899999998</v>
      </c>
      <c r="I2908" s="47">
        <v>0.33911999999999998</v>
      </c>
    </row>
    <row r="2909" spans="6:9" x14ac:dyDescent="0.25">
      <c r="F2909" s="47">
        <v>3199.29567</v>
      </c>
      <c r="G2909" s="47">
        <v>70.434399999999997</v>
      </c>
      <c r="H2909" s="47">
        <v>3199.29567</v>
      </c>
      <c r="I2909" s="47">
        <v>0.39561000000000002</v>
      </c>
    </row>
    <row r="2910" spans="6:9" x14ac:dyDescent="0.25">
      <c r="F2910" s="47">
        <v>3200.2599500000001</v>
      </c>
      <c r="G2910" s="47">
        <v>70.576949999999997</v>
      </c>
      <c r="H2910" s="47">
        <v>3200.2599500000001</v>
      </c>
      <c r="I2910" s="47">
        <v>0.49525999999999998</v>
      </c>
    </row>
    <row r="2911" spans="6:9" x14ac:dyDescent="0.25">
      <c r="F2911" s="47">
        <v>3201.2242200000001</v>
      </c>
      <c r="G2911" s="47">
        <v>70.834909999999994</v>
      </c>
      <c r="H2911" s="47">
        <v>3201.2242200000001</v>
      </c>
      <c r="I2911" s="47">
        <v>0.60999000000000003</v>
      </c>
    </row>
    <row r="2912" spans="6:9" x14ac:dyDescent="0.25">
      <c r="F2912" s="47">
        <v>3202.1885000000002</v>
      </c>
      <c r="G2912" s="47">
        <v>71.180710000000005</v>
      </c>
      <c r="H2912" s="47">
        <v>3202.1885000000002</v>
      </c>
      <c r="I2912" s="47">
        <v>0.70269000000000004</v>
      </c>
    </row>
    <row r="2913" spans="6:9" x14ac:dyDescent="0.25">
      <c r="F2913" s="47">
        <v>3203.1527799999999</v>
      </c>
      <c r="G2913" s="47">
        <v>71.561340000000001</v>
      </c>
      <c r="H2913" s="47">
        <v>3203.1527799999999</v>
      </c>
      <c r="I2913" s="47">
        <v>0.73882999999999999</v>
      </c>
    </row>
    <row r="2914" spans="6:9" x14ac:dyDescent="0.25">
      <c r="F2914" s="47">
        <v>3204.11706</v>
      </c>
      <c r="G2914" s="47">
        <v>71.913920000000005</v>
      </c>
      <c r="H2914" s="47">
        <v>3204.11706</v>
      </c>
      <c r="I2914" s="47">
        <v>0.69640000000000002</v>
      </c>
    </row>
    <row r="2915" spans="6:9" x14ac:dyDescent="0.25">
      <c r="F2915" s="47">
        <v>3205.08133</v>
      </c>
      <c r="G2915" s="47">
        <v>72.184719999999999</v>
      </c>
      <c r="H2915" s="47">
        <v>3205.08133</v>
      </c>
      <c r="I2915" s="47">
        <v>0.57243999999999995</v>
      </c>
    </row>
    <row r="2916" spans="6:9" x14ac:dyDescent="0.25">
      <c r="F2916" s="47">
        <v>3206.0456100000001</v>
      </c>
      <c r="G2916" s="47">
        <v>72.342680000000001</v>
      </c>
      <c r="H2916" s="47">
        <v>3206.0456100000001</v>
      </c>
      <c r="I2916" s="47">
        <v>0.38479999999999998</v>
      </c>
    </row>
    <row r="2917" spans="6:9" x14ac:dyDescent="0.25">
      <c r="F2917" s="47">
        <v>3207.0098899999998</v>
      </c>
      <c r="G2917" s="47">
        <v>72.38158</v>
      </c>
      <c r="H2917" s="47">
        <v>3207.0098899999998</v>
      </c>
      <c r="I2917" s="47">
        <v>0.1686</v>
      </c>
    </row>
    <row r="2918" spans="6:9" x14ac:dyDescent="0.25">
      <c r="F2918" s="47">
        <v>3207.9741600000002</v>
      </c>
      <c r="G2918" s="47">
        <v>72.312510000000003</v>
      </c>
      <c r="H2918" s="47">
        <v>3207.9741600000002</v>
      </c>
      <c r="I2918" s="47">
        <v>-3.2469999999999999E-2</v>
      </c>
    </row>
    <row r="2919" spans="6:9" x14ac:dyDescent="0.25">
      <c r="F2919" s="47">
        <v>3208.9384399999999</v>
      </c>
      <c r="G2919" s="47">
        <v>72.153419999999997</v>
      </c>
      <c r="H2919" s="47">
        <v>3208.9384399999999</v>
      </c>
      <c r="I2919" s="47">
        <v>-0.17904</v>
      </c>
    </row>
    <row r="2920" spans="6:9" x14ac:dyDescent="0.25">
      <c r="F2920" s="47">
        <v>3209.90272</v>
      </c>
      <c r="G2920" s="47">
        <v>71.922430000000006</v>
      </c>
      <c r="H2920" s="47">
        <v>3209.90272</v>
      </c>
      <c r="I2920" s="47">
        <v>-0.24940999999999999</v>
      </c>
    </row>
    <row r="2921" spans="6:9" x14ac:dyDescent="0.25">
      <c r="F2921" s="47">
        <v>3210.86699</v>
      </c>
      <c r="G2921" s="47">
        <v>71.637690000000006</v>
      </c>
      <c r="H2921" s="47">
        <v>3210.86699</v>
      </c>
      <c r="I2921" s="47">
        <v>-0.24721000000000001</v>
      </c>
    </row>
    <row r="2922" spans="6:9" x14ac:dyDescent="0.25">
      <c r="F2922" s="47">
        <v>3211.8312700000001</v>
      </c>
      <c r="G2922" s="47">
        <v>71.322490000000002</v>
      </c>
      <c r="H2922" s="47">
        <v>3211.8312700000001</v>
      </c>
      <c r="I2922" s="47">
        <v>-0.19767000000000001</v>
      </c>
    </row>
    <row r="2923" spans="6:9" x14ac:dyDescent="0.25">
      <c r="F2923" s="47">
        <v>3212.7955499999998</v>
      </c>
      <c r="G2923" s="47">
        <v>71.011290000000002</v>
      </c>
      <c r="H2923" s="47">
        <v>3212.7955499999998</v>
      </c>
      <c r="I2923" s="47">
        <v>-0.13236999999999999</v>
      </c>
    </row>
    <row r="2924" spans="6:9" x14ac:dyDescent="0.25">
      <c r="F2924" s="47">
        <v>3213.7598200000002</v>
      </c>
      <c r="G2924" s="47">
        <v>70.751379999999997</v>
      </c>
      <c r="H2924" s="47">
        <v>3213.7598200000002</v>
      </c>
      <c r="I2924" s="47">
        <v>-6.9819999999999993E-2</v>
      </c>
    </row>
    <row r="2925" spans="6:9" x14ac:dyDescent="0.25">
      <c r="F2925" s="47">
        <v>3214.7240999999999</v>
      </c>
      <c r="G2925" s="47">
        <v>70.596940000000004</v>
      </c>
      <c r="H2925" s="47">
        <v>3214.7240999999999</v>
      </c>
      <c r="I2925" s="47">
        <v>-2.6900000000000001E-3</v>
      </c>
    </row>
    <row r="2926" spans="6:9" x14ac:dyDescent="0.25">
      <c r="F2926" s="47">
        <v>3215.6883800000001</v>
      </c>
      <c r="G2926" s="47">
        <v>70.595190000000002</v>
      </c>
      <c r="H2926" s="47">
        <v>3215.6883800000001</v>
      </c>
      <c r="I2926" s="47">
        <v>0.10004</v>
      </c>
    </row>
    <row r="2927" spans="6:9" x14ac:dyDescent="0.25">
      <c r="F2927" s="47">
        <v>3216.65265</v>
      </c>
      <c r="G2927" s="47">
        <v>70.768940000000001</v>
      </c>
      <c r="H2927" s="47">
        <v>3216.65265</v>
      </c>
      <c r="I2927" s="47">
        <v>0.27606000000000003</v>
      </c>
    </row>
    <row r="2928" spans="6:9" x14ac:dyDescent="0.25">
      <c r="F2928" s="47">
        <v>3217.6169300000001</v>
      </c>
      <c r="G2928" s="47">
        <v>71.102239999999995</v>
      </c>
      <c r="H2928" s="47">
        <v>3217.6169300000001</v>
      </c>
      <c r="I2928" s="47">
        <v>0.54551000000000005</v>
      </c>
    </row>
    <row r="2929" spans="6:9" x14ac:dyDescent="0.25">
      <c r="F2929" s="47">
        <v>3218.5812099999998</v>
      </c>
      <c r="G2929" s="47">
        <v>71.537099999999995</v>
      </c>
      <c r="H2929" s="47">
        <v>3218.5812099999998</v>
      </c>
      <c r="I2929" s="47">
        <v>0.89215999999999995</v>
      </c>
    </row>
    <row r="2930" spans="6:9" x14ac:dyDescent="0.25">
      <c r="F2930" s="47">
        <v>3219.54549</v>
      </c>
      <c r="G2930" s="47">
        <v>71.985569999999996</v>
      </c>
      <c r="H2930" s="47">
        <v>3219.54549</v>
      </c>
      <c r="I2930" s="47">
        <v>1.2608600000000001</v>
      </c>
    </row>
    <row r="2931" spans="6:9" x14ac:dyDescent="0.25">
      <c r="F2931" s="47">
        <v>3220.5097599999999</v>
      </c>
      <c r="G2931" s="47">
        <v>72.354920000000007</v>
      </c>
      <c r="H2931" s="47">
        <v>3220.5097599999999</v>
      </c>
      <c r="I2931" s="47">
        <v>1.57456</v>
      </c>
    </row>
    <row r="2932" spans="6:9" x14ac:dyDescent="0.25">
      <c r="F2932" s="47">
        <v>3221.4740400000001</v>
      </c>
      <c r="G2932" s="47">
        <v>72.576689999999999</v>
      </c>
      <c r="H2932" s="47">
        <v>3221.4740400000001</v>
      </c>
      <c r="I2932" s="47">
        <v>1.7636799999999999</v>
      </c>
    </row>
    <row r="2933" spans="6:9" x14ac:dyDescent="0.25">
      <c r="F2933" s="47">
        <v>3222.43831</v>
      </c>
      <c r="G2933" s="47">
        <v>72.627380000000002</v>
      </c>
      <c r="H2933" s="47">
        <v>3222.43831</v>
      </c>
      <c r="I2933" s="47">
        <v>1.7932600000000001</v>
      </c>
    </row>
    <row r="2934" spans="6:9" x14ac:dyDescent="0.25">
      <c r="F2934" s="47">
        <v>3223.4025900000001</v>
      </c>
      <c r="G2934" s="47">
        <v>72.531379999999999</v>
      </c>
      <c r="H2934" s="47">
        <v>3223.4025900000001</v>
      </c>
      <c r="I2934" s="47">
        <v>1.6738999999999999</v>
      </c>
    </row>
    <row r="2935" spans="6:9" x14ac:dyDescent="0.25">
      <c r="F2935" s="47">
        <v>3224.3668699999998</v>
      </c>
      <c r="G2935" s="47">
        <v>72.345029999999994</v>
      </c>
      <c r="H2935" s="47">
        <v>3224.3668699999998</v>
      </c>
      <c r="I2935" s="47">
        <v>1.45052</v>
      </c>
    </row>
    <row r="2936" spans="6:9" x14ac:dyDescent="0.25">
      <c r="F2936" s="47">
        <v>3225.33115</v>
      </c>
      <c r="G2936" s="47">
        <v>72.130960000000002</v>
      </c>
      <c r="H2936" s="47">
        <v>3225.33115</v>
      </c>
      <c r="I2936" s="47">
        <v>1.1755500000000001</v>
      </c>
    </row>
    <row r="2937" spans="6:9" x14ac:dyDescent="0.25">
      <c r="F2937" s="47">
        <v>3226.2954199999999</v>
      </c>
      <c r="G2937" s="47">
        <v>71.935890000000001</v>
      </c>
      <c r="H2937" s="47">
        <v>3226.2954199999999</v>
      </c>
      <c r="I2937" s="47">
        <v>0.88180999999999998</v>
      </c>
    </row>
    <row r="2938" spans="6:9" x14ac:dyDescent="0.25">
      <c r="F2938" s="47">
        <v>3227.2597000000001</v>
      </c>
      <c r="G2938" s="47">
        <v>71.781630000000007</v>
      </c>
      <c r="H2938" s="47">
        <v>3227.2597000000001</v>
      </c>
      <c r="I2938" s="47">
        <v>0.57142000000000004</v>
      </c>
    </row>
    <row r="2939" spans="6:9" x14ac:dyDescent="0.25">
      <c r="F2939" s="47">
        <v>3228.2239800000002</v>
      </c>
      <c r="G2939" s="47">
        <v>71.669439999999994</v>
      </c>
      <c r="H2939" s="47">
        <v>3228.2239800000002</v>
      </c>
      <c r="I2939" s="47">
        <v>0.22717000000000001</v>
      </c>
    </row>
    <row r="2940" spans="6:9" x14ac:dyDescent="0.25">
      <c r="F2940" s="47">
        <v>3229.1882500000002</v>
      </c>
      <c r="G2940" s="47">
        <v>71.590990000000005</v>
      </c>
      <c r="H2940" s="47">
        <v>3229.1882500000002</v>
      </c>
      <c r="I2940" s="47">
        <v>-0.16016</v>
      </c>
    </row>
    <row r="2941" spans="6:9" x14ac:dyDescent="0.25">
      <c r="F2941" s="47">
        <v>3230.1525299999998</v>
      </c>
      <c r="G2941" s="47">
        <v>71.537409999999994</v>
      </c>
      <c r="H2941" s="47">
        <v>3230.1525299999998</v>
      </c>
      <c r="I2941" s="47">
        <v>-0.56669000000000003</v>
      </c>
    </row>
    <row r="2942" spans="6:9" x14ac:dyDescent="0.25">
      <c r="F2942" s="47">
        <v>3231.11681</v>
      </c>
      <c r="G2942" s="47">
        <v>71.501649999999998</v>
      </c>
      <c r="H2942" s="47">
        <v>3231.11681</v>
      </c>
      <c r="I2942" s="47">
        <v>-0.93040999999999996</v>
      </c>
    </row>
    <row r="2943" spans="6:9" x14ac:dyDescent="0.25">
      <c r="F2943" s="47">
        <v>3232.0810799999999</v>
      </c>
      <c r="G2943" s="47">
        <v>71.476119999999995</v>
      </c>
      <c r="H2943" s="47">
        <v>3232.0810799999999</v>
      </c>
      <c r="I2943" s="47">
        <v>-1.1723699999999999</v>
      </c>
    </row>
    <row r="2944" spans="6:9" x14ac:dyDescent="0.25">
      <c r="F2944" s="47">
        <v>3233.0453600000001</v>
      </c>
      <c r="G2944" s="47">
        <v>71.451520000000002</v>
      </c>
      <c r="H2944" s="47">
        <v>3233.0453600000001</v>
      </c>
      <c r="I2944" s="47">
        <v>-1.2333700000000001</v>
      </c>
    </row>
    <row r="2945" spans="6:9" x14ac:dyDescent="0.25">
      <c r="F2945" s="47">
        <v>3234.0096400000002</v>
      </c>
      <c r="G2945" s="47">
        <v>71.420940000000002</v>
      </c>
      <c r="H2945" s="47">
        <v>3234.0096400000002</v>
      </c>
      <c r="I2945" s="47">
        <v>-1.1063499999999999</v>
      </c>
    </row>
    <row r="2946" spans="6:9" x14ac:dyDescent="0.25">
      <c r="F2946" s="47">
        <v>3234.9739100000002</v>
      </c>
      <c r="G2946" s="47">
        <v>71.386570000000006</v>
      </c>
      <c r="H2946" s="47">
        <v>3234.9739100000002</v>
      </c>
      <c r="I2946" s="47">
        <v>-0.84760999999999997</v>
      </c>
    </row>
    <row r="2947" spans="6:9" x14ac:dyDescent="0.25">
      <c r="F2947" s="47">
        <v>3235.9381899999998</v>
      </c>
      <c r="G2947" s="47">
        <v>71.362629999999996</v>
      </c>
      <c r="H2947" s="47">
        <v>3235.9381899999998</v>
      </c>
      <c r="I2947" s="47">
        <v>-0.56111999999999995</v>
      </c>
    </row>
    <row r="2948" spans="6:9" x14ac:dyDescent="0.25">
      <c r="F2948" s="47">
        <v>3236.90247</v>
      </c>
      <c r="G2948" s="47">
        <v>71.370630000000006</v>
      </c>
      <c r="H2948" s="47">
        <v>3236.90247</v>
      </c>
      <c r="I2948" s="47">
        <v>-0.36177999999999999</v>
      </c>
    </row>
    <row r="2949" spans="6:9" x14ac:dyDescent="0.25">
      <c r="F2949" s="47">
        <v>3237.8667399999999</v>
      </c>
      <c r="G2949" s="47">
        <v>71.428470000000004</v>
      </c>
      <c r="H2949" s="47">
        <v>3237.8667399999999</v>
      </c>
      <c r="I2949" s="47">
        <v>-0.33378000000000002</v>
      </c>
    </row>
    <row r="2950" spans="6:9" x14ac:dyDescent="0.25">
      <c r="F2950" s="47">
        <v>3238.8310200000001</v>
      </c>
      <c r="G2950" s="47">
        <v>71.539140000000003</v>
      </c>
      <c r="H2950" s="47">
        <v>3238.8310200000001</v>
      </c>
      <c r="I2950" s="47">
        <v>-0.50314999999999999</v>
      </c>
    </row>
    <row r="2951" spans="6:9" x14ac:dyDescent="0.25">
      <c r="F2951" s="47">
        <v>3239.7953000000002</v>
      </c>
      <c r="G2951" s="47">
        <v>71.684799999999996</v>
      </c>
      <c r="H2951" s="47">
        <v>3239.7953000000002</v>
      </c>
      <c r="I2951" s="47">
        <v>-0.83636999999999995</v>
      </c>
    </row>
    <row r="2952" spans="6:9" x14ac:dyDescent="0.25">
      <c r="F2952" s="47">
        <v>3240.7595799999999</v>
      </c>
      <c r="G2952" s="47">
        <v>71.830640000000002</v>
      </c>
      <c r="H2952" s="47">
        <v>3240.7595799999999</v>
      </c>
      <c r="I2952" s="47">
        <v>-1.26247</v>
      </c>
    </row>
    <row r="2953" spans="6:9" x14ac:dyDescent="0.25">
      <c r="F2953" s="47">
        <v>3241.7238499999999</v>
      </c>
      <c r="G2953" s="47">
        <v>71.937860000000001</v>
      </c>
      <c r="H2953" s="47">
        <v>3241.7238499999999</v>
      </c>
      <c r="I2953" s="47">
        <v>-1.70381</v>
      </c>
    </row>
    <row r="2954" spans="6:9" x14ac:dyDescent="0.25">
      <c r="F2954" s="47">
        <v>3242.68813</v>
      </c>
      <c r="G2954" s="47">
        <v>71.979730000000004</v>
      </c>
      <c r="H2954" s="47">
        <v>3242.68813</v>
      </c>
      <c r="I2954" s="47">
        <v>-2.0998999999999999</v>
      </c>
    </row>
    <row r="2955" spans="6:9" x14ac:dyDescent="0.25">
      <c r="F2955" s="47">
        <v>3243.6524100000001</v>
      </c>
      <c r="G2955" s="47">
        <v>71.952709999999996</v>
      </c>
      <c r="H2955" s="47">
        <v>3243.6524100000001</v>
      </c>
      <c r="I2955" s="47">
        <v>-2.4166300000000001</v>
      </c>
    </row>
    <row r="2956" spans="6:9" x14ac:dyDescent="0.25">
      <c r="F2956" s="47">
        <v>3244.6166800000001</v>
      </c>
      <c r="G2956" s="47">
        <v>71.87697</v>
      </c>
      <c r="H2956" s="47">
        <v>3244.6166800000001</v>
      </c>
      <c r="I2956" s="47">
        <v>-2.6423399999999999</v>
      </c>
    </row>
    <row r="2957" spans="6:9" x14ac:dyDescent="0.25">
      <c r="F2957" s="47">
        <v>3245.5809599999998</v>
      </c>
      <c r="G2957" s="47">
        <v>71.786810000000003</v>
      </c>
      <c r="H2957" s="47">
        <v>3245.5809599999998</v>
      </c>
      <c r="I2957" s="47">
        <v>-2.77745</v>
      </c>
    </row>
    <row r="2958" spans="6:9" x14ac:dyDescent="0.25">
      <c r="F2958" s="47">
        <v>3246.5452399999999</v>
      </c>
      <c r="G2958" s="47">
        <v>71.716250000000002</v>
      </c>
      <c r="H2958" s="47">
        <v>3246.5452399999999</v>
      </c>
      <c r="I2958" s="47">
        <v>-2.82436</v>
      </c>
    </row>
    <row r="2959" spans="6:9" x14ac:dyDescent="0.25">
      <c r="F2959" s="47">
        <v>3247.5095099999999</v>
      </c>
      <c r="G2959" s="47">
        <v>71.687730000000002</v>
      </c>
      <c r="H2959" s="47">
        <v>3247.5095099999999</v>
      </c>
      <c r="I2959" s="47">
        <v>-2.7819500000000001</v>
      </c>
    </row>
    <row r="2960" spans="6:9" x14ac:dyDescent="0.25">
      <c r="F2960" s="47">
        <v>3248.47379</v>
      </c>
      <c r="G2960" s="47">
        <v>71.709289999999996</v>
      </c>
      <c r="H2960" s="47">
        <v>3248.47379</v>
      </c>
      <c r="I2960" s="47">
        <v>-2.64608</v>
      </c>
    </row>
    <row r="2961" spans="6:9" x14ac:dyDescent="0.25">
      <c r="F2961" s="47">
        <v>3249.4380700000002</v>
      </c>
      <c r="G2961" s="47">
        <v>71.779499999999999</v>
      </c>
      <c r="H2961" s="47">
        <v>3249.4380700000002</v>
      </c>
      <c r="I2961" s="47">
        <v>-2.4141900000000001</v>
      </c>
    </row>
    <row r="2962" spans="6:9" x14ac:dyDescent="0.25">
      <c r="F2962" s="47">
        <v>3250.4023400000001</v>
      </c>
      <c r="G2962" s="47">
        <v>71.893730000000005</v>
      </c>
      <c r="H2962" s="47">
        <v>3250.4023400000001</v>
      </c>
      <c r="I2962" s="47">
        <v>-2.0902500000000002</v>
      </c>
    </row>
    <row r="2963" spans="6:9" x14ac:dyDescent="0.25">
      <c r="F2963" s="47">
        <v>3251.3666199999998</v>
      </c>
      <c r="G2963" s="47">
        <v>72.045540000000003</v>
      </c>
      <c r="H2963" s="47">
        <v>3251.3666199999998</v>
      </c>
      <c r="I2963" s="47">
        <v>-1.68791</v>
      </c>
    </row>
    <row r="2964" spans="6:9" x14ac:dyDescent="0.25">
      <c r="F2964" s="47">
        <v>3252.3308999999999</v>
      </c>
      <c r="G2964" s="47">
        <v>72.222130000000007</v>
      </c>
      <c r="H2964" s="47">
        <v>3252.3308999999999</v>
      </c>
      <c r="I2964" s="47">
        <v>-1.23268</v>
      </c>
    </row>
    <row r="2965" spans="6:9" x14ac:dyDescent="0.25">
      <c r="F2965" s="47">
        <v>3253.2951699999999</v>
      </c>
      <c r="G2965" s="47">
        <v>72.399199999999993</v>
      </c>
      <c r="H2965" s="47">
        <v>3253.2951699999999</v>
      </c>
      <c r="I2965" s="47">
        <v>-0.76378999999999997</v>
      </c>
    </row>
    <row r="2966" spans="6:9" x14ac:dyDescent="0.25">
      <c r="F2966" s="47">
        <v>3254.25945</v>
      </c>
      <c r="G2966" s="47">
        <v>72.541679999999999</v>
      </c>
      <c r="H2966" s="47">
        <v>3254.25945</v>
      </c>
      <c r="I2966" s="47">
        <v>-0.33299000000000001</v>
      </c>
    </row>
    <row r="2967" spans="6:9" x14ac:dyDescent="0.25">
      <c r="F2967" s="47">
        <v>3255.2237300000002</v>
      </c>
      <c r="G2967" s="47">
        <v>72.613749999999996</v>
      </c>
      <c r="H2967" s="47">
        <v>3255.2237300000002</v>
      </c>
      <c r="I2967" s="47">
        <v>3.7499999999999999E-3</v>
      </c>
    </row>
    <row r="2968" spans="6:9" x14ac:dyDescent="0.25">
      <c r="F2968" s="47">
        <v>3256.1880099999998</v>
      </c>
      <c r="G2968" s="47">
        <v>72.594399999999993</v>
      </c>
      <c r="H2968" s="47">
        <v>3256.1880099999998</v>
      </c>
      <c r="I2968" s="47">
        <v>0.20147000000000001</v>
      </c>
    </row>
    <row r="2969" spans="6:9" x14ac:dyDescent="0.25">
      <c r="F2969" s="47">
        <v>3257.1522799999998</v>
      </c>
      <c r="G2969" s="47">
        <v>72.490570000000005</v>
      </c>
      <c r="H2969" s="47">
        <v>3257.1522799999998</v>
      </c>
      <c r="I2969" s="47">
        <v>0.24360999999999999</v>
      </c>
    </row>
    <row r="2970" spans="6:9" x14ac:dyDescent="0.25">
      <c r="F2970" s="47">
        <v>3258.1165599999999</v>
      </c>
      <c r="G2970" s="47">
        <v>72.339510000000004</v>
      </c>
      <c r="H2970" s="47">
        <v>3258.1165599999999</v>
      </c>
      <c r="I2970" s="47">
        <v>0.15359999999999999</v>
      </c>
    </row>
    <row r="2971" spans="6:9" x14ac:dyDescent="0.25">
      <c r="F2971" s="47">
        <v>3259.0808400000001</v>
      </c>
      <c r="G2971" s="47">
        <v>72.197450000000003</v>
      </c>
      <c r="H2971" s="47">
        <v>3259.0808400000001</v>
      </c>
      <c r="I2971" s="47">
        <v>-7.4900000000000001E-3</v>
      </c>
    </row>
    <row r="2972" spans="6:9" x14ac:dyDescent="0.25">
      <c r="F2972" s="47">
        <v>3260.04511</v>
      </c>
      <c r="G2972" s="47">
        <v>72.118949999999998</v>
      </c>
      <c r="H2972" s="47">
        <v>3260.04511</v>
      </c>
      <c r="I2972" s="47">
        <v>-0.16105</v>
      </c>
    </row>
    <row r="2973" spans="6:9" x14ac:dyDescent="0.25">
      <c r="F2973" s="47">
        <v>3261.0093900000002</v>
      </c>
      <c r="G2973" s="47">
        <v>72.135949999999994</v>
      </c>
      <c r="H2973" s="47">
        <v>3261.0093900000002</v>
      </c>
      <c r="I2973" s="47">
        <v>-0.24287</v>
      </c>
    </row>
    <row r="2974" spans="6:9" x14ac:dyDescent="0.25">
      <c r="F2974" s="47">
        <v>3261.9736699999999</v>
      </c>
      <c r="G2974" s="47">
        <v>72.245599999999996</v>
      </c>
      <c r="H2974" s="47">
        <v>3261.9736699999999</v>
      </c>
      <c r="I2974" s="47">
        <v>-0.23174</v>
      </c>
    </row>
    <row r="2975" spans="6:9" x14ac:dyDescent="0.25">
      <c r="F2975" s="47">
        <v>3262.9379399999998</v>
      </c>
      <c r="G2975" s="47">
        <v>72.411670000000001</v>
      </c>
      <c r="H2975" s="47">
        <v>3262.9379399999998</v>
      </c>
      <c r="I2975" s="47">
        <v>-0.15836</v>
      </c>
    </row>
    <row r="2976" spans="6:9" x14ac:dyDescent="0.25">
      <c r="F2976" s="47">
        <v>3263.9022199999999</v>
      </c>
      <c r="G2976" s="47">
        <v>72.578400000000002</v>
      </c>
      <c r="H2976" s="47">
        <v>3263.9022199999999</v>
      </c>
      <c r="I2976" s="47">
        <v>-8.7520000000000001E-2</v>
      </c>
    </row>
    <row r="2977" spans="6:9" x14ac:dyDescent="0.25">
      <c r="F2977" s="47">
        <v>3264.8665000000001</v>
      </c>
      <c r="G2977" s="47">
        <v>72.69032</v>
      </c>
      <c r="H2977" s="47">
        <v>3264.8665000000001</v>
      </c>
      <c r="I2977" s="47">
        <v>-8.097E-2</v>
      </c>
    </row>
    <row r="2978" spans="6:9" x14ac:dyDescent="0.25">
      <c r="F2978" s="47">
        <v>3265.83077</v>
      </c>
      <c r="G2978" s="47">
        <v>72.710930000000005</v>
      </c>
      <c r="H2978" s="47">
        <v>3265.83077</v>
      </c>
      <c r="I2978" s="47">
        <v>-0.16094</v>
      </c>
    </row>
    <row r="2979" spans="6:9" x14ac:dyDescent="0.25">
      <c r="F2979" s="47">
        <v>3266.7950500000002</v>
      </c>
      <c r="G2979" s="47">
        <v>72.634550000000004</v>
      </c>
      <c r="H2979" s="47">
        <v>3266.7950500000002</v>
      </c>
      <c r="I2979" s="47">
        <v>-0.29577999999999999</v>
      </c>
    </row>
    <row r="2980" spans="6:9" x14ac:dyDescent="0.25">
      <c r="F2980" s="47">
        <v>3267.7593299999999</v>
      </c>
      <c r="G2980" s="47">
        <v>72.487399999999994</v>
      </c>
      <c r="H2980" s="47">
        <v>3267.7593299999999</v>
      </c>
      <c r="I2980" s="47">
        <v>-0.41702</v>
      </c>
    </row>
    <row r="2981" spans="6:9" x14ac:dyDescent="0.25">
      <c r="F2981" s="47">
        <v>3268.7235999999998</v>
      </c>
      <c r="G2981" s="47">
        <v>72.316980000000001</v>
      </c>
      <c r="H2981" s="47">
        <v>3268.7235999999998</v>
      </c>
      <c r="I2981" s="47">
        <v>-0.45856999999999998</v>
      </c>
    </row>
    <row r="2982" spans="6:9" x14ac:dyDescent="0.25">
      <c r="F2982" s="47">
        <v>3269.68788</v>
      </c>
      <c r="G2982" s="47">
        <v>72.174270000000007</v>
      </c>
      <c r="H2982" s="47">
        <v>3269.68788</v>
      </c>
      <c r="I2982" s="47">
        <v>-0.39546999999999999</v>
      </c>
    </row>
    <row r="2983" spans="6:9" x14ac:dyDescent="0.25">
      <c r="F2983" s="47">
        <v>3270.6521600000001</v>
      </c>
      <c r="G2983" s="47">
        <v>72.096080000000001</v>
      </c>
      <c r="H2983" s="47">
        <v>3270.6521600000001</v>
      </c>
      <c r="I2983" s="47">
        <v>-0.26077</v>
      </c>
    </row>
    <row r="2984" spans="6:9" x14ac:dyDescent="0.25">
      <c r="F2984" s="47">
        <v>3271.61643</v>
      </c>
      <c r="G2984" s="47">
        <v>72.093909999999994</v>
      </c>
      <c r="H2984" s="47">
        <v>3271.61643</v>
      </c>
      <c r="I2984" s="47">
        <v>-0.13189000000000001</v>
      </c>
    </row>
    <row r="2985" spans="6:9" x14ac:dyDescent="0.25">
      <c r="F2985" s="47">
        <v>3272.5807100000002</v>
      </c>
      <c r="G2985" s="47">
        <v>72.152180000000001</v>
      </c>
      <c r="H2985" s="47">
        <v>3272.5807100000002</v>
      </c>
      <c r="I2985" s="47">
        <v>-9.4149999999999998E-2</v>
      </c>
    </row>
    <row r="2986" spans="6:9" x14ac:dyDescent="0.25">
      <c r="F2986" s="47">
        <v>3273.5449899999999</v>
      </c>
      <c r="G2986" s="47">
        <v>72.235990000000001</v>
      </c>
      <c r="H2986" s="47">
        <v>3273.5449899999999</v>
      </c>
      <c r="I2986" s="47">
        <v>-0.20039999999999999</v>
      </c>
    </row>
    <row r="2987" spans="6:9" x14ac:dyDescent="0.25">
      <c r="F2987" s="47">
        <v>3274.50927</v>
      </c>
      <c r="G2987" s="47">
        <v>72.305790000000002</v>
      </c>
      <c r="H2987" s="47">
        <v>3274.50927</v>
      </c>
      <c r="I2987" s="47">
        <v>-0.44835000000000003</v>
      </c>
    </row>
    <row r="2988" spans="6:9" x14ac:dyDescent="0.25">
      <c r="F2988" s="47">
        <v>3275.47354</v>
      </c>
      <c r="G2988" s="47">
        <v>72.332639999999998</v>
      </c>
      <c r="H2988" s="47">
        <v>3275.47354</v>
      </c>
      <c r="I2988" s="47">
        <v>-0.78774999999999995</v>
      </c>
    </row>
    <row r="2989" spans="6:9" x14ac:dyDescent="0.25">
      <c r="F2989" s="47">
        <v>3276.4378200000001</v>
      </c>
      <c r="G2989" s="47">
        <v>72.307299999999998</v>
      </c>
      <c r="H2989" s="47">
        <v>3276.4378200000001</v>
      </c>
      <c r="I2989" s="47">
        <v>-1.1518600000000001</v>
      </c>
    </row>
    <row r="2990" spans="6:9" x14ac:dyDescent="0.25">
      <c r="F2990" s="47">
        <v>3277.40209</v>
      </c>
      <c r="G2990" s="47">
        <v>72.239859999999993</v>
      </c>
      <c r="H2990" s="47">
        <v>3277.40209</v>
      </c>
      <c r="I2990" s="47">
        <v>-1.4919500000000001</v>
      </c>
    </row>
    <row r="2991" spans="6:9" x14ac:dyDescent="0.25">
      <c r="F2991" s="47">
        <v>3278.3663700000002</v>
      </c>
      <c r="G2991" s="47">
        <v>72.152240000000006</v>
      </c>
      <c r="H2991" s="47">
        <v>3278.3663700000002</v>
      </c>
      <c r="I2991" s="47">
        <v>-1.79297</v>
      </c>
    </row>
    <row r="2992" spans="6:9" x14ac:dyDescent="0.25">
      <c r="F2992" s="47">
        <v>3279.3306499999999</v>
      </c>
      <c r="G2992" s="47">
        <v>72.069069999999996</v>
      </c>
      <c r="H2992" s="47">
        <v>3279.3306499999999</v>
      </c>
      <c r="I2992" s="47">
        <v>-2.0625</v>
      </c>
    </row>
    <row r="2993" spans="6:9" x14ac:dyDescent="0.25">
      <c r="F2993" s="47">
        <v>3280.29493</v>
      </c>
      <c r="G2993" s="47">
        <v>72.012240000000006</v>
      </c>
      <c r="H2993" s="47">
        <v>3280.29493</v>
      </c>
      <c r="I2993" s="47">
        <v>-2.3041399999999999</v>
      </c>
    </row>
    <row r="2994" spans="6:9" x14ac:dyDescent="0.25">
      <c r="F2994" s="47">
        <v>3281.2592</v>
      </c>
      <c r="G2994" s="47">
        <v>72.000119999999995</v>
      </c>
      <c r="H2994" s="47">
        <v>3281.2592</v>
      </c>
      <c r="I2994" s="47">
        <v>-2.4958499999999999</v>
      </c>
    </row>
    <row r="2995" spans="6:9" x14ac:dyDescent="0.25">
      <c r="F2995" s="47">
        <v>3282.2234800000001</v>
      </c>
      <c r="G2995" s="47">
        <v>72.048050000000003</v>
      </c>
      <c r="H2995" s="47">
        <v>3282.2234800000001</v>
      </c>
      <c r="I2995" s="47">
        <v>-2.58928</v>
      </c>
    </row>
    <row r="2996" spans="6:9" x14ac:dyDescent="0.25">
      <c r="F2996" s="47">
        <v>3283.1877599999998</v>
      </c>
      <c r="G2996" s="47">
        <v>72.166110000000003</v>
      </c>
      <c r="H2996" s="47">
        <v>3283.1877599999998</v>
      </c>
      <c r="I2996" s="47">
        <v>-2.53268</v>
      </c>
    </row>
    <row r="2997" spans="6:9" x14ac:dyDescent="0.25">
      <c r="F2997" s="47">
        <v>3284.1520300000002</v>
      </c>
      <c r="G2997" s="47">
        <v>72.354709999999997</v>
      </c>
      <c r="H2997" s="47">
        <v>3284.1520300000002</v>
      </c>
      <c r="I2997" s="47">
        <v>-2.3042799999999999</v>
      </c>
    </row>
    <row r="2998" spans="6:9" x14ac:dyDescent="0.25">
      <c r="F2998" s="47">
        <v>3285.1163099999999</v>
      </c>
      <c r="G2998" s="47">
        <v>72.602320000000006</v>
      </c>
      <c r="H2998" s="47">
        <v>3285.1163099999999</v>
      </c>
      <c r="I2998" s="47">
        <v>-1.9353199999999999</v>
      </c>
    </row>
    <row r="2999" spans="6:9" x14ac:dyDescent="0.25">
      <c r="F2999" s="47">
        <v>3286.08059</v>
      </c>
      <c r="G2999" s="47">
        <v>72.887990000000002</v>
      </c>
      <c r="H2999" s="47">
        <v>3286.08059</v>
      </c>
      <c r="I2999" s="47">
        <v>-1.5069900000000001</v>
      </c>
    </row>
    <row r="3000" spans="6:9" x14ac:dyDescent="0.25">
      <c r="F3000" s="47">
        <v>3287.04486</v>
      </c>
      <c r="G3000" s="47">
        <v>73.187119999999993</v>
      </c>
      <c r="H3000" s="47">
        <v>3287.04486</v>
      </c>
      <c r="I3000" s="47">
        <v>-1.1195299999999999</v>
      </c>
    </row>
    <row r="3001" spans="6:9" x14ac:dyDescent="0.25">
      <c r="F3001" s="47">
        <v>3288.0091400000001</v>
      </c>
      <c r="G3001" s="47">
        <v>73.477490000000003</v>
      </c>
      <c r="H3001" s="47">
        <v>3288.0091400000001</v>
      </c>
      <c r="I3001" s="47">
        <v>-0.84828999999999999</v>
      </c>
    </row>
    <row r="3002" spans="6:9" x14ac:dyDescent="0.25">
      <c r="F3002" s="47">
        <v>3288.9734199999998</v>
      </c>
      <c r="G3002" s="47">
        <v>73.743520000000004</v>
      </c>
      <c r="H3002" s="47">
        <v>3288.9734199999998</v>
      </c>
      <c r="I3002" s="47">
        <v>-0.71113999999999999</v>
      </c>
    </row>
    <row r="3003" spans="6:9" x14ac:dyDescent="0.25">
      <c r="F3003" s="47">
        <v>3289.9376900000002</v>
      </c>
      <c r="G3003" s="47">
        <v>73.976039999999998</v>
      </c>
      <c r="H3003" s="47">
        <v>3289.9376900000002</v>
      </c>
      <c r="I3003" s="47">
        <v>-0.66666000000000003</v>
      </c>
    </row>
    <row r="3004" spans="6:9" x14ac:dyDescent="0.25">
      <c r="F3004" s="47">
        <v>3290.9019699999999</v>
      </c>
      <c r="G3004" s="47">
        <v>74.167500000000004</v>
      </c>
      <c r="H3004" s="47">
        <v>3290.9019699999999</v>
      </c>
      <c r="I3004" s="47">
        <v>-0.64415999999999995</v>
      </c>
    </row>
    <row r="3005" spans="6:9" x14ac:dyDescent="0.25">
      <c r="F3005" s="47">
        <v>3291.86625</v>
      </c>
      <c r="G3005" s="47">
        <v>74.306269999999998</v>
      </c>
      <c r="H3005" s="47">
        <v>3291.86625</v>
      </c>
      <c r="I3005" s="47">
        <v>-0.58613999999999999</v>
      </c>
    </row>
    <row r="3006" spans="6:9" x14ac:dyDescent="0.25">
      <c r="F3006" s="47">
        <v>3292.83052</v>
      </c>
      <c r="G3006" s="47">
        <v>74.374780000000001</v>
      </c>
      <c r="H3006" s="47">
        <v>3292.83052</v>
      </c>
      <c r="I3006" s="47">
        <v>-0.47799999999999998</v>
      </c>
    </row>
    <row r="3007" spans="6:9" x14ac:dyDescent="0.25">
      <c r="F3007" s="47">
        <v>3293.7948000000001</v>
      </c>
      <c r="G3007" s="47">
        <v>74.352549999999994</v>
      </c>
      <c r="H3007" s="47">
        <v>3293.7948000000001</v>
      </c>
      <c r="I3007" s="47">
        <v>-0.35108</v>
      </c>
    </row>
    <row r="3008" spans="6:9" x14ac:dyDescent="0.25">
      <c r="F3008" s="47">
        <v>3294.7590799999998</v>
      </c>
      <c r="G3008" s="47">
        <v>74.223119999999994</v>
      </c>
      <c r="H3008" s="47">
        <v>3294.7590799999998</v>
      </c>
      <c r="I3008" s="47">
        <v>-0.26128000000000001</v>
      </c>
    </row>
    <row r="3009" spans="6:9" x14ac:dyDescent="0.25">
      <c r="F3009" s="47">
        <v>3295.72336</v>
      </c>
      <c r="G3009" s="47">
        <v>73.983999999999995</v>
      </c>
      <c r="H3009" s="47">
        <v>3295.72336</v>
      </c>
      <c r="I3009" s="47">
        <v>-0.25764999999999999</v>
      </c>
    </row>
    <row r="3010" spans="6:9" x14ac:dyDescent="0.25">
      <c r="F3010" s="47">
        <v>3296.6876299999999</v>
      </c>
      <c r="G3010" s="47">
        <v>73.656599999999997</v>
      </c>
      <c r="H3010" s="47">
        <v>3296.6876299999999</v>
      </c>
      <c r="I3010" s="47">
        <v>-0.35826999999999998</v>
      </c>
    </row>
    <row r="3011" spans="6:9" x14ac:dyDescent="0.25">
      <c r="F3011" s="47">
        <v>3297.65191</v>
      </c>
      <c r="G3011" s="47">
        <v>73.288679999999999</v>
      </c>
      <c r="H3011" s="47">
        <v>3297.65191</v>
      </c>
      <c r="I3011" s="47">
        <v>-0.54496</v>
      </c>
    </row>
    <row r="3012" spans="6:9" x14ac:dyDescent="0.25">
      <c r="F3012" s="47">
        <v>3298.6161900000002</v>
      </c>
      <c r="G3012" s="47">
        <v>72.944090000000003</v>
      </c>
      <c r="H3012" s="47">
        <v>3298.6161900000002</v>
      </c>
      <c r="I3012" s="47">
        <v>-0.77786999999999995</v>
      </c>
    </row>
    <row r="3013" spans="6:9" x14ac:dyDescent="0.25">
      <c r="F3013" s="47">
        <v>3299.5804600000001</v>
      </c>
      <c r="G3013" s="47">
        <v>72.682699999999997</v>
      </c>
      <c r="H3013" s="47">
        <v>3299.5804600000001</v>
      </c>
      <c r="I3013" s="47">
        <v>-1.01915</v>
      </c>
    </row>
    <row r="3014" spans="6:9" x14ac:dyDescent="0.25">
      <c r="F3014" s="47">
        <v>3300.5447399999998</v>
      </c>
      <c r="G3014" s="47">
        <v>72.541589999999999</v>
      </c>
      <c r="H3014" s="47">
        <v>3300.5447399999998</v>
      </c>
      <c r="I3014" s="47">
        <v>-1.25038</v>
      </c>
    </row>
    <row r="3015" spans="6:9" x14ac:dyDescent="0.25">
      <c r="F3015" s="47">
        <v>3301.50902</v>
      </c>
      <c r="G3015" s="47">
        <v>72.52646</v>
      </c>
      <c r="H3015" s="47">
        <v>3301.50902</v>
      </c>
      <c r="I3015" s="47">
        <v>-1.47468</v>
      </c>
    </row>
    <row r="3016" spans="6:9" x14ac:dyDescent="0.25">
      <c r="F3016" s="47">
        <v>3302.4732899999999</v>
      </c>
      <c r="G3016" s="47">
        <v>72.614919999999998</v>
      </c>
      <c r="H3016" s="47">
        <v>3302.4732899999999</v>
      </c>
      <c r="I3016" s="47">
        <v>-1.7065999999999999</v>
      </c>
    </row>
    <row r="3017" spans="6:9" x14ac:dyDescent="0.25">
      <c r="F3017" s="47">
        <v>3303.4375700000001</v>
      </c>
      <c r="G3017" s="47">
        <v>72.766649999999998</v>
      </c>
      <c r="H3017" s="47">
        <v>3303.4375700000001</v>
      </c>
      <c r="I3017" s="47">
        <v>-1.9606699999999999</v>
      </c>
    </row>
    <row r="3018" spans="6:9" x14ac:dyDescent="0.25">
      <c r="F3018" s="47">
        <v>3304.4018500000002</v>
      </c>
      <c r="G3018" s="47">
        <v>72.935169999999999</v>
      </c>
      <c r="H3018" s="47">
        <v>3304.4018500000002</v>
      </c>
      <c r="I3018" s="47">
        <v>-2.2459899999999999</v>
      </c>
    </row>
    <row r="3019" spans="6:9" x14ac:dyDescent="0.25">
      <c r="F3019" s="47">
        <v>3305.3661200000001</v>
      </c>
      <c r="G3019" s="47">
        <v>73.079390000000004</v>
      </c>
      <c r="H3019" s="47">
        <v>3305.3661200000001</v>
      </c>
      <c r="I3019" s="47">
        <v>-2.5638100000000001</v>
      </c>
    </row>
    <row r="3020" spans="6:9" x14ac:dyDescent="0.25">
      <c r="F3020" s="47">
        <v>3306.3303999999998</v>
      </c>
      <c r="G3020" s="47">
        <v>73.175389999999993</v>
      </c>
      <c r="H3020" s="47">
        <v>3306.3303999999998</v>
      </c>
      <c r="I3020" s="47">
        <v>-2.9009900000000002</v>
      </c>
    </row>
    <row r="3021" spans="6:9" x14ac:dyDescent="0.25">
      <c r="F3021" s="47">
        <v>3307.29468</v>
      </c>
      <c r="G3021" s="47">
        <v>73.225800000000007</v>
      </c>
      <c r="H3021" s="47">
        <v>3307.29468</v>
      </c>
      <c r="I3021" s="47">
        <v>-3.2199499999999999</v>
      </c>
    </row>
    <row r="3022" spans="6:9" x14ac:dyDescent="0.25">
      <c r="F3022" s="47">
        <v>3308.2589499999999</v>
      </c>
      <c r="G3022" s="47">
        <v>73.259960000000007</v>
      </c>
      <c r="H3022" s="47">
        <v>3308.2589499999999</v>
      </c>
      <c r="I3022" s="47">
        <v>-3.4552399999999999</v>
      </c>
    </row>
    <row r="3023" spans="6:9" x14ac:dyDescent="0.25">
      <c r="F3023" s="47">
        <v>3309.2232300000001</v>
      </c>
      <c r="G3023" s="47">
        <v>73.320400000000006</v>
      </c>
      <c r="H3023" s="47">
        <v>3309.2232300000001</v>
      </c>
      <c r="I3023" s="47">
        <v>-3.5261200000000001</v>
      </c>
    </row>
    <row r="3024" spans="6:9" x14ac:dyDescent="0.25">
      <c r="F3024" s="47">
        <v>3310.1875100000002</v>
      </c>
      <c r="G3024" s="47">
        <v>73.439430000000002</v>
      </c>
      <c r="H3024" s="47">
        <v>3310.1875100000002</v>
      </c>
      <c r="I3024" s="47">
        <v>-3.36422</v>
      </c>
    </row>
    <row r="3025" spans="6:9" x14ac:dyDescent="0.25">
      <c r="F3025" s="47">
        <v>3311.1517899999999</v>
      </c>
      <c r="G3025" s="47">
        <v>73.617580000000004</v>
      </c>
      <c r="H3025" s="47">
        <v>3311.1517899999999</v>
      </c>
      <c r="I3025" s="47">
        <v>-2.9455100000000001</v>
      </c>
    </row>
    <row r="3026" spans="6:9" x14ac:dyDescent="0.25">
      <c r="F3026" s="47">
        <v>3312.1160599999998</v>
      </c>
      <c r="G3026" s="47">
        <v>73.815719999999999</v>
      </c>
      <c r="H3026" s="47">
        <v>3312.1160599999998</v>
      </c>
      <c r="I3026" s="47">
        <v>-2.31284</v>
      </c>
    </row>
    <row r="3027" spans="6:9" x14ac:dyDescent="0.25">
      <c r="F3027" s="47">
        <v>3313.08034</v>
      </c>
      <c r="G3027" s="47">
        <v>73.965590000000006</v>
      </c>
      <c r="H3027" s="47">
        <v>3313.08034</v>
      </c>
      <c r="I3027" s="47">
        <v>-1.5789899999999999</v>
      </c>
    </row>
    <row r="3028" spans="6:9" x14ac:dyDescent="0.25">
      <c r="F3028" s="47">
        <v>3314.0446099999999</v>
      </c>
      <c r="G3028" s="47">
        <v>73.994020000000006</v>
      </c>
      <c r="H3028" s="47">
        <v>3314.0446099999999</v>
      </c>
      <c r="I3028" s="47">
        <v>-0.90612000000000004</v>
      </c>
    </row>
    <row r="3029" spans="6:9" x14ac:dyDescent="0.25">
      <c r="F3029" s="47">
        <v>3315.0088900000001</v>
      </c>
      <c r="G3029" s="47">
        <v>73.851519999999994</v>
      </c>
      <c r="H3029" s="47">
        <v>3315.0088900000001</v>
      </c>
      <c r="I3029" s="47">
        <v>-0.46477000000000002</v>
      </c>
    </row>
    <row r="3030" spans="6:9" x14ac:dyDescent="0.25">
      <c r="F3030" s="47">
        <v>3315.9731700000002</v>
      </c>
      <c r="G3030" s="47">
        <v>73.535970000000006</v>
      </c>
      <c r="H3030" s="47">
        <v>3315.9731700000002</v>
      </c>
      <c r="I3030" s="47">
        <v>-0.38302000000000003</v>
      </c>
    </row>
    <row r="3031" spans="6:9" x14ac:dyDescent="0.25">
      <c r="F3031" s="47">
        <v>3316.9374499999999</v>
      </c>
      <c r="G3031" s="47">
        <v>73.102130000000002</v>
      </c>
      <c r="H3031" s="47">
        <v>3316.9374499999999</v>
      </c>
      <c r="I3031" s="47">
        <v>-0.70416000000000001</v>
      </c>
    </row>
    <row r="3032" spans="6:9" x14ac:dyDescent="0.25">
      <c r="F3032" s="47">
        <v>3317.9017199999998</v>
      </c>
      <c r="G3032" s="47">
        <v>72.650630000000007</v>
      </c>
      <c r="H3032" s="47">
        <v>3317.9017199999998</v>
      </c>
      <c r="I3032" s="47">
        <v>-1.3714299999999999</v>
      </c>
    </row>
    <row r="3033" spans="6:9" x14ac:dyDescent="0.25">
      <c r="F3033" s="47">
        <v>3318.866</v>
      </c>
      <c r="G3033" s="47">
        <v>72.298190000000005</v>
      </c>
      <c r="H3033" s="47">
        <v>3318.866</v>
      </c>
      <c r="I3033" s="47">
        <v>-2.2462</v>
      </c>
    </row>
    <row r="3034" spans="6:9" x14ac:dyDescent="0.25">
      <c r="F3034" s="47">
        <v>3319.8302800000001</v>
      </c>
      <c r="G3034" s="47">
        <v>72.141549999999995</v>
      </c>
      <c r="H3034" s="47">
        <v>3319.8302800000001</v>
      </c>
      <c r="I3034" s="47">
        <v>-3.1489099999999999</v>
      </c>
    </row>
    <row r="3035" spans="6:9" x14ac:dyDescent="0.25">
      <c r="F3035" s="47">
        <v>3320.7945500000001</v>
      </c>
      <c r="G3035" s="47">
        <v>72.23039</v>
      </c>
      <c r="H3035" s="47">
        <v>3320.7945500000001</v>
      </c>
      <c r="I3035" s="47">
        <v>-3.9037899999999999</v>
      </c>
    </row>
    <row r="3036" spans="6:9" x14ac:dyDescent="0.25">
      <c r="F3036" s="47">
        <v>3321.7588300000002</v>
      </c>
      <c r="G3036" s="47">
        <v>72.556269999999998</v>
      </c>
      <c r="H3036" s="47">
        <v>3321.7588300000002</v>
      </c>
      <c r="I3036" s="47">
        <v>-4.3738799999999998</v>
      </c>
    </row>
    <row r="3037" spans="6:9" x14ac:dyDescent="0.25">
      <c r="F3037" s="47">
        <v>3322.7231099999999</v>
      </c>
      <c r="G3037" s="47">
        <v>73.05686</v>
      </c>
      <c r="H3037" s="47">
        <v>3322.7231099999999</v>
      </c>
      <c r="I3037" s="47">
        <v>-4.48149</v>
      </c>
    </row>
    <row r="3038" spans="6:9" x14ac:dyDescent="0.25">
      <c r="F3038" s="47">
        <v>3323.6873799999998</v>
      </c>
      <c r="G3038" s="47">
        <v>73.632919999999999</v>
      </c>
      <c r="H3038" s="47">
        <v>3323.6873799999998</v>
      </c>
      <c r="I3038" s="47">
        <v>-4.2137000000000002</v>
      </c>
    </row>
    <row r="3039" spans="6:9" x14ac:dyDescent="0.25">
      <c r="F3039" s="47">
        <v>3324.65166</v>
      </c>
      <c r="G3039" s="47">
        <v>74.174610000000001</v>
      </c>
      <c r="H3039" s="47">
        <v>3324.65166</v>
      </c>
      <c r="I3039" s="47">
        <v>-3.6151300000000002</v>
      </c>
    </row>
    <row r="3040" spans="6:9" x14ac:dyDescent="0.25">
      <c r="F3040" s="47">
        <v>3325.6159400000001</v>
      </c>
      <c r="G3040" s="47">
        <v>74.589349999999996</v>
      </c>
      <c r="H3040" s="47">
        <v>3325.6159400000001</v>
      </c>
      <c r="I3040" s="47">
        <v>-2.7729699999999999</v>
      </c>
    </row>
    <row r="3041" spans="6:9" x14ac:dyDescent="0.25">
      <c r="F3041" s="47">
        <v>3326.5802100000001</v>
      </c>
      <c r="G3041" s="47">
        <v>74.821770000000001</v>
      </c>
      <c r="H3041" s="47">
        <v>3326.5802100000001</v>
      </c>
      <c r="I3041" s="47">
        <v>-1.80169</v>
      </c>
    </row>
    <row r="3042" spans="6:9" x14ac:dyDescent="0.25">
      <c r="F3042" s="47">
        <v>3327.5444900000002</v>
      </c>
      <c r="G3042" s="47">
        <v>74.860410000000002</v>
      </c>
      <c r="H3042" s="47">
        <v>3327.5444900000002</v>
      </c>
      <c r="I3042" s="47">
        <v>-0.83126</v>
      </c>
    </row>
    <row r="3043" spans="6:9" x14ac:dyDescent="0.25">
      <c r="F3043" s="47">
        <v>3328.5087699999999</v>
      </c>
      <c r="G3043" s="47">
        <v>74.732979999999998</v>
      </c>
      <c r="H3043" s="47">
        <v>3328.5087699999999</v>
      </c>
      <c r="I3043" s="47">
        <v>2.63E-3</v>
      </c>
    </row>
    <row r="3044" spans="6:9" x14ac:dyDescent="0.25">
      <c r="F3044" s="47">
        <v>3329.4730500000001</v>
      </c>
      <c r="G3044" s="47">
        <v>74.494990000000001</v>
      </c>
      <c r="H3044" s="47">
        <v>3329.4730500000001</v>
      </c>
      <c r="I3044" s="47">
        <v>0.57298000000000004</v>
      </c>
    </row>
    <row r="3045" spans="6:9" x14ac:dyDescent="0.25">
      <c r="F3045" s="47">
        <v>3330.43732</v>
      </c>
      <c r="G3045" s="47">
        <v>74.215969999999999</v>
      </c>
      <c r="H3045" s="47">
        <v>3330.43732</v>
      </c>
      <c r="I3045" s="47">
        <v>0.78442000000000001</v>
      </c>
    </row>
    <row r="3046" spans="6:9" x14ac:dyDescent="0.25">
      <c r="F3046" s="47">
        <v>3331.4016000000001</v>
      </c>
      <c r="G3046" s="47">
        <v>73.965829999999997</v>
      </c>
      <c r="H3046" s="47">
        <v>3331.4016000000001</v>
      </c>
      <c r="I3046" s="47">
        <v>0.60106000000000004</v>
      </c>
    </row>
    <row r="3047" spans="6:9" x14ac:dyDescent="0.25">
      <c r="F3047" s="47">
        <v>3332.3658799999998</v>
      </c>
      <c r="G3047" s="47">
        <v>73.803100000000001</v>
      </c>
      <c r="H3047" s="47">
        <v>3332.3658799999998</v>
      </c>
      <c r="I3047" s="47">
        <v>6.6400000000000001E-2</v>
      </c>
    </row>
    <row r="3048" spans="6:9" x14ac:dyDescent="0.25">
      <c r="F3048" s="47">
        <v>3333.3301499999998</v>
      </c>
      <c r="G3048" s="47">
        <v>73.767020000000002</v>
      </c>
      <c r="H3048" s="47">
        <v>3333.3301499999998</v>
      </c>
      <c r="I3048" s="47">
        <v>-0.69891000000000003</v>
      </c>
    </row>
    <row r="3049" spans="6:9" x14ac:dyDescent="0.25">
      <c r="F3049" s="47">
        <v>3334.2944299999999</v>
      </c>
      <c r="G3049" s="47">
        <v>73.874380000000002</v>
      </c>
      <c r="H3049" s="47">
        <v>3334.2944299999999</v>
      </c>
      <c r="I3049" s="47">
        <v>-1.52623</v>
      </c>
    </row>
    <row r="3050" spans="6:9" x14ac:dyDescent="0.25">
      <c r="F3050" s="47">
        <v>3335.2587100000001</v>
      </c>
      <c r="G3050" s="47">
        <v>74.118920000000003</v>
      </c>
      <c r="H3050" s="47">
        <v>3335.2587100000001</v>
      </c>
      <c r="I3050" s="47">
        <v>-2.2469000000000001</v>
      </c>
    </row>
    <row r="3051" spans="6:9" x14ac:dyDescent="0.25">
      <c r="F3051" s="47">
        <v>3336.22298</v>
      </c>
      <c r="G3051" s="47">
        <v>74.470619999999997</v>
      </c>
      <c r="H3051" s="47">
        <v>3336.22298</v>
      </c>
      <c r="I3051" s="47">
        <v>-2.7424200000000001</v>
      </c>
    </row>
    <row r="3052" spans="6:9" x14ac:dyDescent="0.25">
      <c r="F3052" s="47">
        <v>3337.1872600000002</v>
      </c>
      <c r="G3052" s="47">
        <v>74.876599999999996</v>
      </c>
      <c r="H3052" s="47">
        <v>3337.1872600000002</v>
      </c>
      <c r="I3052" s="47">
        <v>-2.9784700000000002</v>
      </c>
    </row>
    <row r="3053" spans="6:9" x14ac:dyDescent="0.25">
      <c r="F3053" s="47">
        <v>3338.1515399999998</v>
      </c>
      <c r="G3053" s="47">
        <v>75.269689999999997</v>
      </c>
      <c r="H3053" s="47">
        <v>3338.1515399999998</v>
      </c>
      <c r="I3053" s="47">
        <v>-3.0093399999999999</v>
      </c>
    </row>
    <row r="3054" spans="6:9" x14ac:dyDescent="0.25">
      <c r="F3054" s="47">
        <v>3339.1158099999998</v>
      </c>
      <c r="G3054" s="47">
        <v>75.585679999999996</v>
      </c>
      <c r="H3054" s="47">
        <v>3339.1158099999998</v>
      </c>
      <c r="I3054" s="47">
        <v>-2.94794</v>
      </c>
    </row>
    <row r="3055" spans="6:9" x14ac:dyDescent="0.25">
      <c r="F3055" s="47">
        <v>3340.0800899999999</v>
      </c>
      <c r="G3055" s="47">
        <v>75.781639999999996</v>
      </c>
      <c r="H3055" s="47">
        <v>3340.0800899999999</v>
      </c>
      <c r="I3055" s="47">
        <v>-2.9109799999999999</v>
      </c>
    </row>
    <row r="3056" spans="6:9" x14ac:dyDescent="0.25">
      <c r="F3056" s="47">
        <v>3341.0443700000001</v>
      </c>
      <c r="G3056" s="47">
        <v>75.84554</v>
      </c>
      <c r="H3056" s="47">
        <v>3341.0443700000001</v>
      </c>
      <c r="I3056" s="47">
        <v>-2.9626899999999998</v>
      </c>
    </row>
    <row r="3057" spans="6:9" x14ac:dyDescent="0.25">
      <c r="F3057" s="47">
        <v>3342.00864</v>
      </c>
      <c r="G3057" s="47">
        <v>75.794070000000005</v>
      </c>
      <c r="H3057" s="47">
        <v>3342.00864</v>
      </c>
      <c r="I3057" s="47">
        <v>-3.0858400000000001</v>
      </c>
    </row>
    <row r="3058" spans="6:9" x14ac:dyDescent="0.25">
      <c r="F3058" s="47">
        <v>3342.9729200000002</v>
      </c>
      <c r="G3058" s="47">
        <v>75.662049999999994</v>
      </c>
      <c r="H3058" s="47">
        <v>3342.9729200000002</v>
      </c>
      <c r="I3058" s="47">
        <v>-3.1964299999999999</v>
      </c>
    </row>
    <row r="3059" spans="6:9" x14ac:dyDescent="0.25">
      <c r="F3059" s="47">
        <v>3343.9371999999998</v>
      </c>
      <c r="G3059" s="47">
        <v>75.488479999999996</v>
      </c>
      <c r="H3059" s="47">
        <v>3343.9371999999998</v>
      </c>
      <c r="I3059" s="47">
        <v>-3.1937899999999999</v>
      </c>
    </row>
    <row r="3060" spans="6:9" x14ac:dyDescent="0.25">
      <c r="F3060" s="47">
        <v>3344.9014699999998</v>
      </c>
      <c r="G3060" s="47">
        <v>75.303470000000004</v>
      </c>
      <c r="H3060" s="47">
        <v>3344.9014699999998</v>
      </c>
      <c r="I3060" s="47">
        <v>-3.01769</v>
      </c>
    </row>
    <row r="3061" spans="6:9" x14ac:dyDescent="0.25">
      <c r="F3061" s="47">
        <v>3345.8657499999999</v>
      </c>
      <c r="G3061" s="47">
        <v>75.119429999999994</v>
      </c>
      <c r="H3061" s="47">
        <v>3345.8657499999999</v>
      </c>
      <c r="I3061" s="47">
        <v>-2.6823000000000001</v>
      </c>
    </row>
    <row r="3062" spans="6:9" x14ac:dyDescent="0.25">
      <c r="F3062" s="47">
        <v>3346.8300300000001</v>
      </c>
      <c r="G3062" s="47">
        <v>74.929490000000001</v>
      </c>
      <c r="H3062" s="47">
        <v>3346.8300300000001</v>
      </c>
      <c r="I3062" s="47">
        <v>-2.27149</v>
      </c>
    </row>
    <row r="3063" spans="6:9" x14ac:dyDescent="0.25">
      <c r="F3063" s="47">
        <v>3347.7943</v>
      </c>
      <c r="G3063" s="47">
        <v>74.714519999999993</v>
      </c>
      <c r="H3063" s="47">
        <v>3347.7943</v>
      </c>
      <c r="I3063" s="47">
        <v>-1.8989</v>
      </c>
    </row>
    <row r="3064" spans="6:9" x14ac:dyDescent="0.25">
      <c r="F3064" s="47">
        <v>3348.7585800000002</v>
      </c>
      <c r="G3064" s="47">
        <v>74.456209999999999</v>
      </c>
      <c r="H3064" s="47">
        <v>3348.7585800000002</v>
      </c>
      <c r="I3064" s="47">
        <v>-1.65374</v>
      </c>
    </row>
    <row r="3065" spans="6:9" x14ac:dyDescent="0.25">
      <c r="F3065" s="47">
        <v>3349.7228599999999</v>
      </c>
      <c r="G3065" s="47">
        <v>74.149889999999999</v>
      </c>
      <c r="H3065" s="47">
        <v>3349.7228599999999</v>
      </c>
      <c r="I3065" s="47">
        <v>-1.5626100000000001</v>
      </c>
    </row>
    <row r="3066" spans="6:9" x14ac:dyDescent="0.25">
      <c r="F3066" s="47">
        <v>3350.68714</v>
      </c>
      <c r="G3066" s="47">
        <v>73.813910000000007</v>
      </c>
      <c r="H3066" s="47">
        <v>3350.68714</v>
      </c>
      <c r="I3066" s="47">
        <v>-1.5887</v>
      </c>
    </row>
    <row r="3067" spans="6:9" x14ac:dyDescent="0.25">
      <c r="F3067" s="47">
        <v>3351.6514099999999</v>
      </c>
      <c r="G3067" s="47">
        <v>73.495699999999999</v>
      </c>
      <c r="H3067" s="47">
        <v>3351.6514099999999</v>
      </c>
      <c r="I3067" s="47">
        <v>-1.6638500000000001</v>
      </c>
    </row>
    <row r="3068" spans="6:9" x14ac:dyDescent="0.25">
      <c r="F3068" s="47">
        <v>3352.6156900000001</v>
      </c>
      <c r="G3068" s="47">
        <v>73.272350000000003</v>
      </c>
      <c r="H3068" s="47">
        <v>3352.6156900000001</v>
      </c>
      <c r="I3068" s="47">
        <v>-1.7284299999999999</v>
      </c>
    </row>
    <row r="3069" spans="6:9" x14ac:dyDescent="0.25">
      <c r="F3069" s="47">
        <v>3353.5799699999998</v>
      </c>
      <c r="G3069" s="47">
        <v>73.237939999999995</v>
      </c>
      <c r="H3069" s="47">
        <v>3353.5799699999998</v>
      </c>
      <c r="I3069" s="47">
        <v>-1.7567999999999999</v>
      </c>
    </row>
    <row r="3070" spans="6:9" x14ac:dyDescent="0.25">
      <c r="F3070" s="47">
        <v>3354.5442400000002</v>
      </c>
      <c r="G3070" s="47">
        <v>73.471159999999998</v>
      </c>
      <c r="H3070" s="47">
        <v>3354.5442400000002</v>
      </c>
      <c r="I3070" s="47">
        <v>-1.7614799999999999</v>
      </c>
    </row>
    <row r="3071" spans="6:9" x14ac:dyDescent="0.25">
      <c r="F3071" s="47">
        <v>3355.5085199999999</v>
      </c>
      <c r="G3071" s="47">
        <v>73.991039999999998</v>
      </c>
      <c r="H3071" s="47">
        <v>3355.5085199999999</v>
      </c>
      <c r="I3071" s="47">
        <v>-1.77894</v>
      </c>
    </row>
    <row r="3072" spans="6:9" x14ac:dyDescent="0.25">
      <c r="F3072" s="47">
        <v>3356.4728</v>
      </c>
      <c r="G3072" s="47">
        <v>74.726179999999999</v>
      </c>
      <c r="H3072" s="47">
        <v>3356.4728</v>
      </c>
      <c r="I3072" s="47">
        <v>-1.8434699999999999</v>
      </c>
    </row>
    <row r="3073" spans="6:9" x14ac:dyDescent="0.25">
      <c r="F3073" s="47">
        <v>3357.4370699999999</v>
      </c>
      <c r="G3073" s="47">
        <v>75.524619999999999</v>
      </c>
      <c r="H3073" s="47">
        <v>3357.4370699999999</v>
      </c>
      <c r="I3073" s="47">
        <v>-1.95932</v>
      </c>
    </row>
    <row r="3074" spans="6:9" x14ac:dyDescent="0.25">
      <c r="F3074" s="47">
        <v>3358.4013500000001</v>
      </c>
      <c r="G3074" s="47">
        <v>76.209400000000002</v>
      </c>
      <c r="H3074" s="47">
        <v>3358.4013500000001</v>
      </c>
      <c r="I3074" s="47">
        <v>-2.08718</v>
      </c>
    </row>
    <row r="3075" spans="6:9" x14ac:dyDescent="0.25">
      <c r="F3075" s="47">
        <v>3359.3656299999998</v>
      </c>
      <c r="G3075" s="47">
        <v>76.653739999999999</v>
      </c>
      <c r="H3075" s="47">
        <v>3359.3656299999998</v>
      </c>
      <c r="I3075" s="47">
        <v>-2.1589999999999998</v>
      </c>
    </row>
    <row r="3076" spans="6:9" x14ac:dyDescent="0.25">
      <c r="F3076" s="47">
        <v>3360.3299000000002</v>
      </c>
      <c r="G3076" s="47">
        <v>76.832419999999999</v>
      </c>
      <c r="H3076" s="47">
        <v>3360.3299000000002</v>
      </c>
      <c r="I3076" s="47">
        <v>-2.1186099999999999</v>
      </c>
    </row>
    <row r="3077" spans="6:9" x14ac:dyDescent="0.25">
      <c r="F3077" s="47">
        <v>3361.2941799999999</v>
      </c>
      <c r="G3077" s="47">
        <v>76.819999999999993</v>
      </c>
      <c r="H3077" s="47">
        <v>3361.2941799999999</v>
      </c>
      <c r="I3077" s="47">
        <v>-1.96401</v>
      </c>
    </row>
    <row r="3078" spans="6:9" x14ac:dyDescent="0.25">
      <c r="F3078" s="47">
        <v>3362.25846</v>
      </c>
      <c r="G3078" s="47">
        <v>76.741129999999998</v>
      </c>
      <c r="H3078" s="47">
        <v>3362.25846</v>
      </c>
      <c r="I3078" s="47">
        <v>-1.7604599999999999</v>
      </c>
    </row>
    <row r="3079" spans="6:9" x14ac:dyDescent="0.25">
      <c r="F3079" s="47">
        <v>3363.22273</v>
      </c>
      <c r="G3079" s="47">
        <v>76.70711</v>
      </c>
      <c r="H3079" s="47">
        <v>3363.22273</v>
      </c>
      <c r="I3079" s="47">
        <v>-1.6104000000000001</v>
      </c>
    </row>
    <row r="3080" spans="6:9" x14ac:dyDescent="0.25">
      <c r="F3080" s="47">
        <v>3364.1870100000001</v>
      </c>
      <c r="G3080" s="47">
        <v>76.773510000000002</v>
      </c>
      <c r="H3080" s="47">
        <v>3364.1870100000001</v>
      </c>
      <c r="I3080" s="47">
        <v>-1.5964</v>
      </c>
    </row>
    <row r="3081" spans="6:9" x14ac:dyDescent="0.25">
      <c r="F3081" s="47">
        <v>3365.1512899999998</v>
      </c>
      <c r="G3081" s="47">
        <v>76.933170000000004</v>
      </c>
      <c r="H3081" s="47">
        <v>3365.1512899999998</v>
      </c>
      <c r="I3081" s="47">
        <v>-1.73238</v>
      </c>
    </row>
    <row r="3082" spans="6:9" x14ac:dyDescent="0.25">
      <c r="F3082" s="47">
        <v>3366.1155699999999</v>
      </c>
      <c r="G3082" s="47">
        <v>77.137559999999993</v>
      </c>
      <c r="H3082" s="47">
        <v>3366.1155699999999</v>
      </c>
      <c r="I3082" s="47">
        <v>-1.9527399999999999</v>
      </c>
    </row>
    <row r="3083" spans="6:9" x14ac:dyDescent="0.25">
      <c r="F3083" s="47">
        <v>3367.0798399999999</v>
      </c>
      <c r="G3083" s="47">
        <v>77.32929</v>
      </c>
      <c r="H3083" s="47">
        <v>3367.0798399999999</v>
      </c>
      <c r="I3083" s="47">
        <v>-2.1442000000000001</v>
      </c>
    </row>
    <row r="3084" spans="6:9" x14ac:dyDescent="0.25">
      <c r="F3084" s="47">
        <v>3368.04412</v>
      </c>
      <c r="G3084" s="47">
        <v>77.468360000000004</v>
      </c>
      <c r="H3084" s="47">
        <v>3368.04412</v>
      </c>
      <c r="I3084" s="47">
        <v>-2.20166</v>
      </c>
    </row>
    <row r="3085" spans="6:9" x14ac:dyDescent="0.25">
      <c r="F3085" s="47">
        <v>3369.00839</v>
      </c>
      <c r="G3085" s="47">
        <v>77.542420000000007</v>
      </c>
      <c r="H3085" s="47">
        <v>3369.00839</v>
      </c>
      <c r="I3085" s="47">
        <v>-2.0787200000000001</v>
      </c>
    </row>
    <row r="3086" spans="6:9" x14ac:dyDescent="0.25">
      <c r="F3086" s="47">
        <v>3369.9726700000001</v>
      </c>
      <c r="G3086" s="47">
        <v>77.562550000000002</v>
      </c>
      <c r="H3086" s="47">
        <v>3369.9726700000001</v>
      </c>
      <c r="I3086" s="47">
        <v>-1.8080700000000001</v>
      </c>
    </row>
    <row r="3087" spans="6:9" x14ac:dyDescent="0.25">
      <c r="F3087" s="47">
        <v>3370.9369499999998</v>
      </c>
      <c r="G3087" s="47">
        <v>77.552840000000003</v>
      </c>
      <c r="H3087" s="47">
        <v>3370.9369499999998</v>
      </c>
      <c r="I3087" s="47">
        <v>-1.48264</v>
      </c>
    </row>
    <row r="3088" spans="6:9" x14ac:dyDescent="0.25">
      <c r="F3088" s="47">
        <v>3371.9012299999999</v>
      </c>
      <c r="G3088" s="47">
        <v>77.542509999999993</v>
      </c>
      <c r="H3088" s="47">
        <v>3371.9012299999999</v>
      </c>
      <c r="I3088" s="47">
        <v>-1.2076499999999999</v>
      </c>
    </row>
    <row r="3089" spans="6:9" x14ac:dyDescent="0.25">
      <c r="F3089" s="47">
        <v>3372.8654999999999</v>
      </c>
      <c r="G3089" s="47">
        <v>77.563000000000002</v>
      </c>
      <c r="H3089" s="47">
        <v>3372.8654999999999</v>
      </c>
      <c r="I3089" s="47">
        <v>-1.0470900000000001</v>
      </c>
    </row>
    <row r="3090" spans="6:9" x14ac:dyDescent="0.25">
      <c r="F3090" s="47">
        <v>3373.82978</v>
      </c>
      <c r="G3090" s="47">
        <v>77.647329999999997</v>
      </c>
      <c r="H3090" s="47">
        <v>3373.82978</v>
      </c>
      <c r="I3090" s="47">
        <v>-0.99243000000000003</v>
      </c>
    </row>
    <row r="3091" spans="6:9" x14ac:dyDescent="0.25">
      <c r="F3091" s="47">
        <v>3374.7940600000002</v>
      </c>
      <c r="G3091" s="47">
        <v>77.828320000000005</v>
      </c>
      <c r="H3091" s="47">
        <v>3374.7940600000002</v>
      </c>
      <c r="I3091" s="47">
        <v>-0.97153</v>
      </c>
    </row>
    <row r="3092" spans="6:9" x14ac:dyDescent="0.25">
      <c r="F3092" s="47">
        <v>3375.7583300000001</v>
      </c>
      <c r="G3092" s="47">
        <v>78.132540000000006</v>
      </c>
      <c r="H3092" s="47">
        <v>3375.7583300000001</v>
      </c>
      <c r="I3092" s="47">
        <v>-0.89326000000000005</v>
      </c>
    </row>
    <row r="3093" spans="6:9" x14ac:dyDescent="0.25">
      <c r="F3093" s="47">
        <v>3376.7226099999998</v>
      </c>
      <c r="G3093" s="47">
        <v>78.567160000000001</v>
      </c>
      <c r="H3093" s="47">
        <v>3376.7226099999998</v>
      </c>
      <c r="I3093" s="47">
        <v>-0.70062999999999998</v>
      </c>
    </row>
    <row r="3094" spans="6:9" x14ac:dyDescent="0.25">
      <c r="F3094" s="47">
        <v>3377.6868899999999</v>
      </c>
      <c r="G3094" s="47">
        <v>79.102940000000004</v>
      </c>
      <c r="H3094" s="47">
        <v>3377.6868899999999</v>
      </c>
      <c r="I3094" s="47">
        <v>-0.40283999999999998</v>
      </c>
    </row>
    <row r="3095" spans="6:9" x14ac:dyDescent="0.25">
      <c r="F3095" s="47">
        <v>3378.6511599999999</v>
      </c>
      <c r="G3095" s="47">
        <v>79.666020000000003</v>
      </c>
      <c r="H3095" s="47">
        <v>3378.6511599999999</v>
      </c>
      <c r="I3095" s="47">
        <v>-7.2069999999999995E-2</v>
      </c>
    </row>
    <row r="3096" spans="6:9" x14ac:dyDescent="0.25">
      <c r="F3096" s="47">
        <v>3379.61544</v>
      </c>
      <c r="G3096" s="47">
        <v>80.151030000000006</v>
      </c>
      <c r="H3096" s="47">
        <v>3379.61544</v>
      </c>
      <c r="I3096" s="47">
        <v>0.19061</v>
      </c>
    </row>
    <row r="3097" spans="6:9" x14ac:dyDescent="0.25">
      <c r="F3097" s="47">
        <v>3380.5797200000002</v>
      </c>
      <c r="G3097" s="47">
        <v>80.453400000000002</v>
      </c>
      <c r="H3097" s="47">
        <v>3380.5797200000002</v>
      </c>
      <c r="I3097" s="47">
        <v>0.30509999999999998</v>
      </c>
    </row>
    <row r="3098" spans="6:9" x14ac:dyDescent="0.25">
      <c r="F3098" s="47">
        <v>3381.5439900000001</v>
      </c>
      <c r="G3098" s="47">
        <v>80.505960000000002</v>
      </c>
      <c r="H3098" s="47">
        <v>3381.5439900000001</v>
      </c>
      <c r="I3098" s="47">
        <v>0.25697999999999999</v>
      </c>
    </row>
    <row r="3099" spans="6:9" x14ac:dyDescent="0.25">
      <c r="F3099" s="47">
        <v>3382.5082699999998</v>
      </c>
      <c r="G3099" s="47">
        <v>80.306430000000006</v>
      </c>
      <c r="H3099" s="47">
        <v>3382.5082699999998</v>
      </c>
      <c r="I3099" s="47">
        <v>0.11557000000000001</v>
      </c>
    </row>
    <row r="3100" spans="6:9" x14ac:dyDescent="0.25">
      <c r="F3100" s="47">
        <v>3383.47255</v>
      </c>
      <c r="G3100" s="47">
        <v>79.928849999999997</v>
      </c>
      <c r="H3100" s="47">
        <v>3383.47255</v>
      </c>
      <c r="I3100" s="47">
        <v>1.115E-2</v>
      </c>
    </row>
    <row r="3101" spans="6:9" x14ac:dyDescent="0.25">
      <c r="F3101" s="47">
        <v>3384.4368300000001</v>
      </c>
      <c r="G3101" s="47">
        <v>79.51482</v>
      </c>
      <c r="H3101" s="47">
        <v>3384.4368300000001</v>
      </c>
      <c r="I3101" s="47">
        <v>7.6490000000000002E-2</v>
      </c>
    </row>
    <row r="3102" spans="6:9" x14ac:dyDescent="0.25">
      <c r="F3102" s="47">
        <v>3385.4011</v>
      </c>
      <c r="G3102" s="47">
        <v>79.241349999999997</v>
      </c>
      <c r="H3102" s="47">
        <v>3385.4011</v>
      </c>
      <c r="I3102" s="47">
        <v>0.38152999999999998</v>
      </c>
    </row>
    <row r="3103" spans="6:9" x14ac:dyDescent="0.25">
      <c r="F3103" s="47">
        <v>3386.3653800000002</v>
      </c>
      <c r="G3103" s="47">
        <v>79.269099999999995</v>
      </c>
      <c r="H3103" s="47">
        <v>3386.3653800000002</v>
      </c>
      <c r="I3103" s="47">
        <v>0.89985999999999999</v>
      </c>
    </row>
    <row r="3104" spans="6:9" x14ac:dyDescent="0.25">
      <c r="F3104" s="47">
        <v>3387.3296599999999</v>
      </c>
      <c r="G3104" s="47">
        <v>79.685490000000001</v>
      </c>
      <c r="H3104" s="47">
        <v>3387.3296599999999</v>
      </c>
      <c r="I3104" s="47">
        <v>1.5261400000000001</v>
      </c>
    </row>
    <row r="3105" spans="6:9" x14ac:dyDescent="0.25">
      <c r="F3105" s="47">
        <v>3388.2939299999998</v>
      </c>
      <c r="G3105" s="47">
        <v>80.463620000000006</v>
      </c>
      <c r="H3105" s="47">
        <v>3388.2939299999998</v>
      </c>
      <c r="I3105" s="47">
        <v>2.1274500000000001</v>
      </c>
    </row>
    <row r="3106" spans="6:9" x14ac:dyDescent="0.25">
      <c r="F3106" s="47">
        <v>3389.25821</v>
      </c>
      <c r="G3106" s="47">
        <v>81.454809999999995</v>
      </c>
      <c r="H3106" s="47">
        <v>3389.25821</v>
      </c>
      <c r="I3106" s="47">
        <v>2.5913300000000001</v>
      </c>
    </row>
    <row r="3107" spans="6:9" x14ac:dyDescent="0.25">
      <c r="F3107" s="47">
        <v>3390.2224900000001</v>
      </c>
      <c r="G3107" s="47">
        <v>82.422889999999995</v>
      </c>
      <c r="H3107" s="47">
        <v>3390.2224900000001</v>
      </c>
      <c r="I3107" s="47">
        <v>2.84653</v>
      </c>
    </row>
    <row r="3108" spans="6:9" x14ac:dyDescent="0.25">
      <c r="F3108" s="47">
        <v>3391.18676</v>
      </c>
      <c r="G3108" s="47">
        <v>83.116569999999996</v>
      </c>
      <c r="H3108" s="47">
        <v>3391.18676</v>
      </c>
      <c r="I3108" s="47">
        <v>2.8595999999999999</v>
      </c>
    </row>
    <row r="3109" spans="6:9" x14ac:dyDescent="0.25">
      <c r="F3109" s="47">
        <v>3392.1510400000002</v>
      </c>
      <c r="G3109" s="47">
        <v>83.357699999999994</v>
      </c>
      <c r="H3109" s="47">
        <v>3392.1510400000002</v>
      </c>
      <c r="I3109" s="47">
        <v>2.6250200000000001</v>
      </c>
    </row>
    <row r="3110" spans="6:9" x14ac:dyDescent="0.25">
      <c r="F3110" s="47">
        <v>3393.1153199999999</v>
      </c>
      <c r="G3110" s="47">
        <v>83.108549999999994</v>
      </c>
      <c r="H3110" s="47">
        <v>3393.1153199999999</v>
      </c>
      <c r="I3110" s="47">
        <v>2.1636099999999998</v>
      </c>
    </row>
    <row r="3111" spans="6:9" x14ac:dyDescent="0.25">
      <c r="F3111" s="47">
        <v>3394.0795899999998</v>
      </c>
      <c r="G3111" s="47">
        <v>82.484049999999996</v>
      </c>
      <c r="H3111" s="47">
        <v>3394.0795899999998</v>
      </c>
      <c r="I3111" s="47">
        <v>1.5325</v>
      </c>
    </row>
    <row r="3112" spans="6:9" x14ac:dyDescent="0.25">
      <c r="F3112" s="47">
        <v>3395.04387</v>
      </c>
      <c r="G3112" s="47">
        <v>81.701859999999996</v>
      </c>
      <c r="H3112" s="47">
        <v>3395.04387</v>
      </c>
      <c r="I3112" s="47">
        <v>0.83484000000000003</v>
      </c>
    </row>
    <row r="3113" spans="6:9" x14ac:dyDescent="0.25">
      <c r="F3113" s="47">
        <v>3396.0081500000001</v>
      </c>
      <c r="G3113" s="47">
        <v>80.996380000000002</v>
      </c>
      <c r="H3113" s="47">
        <v>3396.0081500000001</v>
      </c>
      <c r="I3113" s="47">
        <v>0.20874999999999999</v>
      </c>
    </row>
    <row r="3114" spans="6:9" x14ac:dyDescent="0.25">
      <c r="F3114" s="47">
        <v>3396.9724200000001</v>
      </c>
      <c r="G3114" s="47">
        <v>80.538899999999998</v>
      </c>
      <c r="H3114" s="47">
        <v>3396.9724200000001</v>
      </c>
      <c r="I3114" s="47">
        <v>-0.21343999999999999</v>
      </c>
    </row>
    <row r="3115" spans="6:9" x14ac:dyDescent="0.25">
      <c r="F3115" s="47">
        <v>3397.9367000000002</v>
      </c>
      <c r="G3115" s="47">
        <v>80.39573</v>
      </c>
      <c r="H3115" s="47">
        <v>3397.9367000000002</v>
      </c>
      <c r="I3115" s="47">
        <v>-0.35891000000000001</v>
      </c>
    </row>
    <row r="3116" spans="6:9" x14ac:dyDescent="0.25">
      <c r="F3116" s="47">
        <v>3398.9009799999999</v>
      </c>
      <c r="G3116" s="47">
        <v>80.534000000000006</v>
      </c>
      <c r="H3116" s="47">
        <v>3398.9009799999999</v>
      </c>
      <c r="I3116" s="47">
        <v>-0.24804999999999999</v>
      </c>
    </row>
    <row r="3117" spans="6:9" x14ac:dyDescent="0.25">
      <c r="F3117" s="47">
        <v>3399.8652499999998</v>
      </c>
      <c r="G3117" s="47">
        <v>80.862120000000004</v>
      </c>
      <c r="H3117" s="47">
        <v>3399.8652499999998</v>
      </c>
      <c r="I3117" s="47">
        <v>1.6299999999999999E-2</v>
      </c>
    </row>
    <row r="3118" spans="6:9" x14ac:dyDescent="0.25">
      <c r="F3118" s="47">
        <v>3400.82953</v>
      </c>
      <c r="G3118" s="47">
        <v>81.276690000000002</v>
      </c>
      <c r="H3118" s="47">
        <v>3400.82953</v>
      </c>
      <c r="I3118" s="47">
        <v>0.3</v>
      </c>
    </row>
    <row r="3119" spans="6:9" x14ac:dyDescent="0.25">
      <c r="F3119" s="47">
        <v>3401.7938100000001</v>
      </c>
      <c r="G3119" s="47">
        <v>81.69</v>
      </c>
      <c r="H3119" s="47">
        <v>3401.7938100000001</v>
      </c>
      <c r="I3119" s="47">
        <v>0.49986000000000003</v>
      </c>
    </row>
    <row r="3120" spans="6:9" x14ac:dyDescent="0.25">
      <c r="F3120" s="47">
        <v>3402.7580800000001</v>
      </c>
      <c r="G3120" s="47">
        <v>82.034490000000005</v>
      </c>
      <c r="H3120" s="47">
        <v>3402.7580800000001</v>
      </c>
      <c r="I3120" s="47">
        <v>0.58221999999999996</v>
      </c>
    </row>
    <row r="3121" spans="6:9" x14ac:dyDescent="0.25">
      <c r="F3121" s="47">
        <v>3403.7223600000002</v>
      </c>
      <c r="G3121" s="47">
        <v>82.260559999999998</v>
      </c>
      <c r="H3121" s="47">
        <v>3403.7223600000002</v>
      </c>
      <c r="I3121" s="47">
        <v>0.58055999999999996</v>
      </c>
    </row>
    <row r="3122" spans="6:9" x14ac:dyDescent="0.25">
      <c r="F3122" s="47">
        <v>3404.6866399999999</v>
      </c>
      <c r="G3122" s="47">
        <v>82.343130000000002</v>
      </c>
      <c r="H3122" s="47">
        <v>3404.6866399999999</v>
      </c>
      <c r="I3122" s="47">
        <v>0.56079000000000001</v>
      </c>
    </row>
    <row r="3123" spans="6:9" x14ac:dyDescent="0.25">
      <c r="F3123" s="47">
        <v>3405.65092</v>
      </c>
      <c r="G3123" s="47">
        <v>82.294349999999994</v>
      </c>
      <c r="H3123" s="47">
        <v>3405.65092</v>
      </c>
      <c r="I3123" s="47">
        <v>0.58081000000000005</v>
      </c>
    </row>
    <row r="3124" spans="6:9" x14ac:dyDescent="0.25">
      <c r="F3124" s="47">
        <v>3406.61519</v>
      </c>
      <c r="G3124" s="47">
        <v>82.16686</v>
      </c>
      <c r="H3124" s="47">
        <v>3406.61519</v>
      </c>
      <c r="I3124" s="47">
        <v>0.66708999999999996</v>
      </c>
    </row>
    <row r="3125" spans="6:9" x14ac:dyDescent="0.25">
      <c r="F3125" s="47">
        <v>3407.5794700000001</v>
      </c>
      <c r="G3125" s="47">
        <v>82.035960000000003</v>
      </c>
      <c r="H3125" s="47">
        <v>3407.5794700000001</v>
      </c>
      <c r="I3125" s="47">
        <v>0.81584999999999996</v>
      </c>
    </row>
    <row r="3126" spans="6:9" x14ac:dyDescent="0.25">
      <c r="F3126" s="47">
        <v>3408.5437499999998</v>
      </c>
      <c r="G3126" s="47">
        <v>81.966849999999994</v>
      </c>
      <c r="H3126" s="47">
        <v>3408.5437499999998</v>
      </c>
      <c r="I3126" s="47">
        <v>1.01118</v>
      </c>
    </row>
    <row r="3127" spans="6:9" x14ac:dyDescent="0.25">
      <c r="F3127" s="47">
        <v>3409.5080200000002</v>
      </c>
      <c r="G3127" s="47">
        <v>81.985870000000006</v>
      </c>
      <c r="H3127" s="47">
        <v>3409.5080200000002</v>
      </c>
      <c r="I3127" s="47">
        <v>1.2474499999999999</v>
      </c>
    </row>
    <row r="3128" spans="6:9" x14ac:dyDescent="0.25">
      <c r="F3128" s="47">
        <v>3410.4722999999999</v>
      </c>
      <c r="G3128" s="47">
        <v>82.071789999999993</v>
      </c>
      <c r="H3128" s="47">
        <v>3410.4722999999999</v>
      </c>
      <c r="I3128" s="47">
        <v>1.5417099999999999</v>
      </c>
    </row>
    <row r="3129" spans="6:9" x14ac:dyDescent="0.25">
      <c r="F3129" s="47">
        <v>3411.43658</v>
      </c>
      <c r="G3129" s="47">
        <v>82.168880000000001</v>
      </c>
      <c r="H3129" s="47">
        <v>3411.43658</v>
      </c>
      <c r="I3129" s="47">
        <v>1.92557</v>
      </c>
    </row>
    <row r="3130" spans="6:9" x14ac:dyDescent="0.25">
      <c r="F3130" s="47">
        <v>3412.40085</v>
      </c>
      <c r="G3130" s="47">
        <v>82.212900000000005</v>
      </c>
      <c r="H3130" s="47">
        <v>3412.40085</v>
      </c>
      <c r="I3130" s="47">
        <v>2.4182000000000001</v>
      </c>
    </row>
    <row r="3131" spans="6:9" x14ac:dyDescent="0.25">
      <c r="F3131" s="47">
        <v>3413.3651300000001</v>
      </c>
      <c r="G3131" s="47">
        <v>82.159829999999999</v>
      </c>
      <c r="H3131" s="47">
        <v>3413.3651300000001</v>
      </c>
      <c r="I3131" s="47">
        <v>2.99946</v>
      </c>
    </row>
    <row r="3132" spans="6:9" x14ac:dyDescent="0.25">
      <c r="F3132" s="47">
        <v>3414.3294099999998</v>
      </c>
      <c r="G3132" s="47">
        <v>82.006469999999993</v>
      </c>
      <c r="H3132" s="47">
        <v>3414.3294099999998</v>
      </c>
      <c r="I3132" s="47">
        <v>3.6054300000000001</v>
      </c>
    </row>
    <row r="3133" spans="6:9" x14ac:dyDescent="0.25">
      <c r="F3133" s="47">
        <v>3415.2936800000002</v>
      </c>
      <c r="G3133" s="47">
        <v>81.792950000000005</v>
      </c>
      <c r="H3133" s="47">
        <v>3415.2936800000002</v>
      </c>
      <c r="I3133" s="47">
        <v>4.1524299999999998</v>
      </c>
    </row>
    <row r="3134" spans="6:9" x14ac:dyDescent="0.25">
      <c r="F3134" s="47">
        <v>3416.2579599999999</v>
      </c>
      <c r="G3134" s="47">
        <v>81.586839999999995</v>
      </c>
      <c r="H3134" s="47">
        <v>3416.2579599999999</v>
      </c>
      <c r="I3134" s="47">
        <v>4.5750900000000003</v>
      </c>
    </row>
    <row r="3135" spans="6:9" x14ac:dyDescent="0.25">
      <c r="F3135" s="47">
        <v>3417.2222400000001</v>
      </c>
      <c r="G3135" s="47">
        <v>81.462440000000001</v>
      </c>
      <c r="H3135" s="47">
        <v>3417.2222400000001</v>
      </c>
      <c r="I3135" s="47">
        <v>4.8566700000000003</v>
      </c>
    </row>
    <row r="3136" spans="6:9" x14ac:dyDescent="0.25">
      <c r="F3136" s="47">
        <v>3418.18651</v>
      </c>
      <c r="G3136" s="47">
        <v>81.486189999999993</v>
      </c>
      <c r="H3136" s="47">
        <v>3418.18651</v>
      </c>
      <c r="I3136" s="47">
        <v>5.0347999999999997</v>
      </c>
    </row>
    <row r="3137" spans="6:9" x14ac:dyDescent="0.25">
      <c r="F3137" s="47">
        <v>3419.1507900000001</v>
      </c>
      <c r="G3137" s="47">
        <v>81.70384</v>
      </c>
      <c r="H3137" s="47">
        <v>3419.1507900000001</v>
      </c>
      <c r="I3137" s="47">
        <v>5.1780499999999998</v>
      </c>
    </row>
    <row r="3138" spans="6:9" x14ac:dyDescent="0.25">
      <c r="F3138" s="47">
        <v>3420.1150699999998</v>
      </c>
      <c r="G3138" s="47">
        <v>82.121650000000002</v>
      </c>
      <c r="H3138" s="47">
        <v>3420.1150699999998</v>
      </c>
      <c r="I3138" s="47">
        <v>5.34361</v>
      </c>
    </row>
    <row r="3139" spans="6:9" x14ac:dyDescent="0.25">
      <c r="F3139" s="47">
        <v>3421.07935</v>
      </c>
      <c r="G3139" s="47">
        <v>82.686920000000001</v>
      </c>
      <c r="H3139" s="47">
        <v>3421.07935</v>
      </c>
      <c r="I3139" s="47">
        <v>5.5401600000000002</v>
      </c>
    </row>
    <row r="3140" spans="6:9" x14ac:dyDescent="0.25">
      <c r="F3140" s="47">
        <v>3422.0436199999999</v>
      </c>
      <c r="G3140" s="47">
        <v>83.285669999999996</v>
      </c>
      <c r="H3140" s="47">
        <v>3422.0436199999999</v>
      </c>
      <c r="I3140" s="47">
        <v>5.72044</v>
      </c>
    </row>
    <row r="3141" spans="6:9" x14ac:dyDescent="0.25">
      <c r="F3141" s="47">
        <v>3423.0079000000001</v>
      </c>
      <c r="G3141" s="47">
        <v>83.770570000000006</v>
      </c>
      <c r="H3141" s="47">
        <v>3423.0079000000001</v>
      </c>
      <c r="I3141" s="47">
        <v>5.8085599999999999</v>
      </c>
    </row>
    <row r="3142" spans="6:9" x14ac:dyDescent="0.25">
      <c r="F3142" s="47">
        <v>3423.97217</v>
      </c>
      <c r="G3142" s="47">
        <v>84.010499999999993</v>
      </c>
      <c r="H3142" s="47">
        <v>3423.97217</v>
      </c>
      <c r="I3142" s="47">
        <v>5.7397</v>
      </c>
    </row>
    <row r="3143" spans="6:9" x14ac:dyDescent="0.25">
      <c r="F3143" s="47">
        <v>3424.9364500000001</v>
      </c>
      <c r="G3143" s="47">
        <v>83.934749999999994</v>
      </c>
      <c r="H3143" s="47">
        <v>3424.9364500000001</v>
      </c>
      <c r="I3143" s="47">
        <v>5.4828400000000004</v>
      </c>
    </row>
    <row r="3144" spans="6:9" x14ac:dyDescent="0.25">
      <c r="F3144" s="47">
        <v>3425.9007299999998</v>
      </c>
      <c r="G3144" s="47">
        <v>83.549639999999997</v>
      </c>
      <c r="H3144" s="47">
        <v>3425.9007299999998</v>
      </c>
      <c r="I3144" s="47">
        <v>5.0396099999999997</v>
      </c>
    </row>
    <row r="3145" spans="6:9" x14ac:dyDescent="0.25">
      <c r="F3145" s="47">
        <v>3426.86501</v>
      </c>
      <c r="G3145" s="47">
        <v>82.927279999999996</v>
      </c>
      <c r="H3145" s="47">
        <v>3426.86501</v>
      </c>
      <c r="I3145" s="47">
        <v>4.4339599999999999</v>
      </c>
    </row>
    <row r="3146" spans="6:9" x14ac:dyDescent="0.25">
      <c r="F3146" s="47">
        <v>3427.8292799999999</v>
      </c>
      <c r="G3146" s="47">
        <v>82.18038</v>
      </c>
      <c r="H3146" s="47">
        <v>3427.8292799999999</v>
      </c>
      <c r="I3146" s="47">
        <v>3.7068699999999999</v>
      </c>
    </row>
    <row r="3147" spans="6:9" x14ac:dyDescent="0.25">
      <c r="F3147" s="47">
        <v>3428.7935600000001</v>
      </c>
      <c r="G3147" s="47">
        <v>81.434700000000007</v>
      </c>
      <c r="H3147" s="47">
        <v>3428.7935600000001</v>
      </c>
      <c r="I3147" s="47">
        <v>2.91506</v>
      </c>
    </row>
    <row r="3148" spans="6:9" x14ac:dyDescent="0.25">
      <c r="F3148" s="47">
        <v>3429.7578400000002</v>
      </c>
      <c r="G3148" s="47">
        <v>80.802629999999994</v>
      </c>
      <c r="H3148" s="47">
        <v>3429.7578400000002</v>
      </c>
      <c r="I3148" s="47">
        <v>2.12819</v>
      </c>
    </row>
    <row r="3149" spans="6:9" x14ac:dyDescent="0.25">
      <c r="F3149" s="47">
        <v>3430.7221100000002</v>
      </c>
      <c r="G3149" s="47">
        <v>80.361170000000001</v>
      </c>
      <c r="H3149" s="47">
        <v>3430.7221100000002</v>
      </c>
      <c r="I3149" s="47">
        <v>1.42659</v>
      </c>
    </row>
    <row r="3150" spans="6:9" x14ac:dyDescent="0.25">
      <c r="F3150" s="47">
        <v>3431.6863899999998</v>
      </c>
      <c r="G3150" s="47">
        <v>80.143559999999994</v>
      </c>
      <c r="H3150" s="47">
        <v>3431.6863899999998</v>
      </c>
      <c r="I3150" s="47">
        <v>0.90325</v>
      </c>
    </row>
    <row r="3151" spans="6:9" x14ac:dyDescent="0.25">
      <c r="F3151" s="47">
        <v>3432.65067</v>
      </c>
      <c r="G3151" s="47">
        <v>80.150989999999993</v>
      </c>
      <c r="H3151" s="47">
        <v>3432.65067</v>
      </c>
      <c r="I3151" s="47">
        <v>0.66390000000000005</v>
      </c>
    </row>
    <row r="3152" spans="6:9" x14ac:dyDescent="0.25">
      <c r="F3152" s="47">
        <v>3433.6149399999999</v>
      </c>
      <c r="G3152" s="47">
        <v>80.372140000000002</v>
      </c>
      <c r="H3152" s="47">
        <v>3433.6149399999999</v>
      </c>
      <c r="I3152" s="47">
        <v>0.81391999999999998</v>
      </c>
    </row>
    <row r="3153" spans="6:9" x14ac:dyDescent="0.25">
      <c r="F3153" s="47">
        <v>3434.5792200000001</v>
      </c>
      <c r="G3153" s="47">
        <v>80.789050000000003</v>
      </c>
      <c r="H3153" s="47">
        <v>3434.5792200000001</v>
      </c>
      <c r="I3153" s="47">
        <v>1.4280900000000001</v>
      </c>
    </row>
    <row r="3154" spans="6:9" x14ac:dyDescent="0.25">
      <c r="F3154" s="47">
        <v>3435.5435000000002</v>
      </c>
      <c r="G3154" s="47">
        <v>81.365740000000002</v>
      </c>
      <c r="H3154" s="47">
        <v>3435.5435000000002</v>
      </c>
      <c r="I3154" s="47">
        <v>2.5125000000000002</v>
      </c>
    </row>
    <row r="3155" spans="6:9" x14ac:dyDescent="0.25">
      <c r="F3155" s="47">
        <v>3436.5077700000002</v>
      </c>
      <c r="G3155" s="47">
        <v>82.040760000000006</v>
      </c>
      <c r="H3155" s="47">
        <v>3436.5077700000002</v>
      </c>
      <c r="I3155" s="47">
        <v>3.9776099999999999</v>
      </c>
    </row>
    <row r="3156" spans="6:9" x14ac:dyDescent="0.25">
      <c r="F3156" s="47">
        <v>3437.4720499999999</v>
      </c>
      <c r="G3156" s="47">
        <v>82.742469999999997</v>
      </c>
      <c r="H3156" s="47">
        <v>3437.4720499999999</v>
      </c>
      <c r="I3156" s="47">
        <v>5.6443099999999999</v>
      </c>
    </row>
    <row r="3157" spans="6:9" x14ac:dyDescent="0.25">
      <c r="F3157" s="47">
        <v>3438.43633</v>
      </c>
      <c r="G3157" s="47">
        <v>83.419799999999995</v>
      </c>
      <c r="H3157" s="47">
        <v>3438.43633</v>
      </c>
      <c r="I3157" s="47">
        <v>7.2932899999999998</v>
      </c>
    </row>
    <row r="3158" spans="6:9" x14ac:dyDescent="0.25">
      <c r="F3158" s="47">
        <v>3439.4005999999999</v>
      </c>
      <c r="G3158" s="47">
        <v>84.062709999999996</v>
      </c>
      <c r="H3158" s="47">
        <v>3439.4005999999999</v>
      </c>
      <c r="I3158" s="47">
        <v>8.7412500000000009</v>
      </c>
    </row>
    <row r="3159" spans="6:9" x14ac:dyDescent="0.25">
      <c r="F3159" s="47">
        <v>3440.3648800000001</v>
      </c>
      <c r="G3159" s="47">
        <v>84.693860000000001</v>
      </c>
      <c r="H3159" s="47">
        <v>3440.3648800000001</v>
      </c>
      <c r="I3159" s="47">
        <v>9.9017300000000006</v>
      </c>
    </row>
    <row r="3160" spans="6:9" x14ac:dyDescent="0.25">
      <c r="F3160" s="47">
        <v>3441.3291599999998</v>
      </c>
      <c r="G3160" s="47">
        <v>85.334010000000006</v>
      </c>
      <c r="H3160" s="47">
        <v>3441.3291599999998</v>
      </c>
      <c r="I3160" s="47">
        <v>10.791079999999999</v>
      </c>
    </row>
    <row r="3161" spans="6:9" x14ac:dyDescent="0.25">
      <c r="F3161" s="47">
        <v>3442.2934399999999</v>
      </c>
      <c r="G3161" s="47">
        <v>85.961010000000002</v>
      </c>
      <c r="H3161" s="47">
        <v>3442.2934399999999</v>
      </c>
      <c r="I3161" s="47">
        <v>11.47377</v>
      </c>
    </row>
    <row r="3162" spans="6:9" x14ac:dyDescent="0.25">
      <c r="F3162" s="47">
        <v>3443.2577099999999</v>
      </c>
      <c r="G3162" s="47">
        <v>86.488479999999996</v>
      </c>
      <c r="H3162" s="47">
        <v>3443.2577099999999</v>
      </c>
      <c r="I3162" s="47">
        <v>11.981170000000001</v>
      </c>
    </row>
    <row r="3163" spans="6:9" x14ac:dyDescent="0.25">
      <c r="F3163" s="47">
        <v>3444.22199</v>
      </c>
      <c r="G3163" s="47">
        <v>86.782150000000001</v>
      </c>
      <c r="H3163" s="47">
        <v>3444.22199</v>
      </c>
      <c r="I3163" s="47">
        <v>12.258990000000001</v>
      </c>
    </row>
    <row r="3164" spans="6:9" x14ac:dyDescent="0.25">
      <c r="F3164" s="47">
        <v>3445.1862700000001</v>
      </c>
      <c r="G3164" s="47">
        <v>86.714569999999995</v>
      </c>
      <c r="H3164" s="47">
        <v>3445.1862700000001</v>
      </c>
      <c r="I3164" s="47">
        <v>12.186170000000001</v>
      </c>
    </row>
    <row r="3165" spans="6:9" x14ac:dyDescent="0.25">
      <c r="F3165" s="47">
        <v>3446.1505400000001</v>
      </c>
      <c r="G3165" s="47">
        <v>86.238150000000005</v>
      </c>
      <c r="H3165" s="47">
        <v>3446.1505400000001</v>
      </c>
      <c r="I3165" s="47">
        <v>11.659750000000001</v>
      </c>
    </row>
    <row r="3166" spans="6:9" x14ac:dyDescent="0.25">
      <c r="F3166" s="47">
        <v>3447.1148199999998</v>
      </c>
      <c r="G3166" s="47">
        <v>85.436409999999995</v>
      </c>
      <c r="H3166" s="47">
        <v>3447.1148199999998</v>
      </c>
      <c r="I3166" s="47">
        <v>10.689260000000001</v>
      </c>
    </row>
    <row r="3167" spans="6:9" x14ac:dyDescent="0.25">
      <c r="F3167" s="47">
        <v>3448.0790999999999</v>
      </c>
      <c r="G3167" s="47">
        <v>84.517340000000004</v>
      </c>
      <c r="H3167" s="47">
        <v>3448.0790999999999</v>
      </c>
      <c r="I3167" s="47">
        <v>9.4322499999999998</v>
      </c>
    </row>
    <row r="3168" spans="6:9" x14ac:dyDescent="0.25">
      <c r="F3168" s="47">
        <v>3449.0433699999999</v>
      </c>
      <c r="G3168" s="47">
        <v>83.74503</v>
      </c>
      <c r="H3168" s="47">
        <v>3449.0433699999999</v>
      </c>
      <c r="I3168" s="47">
        <v>8.1401500000000002</v>
      </c>
    </row>
    <row r="3169" spans="6:9" x14ac:dyDescent="0.25">
      <c r="F3169" s="47">
        <v>3450.00765</v>
      </c>
      <c r="G3169" s="47">
        <v>83.343819999999994</v>
      </c>
      <c r="H3169" s="47">
        <v>3450.00765</v>
      </c>
      <c r="I3169" s="47">
        <v>7.0481400000000001</v>
      </c>
    </row>
    <row r="3170" spans="6:9" x14ac:dyDescent="0.25">
      <c r="F3170" s="47">
        <v>3450.9719300000002</v>
      </c>
      <c r="G3170" s="47">
        <v>83.423330000000007</v>
      </c>
      <c r="H3170" s="47">
        <v>3450.9719300000002</v>
      </c>
      <c r="I3170" s="47">
        <v>6.2837100000000001</v>
      </c>
    </row>
    <row r="3171" spans="6:9" x14ac:dyDescent="0.25">
      <c r="F3171" s="47">
        <v>3451.9362000000001</v>
      </c>
      <c r="G3171" s="47">
        <v>83.953289999999996</v>
      </c>
      <c r="H3171" s="47">
        <v>3451.9362000000001</v>
      </c>
      <c r="I3171" s="47">
        <v>5.84903</v>
      </c>
    </row>
    <row r="3172" spans="6:9" x14ac:dyDescent="0.25">
      <c r="F3172" s="47">
        <v>3452.9004799999998</v>
      </c>
      <c r="G3172" s="47">
        <v>84.786180000000002</v>
      </c>
      <c r="H3172" s="47">
        <v>3452.9004799999998</v>
      </c>
      <c r="I3172" s="47">
        <v>5.6739800000000002</v>
      </c>
    </row>
    <row r="3173" spans="6:9" x14ac:dyDescent="0.25">
      <c r="F3173" s="47">
        <v>3453.8647599999999</v>
      </c>
      <c r="G3173" s="47">
        <v>85.710949999999997</v>
      </c>
      <c r="H3173" s="47">
        <v>3453.8647599999999</v>
      </c>
      <c r="I3173" s="47">
        <v>5.6908399999999997</v>
      </c>
    </row>
    <row r="3174" spans="6:9" x14ac:dyDescent="0.25">
      <c r="F3174" s="47">
        <v>3454.8290299999999</v>
      </c>
      <c r="G3174" s="47">
        <v>86.51688</v>
      </c>
      <c r="H3174" s="47">
        <v>3454.8290299999999</v>
      </c>
      <c r="I3174" s="47">
        <v>5.8763100000000001</v>
      </c>
    </row>
    <row r="3175" spans="6:9" x14ac:dyDescent="0.25">
      <c r="F3175" s="47">
        <v>3455.79331</v>
      </c>
      <c r="G3175" s="47">
        <v>87.048789999999997</v>
      </c>
      <c r="H3175" s="47">
        <v>3455.79331</v>
      </c>
      <c r="I3175" s="47">
        <v>6.2405400000000002</v>
      </c>
    </row>
    <row r="3176" spans="6:9" x14ac:dyDescent="0.25">
      <c r="F3176" s="47">
        <v>3456.7575900000002</v>
      </c>
      <c r="G3176" s="47">
        <v>87.241299999999995</v>
      </c>
      <c r="H3176" s="47">
        <v>3456.7575900000002</v>
      </c>
      <c r="I3176" s="47">
        <v>6.7845899999999997</v>
      </c>
    </row>
    <row r="3177" spans="6:9" x14ac:dyDescent="0.25">
      <c r="F3177" s="47">
        <v>3457.7218699999999</v>
      </c>
      <c r="G3177" s="47">
        <v>87.126369999999994</v>
      </c>
      <c r="H3177" s="47">
        <v>3457.7218699999999</v>
      </c>
      <c r="I3177" s="47">
        <v>7.4617599999999999</v>
      </c>
    </row>
    <row r="3178" spans="6:9" x14ac:dyDescent="0.25">
      <c r="F3178" s="47">
        <v>3458.6861399999998</v>
      </c>
      <c r="G3178" s="47">
        <v>86.810789999999997</v>
      </c>
      <c r="H3178" s="47">
        <v>3458.6861399999998</v>
      </c>
      <c r="I3178" s="47">
        <v>8.1639599999999994</v>
      </c>
    </row>
    <row r="3179" spans="6:9" x14ac:dyDescent="0.25">
      <c r="F3179" s="47">
        <v>3459.6504199999999</v>
      </c>
      <c r="G3179" s="47">
        <v>86.429500000000004</v>
      </c>
      <c r="H3179" s="47">
        <v>3459.6504199999999</v>
      </c>
      <c r="I3179" s="47">
        <v>8.7395899999999997</v>
      </c>
    </row>
    <row r="3180" spans="6:9" x14ac:dyDescent="0.25">
      <c r="F3180" s="47">
        <v>3460.6147000000001</v>
      </c>
      <c r="G3180" s="47">
        <v>86.097589999999997</v>
      </c>
      <c r="H3180" s="47">
        <v>3460.6147000000001</v>
      </c>
      <c r="I3180" s="47">
        <v>9.0443700000000007</v>
      </c>
    </row>
    <row r="3181" spans="6:9" x14ac:dyDescent="0.25">
      <c r="F3181" s="47">
        <v>3461.57897</v>
      </c>
      <c r="G3181" s="47">
        <v>85.885469999999998</v>
      </c>
      <c r="H3181" s="47">
        <v>3461.57897</v>
      </c>
      <c r="I3181" s="47">
        <v>9.0091099999999997</v>
      </c>
    </row>
    <row r="3182" spans="6:9" x14ac:dyDescent="0.25">
      <c r="F3182" s="47">
        <v>3462.5432500000002</v>
      </c>
      <c r="G3182" s="47">
        <v>85.818849999999998</v>
      </c>
      <c r="H3182" s="47">
        <v>3462.5432500000002</v>
      </c>
      <c r="I3182" s="47">
        <v>8.6826000000000008</v>
      </c>
    </row>
    <row r="3183" spans="6:9" x14ac:dyDescent="0.25">
      <c r="F3183" s="47">
        <v>3463.5075299999999</v>
      </c>
      <c r="G3183" s="47">
        <v>85.8874</v>
      </c>
      <c r="H3183" s="47">
        <v>3463.5075299999999</v>
      </c>
      <c r="I3183" s="47">
        <v>8.21523</v>
      </c>
    </row>
    <row r="3184" spans="6:9" x14ac:dyDescent="0.25">
      <c r="F3184" s="47">
        <v>3464.4717999999998</v>
      </c>
      <c r="G3184" s="47">
        <v>86.053619999999995</v>
      </c>
      <c r="H3184" s="47">
        <v>3464.4717999999998</v>
      </c>
      <c r="I3184" s="47">
        <v>7.7991599999999996</v>
      </c>
    </row>
    <row r="3185" spans="6:9" x14ac:dyDescent="0.25">
      <c r="F3185" s="47">
        <v>3465.4360799999999</v>
      </c>
      <c r="G3185" s="47">
        <v>86.265079999999998</v>
      </c>
      <c r="H3185" s="47">
        <v>3465.4360799999999</v>
      </c>
      <c r="I3185" s="47">
        <v>7.6120999999999999</v>
      </c>
    </row>
    <row r="3186" spans="6:9" x14ac:dyDescent="0.25">
      <c r="F3186" s="47">
        <v>3466.4003600000001</v>
      </c>
      <c r="G3186" s="47">
        <v>86.470860000000002</v>
      </c>
      <c r="H3186" s="47">
        <v>3466.4003600000001</v>
      </c>
      <c r="I3186" s="47">
        <v>7.78904</v>
      </c>
    </row>
    <row r="3187" spans="6:9" x14ac:dyDescent="0.25">
      <c r="F3187" s="47">
        <v>3467.36463</v>
      </c>
      <c r="G3187" s="47">
        <v>86.639420000000001</v>
      </c>
      <c r="H3187" s="47">
        <v>3467.36463</v>
      </c>
      <c r="I3187" s="47">
        <v>8.4113600000000002</v>
      </c>
    </row>
    <row r="3188" spans="6:9" x14ac:dyDescent="0.25">
      <c r="F3188" s="47">
        <v>3468.3289100000002</v>
      </c>
      <c r="G3188" s="47">
        <v>86.771799999999999</v>
      </c>
      <c r="H3188" s="47">
        <v>3468.3289100000002</v>
      </c>
      <c r="I3188" s="47">
        <v>9.4972600000000007</v>
      </c>
    </row>
    <row r="3189" spans="6:9" x14ac:dyDescent="0.25">
      <c r="F3189" s="47">
        <v>3469.2931899999999</v>
      </c>
      <c r="G3189" s="47">
        <v>86.902280000000005</v>
      </c>
      <c r="H3189" s="47">
        <v>3469.2931899999999</v>
      </c>
      <c r="I3189" s="47">
        <v>10.987489999999999</v>
      </c>
    </row>
    <row r="3190" spans="6:9" x14ac:dyDescent="0.25">
      <c r="F3190" s="47">
        <v>3470.2574599999998</v>
      </c>
      <c r="G3190" s="47">
        <v>87.082329999999999</v>
      </c>
      <c r="H3190" s="47">
        <v>3470.2574599999998</v>
      </c>
      <c r="I3190" s="47">
        <v>12.726599999999999</v>
      </c>
    </row>
    <row r="3191" spans="6:9" x14ac:dyDescent="0.25">
      <c r="F3191" s="47">
        <v>3471.22174</v>
      </c>
      <c r="G3191" s="47">
        <v>87.353740000000002</v>
      </c>
      <c r="H3191" s="47">
        <v>3471.22174</v>
      </c>
      <c r="I3191" s="47">
        <v>14.456200000000001</v>
      </c>
    </row>
    <row r="3192" spans="6:9" x14ac:dyDescent="0.25">
      <c r="F3192" s="47">
        <v>3472.1860200000001</v>
      </c>
      <c r="G3192" s="47">
        <v>87.725229999999996</v>
      </c>
      <c r="H3192" s="47">
        <v>3472.1860200000001</v>
      </c>
      <c r="I3192" s="47">
        <v>15.85333</v>
      </c>
    </row>
    <row r="3193" spans="6:9" x14ac:dyDescent="0.25">
      <c r="F3193" s="47">
        <v>3473.15029</v>
      </c>
      <c r="G3193" s="47">
        <v>88.164439999999999</v>
      </c>
      <c r="H3193" s="47">
        <v>3473.15029</v>
      </c>
      <c r="I3193" s="47">
        <v>16.62575</v>
      </c>
    </row>
    <row r="3194" spans="6:9" x14ac:dyDescent="0.25">
      <c r="F3194" s="47">
        <v>3474.1145700000002</v>
      </c>
      <c r="G3194" s="47">
        <v>88.605990000000006</v>
      </c>
      <c r="H3194" s="47">
        <v>3474.1145700000002</v>
      </c>
      <c r="I3194" s="47">
        <v>16.623390000000001</v>
      </c>
    </row>
    <row r="3195" spans="6:9" x14ac:dyDescent="0.25">
      <c r="F3195" s="47">
        <v>3475.0788499999999</v>
      </c>
      <c r="G3195" s="47">
        <v>88.971469999999997</v>
      </c>
      <c r="H3195" s="47">
        <v>3475.0788499999999</v>
      </c>
      <c r="I3195" s="47">
        <v>15.90293</v>
      </c>
    </row>
    <row r="3196" spans="6:9" x14ac:dyDescent="0.25">
      <c r="F3196" s="47">
        <v>3476.04313</v>
      </c>
      <c r="G3196" s="47">
        <v>89.200109999999995</v>
      </c>
      <c r="H3196" s="47">
        <v>3476.04313</v>
      </c>
      <c r="I3196" s="47">
        <v>14.712339999999999</v>
      </c>
    </row>
    <row r="3197" spans="6:9" x14ac:dyDescent="0.25">
      <c r="F3197" s="47">
        <v>3477.0074</v>
      </c>
      <c r="G3197" s="47">
        <v>89.281549999999996</v>
      </c>
      <c r="H3197" s="47">
        <v>3477.0074</v>
      </c>
      <c r="I3197" s="47">
        <v>13.40194</v>
      </c>
    </row>
    <row r="3198" spans="6:9" x14ac:dyDescent="0.25">
      <c r="F3198" s="47">
        <v>3477.9716800000001</v>
      </c>
      <c r="G3198" s="47">
        <v>89.268600000000006</v>
      </c>
      <c r="H3198" s="47">
        <v>3477.9716800000001</v>
      </c>
      <c r="I3198" s="47">
        <v>12.29598</v>
      </c>
    </row>
    <row r="3199" spans="6:9" x14ac:dyDescent="0.25">
      <c r="F3199" s="47">
        <v>3478.93595</v>
      </c>
      <c r="G3199" s="47">
        <v>89.252290000000002</v>
      </c>
      <c r="H3199" s="47">
        <v>3478.93595</v>
      </c>
      <c r="I3199" s="47">
        <v>11.57624</v>
      </c>
    </row>
    <row r="3200" spans="6:9" x14ac:dyDescent="0.25">
      <c r="F3200" s="47">
        <v>3479.9002300000002</v>
      </c>
      <c r="G3200" s="47">
        <v>89.309110000000004</v>
      </c>
      <c r="H3200" s="47">
        <v>3479.9002300000002</v>
      </c>
      <c r="I3200" s="47">
        <v>11.23143</v>
      </c>
    </row>
    <row r="3201" spans="6:9" x14ac:dyDescent="0.25">
      <c r="F3201" s="47">
        <v>3480.8645099999999</v>
      </c>
      <c r="G3201" s="47">
        <v>89.45402</v>
      </c>
      <c r="H3201" s="47">
        <v>3480.8645099999999</v>
      </c>
      <c r="I3201" s="47">
        <v>11.10073</v>
      </c>
    </row>
    <row r="3202" spans="6:9" x14ac:dyDescent="0.25">
      <c r="F3202" s="47">
        <v>3481.82879</v>
      </c>
      <c r="G3202" s="47">
        <v>89.632159999999999</v>
      </c>
      <c r="H3202" s="47">
        <v>3481.82879</v>
      </c>
      <c r="I3202" s="47">
        <v>10.991949999999999</v>
      </c>
    </row>
    <row r="3203" spans="6:9" x14ac:dyDescent="0.25">
      <c r="F3203" s="47">
        <v>3482.79306</v>
      </c>
      <c r="G3203" s="47">
        <v>89.757220000000004</v>
      </c>
      <c r="H3203" s="47">
        <v>3482.79306</v>
      </c>
      <c r="I3203" s="47">
        <v>10.80814</v>
      </c>
    </row>
    <row r="3204" spans="6:9" x14ac:dyDescent="0.25">
      <c r="F3204" s="47">
        <v>3483.7573400000001</v>
      </c>
      <c r="G3204" s="47">
        <v>89.771910000000005</v>
      </c>
      <c r="H3204" s="47">
        <v>3483.7573400000001</v>
      </c>
      <c r="I3204" s="47">
        <v>10.60721</v>
      </c>
    </row>
    <row r="3205" spans="6:9" x14ac:dyDescent="0.25">
      <c r="F3205" s="47">
        <v>3484.7216199999998</v>
      </c>
      <c r="G3205" s="47">
        <v>89.689040000000006</v>
      </c>
      <c r="H3205" s="47">
        <v>3484.7216199999998</v>
      </c>
      <c r="I3205" s="47">
        <v>10.56291</v>
      </c>
    </row>
    <row r="3206" spans="6:9" x14ac:dyDescent="0.25">
      <c r="F3206" s="47">
        <v>3485.6858900000002</v>
      </c>
      <c r="G3206" s="47">
        <v>89.58296</v>
      </c>
      <c r="H3206" s="47">
        <v>3485.6858900000002</v>
      </c>
      <c r="I3206" s="47">
        <v>10.85905</v>
      </c>
    </row>
    <row r="3207" spans="6:9" x14ac:dyDescent="0.25">
      <c r="F3207" s="47">
        <v>3486.6501699999999</v>
      </c>
      <c r="G3207" s="47">
        <v>89.537620000000004</v>
      </c>
      <c r="H3207" s="47">
        <v>3486.6501699999999</v>
      </c>
      <c r="I3207" s="47">
        <v>11.584009999999999</v>
      </c>
    </row>
    <row r="3208" spans="6:9" x14ac:dyDescent="0.25">
      <c r="F3208" s="47">
        <v>3487.61445</v>
      </c>
      <c r="G3208" s="47">
        <v>89.591099999999997</v>
      </c>
      <c r="H3208" s="47">
        <v>3487.61445</v>
      </c>
      <c r="I3208" s="47">
        <v>12.68103</v>
      </c>
    </row>
    <row r="3209" spans="6:9" x14ac:dyDescent="0.25">
      <c r="F3209" s="47">
        <v>3488.57872</v>
      </c>
      <c r="G3209" s="47">
        <v>89.715090000000004</v>
      </c>
      <c r="H3209" s="47">
        <v>3488.57872</v>
      </c>
      <c r="I3209" s="47">
        <v>13.97118</v>
      </c>
    </row>
    <row r="3210" spans="6:9" x14ac:dyDescent="0.25">
      <c r="F3210" s="47">
        <v>3489.5430000000001</v>
      </c>
      <c r="G3210" s="47">
        <v>89.837559999999996</v>
      </c>
      <c r="H3210" s="47">
        <v>3489.5430000000001</v>
      </c>
      <c r="I3210" s="47">
        <v>15.23105</v>
      </c>
    </row>
    <row r="3211" spans="6:9" x14ac:dyDescent="0.25">
      <c r="F3211" s="47">
        <v>3490.5072799999998</v>
      </c>
      <c r="G3211" s="47">
        <v>89.888170000000002</v>
      </c>
      <c r="H3211" s="47">
        <v>3490.5072799999998</v>
      </c>
      <c r="I3211" s="47">
        <v>16.286339999999999</v>
      </c>
    </row>
    <row r="3212" spans="6:9" x14ac:dyDescent="0.25">
      <c r="F3212" s="47">
        <v>3491.4715500000002</v>
      </c>
      <c r="G3212" s="47">
        <v>89.837149999999994</v>
      </c>
      <c r="H3212" s="47">
        <v>3491.4715500000002</v>
      </c>
      <c r="I3212" s="47">
        <v>17.071809999999999</v>
      </c>
    </row>
    <row r="3213" spans="6:9" x14ac:dyDescent="0.25">
      <c r="F3213" s="47">
        <v>3492.4358299999999</v>
      </c>
      <c r="G3213" s="47">
        <v>89.705749999999995</v>
      </c>
      <c r="H3213" s="47">
        <v>3492.4358299999999</v>
      </c>
      <c r="I3213" s="47">
        <v>17.622959999999999</v>
      </c>
    </row>
    <row r="3214" spans="6:9" x14ac:dyDescent="0.25">
      <c r="F3214" s="47">
        <v>3493.40011</v>
      </c>
      <c r="G3214" s="47">
        <v>89.543539999999993</v>
      </c>
      <c r="H3214" s="47">
        <v>3493.40011</v>
      </c>
      <c r="I3214" s="47">
        <v>18.009810000000002</v>
      </c>
    </row>
    <row r="3215" spans="6:9" x14ac:dyDescent="0.25">
      <c r="F3215" s="47">
        <v>3494.36438</v>
      </c>
      <c r="G3215" s="47">
        <v>89.391310000000004</v>
      </c>
      <c r="H3215" s="47">
        <v>3494.36438</v>
      </c>
      <c r="I3215" s="47">
        <v>18.262889999999999</v>
      </c>
    </row>
    <row r="3216" spans="6:9" x14ac:dyDescent="0.25">
      <c r="F3216" s="47">
        <v>3495.3286600000001</v>
      </c>
      <c r="G3216" s="47">
        <v>89.261849999999995</v>
      </c>
      <c r="H3216" s="47">
        <v>3495.3286600000001</v>
      </c>
      <c r="I3216" s="47">
        <v>18.342269999999999</v>
      </c>
    </row>
    <row r="3217" spans="6:9" x14ac:dyDescent="0.25">
      <c r="F3217" s="47">
        <v>3496.2929399999998</v>
      </c>
      <c r="G3217" s="47">
        <v>89.156610000000001</v>
      </c>
      <c r="H3217" s="47">
        <v>3496.2929399999998</v>
      </c>
      <c r="I3217" s="47">
        <v>18.166699999999999</v>
      </c>
    </row>
    <row r="3218" spans="6:9" x14ac:dyDescent="0.25">
      <c r="F3218" s="47">
        <v>3497.25722</v>
      </c>
      <c r="G3218" s="47">
        <v>89.097560000000001</v>
      </c>
      <c r="H3218" s="47">
        <v>3497.25722</v>
      </c>
      <c r="I3218" s="47">
        <v>17.67971</v>
      </c>
    </row>
    <row r="3219" spans="6:9" x14ac:dyDescent="0.25">
      <c r="F3219" s="47">
        <v>3498.2214899999999</v>
      </c>
      <c r="G3219" s="47">
        <v>89.135080000000002</v>
      </c>
      <c r="H3219" s="47">
        <v>3498.2214899999999</v>
      </c>
      <c r="I3219" s="47">
        <v>16.90793</v>
      </c>
    </row>
    <row r="3220" spans="6:9" x14ac:dyDescent="0.25">
      <c r="F3220" s="47">
        <v>3499.18577</v>
      </c>
      <c r="G3220" s="47">
        <v>89.3202</v>
      </c>
      <c r="H3220" s="47">
        <v>3499.18577</v>
      </c>
      <c r="I3220" s="47">
        <v>15.97644</v>
      </c>
    </row>
    <row r="3221" spans="6:9" x14ac:dyDescent="0.25">
      <c r="F3221" s="47">
        <v>3500.1500500000002</v>
      </c>
      <c r="G3221" s="47">
        <v>89.666939999999997</v>
      </c>
      <c r="H3221" s="47">
        <v>3500.1500500000002</v>
      </c>
      <c r="I3221" s="47">
        <v>15.07578</v>
      </c>
    </row>
    <row r="3222" spans="6:9" x14ac:dyDescent="0.25">
      <c r="F3222" s="47">
        <v>3501.1143200000001</v>
      </c>
      <c r="G3222" s="47">
        <v>90.138360000000006</v>
      </c>
      <c r="H3222" s="47">
        <v>3501.1143200000001</v>
      </c>
      <c r="I3222" s="47">
        <v>14.39756</v>
      </c>
    </row>
    <row r="3223" spans="6:9" x14ac:dyDescent="0.25">
      <c r="F3223" s="47">
        <v>3502.0785999999998</v>
      </c>
      <c r="G3223" s="47">
        <v>90.661500000000004</v>
      </c>
      <c r="H3223" s="47">
        <v>3502.0785999999998</v>
      </c>
      <c r="I3223" s="47">
        <v>14.0625</v>
      </c>
    </row>
    <row r="3224" spans="6:9" x14ac:dyDescent="0.25">
      <c r="F3224" s="47">
        <v>3503.04288</v>
      </c>
      <c r="G3224" s="47">
        <v>91.150109999999998</v>
      </c>
      <c r="H3224" s="47">
        <v>3503.04288</v>
      </c>
      <c r="I3224" s="47">
        <v>14.06888</v>
      </c>
    </row>
    <row r="3225" spans="6:9" x14ac:dyDescent="0.25">
      <c r="F3225" s="47">
        <v>3504.0071499999999</v>
      </c>
      <c r="G3225" s="47">
        <v>91.519540000000006</v>
      </c>
      <c r="H3225" s="47">
        <v>3504.0071499999999</v>
      </c>
      <c r="I3225" s="47">
        <v>14.291090000000001</v>
      </c>
    </row>
    <row r="3226" spans="6:9" x14ac:dyDescent="0.25">
      <c r="F3226" s="47">
        <v>3504.9714300000001</v>
      </c>
      <c r="G3226" s="47">
        <v>91.699700000000007</v>
      </c>
      <c r="H3226" s="47">
        <v>3504.9714300000001</v>
      </c>
      <c r="I3226" s="47">
        <v>14.540330000000001</v>
      </c>
    </row>
    <row r="3227" spans="6:9" x14ac:dyDescent="0.25">
      <c r="F3227" s="47">
        <v>3505.9357100000002</v>
      </c>
      <c r="G3227" s="47">
        <v>91.657650000000004</v>
      </c>
      <c r="H3227" s="47">
        <v>3505.9357100000002</v>
      </c>
      <c r="I3227" s="47">
        <v>14.662129999999999</v>
      </c>
    </row>
    <row r="3228" spans="6:9" x14ac:dyDescent="0.25">
      <c r="F3228" s="47">
        <v>3506.8999800000001</v>
      </c>
      <c r="G3228" s="47">
        <v>91.423699999999997</v>
      </c>
      <c r="H3228" s="47">
        <v>3506.8999800000001</v>
      </c>
      <c r="I3228" s="47">
        <v>14.616400000000001</v>
      </c>
    </row>
    <row r="3229" spans="6:9" x14ac:dyDescent="0.25">
      <c r="F3229" s="47">
        <v>3507.8642599999998</v>
      </c>
      <c r="G3229" s="47">
        <v>91.097160000000002</v>
      </c>
      <c r="H3229" s="47">
        <v>3507.8642599999998</v>
      </c>
      <c r="I3229" s="47">
        <v>14.490019999999999</v>
      </c>
    </row>
    <row r="3230" spans="6:9" x14ac:dyDescent="0.25">
      <c r="F3230" s="47">
        <v>3508.82854</v>
      </c>
      <c r="G3230" s="47">
        <v>90.813289999999995</v>
      </c>
      <c r="H3230" s="47">
        <v>3508.82854</v>
      </c>
      <c r="I3230" s="47">
        <v>14.43181</v>
      </c>
    </row>
    <row r="3231" spans="6:9" x14ac:dyDescent="0.25">
      <c r="F3231" s="47">
        <v>3509.7928099999999</v>
      </c>
      <c r="G3231" s="47">
        <v>90.684650000000005</v>
      </c>
      <c r="H3231" s="47">
        <v>3509.7928099999999</v>
      </c>
      <c r="I3231" s="47">
        <v>14.55636</v>
      </c>
    </row>
    <row r="3232" spans="6:9" x14ac:dyDescent="0.25">
      <c r="F3232" s="47">
        <v>3510.7570900000001</v>
      </c>
      <c r="G3232" s="47">
        <v>90.756789999999995</v>
      </c>
      <c r="H3232" s="47">
        <v>3510.7570900000001</v>
      </c>
      <c r="I3232" s="47">
        <v>14.8909</v>
      </c>
    </row>
    <row r="3233" spans="6:9" x14ac:dyDescent="0.25">
      <c r="F3233" s="47">
        <v>3511.7213700000002</v>
      </c>
      <c r="G3233" s="47">
        <v>91.006439999999998</v>
      </c>
      <c r="H3233" s="47">
        <v>3511.7213700000002</v>
      </c>
      <c r="I3233" s="47">
        <v>15.401910000000001</v>
      </c>
    </row>
    <row r="3234" spans="6:9" x14ac:dyDescent="0.25">
      <c r="F3234" s="47">
        <v>3512.6856499999999</v>
      </c>
      <c r="G3234" s="47">
        <v>91.373509999999996</v>
      </c>
      <c r="H3234" s="47">
        <v>3512.6856499999999</v>
      </c>
      <c r="I3234" s="47">
        <v>16.066179999999999</v>
      </c>
    </row>
    <row r="3235" spans="6:9" x14ac:dyDescent="0.25">
      <c r="F3235" s="47">
        <v>3513.6499199999998</v>
      </c>
      <c r="G3235" s="47">
        <v>91.798410000000004</v>
      </c>
      <c r="H3235" s="47">
        <v>3513.6499199999998</v>
      </c>
      <c r="I3235" s="47">
        <v>16.91995</v>
      </c>
    </row>
    <row r="3236" spans="6:9" x14ac:dyDescent="0.25">
      <c r="F3236" s="47">
        <v>3514.6142</v>
      </c>
      <c r="G3236" s="47">
        <v>92.242980000000003</v>
      </c>
      <c r="H3236" s="47">
        <v>3514.6142</v>
      </c>
      <c r="I3236" s="47">
        <v>18.051210000000001</v>
      </c>
    </row>
    <row r="3237" spans="6:9" x14ac:dyDescent="0.25">
      <c r="F3237" s="47">
        <v>3515.5784699999999</v>
      </c>
      <c r="G3237" s="47">
        <v>92.691640000000007</v>
      </c>
      <c r="H3237" s="47">
        <v>3515.5784699999999</v>
      </c>
      <c r="I3237" s="47">
        <v>19.54447</v>
      </c>
    </row>
    <row r="3238" spans="6:9" x14ac:dyDescent="0.25">
      <c r="F3238" s="47">
        <v>3516.5427500000001</v>
      </c>
      <c r="G3238" s="47">
        <v>93.140129999999999</v>
      </c>
      <c r="H3238" s="47">
        <v>3516.5427500000001</v>
      </c>
      <c r="I3238" s="47">
        <v>21.410219999999999</v>
      </c>
    </row>
    <row r="3239" spans="6:9" x14ac:dyDescent="0.25">
      <c r="F3239" s="47">
        <v>3517.5070300000002</v>
      </c>
      <c r="G3239" s="47">
        <v>93.580269999999999</v>
      </c>
      <c r="H3239" s="47">
        <v>3517.5070300000002</v>
      </c>
      <c r="I3239" s="47">
        <v>23.536629999999999</v>
      </c>
    </row>
    <row r="3240" spans="6:9" x14ac:dyDescent="0.25">
      <c r="F3240" s="47">
        <v>3518.4713099999999</v>
      </c>
      <c r="G3240" s="47">
        <v>93.985780000000005</v>
      </c>
      <c r="H3240" s="47">
        <v>3518.4713099999999</v>
      </c>
      <c r="I3240" s="47">
        <v>25.68937</v>
      </c>
    </row>
    <row r="3241" spans="6:9" x14ac:dyDescent="0.25">
      <c r="F3241" s="47">
        <v>3519.4355799999998</v>
      </c>
      <c r="G3241" s="47">
        <v>94.305869999999999</v>
      </c>
      <c r="H3241" s="47">
        <v>3519.4355799999998</v>
      </c>
      <c r="I3241" s="47">
        <v>27.559170000000002</v>
      </c>
    </row>
    <row r="3242" spans="6:9" x14ac:dyDescent="0.25">
      <c r="F3242" s="47">
        <v>3520.39986</v>
      </c>
      <c r="G3242" s="47">
        <v>94.475040000000007</v>
      </c>
      <c r="H3242" s="47">
        <v>3520.39986</v>
      </c>
      <c r="I3242" s="47">
        <v>28.833379999999998</v>
      </c>
    </row>
    <row r="3243" spans="6:9" x14ac:dyDescent="0.25">
      <c r="F3243" s="47">
        <v>3521.3641400000001</v>
      </c>
      <c r="G3243" s="47">
        <v>94.438839999999999</v>
      </c>
      <c r="H3243" s="47">
        <v>3521.3641400000001</v>
      </c>
      <c r="I3243" s="47">
        <v>29.265360000000001</v>
      </c>
    </row>
    <row r="3244" spans="6:9" x14ac:dyDescent="0.25">
      <c r="F3244" s="47">
        <v>3522.3284100000001</v>
      </c>
      <c r="G3244" s="47">
        <v>94.181120000000007</v>
      </c>
      <c r="H3244" s="47">
        <v>3522.3284100000001</v>
      </c>
      <c r="I3244" s="47">
        <v>28.729690000000002</v>
      </c>
    </row>
    <row r="3245" spans="6:9" x14ac:dyDescent="0.25">
      <c r="F3245" s="47">
        <v>3523.2926900000002</v>
      </c>
      <c r="G3245" s="47">
        <v>93.736580000000004</v>
      </c>
      <c r="H3245" s="47">
        <v>3523.2926900000002</v>
      </c>
      <c r="I3245" s="47">
        <v>27.264959999999999</v>
      </c>
    </row>
    <row r="3246" spans="6:9" x14ac:dyDescent="0.25">
      <c r="F3246" s="47">
        <v>3524.2569699999999</v>
      </c>
      <c r="G3246" s="47">
        <v>93.183310000000006</v>
      </c>
      <c r="H3246" s="47">
        <v>3524.2569699999999</v>
      </c>
      <c r="I3246" s="47">
        <v>25.094539999999999</v>
      </c>
    </row>
    <row r="3247" spans="6:9" x14ac:dyDescent="0.25">
      <c r="F3247" s="47">
        <v>3525.2212399999999</v>
      </c>
      <c r="G3247" s="47">
        <v>92.617649999999998</v>
      </c>
      <c r="H3247" s="47">
        <v>3525.2212399999999</v>
      </c>
      <c r="I3247" s="47">
        <v>22.597149999999999</v>
      </c>
    </row>
    <row r="3248" spans="6:9" x14ac:dyDescent="0.25">
      <c r="F3248" s="47">
        <v>3526.18552</v>
      </c>
      <c r="G3248" s="47">
        <v>92.118600000000001</v>
      </c>
      <c r="H3248" s="47">
        <v>3526.18552</v>
      </c>
      <c r="I3248" s="47">
        <v>20.215250000000001</v>
      </c>
    </row>
    <row r="3249" spans="6:9" x14ac:dyDescent="0.25">
      <c r="F3249" s="47">
        <v>3527.1498000000001</v>
      </c>
      <c r="G3249" s="47">
        <v>91.712969999999999</v>
      </c>
      <c r="H3249" s="47">
        <v>3527.1498000000001</v>
      </c>
      <c r="I3249" s="47">
        <v>18.331620000000001</v>
      </c>
    </row>
    <row r="3250" spans="6:9" x14ac:dyDescent="0.25">
      <c r="F3250" s="47">
        <v>3528.1140700000001</v>
      </c>
      <c r="G3250" s="47">
        <v>91.357780000000005</v>
      </c>
      <c r="H3250" s="47">
        <v>3528.1140700000001</v>
      </c>
      <c r="I3250" s="47">
        <v>17.167999999999999</v>
      </c>
    </row>
    <row r="3251" spans="6:9" x14ac:dyDescent="0.25">
      <c r="F3251" s="47">
        <v>3529.0783499999998</v>
      </c>
      <c r="G3251" s="47">
        <v>90.96078</v>
      </c>
      <c r="H3251" s="47">
        <v>3529.0783499999998</v>
      </c>
      <c r="I3251" s="47">
        <v>16.75038</v>
      </c>
    </row>
    <row r="3252" spans="6:9" x14ac:dyDescent="0.25">
      <c r="F3252" s="47">
        <v>3530.0426299999999</v>
      </c>
      <c r="G3252" s="47">
        <v>90.441800000000001</v>
      </c>
      <c r="H3252" s="47">
        <v>3530.0426299999999</v>
      </c>
      <c r="I3252" s="47">
        <v>16.95337</v>
      </c>
    </row>
    <row r="3253" spans="6:9" x14ac:dyDescent="0.25">
      <c r="F3253" s="47">
        <v>3531.0069100000001</v>
      </c>
      <c r="G3253" s="47">
        <v>89.801029999999997</v>
      </c>
      <c r="H3253" s="47">
        <v>3531.0069100000001</v>
      </c>
      <c r="I3253" s="47">
        <v>17.593959999999999</v>
      </c>
    </row>
    <row r="3254" spans="6:9" x14ac:dyDescent="0.25">
      <c r="F3254" s="47">
        <v>3531.97118</v>
      </c>
      <c r="G3254" s="47">
        <v>89.144819999999996</v>
      </c>
      <c r="H3254" s="47">
        <v>3531.97118</v>
      </c>
      <c r="I3254" s="47">
        <v>18.519110000000001</v>
      </c>
    </row>
    <row r="3255" spans="6:9" x14ac:dyDescent="0.25">
      <c r="F3255" s="47">
        <v>3532.9354600000001</v>
      </c>
      <c r="G3255" s="47">
        <v>88.647350000000003</v>
      </c>
      <c r="H3255" s="47">
        <v>3532.9354600000001</v>
      </c>
      <c r="I3255" s="47">
        <v>19.643419999999999</v>
      </c>
    </row>
    <row r="3256" spans="6:9" x14ac:dyDescent="0.25">
      <c r="F3256" s="47">
        <v>3533.8997399999998</v>
      </c>
      <c r="G3256" s="47">
        <v>88.473680000000002</v>
      </c>
      <c r="H3256" s="47">
        <v>3533.8997399999998</v>
      </c>
      <c r="I3256" s="47">
        <v>20.932400000000001</v>
      </c>
    </row>
    <row r="3257" spans="6:9" x14ac:dyDescent="0.25">
      <c r="F3257" s="47">
        <v>3534.8640099999998</v>
      </c>
      <c r="G3257" s="47">
        <v>88.712490000000003</v>
      </c>
      <c r="H3257" s="47">
        <v>3534.8640099999998</v>
      </c>
      <c r="I3257" s="47">
        <v>22.3599</v>
      </c>
    </row>
    <row r="3258" spans="6:9" x14ac:dyDescent="0.25">
      <c r="F3258" s="47">
        <v>3535.8282899999999</v>
      </c>
      <c r="G3258" s="47">
        <v>89.346670000000003</v>
      </c>
      <c r="H3258" s="47">
        <v>3535.8282899999999</v>
      </c>
      <c r="I3258" s="47">
        <v>23.872219999999999</v>
      </c>
    </row>
    <row r="3259" spans="6:9" x14ac:dyDescent="0.25">
      <c r="F3259" s="47">
        <v>3536.7925700000001</v>
      </c>
      <c r="G3259" s="47">
        <v>90.261120000000005</v>
      </c>
      <c r="H3259" s="47">
        <v>3536.7925700000001</v>
      </c>
      <c r="I3259" s="47">
        <v>25.373460000000001</v>
      </c>
    </row>
    <row r="3260" spans="6:9" x14ac:dyDescent="0.25">
      <c r="F3260" s="47">
        <v>3537.75684</v>
      </c>
      <c r="G3260" s="47">
        <v>91.282619999999994</v>
      </c>
      <c r="H3260" s="47">
        <v>3537.75684</v>
      </c>
      <c r="I3260" s="47">
        <v>26.728950000000001</v>
      </c>
    </row>
    <row r="3261" spans="6:9" x14ac:dyDescent="0.25">
      <c r="F3261" s="47">
        <v>3538.7211200000002</v>
      </c>
      <c r="G3261" s="47">
        <v>92.245080000000002</v>
      </c>
      <c r="H3261" s="47">
        <v>3538.7211200000002</v>
      </c>
      <c r="I3261" s="47">
        <v>27.779199999999999</v>
      </c>
    </row>
    <row r="3262" spans="6:9" x14ac:dyDescent="0.25">
      <c r="F3262" s="47">
        <v>3539.6853999999998</v>
      </c>
      <c r="G3262" s="47">
        <v>93.053039999999996</v>
      </c>
      <c r="H3262" s="47">
        <v>3539.6853999999998</v>
      </c>
      <c r="I3262" s="47">
        <v>28.366029999999999</v>
      </c>
    </row>
    <row r="3263" spans="6:9" x14ac:dyDescent="0.25">
      <c r="F3263" s="47">
        <v>3540.6496699999998</v>
      </c>
      <c r="G3263" s="47">
        <v>93.703890000000001</v>
      </c>
      <c r="H3263" s="47">
        <v>3540.6496699999998</v>
      </c>
      <c r="I3263" s="47">
        <v>28.37866</v>
      </c>
    </row>
    <row r="3264" spans="6:9" x14ac:dyDescent="0.25">
      <c r="F3264" s="47">
        <v>3541.6139499999999</v>
      </c>
      <c r="G3264" s="47">
        <v>94.253720000000001</v>
      </c>
      <c r="H3264" s="47">
        <v>3541.6139499999999</v>
      </c>
      <c r="I3264" s="47">
        <v>27.813780000000001</v>
      </c>
    </row>
    <row r="3265" spans="6:9" x14ac:dyDescent="0.25">
      <c r="F3265" s="47">
        <v>3542.5782300000001</v>
      </c>
      <c r="G3265" s="47">
        <v>94.753810000000001</v>
      </c>
      <c r="H3265" s="47">
        <v>3542.5782300000001</v>
      </c>
      <c r="I3265" s="47">
        <v>26.816330000000001</v>
      </c>
    </row>
    <row r="3266" spans="6:9" x14ac:dyDescent="0.25">
      <c r="F3266" s="47">
        <v>3543.5425</v>
      </c>
      <c r="G3266" s="47">
        <v>95.20317</v>
      </c>
      <c r="H3266" s="47">
        <v>3543.5425</v>
      </c>
      <c r="I3266" s="47">
        <v>25.660810000000001</v>
      </c>
    </row>
    <row r="3267" spans="6:9" x14ac:dyDescent="0.25">
      <c r="F3267" s="47">
        <v>3544.5067800000002</v>
      </c>
      <c r="G3267" s="47">
        <v>95.542689999999993</v>
      </c>
      <c r="H3267" s="47">
        <v>3544.5067800000002</v>
      </c>
      <c r="I3267" s="47">
        <v>24.663409999999999</v>
      </c>
    </row>
    <row r="3268" spans="6:9" x14ac:dyDescent="0.25">
      <c r="F3268" s="47">
        <v>3545.4710599999999</v>
      </c>
      <c r="G3268" s="47">
        <v>95.682149999999993</v>
      </c>
      <c r="H3268" s="47">
        <v>3545.4710599999999</v>
      </c>
      <c r="I3268" s="47">
        <v>24.060759999999998</v>
      </c>
    </row>
    <row r="3269" spans="6:9" x14ac:dyDescent="0.25">
      <c r="F3269" s="47">
        <v>3546.4353299999998</v>
      </c>
      <c r="G3269" s="47">
        <v>95.536879999999996</v>
      </c>
      <c r="H3269" s="47">
        <v>3546.4353299999998</v>
      </c>
      <c r="I3269" s="47">
        <v>23.916229999999999</v>
      </c>
    </row>
    <row r="3270" spans="6:9" x14ac:dyDescent="0.25">
      <c r="F3270" s="47">
        <v>3547.3996099999999</v>
      </c>
      <c r="G3270" s="47">
        <v>95.061599999999999</v>
      </c>
      <c r="H3270" s="47">
        <v>3547.3996099999999</v>
      </c>
      <c r="I3270" s="47">
        <v>24.103940000000001</v>
      </c>
    </row>
    <row r="3271" spans="6:9" x14ac:dyDescent="0.25">
      <c r="F3271" s="47">
        <v>3548.3638900000001</v>
      </c>
      <c r="G3271" s="47">
        <v>94.276600000000002</v>
      </c>
      <c r="H3271" s="47">
        <v>3548.3638900000001</v>
      </c>
      <c r="I3271" s="47">
        <v>24.382190000000001</v>
      </c>
    </row>
    <row r="3272" spans="6:9" x14ac:dyDescent="0.25">
      <c r="F3272" s="47">
        <v>3549.32816</v>
      </c>
      <c r="G3272" s="47">
        <v>93.276020000000003</v>
      </c>
      <c r="H3272" s="47">
        <v>3549.32816</v>
      </c>
      <c r="I3272" s="47">
        <v>24.520309999999998</v>
      </c>
    </row>
    <row r="3273" spans="6:9" x14ac:dyDescent="0.25">
      <c r="F3273" s="47">
        <v>3550.2924400000002</v>
      </c>
      <c r="G3273" s="47">
        <v>92.21123</v>
      </c>
      <c r="H3273" s="47">
        <v>3550.2924400000002</v>
      </c>
      <c r="I3273" s="47">
        <v>24.4145</v>
      </c>
    </row>
    <row r="3274" spans="6:9" x14ac:dyDescent="0.25">
      <c r="F3274" s="47">
        <v>3551.2567199999999</v>
      </c>
      <c r="G3274" s="47">
        <v>91.256730000000005</v>
      </c>
      <c r="H3274" s="47">
        <v>3551.2567199999999</v>
      </c>
      <c r="I3274" s="47">
        <v>24.136579999999999</v>
      </c>
    </row>
    <row r="3275" spans="6:9" x14ac:dyDescent="0.25">
      <c r="F3275" s="47">
        <v>3552.221</v>
      </c>
      <c r="G3275" s="47">
        <v>90.569149999999993</v>
      </c>
      <c r="H3275" s="47">
        <v>3552.221</v>
      </c>
      <c r="I3275" s="47">
        <v>23.893149999999999</v>
      </c>
    </row>
    <row r="3276" spans="6:9" x14ac:dyDescent="0.25">
      <c r="F3276" s="47">
        <v>3553.1852699999999</v>
      </c>
      <c r="G3276" s="47">
        <v>90.249420000000001</v>
      </c>
      <c r="H3276" s="47">
        <v>3553.1852699999999</v>
      </c>
      <c r="I3276" s="47">
        <v>23.915189999999999</v>
      </c>
    </row>
    <row r="3277" spans="6:9" x14ac:dyDescent="0.25">
      <c r="F3277" s="47">
        <v>3554.1495500000001</v>
      </c>
      <c r="G3277" s="47">
        <v>90.321839999999995</v>
      </c>
      <c r="H3277" s="47">
        <v>3554.1495500000001</v>
      </c>
      <c r="I3277" s="47">
        <v>24.337009999999999</v>
      </c>
    </row>
    <row r="3278" spans="6:9" x14ac:dyDescent="0.25">
      <c r="F3278" s="47">
        <v>3555.1138299999998</v>
      </c>
      <c r="G3278" s="47">
        <v>90.737930000000006</v>
      </c>
      <c r="H3278" s="47">
        <v>3555.1138299999998</v>
      </c>
      <c r="I3278" s="47">
        <v>25.134799999999998</v>
      </c>
    </row>
    <row r="3279" spans="6:9" x14ac:dyDescent="0.25">
      <c r="F3279" s="47">
        <v>3556.0781000000002</v>
      </c>
      <c r="G3279" s="47">
        <v>91.397099999999995</v>
      </c>
      <c r="H3279" s="47">
        <v>3556.0781000000002</v>
      </c>
      <c r="I3279" s="47">
        <v>26.156770000000002</v>
      </c>
    </row>
    <row r="3280" spans="6:9" x14ac:dyDescent="0.25">
      <c r="F3280" s="47">
        <v>3557.0423799999999</v>
      </c>
      <c r="G3280" s="47">
        <v>92.173220000000001</v>
      </c>
      <c r="H3280" s="47">
        <v>3557.0423799999999</v>
      </c>
      <c r="I3280" s="47">
        <v>27.214040000000001</v>
      </c>
    </row>
    <row r="3281" spans="6:9" x14ac:dyDescent="0.25">
      <c r="F3281" s="47">
        <v>3558.00666</v>
      </c>
      <c r="G3281" s="47">
        <v>92.944010000000006</v>
      </c>
      <c r="H3281" s="47">
        <v>3558.00666</v>
      </c>
      <c r="I3281" s="47">
        <v>28.168089999999999</v>
      </c>
    </row>
    <row r="3282" spans="6:9" x14ac:dyDescent="0.25">
      <c r="F3282" s="47">
        <v>3558.97093</v>
      </c>
      <c r="G3282" s="47">
        <v>93.618260000000006</v>
      </c>
      <c r="H3282" s="47">
        <v>3558.97093</v>
      </c>
      <c r="I3282" s="47">
        <v>28.96885</v>
      </c>
    </row>
    <row r="3283" spans="6:9" x14ac:dyDescent="0.25">
      <c r="F3283" s="47">
        <v>3559.9352100000001</v>
      </c>
      <c r="G3283" s="47">
        <v>94.148870000000002</v>
      </c>
      <c r="H3283" s="47">
        <v>3559.9352100000001</v>
      </c>
      <c r="I3283" s="47">
        <v>29.63861</v>
      </c>
    </row>
    <row r="3284" spans="6:9" x14ac:dyDescent="0.25">
      <c r="F3284" s="47">
        <v>3560.8994899999998</v>
      </c>
      <c r="G3284" s="47">
        <v>94.525700000000001</v>
      </c>
      <c r="H3284" s="47">
        <v>3560.8994899999998</v>
      </c>
      <c r="I3284" s="47">
        <v>30.226659999999999</v>
      </c>
    </row>
    <row r="3285" spans="6:9" x14ac:dyDescent="0.25">
      <c r="F3285" s="47">
        <v>3561.8637600000002</v>
      </c>
      <c r="G3285" s="47">
        <v>94.759280000000004</v>
      </c>
      <c r="H3285" s="47">
        <v>3561.8637600000002</v>
      </c>
      <c r="I3285" s="47">
        <v>30.76688</v>
      </c>
    </row>
    <row r="3286" spans="6:9" x14ac:dyDescent="0.25">
      <c r="F3286" s="47">
        <v>3562.8280399999999</v>
      </c>
      <c r="G3286" s="47">
        <v>94.872619999999998</v>
      </c>
      <c r="H3286" s="47">
        <v>3562.8280399999999</v>
      </c>
      <c r="I3286" s="47">
        <v>31.261130000000001</v>
      </c>
    </row>
    <row r="3287" spans="6:9" x14ac:dyDescent="0.25">
      <c r="F3287" s="47">
        <v>3563.79232</v>
      </c>
      <c r="G3287" s="47">
        <v>94.903009999999995</v>
      </c>
      <c r="H3287" s="47">
        <v>3563.79232</v>
      </c>
      <c r="I3287" s="47">
        <v>31.692620000000002</v>
      </c>
    </row>
    <row r="3288" spans="6:9" x14ac:dyDescent="0.25">
      <c r="F3288" s="47">
        <v>3564.75659</v>
      </c>
      <c r="G3288" s="47">
        <v>94.896320000000003</v>
      </c>
      <c r="H3288" s="47">
        <v>3564.75659</v>
      </c>
      <c r="I3288" s="47">
        <v>32.051439999999999</v>
      </c>
    </row>
    <row r="3289" spans="6:9" x14ac:dyDescent="0.25">
      <c r="F3289" s="47">
        <v>3565.7208700000001</v>
      </c>
      <c r="G3289" s="47">
        <v>94.882000000000005</v>
      </c>
      <c r="H3289" s="47">
        <v>3565.7208700000001</v>
      </c>
      <c r="I3289" s="47">
        <v>32.343220000000002</v>
      </c>
    </row>
    <row r="3290" spans="6:9" x14ac:dyDescent="0.25">
      <c r="F3290" s="47">
        <v>3566.6851499999998</v>
      </c>
      <c r="G3290" s="47">
        <v>94.847650000000002</v>
      </c>
      <c r="H3290" s="47">
        <v>3566.6851499999998</v>
      </c>
      <c r="I3290" s="47">
        <v>32.569629999999997</v>
      </c>
    </row>
    <row r="3291" spans="6:9" x14ac:dyDescent="0.25">
      <c r="F3291" s="47">
        <v>3567.6494299999999</v>
      </c>
      <c r="G3291" s="47">
        <v>94.752309999999994</v>
      </c>
      <c r="H3291" s="47">
        <v>3567.6494299999999</v>
      </c>
      <c r="I3291" s="47">
        <v>32.710209999999996</v>
      </c>
    </row>
    <row r="3292" spans="6:9" x14ac:dyDescent="0.25">
      <c r="F3292" s="47">
        <v>3568.6136999999999</v>
      </c>
      <c r="G3292" s="47">
        <v>94.585859999999997</v>
      </c>
      <c r="H3292" s="47">
        <v>3568.6136999999999</v>
      </c>
      <c r="I3292" s="47">
        <v>32.749630000000003</v>
      </c>
    </row>
    <row r="3293" spans="6:9" x14ac:dyDescent="0.25">
      <c r="F3293" s="47">
        <v>3569.57798</v>
      </c>
      <c r="G3293" s="47">
        <v>94.422160000000005</v>
      </c>
      <c r="H3293" s="47">
        <v>3569.57798</v>
      </c>
      <c r="I3293" s="47">
        <v>32.738549999999996</v>
      </c>
    </row>
    <row r="3294" spans="6:9" x14ac:dyDescent="0.25">
      <c r="F3294" s="47">
        <v>3570.54225</v>
      </c>
      <c r="G3294" s="47">
        <v>94.400090000000006</v>
      </c>
      <c r="H3294" s="47">
        <v>3570.54225</v>
      </c>
      <c r="I3294" s="47">
        <v>32.804490000000001</v>
      </c>
    </row>
    <row r="3295" spans="6:9" x14ac:dyDescent="0.25">
      <c r="F3295" s="47">
        <v>3571.5065300000001</v>
      </c>
      <c r="G3295" s="47">
        <v>94.639740000000003</v>
      </c>
      <c r="H3295" s="47">
        <v>3571.5065300000001</v>
      </c>
      <c r="I3295" s="47">
        <v>33.072740000000003</v>
      </c>
    </row>
    <row r="3296" spans="6:9" x14ac:dyDescent="0.25">
      <c r="F3296" s="47">
        <v>3572.4708099999998</v>
      </c>
      <c r="G3296" s="47">
        <v>95.16892</v>
      </c>
      <c r="H3296" s="47">
        <v>3572.4708099999998</v>
      </c>
      <c r="I3296" s="47">
        <v>33.573410000000003</v>
      </c>
    </row>
    <row r="3297" spans="6:9" x14ac:dyDescent="0.25">
      <c r="F3297" s="47">
        <v>3573.4350899999999</v>
      </c>
      <c r="G3297" s="47">
        <v>95.908280000000005</v>
      </c>
      <c r="H3297" s="47">
        <v>3573.4350899999999</v>
      </c>
      <c r="I3297" s="47">
        <v>34.0627</v>
      </c>
    </row>
    <row r="3298" spans="6:9" x14ac:dyDescent="0.25">
      <c r="F3298" s="47">
        <v>3574.3993599999999</v>
      </c>
      <c r="G3298" s="47">
        <v>96.706199999999995</v>
      </c>
      <c r="H3298" s="47">
        <v>3574.3993599999999</v>
      </c>
      <c r="I3298" s="47">
        <v>33.985460000000003</v>
      </c>
    </row>
    <row r="3299" spans="6:9" x14ac:dyDescent="0.25">
      <c r="F3299" s="47">
        <v>3575.36364</v>
      </c>
      <c r="G3299" s="47">
        <v>97.397509999999997</v>
      </c>
      <c r="H3299" s="47">
        <v>3575.36364</v>
      </c>
      <c r="I3299" s="47">
        <v>33.90822</v>
      </c>
    </row>
    <row r="3300" spans="6:9" x14ac:dyDescent="0.25">
      <c r="F3300" s="47">
        <v>3576.3279200000002</v>
      </c>
      <c r="G3300" s="47">
        <v>97.858609999999999</v>
      </c>
      <c r="H3300" s="47">
        <v>3576.3279200000002</v>
      </c>
      <c r="I3300" s="47">
        <v>33.830979999999997</v>
      </c>
    </row>
    <row r="3301" spans="6:9" x14ac:dyDescent="0.25">
      <c r="F3301" s="47">
        <v>3577.2921900000001</v>
      </c>
      <c r="G3301" s="47">
        <v>98.035929999999993</v>
      </c>
      <c r="H3301" s="47">
        <v>3577.2921900000001</v>
      </c>
      <c r="I3301" s="47">
        <v>33.753740000000001</v>
      </c>
    </row>
    <row r="3302" spans="6:9" x14ac:dyDescent="0.25">
      <c r="F3302" s="47">
        <v>3578.2564699999998</v>
      </c>
      <c r="G3302" s="47">
        <v>97.943359999999998</v>
      </c>
      <c r="H3302" s="47">
        <v>3578.2564699999998</v>
      </c>
      <c r="I3302" s="47">
        <v>33.676499999999997</v>
      </c>
    </row>
    <row r="3303" spans="6:9" x14ac:dyDescent="0.25">
      <c r="F3303" s="47">
        <v>3579.22075</v>
      </c>
      <c r="G3303" s="47">
        <v>97.644469999999998</v>
      </c>
      <c r="H3303" s="47">
        <v>3579.22075</v>
      </c>
      <c r="I3303" s="47">
        <v>33.253140000000002</v>
      </c>
    </row>
    <row r="3304" spans="6:9" x14ac:dyDescent="0.25">
      <c r="F3304" s="47">
        <v>3580.1850199999999</v>
      </c>
      <c r="G3304" s="47">
        <v>97.233440000000002</v>
      </c>
      <c r="H3304" s="47">
        <v>3580.1850199999999</v>
      </c>
      <c r="I3304" s="47">
        <v>32.148069999999997</v>
      </c>
    </row>
    <row r="3305" spans="6:9" x14ac:dyDescent="0.25">
      <c r="F3305" s="47">
        <v>3581.1493</v>
      </c>
      <c r="G3305" s="47">
        <v>96.816469999999995</v>
      </c>
      <c r="H3305" s="47">
        <v>3581.1493</v>
      </c>
      <c r="I3305" s="47">
        <v>31.040939999999999</v>
      </c>
    </row>
    <row r="3306" spans="6:9" x14ac:dyDescent="0.25">
      <c r="F3306" s="47">
        <v>3582.1135800000002</v>
      </c>
      <c r="G3306" s="47">
        <v>96.496309999999994</v>
      </c>
      <c r="H3306" s="47">
        <v>3582.1135800000002</v>
      </c>
      <c r="I3306" s="47">
        <v>30.146850000000001</v>
      </c>
    </row>
    <row r="3307" spans="6:9" x14ac:dyDescent="0.25">
      <c r="F3307" s="47">
        <v>3583.0778500000001</v>
      </c>
      <c r="G3307" s="47">
        <v>96.361379999999997</v>
      </c>
      <c r="H3307" s="47">
        <v>3583.0778500000001</v>
      </c>
      <c r="I3307" s="47">
        <v>29.752140000000001</v>
      </c>
    </row>
    <row r="3308" spans="6:9" x14ac:dyDescent="0.25">
      <c r="F3308" s="47">
        <v>3584.0421299999998</v>
      </c>
      <c r="G3308" s="47">
        <v>96.473429999999993</v>
      </c>
      <c r="H3308" s="47">
        <v>3584.0421299999998</v>
      </c>
      <c r="I3308" s="47">
        <v>30.18975</v>
      </c>
    </row>
    <row r="3309" spans="6:9" x14ac:dyDescent="0.25">
      <c r="F3309" s="47">
        <v>3585.00641</v>
      </c>
      <c r="G3309" s="47">
        <v>96.843999999999994</v>
      </c>
      <c r="H3309" s="47">
        <v>3585.00641</v>
      </c>
      <c r="I3309" s="47">
        <v>31.755870000000002</v>
      </c>
    </row>
    <row r="3310" spans="6:9" x14ac:dyDescent="0.25">
      <c r="F3310" s="47">
        <v>3585.9706799999999</v>
      </c>
      <c r="G3310" s="47">
        <v>97.399529999999999</v>
      </c>
      <c r="H3310" s="47">
        <v>3585.9706799999999</v>
      </c>
      <c r="I3310" s="47">
        <v>33.058590000000002</v>
      </c>
    </row>
    <row r="3311" spans="6:9" x14ac:dyDescent="0.25">
      <c r="F3311" s="47">
        <v>3586.93496</v>
      </c>
      <c r="G3311" s="47">
        <v>97.95778</v>
      </c>
      <c r="H3311" s="47">
        <v>3586.93496</v>
      </c>
      <c r="I3311" s="47">
        <v>32.981349999999999</v>
      </c>
    </row>
    <row r="3312" spans="6:9" x14ac:dyDescent="0.25">
      <c r="F3312" s="47">
        <v>3587.8992400000002</v>
      </c>
      <c r="G3312" s="47">
        <v>98.263149999999996</v>
      </c>
      <c r="H3312" s="47">
        <v>3587.8992400000002</v>
      </c>
      <c r="I3312" s="47">
        <v>32.904110000000003</v>
      </c>
    </row>
    <row r="3313" spans="6:9" x14ac:dyDescent="0.25">
      <c r="F3313" s="47">
        <v>3588.8635199999999</v>
      </c>
      <c r="G3313" s="47">
        <v>98.104230000000001</v>
      </c>
      <c r="H3313" s="47">
        <v>3588.8635199999999</v>
      </c>
      <c r="I3313" s="47">
        <v>32.82687</v>
      </c>
    </row>
    <row r="3314" spans="6:9" x14ac:dyDescent="0.25">
      <c r="F3314" s="47">
        <v>3589.8277899999998</v>
      </c>
      <c r="G3314" s="47">
        <v>97.443839999999994</v>
      </c>
      <c r="H3314" s="47">
        <v>3589.8277899999998</v>
      </c>
      <c r="I3314" s="47">
        <v>32.749630000000003</v>
      </c>
    </row>
    <row r="3315" spans="6:9" x14ac:dyDescent="0.25">
      <c r="F3315" s="47">
        <v>3590.79207</v>
      </c>
      <c r="G3315" s="47">
        <v>96.447699999999998</v>
      </c>
      <c r="H3315" s="47">
        <v>3590.79207</v>
      </c>
      <c r="I3315" s="47">
        <v>32.67239</v>
      </c>
    </row>
    <row r="3316" spans="6:9" x14ac:dyDescent="0.25">
      <c r="F3316" s="47">
        <v>3591.7563500000001</v>
      </c>
      <c r="G3316" s="47">
        <v>95.393900000000002</v>
      </c>
      <c r="H3316" s="47">
        <v>3591.7563500000001</v>
      </c>
      <c r="I3316" s="47">
        <v>32.595149999999997</v>
      </c>
    </row>
    <row r="3317" spans="6:9" x14ac:dyDescent="0.25">
      <c r="F3317" s="47">
        <v>3592.7206200000001</v>
      </c>
      <c r="G3317" s="47">
        <v>94.548050000000003</v>
      </c>
      <c r="H3317" s="47">
        <v>3592.7206200000001</v>
      </c>
      <c r="I3317" s="47">
        <v>32.517910000000001</v>
      </c>
    </row>
    <row r="3318" spans="6:9" x14ac:dyDescent="0.25">
      <c r="F3318" s="47">
        <v>3593.6849000000002</v>
      </c>
      <c r="G3318" s="47">
        <v>94.077680000000001</v>
      </c>
      <c r="H3318" s="47">
        <v>3593.6849000000002</v>
      </c>
      <c r="I3318" s="47">
        <v>32.440669999999997</v>
      </c>
    </row>
    <row r="3319" spans="6:9" x14ac:dyDescent="0.25">
      <c r="F3319" s="47">
        <v>3594.6491799999999</v>
      </c>
      <c r="G3319" s="47">
        <v>94.024839999999998</v>
      </c>
      <c r="H3319" s="47">
        <v>3594.6491799999999</v>
      </c>
      <c r="I3319" s="47">
        <v>32.363430000000001</v>
      </c>
    </row>
    <row r="3320" spans="6:9" x14ac:dyDescent="0.25">
      <c r="F3320" s="47">
        <v>3595.6134499999998</v>
      </c>
      <c r="G3320" s="47">
        <v>94.328569999999999</v>
      </c>
      <c r="H3320" s="47">
        <v>3595.6134499999998</v>
      </c>
      <c r="I3320" s="47">
        <v>32.286189999999998</v>
      </c>
    </row>
    <row r="3321" spans="6:9" x14ac:dyDescent="0.25">
      <c r="F3321" s="47">
        <v>3596.57773</v>
      </c>
      <c r="G3321" s="47">
        <v>94.87912</v>
      </c>
      <c r="H3321" s="47">
        <v>3596.57773</v>
      </c>
      <c r="I3321" s="47">
        <v>32.208950000000002</v>
      </c>
    </row>
    <row r="3322" spans="6:9" x14ac:dyDescent="0.25">
      <c r="F3322" s="47">
        <v>3597.5420100000001</v>
      </c>
      <c r="G3322" s="47">
        <v>95.574569999999994</v>
      </c>
      <c r="H3322" s="47">
        <v>3597.5420100000001</v>
      </c>
      <c r="I3322" s="47">
        <v>32.131709999999998</v>
      </c>
    </row>
    <row r="3323" spans="6:9" x14ac:dyDescent="0.25">
      <c r="F3323" s="47">
        <v>3598.5062800000001</v>
      </c>
      <c r="G3323" s="47">
        <v>96.349249999999998</v>
      </c>
      <c r="H3323" s="47">
        <v>3598.5062800000001</v>
      </c>
      <c r="I3323" s="47">
        <v>32.054470000000002</v>
      </c>
    </row>
    <row r="3324" spans="6:9" x14ac:dyDescent="0.25">
      <c r="F3324" s="47">
        <v>3599.4705600000002</v>
      </c>
      <c r="G3324" s="47">
        <v>97.164360000000002</v>
      </c>
      <c r="H3324" s="47">
        <v>3599.4705600000002</v>
      </c>
      <c r="I3324" s="47">
        <v>31.977229999999999</v>
      </c>
    </row>
    <row r="3325" spans="6:9" x14ac:dyDescent="0.25">
      <c r="F3325" s="47">
        <v>3600.4348399999999</v>
      </c>
      <c r="G3325" s="47">
        <v>97.974909999999994</v>
      </c>
      <c r="H3325" s="47">
        <v>3600.4348399999999</v>
      </c>
      <c r="I3325" s="47">
        <v>31.899989999999999</v>
      </c>
    </row>
    <row r="3326" spans="6:9" x14ac:dyDescent="0.25">
      <c r="F3326" s="47">
        <v>3601.3991099999998</v>
      </c>
      <c r="G3326" s="47">
        <v>98.698629999999994</v>
      </c>
      <c r="H3326" s="47">
        <v>3601.3991099999998</v>
      </c>
      <c r="I3326" s="47">
        <v>31.822749999999999</v>
      </c>
    </row>
    <row r="3327" spans="6:9" x14ac:dyDescent="0.25">
      <c r="F3327" s="47">
        <v>3602.36339</v>
      </c>
      <c r="G3327" s="47">
        <v>99.21454</v>
      </c>
      <c r="H3327" s="47">
        <v>3602.36339</v>
      </c>
      <c r="I3327" s="47">
        <v>31.745509999999999</v>
      </c>
    </row>
    <row r="3328" spans="6:9" x14ac:dyDescent="0.25">
      <c r="F3328" s="47">
        <v>3603.3276700000001</v>
      </c>
      <c r="G3328" s="47">
        <v>99.403850000000006</v>
      </c>
      <c r="H3328" s="47">
        <v>3603.3276700000001</v>
      </c>
      <c r="I3328" s="47">
        <v>31.66827</v>
      </c>
    </row>
    <row r="3329" spans="6:9" x14ac:dyDescent="0.25">
      <c r="F3329" s="47">
        <v>3604.2919400000001</v>
      </c>
      <c r="G3329" s="47">
        <v>99.209090000000003</v>
      </c>
      <c r="H3329" s="47">
        <v>3604.2919400000001</v>
      </c>
      <c r="I3329" s="47">
        <v>31.59103</v>
      </c>
    </row>
    <row r="3330" spans="6:9" x14ac:dyDescent="0.25">
      <c r="F3330" s="47">
        <v>3605.2562200000002</v>
      </c>
      <c r="G3330" s="47">
        <v>98.669370000000001</v>
      </c>
      <c r="H3330" s="47">
        <v>3605.2562200000002</v>
      </c>
      <c r="I3330" s="47">
        <v>31.51379</v>
      </c>
    </row>
    <row r="3331" spans="6:9" x14ac:dyDescent="0.25">
      <c r="F3331" s="47">
        <v>3606.2204999999999</v>
      </c>
      <c r="G3331" s="47">
        <v>97.911240000000006</v>
      </c>
      <c r="H3331" s="47">
        <v>3606.2204999999999</v>
      </c>
      <c r="I3331" s="47">
        <v>31.43655</v>
      </c>
    </row>
    <row r="3332" spans="6:9" x14ac:dyDescent="0.25">
      <c r="F3332" s="47">
        <v>3607.18478</v>
      </c>
      <c r="G3332" s="47">
        <v>97.107699999999994</v>
      </c>
      <c r="H3332" s="47">
        <v>3607.18478</v>
      </c>
      <c r="I3332" s="47">
        <v>31.359310000000001</v>
      </c>
    </row>
    <row r="3333" spans="6:9" x14ac:dyDescent="0.25">
      <c r="F3333" s="47">
        <v>3608.14905</v>
      </c>
      <c r="G3333" s="47">
        <v>96.432010000000005</v>
      </c>
      <c r="H3333" s="47">
        <v>3608.14905</v>
      </c>
      <c r="I3333" s="47">
        <v>31.282070000000001</v>
      </c>
    </row>
    <row r="3334" spans="6:9" x14ac:dyDescent="0.25">
      <c r="F3334" s="47">
        <v>3609.1133300000001</v>
      </c>
      <c r="G3334" s="47">
        <v>96.033019999999993</v>
      </c>
      <c r="H3334" s="47">
        <v>3609.1133300000001</v>
      </c>
      <c r="I3334" s="47">
        <v>31.204830000000001</v>
      </c>
    </row>
    <row r="3335" spans="6:9" x14ac:dyDescent="0.25">
      <c r="F3335" s="47">
        <v>3610.0776099999998</v>
      </c>
      <c r="G3335" s="47">
        <v>96.039339999999996</v>
      </c>
      <c r="H3335" s="47">
        <v>3610.0776099999998</v>
      </c>
      <c r="I3335" s="47">
        <v>31.127590000000001</v>
      </c>
    </row>
    <row r="3336" spans="6:9" x14ac:dyDescent="0.25">
      <c r="F3336" s="47">
        <v>3611.0418800000002</v>
      </c>
      <c r="G3336" s="47">
        <v>96.551389999999998</v>
      </c>
      <c r="H3336" s="47">
        <v>3611.0418800000002</v>
      </c>
      <c r="I3336" s="47">
        <v>31.050350000000002</v>
      </c>
    </row>
    <row r="3337" spans="6:9" x14ac:dyDescent="0.25">
      <c r="F3337" s="47">
        <v>3612.0061599999999</v>
      </c>
      <c r="G3337" s="47">
        <v>97.578140000000005</v>
      </c>
      <c r="H3337" s="47">
        <v>3612.0061599999999</v>
      </c>
      <c r="I3337" s="47">
        <v>30.973109999999998</v>
      </c>
    </row>
    <row r="3338" spans="6:9" x14ac:dyDescent="0.25">
      <c r="F3338" s="47">
        <v>3612.9704400000001</v>
      </c>
      <c r="G3338" s="47">
        <v>98.965379999999996</v>
      </c>
      <c r="H3338" s="47">
        <v>3612.9704400000001</v>
      </c>
      <c r="I3338" s="47">
        <v>30.895869999999999</v>
      </c>
    </row>
    <row r="3339" spans="6:9" x14ac:dyDescent="0.25">
      <c r="F3339" s="47">
        <v>3613.93471</v>
      </c>
      <c r="G3339" s="47">
        <v>100.41082</v>
      </c>
      <c r="H3339" s="47">
        <v>3613.93471</v>
      </c>
      <c r="I3339" s="47">
        <v>30.818639999999998</v>
      </c>
    </row>
    <row r="3340" spans="6:9" x14ac:dyDescent="0.25">
      <c r="F3340" s="47">
        <v>3614.8989900000001</v>
      </c>
      <c r="G3340" s="47">
        <v>101.57586000000001</v>
      </c>
      <c r="H3340" s="47">
        <v>3614.8989900000001</v>
      </c>
      <c r="I3340" s="47">
        <v>30.741399999999999</v>
      </c>
    </row>
    <row r="3341" spans="6:9" x14ac:dyDescent="0.25">
      <c r="F3341" s="47">
        <v>3615.8632699999998</v>
      </c>
      <c r="G3341" s="47">
        <v>102.21526</v>
      </c>
      <c r="H3341" s="47">
        <v>3615.8632699999998</v>
      </c>
      <c r="I3341" s="47">
        <v>30.664159999999999</v>
      </c>
    </row>
    <row r="3342" spans="6:9" x14ac:dyDescent="0.25">
      <c r="F3342" s="47">
        <v>3616.8275400000002</v>
      </c>
      <c r="G3342" s="47">
        <v>102.25112</v>
      </c>
      <c r="H3342" s="47">
        <v>3616.8275400000002</v>
      </c>
      <c r="I3342" s="47">
        <v>30.586919999999999</v>
      </c>
    </row>
    <row r="3343" spans="6:9" x14ac:dyDescent="0.25">
      <c r="F3343" s="47">
        <v>3617.7918199999999</v>
      </c>
      <c r="G3343" s="47">
        <v>101.76568</v>
      </c>
      <c r="H3343" s="47">
        <v>3617.7918199999999</v>
      </c>
      <c r="I3343" s="47">
        <v>30.509679999999999</v>
      </c>
    </row>
    <row r="3344" spans="6:9" x14ac:dyDescent="0.25">
      <c r="F3344" s="47">
        <v>3618.7561000000001</v>
      </c>
      <c r="G3344" s="47">
        <v>100.92627</v>
      </c>
      <c r="H3344" s="47">
        <v>3618.7561000000001</v>
      </c>
      <c r="I3344" s="47">
        <v>30.43244</v>
      </c>
    </row>
    <row r="3345" spans="6:9" x14ac:dyDescent="0.25">
      <c r="F3345" s="47">
        <v>3619.72037</v>
      </c>
      <c r="G3345" s="47">
        <v>99.888270000000006</v>
      </c>
      <c r="H3345" s="47">
        <v>3619.72037</v>
      </c>
      <c r="I3345" s="47">
        <v>30.3552</v>
      </c>
    </row>
    <row r="3346" spans="6:9" x14ac:dyDescent="0.25">
      <c r="F3346" s="47">
        <v>3620.6846500000001</v>
      </c>
      <c r="G3346" s="47">
        <v>98.740049999999997</v>
      </c>
      <c r="H3346" s="47">
        <v>3620.6846500000001</v>
      </c>
      <c r="I3346" s="47">
        <v>30.27796</v>
      </c>
    </row>
    <row r="3347" spans="6:9" x14ac:dyDescent="0.25">
      <c r="F3347" s="47">
        <v>3621.6489299999998</v>
      </c>
      <c r="G3347" s="47">
        <v>97.521379999999994</v>
      </c>
      <c r="H3347" s="47">
        <v>3621.6489299999998</v>
      </c>
      <c r="I3347" s="47">
        <v>30.20072</v>
      </c>
    </row>
    <row r="3348" spans="6:9" x14ac:dyDescent="0.25">
      <c r="F3348" s="47">
        <v>3622.61321</v>
      </c>
      <c r="G3348" s="47">
        <v>96.278710000000004</v>
      </c>
      <c r="H3348" s="47">
        <v>3622.61321</v>
      </c>
      <c r="I3348" s="47">
        <v>30.123480000000001</v>
      </c>
    </row>
    <row r="3349" spans="6:9" x14ac:dyDescent="0.25">
      <c r="F3349" s="47">
        <v>3623.5774799999999</v>
      </c>
      <c r="G3349" s="47">
        <v>95.100219999999993</v>
      </c>
      <c r="H3349" s="47">
        <v>3623.5774799999999</v>
      </c>
      <c r="I3349" s="47">
        <v>30.046240000000001</v>
      </c>
    </row>
    <row r="3350" spans="6:9" x14ac:dyDescent="0.25">
      <c r="F3350" s="47">
        <v>3624.5417600000001</v>
      </c>
      <c r="G3350" s="47">
        <v>94.115859999999998</v>
      </c>
      <c r="H3350" s="47">
        <v>3624.5417600000001</v>
      </c>
      <c r="I3350" s="47">
        <v>29.969000000000001</v>
      </c>
    </row>
    <row r="3351" spans="6:9" x14ac:dyDescent="0.25">
      <c r="F3351" s="47">
        <v>3625.50603</v>
      </c>
      <c r="G3351" s="47">
        <v>93.479749999999996</v>
      </c>
      <c r="H3351" s="47">
        <v>3625.50603</v>
      </c>
      <c r="I3351" s="47">
        <v>29.891760000000001</v>
      </c>
    </row>
    <row r="3352" spans="6:9" x14ac:dyDescent="0.25">
      <c r="F3352" s="47">
        <v>3626.4703100000002</v>
      </c>
      <c r="G3352" s="47">
        <v>93.340800000000002</v>
      </c>
      <c r="H3352" s="47">
        <v>3626.4703100000002</v>
      </c>
      <c r="I3352" s="47">
        <v>29.814520000000002</v>
      </c>
    </row>
    <row r="3353" spans="6:9" x14ac:dyDescent="0.25">
      <c r="F3353" s="47">
        <v>3627.4345899999998</v>
      </c>
      <c r="G3353" s="47">
        <v>93.789280000000005</v>
      </c>
      <c r="H3353" s="47">
        <v>3627.4345899999998</v>
      </c>
      <c r="I3353" s="47">
        <v>29.737279999999998</v>
      </c>
    </row>
    <row r="3354" spans="6:9" x14ac:dyDescent="0.25">
      <c r="F3354" s="47">
        <v>3628.39887</v>
      </c>
      <c r="G3354" s="47">
        <v>94.781099999999995</v>
      </c>
      <c r="H3354" s="47">
        <v>3628.39887</v>
      </c>
      <c r="I3354" s="47">
        <v>29.660039999999999</v>
      </c>
    </row>
    <row r="3355" spans="6:9" x14ac:dyDescent="0.25">
      <c r="F3355" s="47">
        <v>3629.3631399999999</v>
      </c>
      <c r="G3355" s="47">
        <v>96.092740000000006</v>
      </c>
      <c r="H3355" s="47">
        <v>3629.3631399999999</v>
      </c>
      <c r="I3355" s="47">
        <v>29.582799999999999</v>
      </c>
    </row>
    <row r="3356" spans="6:9" x14ac:dyDescent="0.25">
      <c r="F3356" s="47">
        <v>3630.3274200000001</v>
      </c>
      <c r="G3356" s="47">
        <v>97.386420000000001</v>
      </c>
      <c r="H3356" s="47">
        <v>3630.3274200000001</v>
      </c>
      <c r="I3356" s="47">
        <v>29.505559999999999</v>
      </c>
    </row>
    <row r="3357" spans="6:9" x14ac:dyDescent="0.25">
      <c r="F3357" s="47">
        <v>3631.2917000000002</v>
      </c>
      <c r="G3357" s="47">
        <v>98.379040000000003</v>
      </c>
      <c r="H3357" s="47">
        <v>3631.2917000000002</v>
      </c>
      <c r="I3357" s="47">
        <v>29.428319999999999</v>
      </c>
    </row>
    <row r="3358" spans="6:9" x14ac:dyDescent="0.25">
      <c r="F3358" s="47">
        <v>3632.2559700000002</v>
      </c>
      <c r="G3358" s="47">
        <v>98.970160000000007</v>
      </c>
      <c r="H3358" s="47">
        <v>3632.2559700000002</v>
      </c>
      <c r="I3358" s="47">
        <v>29.35108</v>
      </c>
    </row>
    <row r="3359" spans="6:9" x14ac:dyDescent="0.25">
      <c r="F3359" s="47">
        <v>3633.2202499999999</v>
      </c>
      <c r="G3359" s="47">
        <v>99.220699999999994</v>
      </c>
      <c r="H3359" s="47">
        <v>3633.2202499999999</v>
      </c>
      <c r="I3359" s="47">
        <v>29.27384</v>
      </c>
    </row>
    <row r="3360" spans="6:9" x14ac:dyDescent="0.25">
      <c r="F3360" s="47">
        <v>3634.18453</v>
      </c>
      <c r="G3360" s="47">
        <v>99.247169999999997</v>
      </c>
      <c r="H3360" s="47">
        <v>3634.18453</v>
      </c>
      <c r="I3360" s="47">
        <v>29.1966</v>
      </c>
    </row>
    <row r="3361" spans="6:9" x14ac:dyDescent="0.25">
      <c r="F3361" s="47">
        <v>3635.1487999999999</v>
      </c>
      <c r="G3361" s="47">
        <v>99.14479</v>
      </c>
      <c r="H3361" s="47">
        <v>3635.1487999999999</v>
      </c>
      <c r="I3361" s="47">
        <v>29.11936</v>
      </c>
    </row>
    <row r="3362" spans="6:9" x14ac:dyDescent="0.25">
      <c r="F3362" s="47">
        <v>3636.1130800000001</v>
      </c>
      <c r="G3362" s="47">
        <v>98.971109999999996</v>
      </c>
      <c r="H3362" s="47">
        <v>3636.1130800000001</v>
      </c>
      <c r="I3362" s="47">
        <v>29.042120000000001</v>
      </c>
    </row>
    <row r="3363" spans="6:9" x14ac:dyDescent="0.25">
      <c r="F3363" s="47">
        <v>3637.0773600000002</v>
      </c>
      <c r="G3363" s="47">
        <v>98.758700000000005</v>
      </c>
      <c r="H3363" s="47">
        <v>3637.0773600000002</v>
      </c>
      <c r="I3363" s="47">
        <v>28.964880000000001</v>
      </c>
    </row>
    <row r="3364" spans="6:9" x14ac:dyDescent="0.25">
      <c r="F3364" s="47">
        <v>3638.0416300000002</v>
      </c>
      <c r="G3364" s="47">
        <v>98.524529999999999</v>
      </c>
      <c r="H3364" s="47">
        <v>3638.0416300000002</v>
      </c>
      <c r="I3364" s="47">
        <v>28.887640000000001</v>
      </c>
    </row>
    <row r="3365" spans="6:9" x14ac:dyDescent="0.25">
      <c r="F3365" s="47">
        <v>3639.0059099999999</v>
      </c>
      <c r="G3365" s="47">
        <v>98.270709999999994</v>
      </c>
      <c r="H3365" s="47">
        <v>3639.0059099999999</v>
      </c>
      <c r="I3365" s="47">
        <v>28.810400000000001</v>
      </c>
    </row>
    <row r="3366" spans="6:9" x14ac:dyDescent="0.25">
      <c r="F3366" s="47">
        <v>3639.97019</v>
      </c>
      <c r="G3366" s="47">
        <v>97.985690000000005</v>
      </c>
      <c r="H3366" s="47">
        <v>3639.97019</v>
      </c>
      <c r="I3366" s="47">
        <v>28.733160000000002</v>
      </c>
    </row>
    <row r="3367" spans="6:9" x14ac:dyDescent="0.25">
      <c r="F3367" s="47">
        <v>3640.9344599999999</v>
      </c>
      <c r="G3367" s="47">
        <v>97.6524</v>
      </c>
      <c r="H3367" s="47">
        <v>3640.9344599999999</v>
      </c>
      <c r="I3367" s="47">
        <v>28.655919999999998</v>
      </c>
    </row>
    <row r="3368" spans="6:9" x14ac:dyDescent="0.25">
      <c r="F3368" s="47">
        <v>3641.8987400000001</v>
      </c>
      <c r="G3368" s="47">
        <v>97.262640000000005</v>
      </c>
      <c r="H3368" s="47">
        <v>3641.8987400000001</v>
      </c>
      <c r="I3368" s="47">
        <v>28.578679999999999</v>
      </c>
    </row>
    <row r="3369" spans="6:9" x14ac:dyDescent="0.25">
      <c r="F3369" s="47">
        <v>3642.8630199999998</v>
      </c>
      <c r="G3369" s="47">
        <v>96.833939999999998</v>
      </c>
      <c r="H3369" s="47">
        <v>3642.8630199999998</v>
      </c>
      <c r="I3369" s="47">
        <v>28.501439999999999</v>
      </c>
    </row>
    <row r="3370" spans="6:9" x14ac:dyDescent="0.25">
      <c r="F3370" s="47">
        <v>3643.8272999999999</v>
      </c>
      <c r="G3370" s="47">
        <v>96.424999999999997</v>
      </c>
      <c r="H3370" s="47">
        <v>3643.8272999999999</v>
      </c>
      <c r="I3370" s="47">
        <v>28.424199999999999</v>
      </c>
    </row>
    <row r="3371" spans="6:9" x14ac:dyDescent="0.25">
      <c r="F3371" s="47">
        <v>3644.7915699999999</v>
      </c>
      <c r="G3371" s="47">
        <v>96.143960000000007</v>
      </c>
      <c r="H3371" s="47">
        <v>3644.7915699999999</v>
      </c>
      <c r="I3371" s="47">
        <v>28.346969999999999</v>
      </c>
    </row>
    <row r="3372" spans="6:9" x14ac:dyDescent="0.25">
      <c r="F3372" s="47">
        <v>3645.75585</v>
      </c>
      <c r="G3372" s="47">
        <v>96.136520000000004</v>
      </c>
      <c r="H3372" s="47">
        <v>3645.75585</v>
      </c>
      <c r="I3372" s="47">
        <v>28.269729999999999</v>
      </c>
    </row>
    <row r="3373" spans="6:9" x14ac:dyDescent="0.25">
      <c r="F3373" s="47">
        <v>3646.7201300000002</v>
      </c>
      <c r="G3373" s="47">
        <v>96.53331</v>
      </c>
      <c r="H3373" s="47">
        <v>3646.7201300000002</v>
      </c>
      <c r="I3373" s="47">
        <v>28.192489999999999</v>
      </c>
    </row>
    <row r="3374" spans="6:9" x14ac:dyDescent="0.25">
      <c r="F3374" s="47">
        <v>3647.6844000000001</v>
      </c>
      <c r="G3374" s="47">
        <v>97.349379999999996</v>
      </c>
      <c r="H3374" s="47">
        <v>3647.6844000000001</v>
      </c>
      <c r="I3374" s="47">
        <v>28.11525</v>
      </c>
    </row>
    <row r="3375" spans="6:9" x14ac:dyDescent="0.25">
      <c r="F3375" s="47">
        <v>3648.6486799999998</v>
      </c>
      <c r="G3375" s="47">
        <v>98.380979999999994</v>
      </c>
      <c r="H3375" s="47">
        <v>3648.6486799999998</v>
      </c>
      <c r="I3375" s="47">
        <v>28.03801</v>
      </c>
    </row>
    <row r="3376" spans="6:9" x14ac:dyDescent="0.25">
      <c r="F3376" s="47">
        <v>3649.6129599999999</v>
      </c>
      <c r="G3376" s="47">
        <v>99.222759999999994</v>
      </c>
      <c r="H3376" s="47">
        <v>3649.6129599999999</v>
      </c>
      <c r="I3376" s="47">
        <v>27.96077</v>
      </c>
    </row>
    <row r="3377" spans="6:9" x14ac:dyDescent="0.25">
      <c r="F3377" s="47">
        <v>3650.5772299999999</v>
      </c>
      <c r="G3377" s="47">
        <v>99.492149999999995</v>
      </c>
      <c r="H3377" s="47">
        <v>3650.5772299999999</v>
      </c>
      <c r="I3377" s="47">
        <v>27.88353</v>
      </c>
    </row>
    <row r="3378" spans="6:9" x14ac:dyDescent="0.25">
      <c r="F3378" s="47">
        <v>3651.54151</v>
      </c>
      <c r="G3378" s="47">
        <v>99.090440000000001</v>
      </c>
      <c r="H3378" s="47">
        <v>3651.54151</v>
      </c>
      <c r="I3378" s="47">
        <v>27.806290000000001</v>
      </c>
    </row>
    <row r="3379" spans="6:9" x14ac:dyDescent="0.25">
      <c r="F3379" s="47">
        <v>3652.5057900000002</v>
      </c>
      <c r="G3379" s="47">
        <v>98.224670000000003</v>
      </c>
      <c r="H3379" s="47">
        <v>3652.5057900000002</v>
      </c>
      <c r="I3379" s="47">
        <v>27.729050000000001</v>
      </c>
    </row>
    <row r="3380" spans="6:9" x14ac:dyDescent="0.25">
      <c r="F3380" s="47">
        <v>3653.4700600000001</v>
      </c>
      <c r="G3380" s="47">
        <v>97.221410000000006</v>
      </c>
      <c r="H3380" s="47">
        <v>3653.4700600000001</v>
      </c>
      <c r="I3380" s="47">
        <v>27.651810000000001</v>
      </c>
    </row>
    <row r="3381" spans="6:9" x14ac:dyDescent="0.25">
      <c r="F3381" s="47">
        <v>3654.4343399999998</v>
      </c>
      <c r="G3381" s="47">
        <v>96.355450000000005</v>
      </c>
      <c r="H3381" s="47">
        <v>3654.4343399999998</v>
      </c>
      <c r="I3381" s="47">
        <v>27.574570000000001</v>
      </c>
    </row>
    <row r="3382" spans="6:9" x14ac:dyDescent="0.25">
      <c r="F3382" s="47">
        <v>3655.3986199999999</v>
      </c>
      <c r="G3382" s="47">
        <v>95.778400000000005</v>
      </c>
      <c r="H3382" s="47">
        <v>3655.3986199999999</v>
      </c>
      <c r="I3382" s="47">
        <v>27.497330000000002</v>
      </c>
    </row>
    <row r="3383" spans="6:9" x14ac:dyDescent="0.25">
      <c r="F3383" s="47">
        <v>3656.3628899999999</v>
      </c>
      <c r="G3383" s="47">
        <v>95.513289999999998</v>
      </c>
      <c r="H3383" s="47">
        <v>3656.3628899999999</v>
      </c>
      <c r="I3383" s="47">
        <v>27.420089999999998</v>
      </c>
    </row>
    <row r="3384" spans="6:9" x14ac:dyDescent="0.25">
      <c r="F3384" s="47">
        <v>3657.32717</v>
      </c>
      <c r="G3384" s="47">
        <v>95.485519999999994</v>
      </c>
      <c r="H3384" s="47">
        <v>3657.32717</v>
      </c>
      <c r="I3384" s="47">
        <v>27.342849999999999</v>
      </c>
    </row>
    <row r="3385" spans="6:9" x14ac:dyDescent="0.25">
      <c r="F3385" s="47">
        <v>3658.2914500000002</v>
      </c>
      <c r="G3385" s="47">
        <v>95.579769999999996</v>
      </c>
      <c r="H3385" s="47">
        <v>3658.2914500000002</v>
      </c>
      <c r="I3385" s="47">
        <v>27.265609999999999</v>
      </c>
    </row>
    <row r="3386" spans="6:9" x14ac:dyDescent="0.25">
      <c r="F3386" s="47">
        <v>3659.2557299999999</v>
      </c>
      <c r="G3386" s="47">
        <v>95.701459999999997</v>
      </c>
      <c r="H3386" s="47">
        <v>3659.2557299999999</v>
      </c>
      <c r="I3386" s="47">
        <v>27.188369999999999</v>
      </c>
    </row>
    <row r="3387" spans="6:9" x14ac:dyDescent="0.25">
      <c r="F3387" s="47">
        <v>3660.22</v>
      </c>
      <c r="G3387" s="47">
        <v>95.811539999999994</v>
      </c>
      <c r="H3387" s="47">
        <v>3660.22</v>
      </c>
      <c r="I3387" s="47">
        <v>27.111129999999999</v>
      </c>
    </row>
    <row r="3388" spans="6:9" x14ac:dyDescent="0.25">
      <c r="F3388" s="47">
        <v>3661.1842799999999</v>
      </c>
      <c r="G3388" s="47">
        <v>95.917640000000006</v>
      </c>
      <c r="H3388" s="47">
        <v>3661.1842799999999</v>
      </c>
      <c r="I3388" s="47">
        <v>27.03389</v>
      </c>
    </row>
    <row r="3389" spans="6:9" x14ac:dyDescent="0.25">
      <c r="F3389" s="47">
        <v>3662.1485600000001</v>
      </c>
      <c r="G3389" s="47">
        <v>96.036159999999995</v>
      </c>
      <c r="H3389" s="47">
        <v>3662.1485600000001</v>
      </c>
      <c r="I3389" s="47">
        <v>26.95665</v>
      </c>
    </row>
    <row r="3390" spans="6:9" x14ac:dyDescent="0.25">
      <c r="F3390" s="47">
        <v>3663.11283</v>
      </c>
      <c r="G3390" s="47">
        <v>96.162450000000007</v>
      </c>
      <c r="H3390" s="47">
        <v>3663.11283</v>
      </c>
      <c r="I3390" s="47">
        <v>26.87941</v>
      </c>
    </row>
    <row r="3391" spans="6:9" x14ac:dyDescent="0.25">
      <c r="F3391" s="47">
        <v>3664.0771100000002</v>
      </c>
      <c r="G3391" s="47">
        <v>96.274820000000005</v>
      </c>
      <c r="H3391" s="47">
        <v>3664.0771100000002</v>
      </c>
      <c r="I3391" s="47">
        <v>26.80217</v>
      </c>
    </row>
    <row r="3392" spans="6:9" x14ac:dyDescent="0.25">
      <c r="F3392" s="47">
        <v>3665.0413899999999</v>
      </c>
      <c r="G3392" s="47">
        <v>96.361819999999994</v>
      </c>
      <c r="H3392" s="47">
        <v>3665.0413899999999</v>
      </c>
      <c r="I3392" s="47">
        <v>26.724930000000001</v>
      </c>
    </row>
    <row r="3393" spans="6:9" x14ac:dyDescent="0.25">
      <c r="F3393" s="47">
        <v>3666.0056599999998</v>
      </c>
      <c r="G3393" s="47">
        <v>96.442160000000001</v>
      </c>
      <c r="H3393" s="47">
        <v>3666.0056599999998</v>
      </c>
      <c r="I3393" s="47">
        <v>26.647690000000001</v>
      </c>
    </row>
    <row r="3394" spans="6:9" x14ac:dyDescent="0.25">
      <c r="F3394" s="47">
        <v>3666.96994</v>
      </c>
      <c r="G3394" s="47">
        <v>96.557770000000005</v>
      </c>
      <c r="H3394" s="47">
        <v>3666.96994</v>
      </c>
      <c r="I3394" s="47">
        <v>26.570450000000001</v>
      </c>
    </row>
    <row r="3395" spans="6:9" x14ac:dyDescent="0.25">
      <c r="F3395" s="47">
        <v>3667.9342200000001</v>
      </c>
      <c r="G3395" s="47">
        <v>96.742590000000007</v>
      </c>
      <c r="H3395" s="47">
        <v>3667.9342200000001</v>
      </c>
      <c r="I3395" s="47">
        <v>26.493210000000001</v>
      </c>
    </row>
    <row r="3396" spans="6:9" x14ac:dyDescent="0.25">
      <c r="F3396" s="47">
        <v>3668.89849</v>
      </c>
      <c r="G3396" s="47">
        <v>96.983019999999996</v>
      </c>
      <c r="H3396" s="47">
        <v>3668.89849</v>
      </c>
      <c r="I3396" s="47">
        <v>26.415970000000002</v>
      </c>
    </row>
    <row r="3397" spans="6:9" x14ac:dyDescent="0.25">
      <c r="F3397" s="47">
        <v>3669.8627700000002</v>
      </c>
      <c r="G3397" s="47">
        <v>97.196430000000007</v>
      </c>
      <c r="H3397" s="47">
        <v>3669.8627700000002</v>
      </c>
      <c r="I3397" s="47">
        <v>26.338730000000002</v>
      </c>
    </row>
    <row r="3398" spans="6:9" x14ac:dyDescent="0.25">
      <c r="F3398" s="47">
        <v>3670.8270499999999</v>
      </c>
      <c r="G3398" s="47">
        <v>97.261439999999993</v>
      </c>
      <c r="H3398" s="47">
        <v>3670.8270499999999</v>
      </c>
      <c r="I3398" s="47">
        <v>26.261489999999998</v>
      </c>
    </row>
    <row r="3399" spans="6:9" x14ac:dyDescent="0.25">
      <c r="F3399" s="47">
        <v>3671.7913199999998</v>
      </c>
      <c r="G3399" s="47">
        <v>97.103980000000007</v>
      </c>
      <c r="H3399" s="47">
        <v>3671.7913199999998</v>
      </c>
      <c r="I3399" s="47">
        <v>26.184249999999999</v>
      </c>
    </row>
    <row r="3400" spans="6:9" x14ac:dyDescent="0.25">
      <c r="F3400" s="47">
        <v>3672.7556</v>
      </c>
      <c r="G3400" s="47">
        <v>96.775030000000001</v>
      </c>
      <c r="H3400" s="47">
        <v>3672.7556</v>
      </c>
      <c r="I3400" s="47">
        <v>26.107009999999999</v>
      </c>
    </row>
    <row r="3401" spans="6:9" x14ac:dyDescent="0.25">
      <c r="F3401" s="47">
        <v>3673.7198800000001</v>
      </c>
      <c r="G3401" s="47">
        <v>96.444379999999995</v>
      </c>
      <c r="H3401" s="47">
        <v>3673.7198800000001</v>
      </c>
      <c r="I3401" s="47">
        <v>26.029769999999999</v>
      </c>
    </row>
    <row r="3402" spans="6:9" x14ac:dyDescent="0.25">
      <c r="F3402" s="47">
        <v>3674.68415</v>
      </c>
      <c r="G3402" s="47">
        <v>96.302760000000006</v>
      </c>
      <c r="H3402" s="47">
        <v>3674.68415</v>
      </c>
      <c r="I3402" s="47">
        <v>25.952529999999999</v>
      </c>
    </row>
    <row r="3403" spans="6:9" x14ac:dyDescent="0.25">
      <c r="F3403" s="47">
        <v>3675.6484300000002</v>
      </c>
      <c r="G3403" s="47">
        <v>96.421769999999995</v>
      </c>
      <c r="H3403" s="47">
        <v>3675.6484300000002</v>
      </c>
      <c r="I3403" s="47">
        <v>25.875299999999999</v>
      </c>
    </row>
    <row r="3404" spans="6:9" x14ac:dyDescent="0.25">
      <c r="F3404" s="47">
        <v>3676.6127099999999</v>
      </c>
      <c r="G3404" s="47">
        <v>96.661550000000005</v>
      </c>
      <c r="H3404" s="47">
        <v>3676.6127099999999</v>
      </c>
      <c r="I3404" s="47">
        <v>25.79806</v>
      </c>
    </row>
    <row r="3405" spans="6:9" x14ac:dyDescent="0.25">
      <c r="F3405" s="47">
        <v>3677.57699</v>
      </c>
      <c r="G3405" s="47">
        <v>96.738060000000004</v>
      </c>
      <c r="H3405" s="47">
        <v>3677.57699</v>
      </c>
      <c r="I3405" s="47">
        <v>25.72082</v>
      </c>
    </row>
    <row r="3406" spans="6:9" x14ac:dyDescent="0.25">
      <c r="F3406" s="47">
        <v>3678.54126</v>
      </c>
      <c r="G3406" s="47">
        <v>96.431799999999996</v>
      </c>
      <c r="H3406" s="47">
        <v>3678.54126</v>
      </c>
      <c r="I3406" s="47">
        <v>25.64358</v>
      </c>
    </row>
    <row r="3407" spans="6:9" x14ac:dyDescent="0.25">
      <c r="F3407" s="47">
        <v>3679.5055400000001</v>
      </c>
      <c r="G3407" s="47">
        <v>95.735240000000005</v>
      </c>
      <c r="H3407" s="47">
        <v>3679.5055400000001</v>
      </c>
      <c r="I3407" s="47">
        <v>25.56634</v>
      </c>
    </row>
    <row r="3408" spans="6:9" x14ac:dyDescent="0.25">
      <c r="F3408" s="47">
        <v>3680.4698100000001</v>
      </c>
      <c r="G3408" s="47">
        <v>94.816109999999995</v>
      </c>
      <c r="H3408" s="47">
        <v>3680.4698100000001</v>
      </c>
      <c r="I3408" s="47">
        <v>25.489100000000001</v>
      </c>
    </row>
    <row r="3409" spans="6:9" x14ac:dyDescent="0.25">
      <c r="F3409" s="47">
        <v>3681.4340900000002</v>
      </c>
      <c r="G3409" s="47">
        <v>93.89425</v>
      </c>
      <c r="H3409" s="47">
        <v>3681.4340900000002</v>
      </c>
      <c r="I3409" s="47">
        <v>25.411860000000001</v>
      </c>
    </row>
    <row r="3410" spans="6:9" x14ac:dyDescent="0.25">
      <c r="F3410" s="47">
        <v>3682.3983699999999</v>
      </c>
      <c r="G3410" s="47">
        <v>93.156540000000007</v>
      </c>
      <c r="H3410" s="47">
        <v>3682.3983699999999</v>
      </c>
      <c r="I3410" s="47">
        <v>25.334620000000001</v>
      </c>
    </row>
    <row r="3411" spans="6:9" x14ac:dyDescent="0.25">
      <c r="F3411" s="47">
        <v>3683.36265</v>
      </c>
      <c r="G3411" s="47">
        <v>92.731059999999999</v>
      </c>
      <c r="H3411" s="47">
        <v>3683.36265</v>
      </c>
      <c r="I3411" s="47">
        <v>25.257380000000001</v>
      </c>
    </row>
    <row r="3412" spans="6:9" x14ac:dyDescent="0.25">
      <c r="F3412" s="47">
        <v>3684.32692</v>
      </c>
      <c r="G3412" s="47">
        <v>92.688789999999997</v>
      </c>
      <c r="H3412" s="47">
        <v>3684.32692</v>
      </c>
      <c r="I3412" s="47">
        <v>25.180140000000002</v>
      </c>
    </row>
    <row r="3413" spans="6:9" x14ac:dyDescent="0.25">
      <c r="F3413" s="47">
        <v>3685.2912000000001</v>
      </c>
      <c r="G3413" s="47">
        <v>93.04768</v>
      </c>
      <c r="H3413" s="47">
        <v>3685.2912000000001</v>
      </c>
      <c r="I3413" s="47">
        <v>25.102900000000002</v>
      </c>
    </row>
    <row r="3414" spans="6:9" x14ac:dyDescent="0.25">
      <c r="F3414" s="47">
        <v>3686.2554799999998</v>
      </c>
      <c r="G3414" s="47">
        <v>93.771060000000006</v>
      </c>
      <c r="H3414" s="47">
        <v>3686.2554799999998</v>
      </c>
      <c r="I3414" s="47">
        <v>25.025659999999998</v>
      </c>
    </row>
    <row r="3415" spans="6:9" x14ac:dyDescent="0.25">
      <c r="F3415" s="47">
        <v>3687.2197500000002</v>
      </c>
      <c r="G3415" s="47">
        <v>94.761039999999994</v>
      </c>
      <c r="H3415" s="47">
        <v>3687.2197500000002</v>
      </c>
      <c r="I3415" s="47">
        <v>24.948419999999999</v>
      </c>
    </row>
    <row r="3416" spans="6:9" x14ac:dyDescent="0.25">
      <c r="F3416" s="47">
        <v>3688.1840299999999</v>
      </c>
      <c r="G3416" s="47">
        <v>95.855639999999994</v>
      </c>
      <c r="H3416" s="47">
        <v>3688.1840299999999</v>
      </c>
      <c r="I3416" s="47">
        <v>24.871179999999999</v>
      </c>
    </row>
    <row r="3417" spans="6:9" x14ac:dyDescent="0.25">
      <c r="F3417" s="47">
        <v>3689.14831</v>
      </c>
      <c r="G3417" s="47">
        <v>96.854110000000006</v>
      </c>
      <c r="H3417" s="47">
        <v>3689.14831</v>
      </c>
      <c r="I3417" s="47">
        <v>24.793939999999999</v>
      </c>
    </row>
    <row r="3418" spans="6:9" x14ac:dyDescent="0.25">
      <c r="F3418" s="47">
        <v>3690.11258</v>
      </c>
      <c r="G3418" s="47">
        <v>97.589020000000005</v>
      </c>
      <c r="H3418" s="47">
        <v>3690.11258</v>
      </c>
      <c r="I3418" s="47">
        <v>24.716699999999999</v>
      </c>
    </row>
    <row r="3419" spans="6:9" x14ac:dyDescent="0.25">
      <c r="F3419" s="47">
        <v>3691.0768600000001</v>
      </c>
      <c r="G3419" s="47">
        <v>97.997839999999997</v>
      </c>
      <c r="H3419" s="47">
        <v>3691.0768600000001</v>
      </c>
      <c r="I3419" s="47">
        <v>24.63946</v>
      </c>
    </row>
    <row r="3420" spans="6:9" x14ac:dyDescent="0.25">
      <c r="F3420" s="47">
        <v>3692.0411399999998</v>
      </c>
      <c r="G3420" s="47">
        <v>98.106909999999999</v>
      </c>
      <c r="H3420" s="47">
        <v>3692.0411399999998</v>
      </c>
      <c r="I3420" s="47">
        <v>24.56222</v>
      </c>
    </row>
    <row r="3421" spans="6:9" x14ac:dyDescent="0.25">
      <c r="F3421" s="47">
        <v>3693.0054100000002</v>
      </c>
      <c r="G3421" s="47">
        <v>97.946150000000003</v>
      </c>
      <c r="H3421" s="47">
        <v>3693.0054100000002</v>
      </c>
      <c r="I3421" s="47">
        <v>24.48498</v>
      </c>
    </row>
    <row r="3422" spans="6:9" x14ac:dyDescent="0.25">
      <c r="F3422" s="47">
        <v>3693.9696899999999</v>
      </c>
      <c r="G3422" s="47">
        <v>97.505350000000007</v>
      </c>
      <c r="H3422" s="47">
        <v>3693.9696899999999</v>
      </c>
      <c r="I3422" s="47">
        <v>24.40774</v>
      </c>
    </row>
    <row r="3423" spans="6:9" x14ac:dyDescent="0.25">
      <c r="F3423" s="47">
        <v>3694.93397</v>
      </c>
      <c r="G3423" s="47">
        <v>96.763919999999999</v>
      </c>
      <c r="H3423" s="47">
        <v>3694.93397</v>
      </c>
      <c r="I3423" s="47">
        <v>24.330500000000001</v>
      </c>
    </row>
    <row r="3424" spans="6:9" x14ac:dyDescent="0.25">
      <c r="F3424" s="47">
        <v>3695.89824</v>
      </c>
      <c r="G3424" s="47">
        <v>95.741050000000001</v>
      </c>
      <c r="H3424" s="47">
        <v>3695.89824</v>
      </c>
      <c r="I3424" s="47">
        <v>24.253260000000001</v>
      </c>
    </row>
    <row r="3425" spans="6:9" x14ac:dyDescent="0.25">
      <c r="F3425" s="47">
        <v>3696.8625200000001</v>
      </c>
      <c r="G3425" s="47">
        <v>94.525930000000002</v>
      </c>
      <c r="H3425" s="47">
        <v>3696.8625200000001</v>
      </c>
      <c r="I3425" s="47">
        <v>24.176020000000001</v>
      </c>
    </row>
    <row r="3426" spans="6:9" x14ac:dyDescent="0.25">
      <c r="F3426" s="47">
        <v>3697.8267999999998</v>
      </c>
      <c r="G3426" s="47">
        <v>93.279780000000002</v>
      </c>
      <c r="H3426" s="47">
        <v>3697.8267999999998</v>
      </c>
      <c r="I3426" s="47">
        <v>24.098780000000001</v>
      </c>
    </row>
    <row r="3427" spans="6:9" x14ac:dyDescent="0.25">
      <c r="F3427" s="47">
        <v>3698.79108</v>
      </c>
      <c r="G3427" s="47">
        <v>92.212509999999995</v>
      </c>
      <c r="H3427" s="47">
        <v>3698.79108</v>
      </c>
      <c r="I3427" s="47">
        <v>24.021540000000002</v>
      </c>
    </row>
    <row r="3428" spans="6:9" x14ac:dyDescent="0.25">
      <c r="F3428" s="47">
        <v>3699.7553499999999</v>
      </c>
      <c r="G3428" s="47">
        <v>91.54034</v>
      </c>
      <c r="H3428" s="47">
        <v>3699.7553499999999</v>
      </c>
      <c r="I3428" s="47">
        <v>23.944299999999998</v>
      </c>
    </row>
    <row r="3429" spans="6:9" x14ac:dyDescent="0.25">
      <c r="F3429" s="47">
        <v>3700.7196300000001</v>
      </c>
      <c r="G3429" s="47">
        <v>91.427239999999998</v>
      </c>
      <c r="H3429" s="47">
        <v>3700.7196300000001</v>
      </c>
      <c r="I3429" s="47">
        <v>23.867059999999999</v>
      </c>
    </row>
    <row r="3430" spans="6:9" x14ac:dyDescent="0.25">
      <c r="F3430" s="47">
        <v>3701.6839100000002</v>
      </c>
      <c r="G3430" s="47">
        <v>91.909989999999993</v>
      </c>
      <c r="H3430" s="47">
        <v>3701.6839100000002</v>
      </c>
      <c r="I3430" s="47">
        <v>23.789819999999999</v>
      </c>
    </row>
    <row r="3431" spans="6:9" x14ac:dyDescent="0.25">
      <c r="F3431" s="47">
        <v>3702.6481800000001</v>
      </c>
      <c r="G3431" s="47">
        <v>92.833430000000007</v>
      </c>
      <c r="H3431" s="47">
        <v>3702.6481800000001</v>
      </c>
      <c r="I3431" s="47">
        <v>23.712579999999999</v>
      </c>
    </row>
    <row r="3432" spans="6:9" x14ac:dyDescent="0.25">
      <c r="F3432" s="47">
        <v>3703.6124599999998</v>
      </c>
      <c r="G3432" s="47">
        <v>93.870189999999994</v>
      </c>
      <c r="H3432" s="47">
        <v>3703.6124599999998</v>
      </c>
      <c r="I3432" s="47">
        <v>23.635339999999999</v>
      </c>
    </row>
    <row r="3433" spans="6:9" x14ac:dyDescent="0.25">
      <c r="F3433" s="47">
        <v>3704.57674</v>
      </c>
      <c r="G3433" s="47">
        <v>94.658929999999998</v>
      </c>
      <c r="H3433" s="47">
        <v>3704.57674</v>
      </c>
      <c r="I3433" s="47">
        <v>23.5581</v>
      </c>
    </row>
    <row r="3434" spans="6:9" x14ac:dyDescent="0.25">
      <c r="F3434" s="47">
        <v>3705.5410099999999</v>
      </c>
      <c r="G3434" s="47">
        <v>94.970219999999998</v>
      </c>
      <c r="H3434" s="47">
        <v>3705.5410099999999</v>
      </c>
      <c r="I3434" s="47">
        <v>23.48086</v>
      </c>
    </row>
    <row r="3435" spans="6:9" x14ac:dyDescent="0.25">
      <c r="F3435" s="47">
        <v>3706.5052900000001</v>
      </c>
      <c r="G3435" s="47">
        <v>94.782030000000006</v>
      </c>
      <c r="H3435" s="47">
        <v>3706.5052900000001</v>
      </c>
      <c r="I3435" s="47">
        <v>23.40363</v>
      </c>
    </row>
    <row r="3436" spans="6:9" x14ac:dyDescent="0.25">
      <c r="F3436" s="47">
        <v>3707.4695700000002</v>
      </c>
      <c r="G3436" s="47">
        <v>94.248059999999995</v>
      </c>
      <c r="H3436" s="47">
        <v>3707.4695700000002</v>
      </c>
      <c r="I3436" s="47">
        <v>23.32639</v>
      </c>
    </row>
    <row r="3437" spans="6:9" x14ac:dyDescent="0.25">
      <c r="F3437" s="47">
        <v>3708.4338400000001</v>
      </c>
      <c r="G3437" s="47">
        <v>93.615989999999996</v>
      </c>
      <c r="H3437" s="47">
        <v>3708.4338400000001</v>
      </c>
      <c r="I3437" s="47">
        <v>23.24915</v>
      </c>
    </row>
    <row r="3438" spans="6:9" x14ac:dyDescent="0.25">
      <c r="F3438" s="47">
        <v>3709.3981199999998</v>
      </c>
      <c r="G3438" s="47">
        <v>93.139139999999998</v>
      </c>
      <c r="H3438" s="47">
        <v>3709.3981199999998</v>
      </c>
      <c r="I3438" s="47">
        <v>23.17191</v>
      </c>
    </row>
    <row r="3439" spans="6:9" x14ac:dyDescent="0.25">
      <c r="F3439" s="47">
        <v>3710.3624</v>
      </c>
      <c r="G3439" s="47">
        <v>92.990889999999993</v>
      </c>
      <c r="H3439" s="47">
        <v>3710.3624</v>
      </c>
      <c r="I3439" s="47">
        <v>23.094670000000001</v>
      </c>
    </row>
    <row r="3440" spans="6:9" x14ac:dyDescent="0.25">
      <c r="F3440" s="47">
        <v>3711.3266699999999</v>
      </c>
      <c r="G3440" s="47">
        <v>93.193430000000006</v>
      </c>
      <c r="H3440" s="47">
        <v>3711.3266699999999</v>
      </c>
      <c r="I3440" s="47">
        <v>23.017430000000001</v>
      </c>
    </row>
    <row r="3441" spans="6:9" x14ac:dyDescent="0.25">
      <c r="F3441" s="47">
        <v>3712.2909500000001</v>
      </c>
      <c r="G3441" s="47">
        <v>93.602850000000004</v>
      </c>
      <c r="H3441" s="47">
        <v>3712.2909500000001</v>
      </c>
      <c r="I3441" s="47">
        <v>22.940190000000001</v>
      </c>
    </row>
    <row r="3442" spans="6:9" x14ac:dyDescent="0.25">
      <c r="F3442" s="47">
        <v>3713.2552300000002</v>
      </c>
      <c r="G3442" s="47">
        <v>93.982110000000006</v>
      </c>
      <c r="H3442" s="47">
        <v>3713.2552300000002</v>
      </c>
      <c r="I3442" s="47">
        <v>22.862950000000001</v>
      </c>
    </row>
    <row r="3443" spans="6:9" x14ac:dyDescent="0.25">
      <c r="F3443" s="47">
        <v>3714.2195099999999</v>
      </c>
      <c r="G3443" s="47">
        <v>94.122870000000006</v>
      </c>
      <c r="H3443" s="47">
        <v>3714.2195099999999</v>
      </c>
      <c r="I3443" s="47">
        <v>22.785710000000002</v>
      </c>
    </row>
    <row r="3444" spans="6:9" x14ac:dyDescent="0.25">
      <c r="F3444" s="47">
        <v>3715.1837799999998</v>
      </c>
      <c r="G3444" s="47">
        <v>93.935419999999993</v>
      </c>
      <c r="H3444" s="47">
        <v>3715.1837799999998</v>
      </c>
      <c r="I3444" s="47">
        <v>22.708469999999998</v>
      </c>
    </row>
    <row r="3445" spans="6:9" x14ac:dyDescent="0.25">
      <c r="F3445" s="47">
        <v>3716.14806</v>
      </c>
      <c r="G3445" s="47">
        <v>93.463250000000002</v>
      </c>
      <c r="H3445" s="47">
        <v>3716.14806</v>
      </c>
      <c r="I3445" s="47">
        <v>22.631229999999999</v>
      </c>
    </row>
    <row r="3446" spans="6:9" x14ac:dyDescent="0.25">
      <c r="F3446" s="47">
        <v>3717.1123299999999</v>
      </c>
      <c r="G3446" s="47">
        <v>92.834729999999993</v>
      </c>
      <c r="H3446" s="47">
        <v>3717.1123299999999</v>
      </c>
      <c r="I3446" s="47">
        <v>22.553989999999999</v>
      </c>
    </row>
    <row r="3447" spans="6:9" x14ac:dyDescent="0.25">
      <c r="F3447" s="47">
        <v>3718.0766100000001</v>
      </c>
      <c r="G3447" s="47">
        <v>92.192750000000004</v>
      </c>
      <c r="H3447" s="47">
        <v>3718.0766100000001</v>
      </c>
      <c r="I3447" s="47">
        <v>22.476749999999999</v>
      </c>
    </row>
    <row r="3448" spans="6:9" x14ac:dyDescent="0.25">
      <c r="F3448" s="47">
        <v>3719.0408900000002</v>
      </c>
      <c r="G3448" s="47">
        <v>91.644260000000003</v>
      </c>
      <c r="H3448" s="47">
        <v>3719.0408900000002</v>
      </c>
      <c r="I3448" s="47">
        <v>22.399509999999999</v>
      </c>
    </row>
    <row r="3449" spans="6:9" x14ac:dyDescent="0.25">
      <c r="F3449" s="47">
        <v>3720.0051699999999</v>
      </c>
      <c r="G3449" s="47">
        <v>91.254249999999999</v>
      </c>
      <c r="H3449" s="47">
        <v>3720.0051699999999</v>
      </c>
      <c r="I3449" s="47">
        <v>22.32227</v>
      </c>
    </row>
    <row r="3450" spans="6:9" x14ac:dyDescent="0.25">
      <c r="F3450" s="47">
        <v>3720.9694399999998</v>
      </c>
      <c r="G3450" s="47">
        <v>91.075469999999996</v>
      </c>
      <c r="H3450" s="47">
        <v>3720.9694399999998</v>
      </c>
      <c r="I3450" s="47">
        <v>22.24503</v>
      </c>
    </row>
    <row r="3451" spans="6:9" x14ac:dyDescent="0.25">
      <c r="F3451" s="47">
        <v>3721.93372</v>
      </c>
      <c r="G3451" s="47">
        <v>91.174289999999999</v>
      </c>
      <c r="H3451" s="47">
        <v>3721.93372</v>
      </c>
      <c r="I3451" s="47">
        <v>22.16779</v>
      </c>
    </row>
    <row r="3452" spans="6:9" x14ac:dyDescent="0.25">
      <c r="F3452" s="47">
        <v>3722.8980000000001</v>
      </c>
      <c r="G3452" s="47">
        <v>91.618729999999999</v>
      </c>
      <c r="H3452" s="47">
        <v>3722.8980000000001</v>
      </c>
      <c r="I3452" s="47">
        <v>22.09055</v>
      </c>
    </row>
    <row r="3453" spans="6:9" x14ac:dyDescent="0.25">
      <c r="F3453" s="47">
        <v>3723.8622700000001</v>
      </c>
      <c r="G3453" s="47">
        <v>92.431920000000005</v>
      </c>
      <c r="H3453" s="47">
        <v>3723.8622700000001</v>
      </c>
      <c r="I3453" s="47">
        <v>22.013310000000001</v>
      </c>
    </row>
    <row r="3454" spans="6:9" x14ac:dyDescent="0.25">
      <c r="F3454" s="47">
        <v>3724.8265500000002</v>
      </c>
      <c r="G3454" s="47">
        <v>93.543509999999998</v>
      </c>
      <c r="H3454" s="47">
        <v>3724.8265500000002</v>
      </c>
      <c r="I3454" s="47">
        <v>21.936070000000001</v>
      </c>
    </row>
    <row r="3455" spans="6:9" x14ac:dyDescent="0.25">
      <c r="F3455" s="47">
        <v>3725.7908299999999</v>
      </c>
      <c r="G3455" s="47">
        <v>94.778279999999995</v>
      </c>
      <c r="H3455" s="47">
        <v>3725.7908299999999</v>
      </c>
      <c r="I3455" s="47">
        <v>21.858830000000001</v>
      </c>
    </row>
    <row r="3456" spans="6:9" x14ac:dyDescent="0.25">
      <c r="F3456" s="47">
        <v>3726.7550999999999</v>
      </c>
      <c r="G3456" s="47">
        <v>95.899500000000003</v>
      </c>
      <c r="H3456" s="47">
        <v>3726.7550999999999</v>
      </c>
      <c r="I3456" s="47">
        <v>21.781590000000001</v>
      </c>
    </row>
    <row r="3457" spans="6:9" x14ac:dyDescent="0.25">
      <c r="F3457" s="47">
        <v>3727.71938</v>
      </c>
      <c r="G3457" s="47">
        <v>96.682559999999995</v>
      </c>
      <c r="H3457" s="47">
        <v>3727.71938</v>
      </c>
      <c r="I3457" s="47">
        <v>21.704350000000002</v>
      </c>
    </row>
    <row r="3458" spans="6:9" x14ac:dyDescent="0.25">
      <c r="F3458" s="47">
        <v>3728.6836600000001</v>
      </c>
      <c r="G3458" s="47">
        <v>96.981620000000007</v>
      </c>
      <c r="H3458" s="47">
        <v>3728.6836600000001</v>
      </c>
      <c r="I3458" s="47">
        <v>21.627109999999998</v>
      </c>
    </row>
    <row r="3459" spans="6:9" x14ac:dyDescent="0.25">
      <c r="F3459" s="47">
        <v>3729.6479300000001</v>
      </c>
      <c r="G3459" s="47">
        <v>96.767470000000003</v>
      </c>
      <c r="H3459" s="47">
        <v>3729.6479300000001</v>
      </c>
      <c r="I3459" s="47">
        <v>21.549869999999999</v>
      </c>
    </row>
    <row r="3460" spans="6:9" x14ac:dyDescent="0.25">
      <c r="F3460" s="47">
        <v>3730.6122099999998</v>
      </c>
      <c r="G3460" s="47">
        <v>96.126390000000001</v>
      </c>
      <c r="H3460" s="47">
        <v>3730.6122099999998</v>
      </c>
      <c r="I3460" s="47">
        <v>21.472629999999999</v>
      </c>
    </row>
    <row r="3461" spans="6:9" x14ac:dyDescent="0.25">
      <c r="F3461" s="47">
        <v>3731.5764899999999</v>
      </c>
      <c r="G3461" s="47">
        <v>95.225610000000003</v>
      </c>
      <c r="H3461" s="47">
        <v>3731.5764899999999</v>
      </c>
      <c r="I3461" s="47">
        <v>21.395389999999999</v>
      </c>
    </row>
    <row r="3462" spans="6:9" x14ac:dyDescent="0.25">
      <c r="F3462" s="47">
        <v>3732.5407700000001</v>
      </c>
      <c r="G3462" s="47">
        <v>94.263170000000002</v>
      </c>
      <c r="H3462" s="47">
        <v>3732.5407700000001</v>
      </c>
      <c r="I3462" s="47">
        <v>21.318149999999999</v>
      </c>
    </row>
    <row r="3463" spans="6:9" x14ac:dyDescent="0.25">
      <c r="F3463" s="47">
        <v>3733.50504</v>
      </c>
      <c r="G3463" s="47">
        <v>93.410030000000006</v>
      </c>
      <c r="H3463" s="47">
        <v>3733.50504</v>
      </c>
      <c r="I3463" s="47">
        <v>21.24091</v>
      </c>
    </row>
    <row r="3464" spans="6:9" x14ac:dyDescent="0.25">
      <c r="F3464" s="47">
        <v>3734.4693200000002</v>
      </c>
      <c r="G3464" s="47">
        <v>92.747680000000003</v>
      </c>
      <c r="H3464" s="47">
        <v>3734.4693200000002</v>
      </c>
      <c r="I3464" s="47">
        <v>21.16367</v>
      </c>
    </row>
    <row r="3465" spans="6:9" x14ac:dyDescent="0.25">
      <c r="F3465" s="47">
        <v>3735.4335999999998</v>
      </c>
      <c r="G3465" s="47">
        <v>92.248339999999999</v>
      </c>
      <c r="H3465" s="47">
        <v>3735.4335999999998</v>
      </c>
      <c r="I3465" s="47">
        <v>21.08643</v>
      </c>
    </row>
    <row r="3466" spans="6:9" x14ac:dyDescent="0.25">
      <c r="F3466" s="47">
        <v>3736.3978699999998</v>
      </c>
      <c r="G3466" s="47">
        <v>91.84281</v>
      </c>
      <c r="H3466" s="47">
        <v>3736.3978699999998</v>
      </c>
      <c r="I3466" s="47">
        <v>21.00919</v>
      </c>
    </row>
    <row r="3467" spans="6:9" x14ac:dyDescent="0.25">
      <c r="F3467" s="47">
        <v>3737.3621499999999</v>
      </c>
      <c r="G3467" s="47">
        <v>91.503829999999994</v>
      </c>
      <c r="H3467" s="47">
        <v>3737.3621499999999</v>
      </c>
      <c r="I3467" s="47">
        <v>20.93196</v>
      </c>
    </row>
    <row r="3468" spans="6:9" x14ac:dyDescent="0.25">
      <c r="F3468" s="47">
        <v>3738.3264300000001</v>
      </c>
      <c r="G3468" s="47">
        <v>91.24973</v>
      </c>
      <c r="H3468" s="47">
        <v>3738.3264300000001</v>
      </c>
      <c r="I3468" s="47">
        <v>20.85472</v>
      </c>
    </row>
    <row r="3469" spans="6:9" x14ac:dyDescent="0.25">
      <c r="F3469" s="47">
        <v>3739.2907</v>
      </c>
      <c r="G3469" s="47">
        <v>91.094040000000007</v>
      </c>
      <c r="H3469" s="47">
        <v>3739.2907</v>
      </c>
      <c r="I3469" s="47">
        <v>20.777480000000001</v>
      </c>
    </row>
    <row r="3470" spans="6:9" x14ac:dyDescent="0.25">
      <c r="F3470" s="47">
        <v>3740.2549800000002</v>
      </c>
      <c r="G3470" s="47">
        <v>91.015910000000005</v>
      </c>
      <c r="H3470" s="47">
        <v>3740.2549800000002</v>
      </c>
      <c r="I3470" s="47">
        <v>20.700240000000001</v>
      </c>
    </row>
    <row r="3471" spans="6:9" x14ac:dyDescent="0.25">
      <c r="F3471" s="47">
        <v>3741.2192599999998</v>
      </c>
      <c r="G3471" s="47">
        <v>90.962270000000004</v>
      </c>
      <c r="H3471" s="47">
        <v>3741.2192599999998</v>
      </c>
      <c r="I3471" s="47">
        <v>20.623000000000001</v>
      </c>
    </row>
    <row r="3472" spans="6:9" x14ac:dyDescent="0.25">
      <c r="F3472" s="47">
        <v>3742.1835299999998</v>
      </c>
      <c r="G3472" s="47">
        <v>90.854290000000006</v>
      </c>
      <c r="H3472" s="47">
        <v>3742.1835299999998</v>
      </c>
      <c r="I3472" s="47">
        <v>20.545760000000001</v>
      </c>
    </row>
    <row r="3473" spans="6:9" x14ac:dyDescent="0.25">
      <c r="F3473" s="47">
        <v>3743.1478099999999</v>
      </c>
      <c r="G3473" s="47">
        <v>90.602140000000006</v>
      </c>
      <c r="H3473" s="47">
        <v>3743.1478099999999</v>
      </c>
      <c r="I3473" s="47">
        <v>20.468520000000002</v>
      </c>
    </row>
    <row r="3474" spans="6:9" x14ac:dyDescent="0.25">
      <c r="F3474" s="47">
        <v>3744.1120900000001</v>
      </c>
      <c r="G3474" s="47">
        <v>90.166749999999993</v>
      </c>
      <c r="H3474" s="47">
        <v>3744.1120900000001</v>
      </c>
      <c r="I3474" s="47">
        <v>20.391279999999998</v>
      </c>
    </row>
    <row r="3475" spans="6:9" x14ac:dyDescent="0.25">
      <c r="F3475" s="47">
        <v>3745.07636</v>
      </c>
      <c r="G3475" s="47">
        <v>89.669740000000004</v>
      </c>
      <c r="H3475" s="47">
        <v>3745.07636</v>
      </c>
      <c r="I3475" s="47">
        <v>20.314039999999999</v>
      </c>
    </row>
    <row r="3476" spans="6:9" x14ac:dyDescent="0.25">
      <c r="F3476" s="47">
        <v>3746.0406400000002</v>
      </c>
      <c r="G3476" s="47">
        <v>89.43186</v>
      </c>
      <c r="H3476" s="47">
        <v>3746.0406400000002</v>
      </c>
      <c r="I3476" s="47">
        <v>20.236799999999999</v>
      </c>
    </row>
    <row r="3477" spans="6:9" x14ac:dyDescent="0.25">
      <c r="F3477" s="47">
        <v>3747.0049199999999</v>
      </c>
      <c r="G3477" s="47">
        <v>89.817239999999998</v>
      </c>
      <c r="H3477" s="47">
        <v>3747.0049199999999</v>
      </c>
      <c r="I3477" s="47">
        <v>20.159559999999999</v>
      </c>
    </row>
    <row r="3478" spans="6:9" x14ac:dyDescent="0.25">
      <c r="F3478" s="47">
        <v>3747.9691899999998</v>
      </c>
      <c r="G3478" s="47">
        <v>90.999510000000001</v>
      </c>
      <c r="H3478" s="47">
        <v>3747.9691899999998</v>
      </c>
      <c r="I3478" s="47">
        <v>20.082319999999999</v>
      </c>
    </row>
    <row r="3479" spans="6:9" x14ac:dyDescent="0.25">
      <c r="F3479" s="47">
        <v>3748.9334699999999</v>
      </c>
      <c r="G3479" s="47">
        <v>92.851320000000001</v>
      </c>
      <c r="H3479" s="47">
        <v>3748.9334699999999</v>
      </c>
      <c r="I3479" s="47">
        <v>20.00508</v>
      </c>
    </row>
    <row r="3480" spans="6:9" x14ac:dyDescent="0.25">
      <c r="F3480" s="47">
        <v>3749.8977500000001</v>
      </c>
      <c r="G3480" s="47">
        <v>94.974980000000002</v>
      </c>
      <c r="H3480" s="47">
        <v>3749.8977500000001</v>
      </c>
      <c r="I3480" s="47">
        <v>19.92784</v>
      </c>
    </row>
    <row r="3481" spans="6:9" x14ac:dyDescent="0.25">
      <c r="F3481" s="47">
        <v>3750.86202</v>
      </c>
      <c r="G3481" s="47">
        <v>96.82244</v>
      </c>
      <c r="H3481" s="47">
        <v>3750.86202</v>
      </c>
      <c r="I3481" s="47">
        <v>19.8506</v>
      </c>
    </row>
    <row r="3482" spans="6:9" x14ac:dyDescent="0.25">
      <c r="F3482" s="47">
        <v>3751.8263000000002</v>
      </c>
      <c r="G3482" s="47">
        <v>97.909130000000005</v>
      </c>
      <c r="H3482" s="47">
        <v>3751.8263000000002</v>
      </c>
      <c r="I3482" s="47">
        <v>19.77336</v>
      </c>
    </row>
    <row r="3483" spans="6:9" x14ac:dyDescent="0.25">
      <c r="F3483" s="47">
        <v>3752.7905799999999</v>
      </c>
      <c r="G3483" s="47">
        <v>98.055019999999999</v>
      </c>
      <c r="H3483" s="47">
        <v>3752.7905799999999</v>
      </c>
      <c r="I3483" s="47">
        <v>19.696120000000001</v>
      </c>
    </row>
    <row r="3484" spans="6:9" x14ac:dyDescent="0.25">
      <c r="F3484" s="47">
        <v>3753.75486</v>
      </c>
      <c r="G3484" s="47">
        <v>97.458879999999994</v>
      </c>
      <c r="H3484" s="47">
        <v>3753.75486</v>
      </c>
      <c r="I3484" s="47">
        <v>19.618880000000001</v>
      </c>
    </row>
    <row r="3485" spans="6:9" x14ac:dyDescent="0.25">
      <c r="F3485" s="47">
        <v>3754.71913</v>
      </c>
      <c r="G3485" s="47">
        <v>96.527169999999998</v>
      </c>
      <c r="H3485" s="47">
        <v>3754.71913</v>
      </c>
      <c r="I3485" s="47">
        <v>19.541640000000001</v>
      </c>
    </row>
    <row r="3486" spans="6:9" x14ac:dyDescent="0.25">
      <c r="F3486" s="47">
        <v>3755.6834100000001</v>
      </c>
      <c r="G3486" s="47">
        <v>95.627030000000005</v>
      </c>
      <c r="H3486" s="47">
        <v>3755.6834100000001</v>
      </c>
      <c r="I3486" s="47">
        <v>19.464400000000001</v>
      </c>
    </row>
    <row r="3487" spans="6:9" x14ac:dyDescent="0.25">
      <c r="F3487" s="47">
        <v>3756.6476899999998</v>
      </c>
      <c r="G3487" s="47">
        <v>94.950609999999998</v>
      </c>
      <c r="H3487" s="47">
        <v>3756.6476899999998</v>
      </c>
      <c r="I3487" s="47">
        <v>19.387160000000002</v>
      </c>
    </row>
    <row r="3488" spans="6:9" x14ac:dyDescent="0.25">
      <c r="F3488" s="47">
        <v>3757.6119600000002</v>
      </c>
      <c r="G3488" s="47">
        <v>94.522040000000004</v>
      </c>
      <c r="H3488" s="47">
        <v>3757.6119600000002</v>
      </c>
      <c r="I3488" s="47">
        <v>19.309920000000002</v>
      </c>
    </row>
    <row r="3489" spans="6:9" x14ac:dyDescent="0.25">
      <c r="F3489" s="47">
        <v>3758.5762399999999</v>
      </c>
      <c r="G3489" s="47">
        <v>94.286550000000005</v>
      </c>
      <c r="H3489" s="47">
        <v>3758.5762399999999</v>
      </c>
      <c r="I3489" s="47">
        <v>19.232679999999998</v>
      </c>
    </row>
    <row r="3490" spans="6:9" x14ac:dyDescent="0.25">
      <c r="F3490" s="47">
        <v>3759.54052</v>
      </c>
      <c r="G3490" s="47">
        <v>94.208070000000006</v>
      </c>
      <c r="H3490" s="47">
        <v>3759.54052</v>
      </c>
      <c r="I3490" s="47">
        <v>19.155439999999999</v>
      </c>
    </row>
    <row r="3491" spans="6:9" x14ac:dyDescent="0.25">
      <c r="F3491" s="47">
        <v>3760.50479</v>
      </c>
      <c r="G3491" s="47">
        <v>94.310779999999994</v>
      </c>
      <c r="H3491" s="47">
        <v>3760.50479</v>
      </c>
      <c r="I3491" s="47">
        <v>19.078199999999999</v>
      </c>
    </row>
    <row r="3492" spans="6:9" x14ac:dyDescent="0.25">
      <c r="F3492" s="47">
        <v>3761.4690700000001</v>
      </c>
      <c r="G3492" s="47">
        <v>94.642089999999996</v>
      </c>
      <c r="H3492" s="47">
        <v>3761.4690700000001</v>
      </c>
      <c r="I3492" s="47">
        <v>19.000959999999999</v>
      </c>
    </row>
    <row r="3493" spans="6:9" x14ac:dyDescent="0.25">
      <c r="F3493" s="47">
        <v>3762.4333499999998</v>
      </c>
      <c r="G3493" s="47">
        <v>95.197959999999995</v>
      </c>
      <c r="H3493" s="47">
        <v>3762.4333499999998</v>
      </c>
      <c r="I3493" s="47">
        <v>18.923719999999999</v>
      </c>
    </row>
    <row r="3494" spans="6:9" x14ac:dyDescent="0.25">
      <c r="F3494" s="47">
        <v>3763.3976200000002</v>
      </c>
      <c r="G3494" s="47">
        <v>95.87473</v>
      </c>
      <c r="H3494" s="47">
        <v>3763.3976200000002</v>
      </c>
      <c r="I3494" s="47">
        <v>18.84648</v>
      </c>
    </row>
    <row r="3495" spans="6:9" x14ac:dyDescent="0.25">
      <c r="F3495" s="47">
        <v>3764.3618999999999</v>
      </c>
      <c r="G3495" s="47">
        <v>96.480260000000001</v>
      </c>
      <c r="H3495" s="47">
        <v>3764.3618999999999</v>
      </c>
      <c r="I3495" s="47">
        <v>18.76924</v>
      </c>
    </row>
    <row r="3496" spans="6:9" x14ac:dyDescent="0.25">
      <c r="F3496" s="47">
        <v>3765.32618</v>
      </c>
      <c r="G3496" s="47">
        <v>96.796239999999997</v>
      </c>
      <c r="H3496" s="47">
        <v>3765.32618</v>
      </c>
      <c r="I3496" s="47">
        <v>18.692</v>
      </c>
    </row>
    <row r="3497" spans="6:9" x14ac:dyDescent="0.25">
      <c r="F3497" s="47">
        <v>3766.29045</v>
      </c>
      <c r="G3497" s="47">
        <v>96.659760000000006</v>
      </c>
      <c r="H3497" s="47">
        <v>3766.29045</v>
      </c>
      <c r="I3497" s="47">
        <v>18.61476</v>
      </c>
    </row>
    <row r="3498" spans="6:9" x14ac:dyDescent="0.25">
      <c r="F3498" s="47">
        <v>3767.2547300000001</v>
      </c>
      <c r="G3498" s="47">
        <v>96.028769999999994</v>
      </c>
      <c r="H3498" s="47">
        <v>3767.2547300000001</v>
      </c>
      <c r="I3498" s="47">
        <v>18.537520000000001</v>
      </c>
    </row>
    <row r="3499" spans="6:9" x14ac:dyDescent="0.25">
      <c r="F3499" s="47">
        <v>3768.2190099999998</v>
      </c>
      <c r="G3499" s="47">
        <v>95.015940000000001</v>
      </c>
      <c r="H3499" s="47">
        <v>3768.2190099999998</v>
      </c>
      <c r="I3499" s="47">
        <v>18.460290000000001</v>
      </c>
    </row>
    <row r="3500" spans="6:9" x14ac:dyDescent="0.25">
      <c r="F3500" s="47">
        <v>3769.1832899999999</v>
      </c>
      <c r="G3500" s="47">
        <v>93.888149999999996</v>
      </c>
      <c r="H3500" s="47">
        <v>3769.1832899999999</v>
      </c>
      <c r="I3500" s="47">
        <v>18.383050000000001</v>
      </c>
    </row>
    <row r="3501" spans="6:9" x14ac:dyDescent="0.25">
      <c r="F3501" s="47">
        <v>3770.1475599999999</v>
      </c>
      <c r="G3501" s="47">
        <v>93.009289999999993</v>
      </c>
      <c r="H3501" s="47">
        <v>3770.1475599999999</v>
      </c>
      <c r="I3501" s="47">
        <v>18.305810000000001</v>
      </c>
    </row>
    <row r="3502" spans="6:9" x14ac:dyDescent="0.25">
      <c r="F3502" s="47">
        <v>3771.11184</v>
      </c>
      <c r="G3502" s="47">
        <v>92.705119999999994</v>
      </c>
      <c r="H3502" s="47">
        <v>3771.11184</v>
      </c>
      <c r="I3502" s="47">
        <v>18.228570000000001</v>
      </c>
    </row>
    <row r="3503" spans="6:9" x14ac:dyDescent="0.25">
      <c r="F3503" s="47">
        <v>3772.07611</v>
      </c>
      <c r="G3503" s="47">
        <v>93.101100000000002</v>
      </c>
      <c r="H3503" s="47">
        <v>3772.07611</v>
      </c>
      <c r="I3503" s="47">
        <v>18.151330000000002</v>
      </c>
    </row>
    <row r="3504" spans="6:9" x14ac:dyDescent="0.25">
      <c r="F3504" s="47">
        <v>3773.0403900000001</v>
      </c>
      <c r="G3504" s="47">
        <v>94.045879999999997</v>
      </c>
      <c r="H3504" s="47">
        <v>3773.0403900000001</v>
      </c>
      <c r="I3504" s="47">
        <v>18.074090000000002</v>
      </c>
    </row>
    <row r="3505" spans="6:9" x14ac:dyDescent="0.25">
      <c r="F3505" s="47">
        <v>3774.0046699999998</v>
      </c>
      <c r="G3505" s="47">
        <v>95.180660000000003</v>
      </c>
      <c r="H3505" s="47">
        <v>3774.0046699999998</v>
      </c>
      <c r="I3505" s="47">
        <v>17.996849999999998</v>
      </c>
    </row>
    <row r="3506" spans="6:9" x14ac:dyDescent="0.25">
      <c r="F3506" s="47">
        <v>3774.9689499999999</v>
      </c>
      <c r="G3506" s="47">
        <v>96.093739999999997</v>
      </c>
      <c r="H3506" s="47">
        <v>3774.9689499999999</v>
      </c>
      <c r="I3506" s="47">
        <v>17.919609999999999</v>
      </c>
    </row>
    <row r="3507" spans="6:9" x14ac:dyDescent="0.25">
      <c r="F3507" s="47">
        <v>3775.9332199999999</v>
      </c>
      <c r="G3507" s="47">
        <v>96.454229999999995</v>
      </c>
      <c r="H3507" s="47">
        <v>3775.9332199999999</v>
      </c>
      <c r="I3507" s="47">
        <v>17.842369999999999</v>
      </c>
    </row>
    <row r="3508" spans="6:9" x14ac:dyDescent="0.25">
      <c r="F3508" s="47">
        <v>3776.8975</v>
      </c>
      <c r="G3508" s="47">
        <v>96.085290000000001</v>
      </c>
      <c r="H3508" s="47">
        <v>3776.8975</v>
      </c>
      <c r="I3508" s="47">
        <v>17.765129999999999</v>
      </c>
    </row>
    <row r="3509" spans="6:9" x14ac:dyDescent="0.25">
      <c r="F3509" s="47">
        <v>3777.8617800000002</v>
      </c>
      <c r="G3509" s="47">
        <v>95.001350000000002</v>
      </c>
      <c r="H3509" s="47">
        <v>3777.8617800000002</v>
      </c>
      <c r="I3509" s="47">
        <v>17.687889999999999</v>
      </c>
    </row>
    <row r="3510" spans="6:9" x14ac:dyDescent="0.25">
      <c r="F3510" s="47">
        <v>3778.8260500000001</v>
      </c>
      <c r="G3510" s="47">
        <v>93.422229999999999</v>
      </c>
      <c r="H3510" s="47">
        <v>3778.8260500000001</v>
      </c>
      <c r="I3510" s="47">
        <v>17.61065</v>
      </c>
    </row>
    <row r="3511" spans="6:9" x14ac:dyDescent="0.25">
      <c r="F3511" s="47">
        <v>3779.7903299999998</v>
      </c>
      <c r="G3511" s="47">
        <v>91.734970000000004</v>
      </c>
      <c r="H3511" s="47">
        <v>3779.7903299999998</v>
      </c>
      <c r="I3511" s="47">
        <v>17.53341</v>
      </c>
    </row>
    <row r="3512" spans="6:9" x14ac:dyDescent="0.25">
      <c r="F3512" s="47">
        <v>3780.75461</v>
      </c>
      <c r="G3512" s="47">
        <v>90.376130000000003</v>
      </c>
      <c r="H3512" s="47">
        <v>3780.75461</v>
      </c>
      <c r="I3512" s="47">
        <v>17.45617</v>
      </c>
    </row>
    <row r="3513" spans="6:9" x14ac:dyDescent="0.25">
      <c r="F3513" s="47">
        <v>3781.7188799999999</v>
      </c>
      <c r="G3513" s="47">
        <v>89.673330000000007</v>
      </c>
      <c r="H3513" s="47">
        <v>3781.7188799999999</v>
      </c>
      <c r="I3513" s="47">
        <v>17.37893</v>
      </c>
    </row>
    <row r="3514" spans="6:9" x14ac:dyDescent="0.25">
      <c r="F3514" s="47">
        <v>3782.68316</v>
      </c>
      <c r="G3514" s="47">
        <v>89.743849999999995</v>
      </c>
      <c r="H3514" s="47">
        <v>3782.68316</v>
      </c>
      <c r="I3514" s="47">
        <v>17.301690000000001</v>
      </c>
    </row>
    <row r="3515" spans="6:9" x14ac:dyDescent="0.25">
      <c r="F3515" s="47">
        <v>3783.6474400000002</v>
      </c>
      <c r="G3515" s="47">
        <v>90.511250000000004</v>
      </c>
      <c r="H3515" s="47">
        <v>3783.6474400000002</v>
      </c>
      <c r="I3515" s="47">
        <v>17.224450000000001</v>
      </c>
    </row>
    <row r="3516" spans="6:9" x14ac:dyDescent="0.25">
      <c r="F3516" s="47">
        <v>3784.6117100000001</v>
      </c>
      <c r="G3516" s="47">
        <v>91.798569999999998</v>
      </c>
      <c r="H3516" s="47">
        <v>3784.6117100000001</v>
      </c>
      <c r="I3516" s="47">
        <v>17.147210000000001</v>
      </c>
    </row>
    <row r="3517" spans="6:9" x14ac:dyDescent="0.25">
      <c r="F3517" s="47">
        <v>3785.5759899999998</v>
      </c>
      <c r="G3517" s="47">
        <v>93.410730000000001</v>
      </c>
      <c r="H3517" s="47">
        <v>3785.5759899999998</v>
      </c>
      <c r="I3517" s="47">
        <v>17.069970000000001</v>
      </c>
    </row>
    <row r="3518" spans="6:9" x14ac:dyDescent="0.25">
      <c r="F3518" s="47">
        <v>3786.54027</v>
      </c>
      <c r="G3518" s="47">
        <v>95.16104</v>
      </c>
      <c r="H3518" s="47">
        <v>3786.54027</v>
      </c>
      <c r="I3518" s="47">
        <v>16.992730000000002</v>
      </c>
    </row>
    <row r="3519" spans="6:9" x14ac:dyDescent="0.25">
      <c r="F3519" s="47">
        <v>3787.5045399999999</v>
      </c>
      <c r="G3519" s="47">
        <v>96.865110000000001</v>
      </c>
      <c r="H3519" s="47">
        <v>3787.5045399999999</v>
      </c>
      <c r="I3519" s="47">
        <v>16.915489999999998</v>
      </c>
    </row>
    <row r="3520" spans="6:9" x14ac:dyDescent="0.25">
      <c r="F3520" s="47">
        <v>3788.4688200000001</v>
      </c>
      <c r="G3520" s="47">
        <v>98.349509999999995</v>
      </c>
      <c r="H3520" s="47">
        <v>3788.4688200000001</v>
      </c>
      <c r="I3520" s="47">
        <v>16.838249999999999</v>
      </c>
    </row>
    <row r="3521" spans="6:9" x14ac:dyDescent="0.25">
      <c r="F3521" s="47">
        <v>3789.4331000000002</v>
      </c>
      <c r="G3521" s="47">
        <v>99.485579999999999</v>
      </c>
      <c r="H3521" s="47">
        <v>3789.4331000000002</v>
      </c>
      <c r="I3521" s="47">
        <v>16.761009999999999</v>
      </c>
    </row>
    <row r="3522" spans="6:9" x14ac:dyDescent="0.25">
      <c r="F3522" s="47">
        <v>3790.3973799999999</v>
      </c>
      <c r="G3522" s="47">
        <v>100.21686</v>
      </c>
      <c r="H3522" s="47">
        <v>3790.3973799999999</v>
      </c>
      <c r="I3522" s="47">
        <v>16.683769999999999</v>
      </c>
    </row>
    <row r="3523" spans="6:9" x14ac:dyDescent="0.25">
      <c r="F3523" s="47">
        <v>3791.3616499999998</v>
      </c>
      <c r="G3523" s="47">
        <v>100.55786999999999</v>
      </c>
      <c r="H3523" s="47">
        <v>3791.3616499999998</v>
      </c>
      <c r="I3523" s="47">
        <v>16.606529999999999</v>
      </c>
    </row>
    <row r="3524" spans="6:9" x14ac:dyDescent="0.25">
      <c r="F3524" s="47">
        <v>3792.32593</v>
      </c>
      <c r="G3524" s="47">
        <v>100.57568000000001</v>
      </c>
      <c r="H3524" s="47">
        <v>3792.32593</v>
      </c>
      <c r="I3524" s="47">
        <v>16.52929</v>
      </c>
    </row>
    <row r="3525" spans="6:9" x14ac:dyDescent="0.25">
      <c r="F3525" s="47">
        <v>3793.2902100000001</v>
      </c>
      <c r="G3525" s="47">
        <v>100.37066</v>
      </c>
      <c r="H3525" s="47">
        <v>3793.2902100000001</v>
      </c>
      <c r="I3525" s="47">
        <v>16.45205</v>
      </c>
    </row>
    <row r="3526" spans="6:9" x14ac:dyDescent="0.25">
      <c r="F3526" s="47">
        <v>3794.2544800000001</v>
      </c>
      <c r="G3526" s="47">
        <v>100.05498</v>
      </c>
      <c r="H3526" s="47">
        <v>3794.2544800000001</v>
      </c>
      <c r="I3526" s="47">
        <v>16.37481</v>
      </c>
    </row>
    <row r="3527" spans="6:9" x14ac:dyDescent="0.25">
      <c r="F3527" s="47">
        <v>3795.2187600000002</v>
      </c>
      <c r="G3527" s="47">
        <v>99.725179999999995</v>
      </c>
      <c r="H3527" s="47">
        <v>3795.2187600000002</v>
      </c>
      <c r="I3527" s="47">
        <v>16.29757</v>
      </c>
    </row>
    <row r="3528" spans="6:9" x14ac:dyDescent="0.25">
      <c r="F3528" s="47">
        <v>3796.1830399999999</v>
      </c>
      <c r="G3528" s="47">
        <v>99.441450000000003</v>
      </c>
      <c r="H3528" s="47">
        <v>3796.1830399999999</v>
      </c>
      <c r="I3528" s="47">
        <v>16.220330000000001</v>
      </c>
    </row>
    <row r="3529" spans="6:9" x14ac:dyDescent="0.25">
      <c r="F3529" s="47">
        <v>3797.1473099999998</v>
      </c>
      <c r="G3529" s="47">
        <v>99.222440000000006</v>
      </c>
      <c r="H3529" s="47">
        <v>3797.1473099999998</v>
      </c>
      <c r="I3529" s="47">
        <v>16.143090000000001</v>
      </c>
    </row>
    <row r="3530" spans="6:9" x14ac:dyDescent="0.25">
      <c r="F3530" s="47">
        <v>3798.11159</v>
      </c>
      <c r="G3530" s="47">
        <v>99.040490000000005</v>
      </c>
      <c r="H3530" s="47">
        <v>3798.11159</v>
      </c>
      <c r="I3530" s="47">
        <v>16.065850000000001</v>
      </c>
    </row>
    <row r="3531" spans="6:9" x14ac:dyDescent="0.25">
      <c r="F3531" s="47">
        <v>3799.0758700000001</v>
      </c>
      <c r="G3531" s="47">
        <v>98.814710000000005</v>
      </c>
      <c r="H3531" s="47">
        <v>3799.0758700000001</v>
      </c>
      <c r="I3531" s="47">
        <v>15.988619999999999</v>
      </c>
    </row>
    <row r="3532" spans="6:9" x14ac:dyDescent="0.25">
      <c r="F3532" s="47">
        <v>3800.0401400000001</v>
      </c>
      <c r="G3532" s="47">
        <v>98.438460000000006</v>
      </c>
      <c r="H3532" s="47">
        <v>3800.0401400000001</v>
      </c>
      <c r="I3532" s="47">
        <v>15.911379999999999</v>
      </c>
    </row>
    <row r="3533" spans="6:9" x14ac:dyDescent="0.25">
      <c r="F3533" s="47">
        <v>3801.0044200000002</v>
      </c>
      <c r="G3533" s="47">
        <v>97.858009999999993</v>
      </c>
      <c r="H3533" s="47">
        <v>3801.0044200000002</v>
      </c>
      <c r="I3533" s="47">
        <v>15.83414</v>
      </c>
    </row>
    <row r="3534" spans="6:9" x14ac:dyDescent="0.25">
      <c r="F3534" s="47">
        <v>3801.9686999999999</v>
      </c>
      <c r="G3534" s="47">
        <v>97.137919999999994</v>
      </c>
      <c r="H3534" s="47">
        <v>3801.9686999999999</v>
      </c>
      <c r="I3534" s="47">
        <v>15.7569</v>
      </c>
    </row>
    <row r="3535" spans="6:9" x14ac:dyDescent="0.25">
      <c r="F3535" s="47">
        <v>3802.9329699999998</v>
      </c>
      <c r="G3535" s="47">
        <v>96.431370000000001</v>
      </c>
      <c r="H3535" s="47">
        <v>3802.9329699999998</v>
      </c>
      <c r="I3535" s="47">
        <v>15.67966</v>
      </c>
    </row>
    <row r="3536" spans="6:9" x14ac:dyDescent="0.25">
      <c r="F3536" s="47">
        <v>3803.89725</v>
      </c>
      <c r="G3536" s="47">
        <v>95.906260000000003</v>
      </c>
      <c r="H3536" s="47">
        <v>3803.89725</v>
      </c>
      <c r="I3536" s="47">
        <v>15.60242</v>
      </c>
    </row>
    <row r="3537" spans="6:9" x14ac:dyDescent="0.25">
      <c r="F3537" s="47">
        <v>3804.8615300000001</v>
      </c>
      <c r="G3537" s="47">
        <v>95.734930000000006</v>
      </c>
      <c r="H3537" s="47">
        <v>3804.8615300000001</v>
      </c>
      <c r="I3537" s="47">
        <v>15.525180000000001</v>
      </c>
    </row>
    <row r="3538" spans="6:9" x14ac:dyDescent="0.25">
      <c r="F3538" s="47">
        <v>3805.8258000000001</v>
      </c>
      <c r="G3538" s="47">
        <v>96.105969999999999</v>
      </c>
      <c r="H3538" s="47">
        <v>3805.8258000000001</v>
      </c>
      <c r="I3538" s="47">
        <v>15.447939999999999</v>
      </c>
    </row>
    <row r="3539" spans="6:9" x14ac:dyDescent="0.25">
      <c r="F3539" s="47">
        <v>3806.7900800000002</v>
      </c>
      <c r="G3539" s="47">
        <v>97.151799999999994</v>
      </c>
      <c r="H3539" s="47">
        <v>3806.7900800000002</v>
      </c>
      <c r="I3539" s="47">
        <v>15.370699999999999</v>
      </c>
    </row>
    <row r="3540" spans="6:9" x14ac:dyDescent="0.25">
      <c r="F3540" s="47">
        <v>3807.7543599999999</v>
      </c>
      <c r="G3540" s="47">
        <v>98.815280000000001</v>
      </c>
      <c r="H3540" s="47">
        <v>3807.7543599999999</v>
      </c>
      <c r="I3540" s="47">
        <v>15.29346</v>
      </c>
    </row>
    <row r="3541" spans="6:9" x14ac:dyDescent="0.25">
      <c r="F3541" s="47">
        <v>3808.7186400000001</v>
      </c>
      <c r="G3541" s="47">
        <v>100.79398</v>
      </c>
      <c r="H3541" s="47">
        <v>3808.7186400000001</v>
      </c>
      <c r="I3541" s="47">
        <v>15.21622</v>
      </c>
    </row>
    <row r="3542" spans="6:9" x14ac:dyDescent="0.25">
      <c r="F3542" s="47">
        <v>3809.68291</v>
      </c>
      <c r="G3542" s="47">
        <v>102.65376000000001</v>
      </c>
      <c r="H3542" s="47">
        <v>3809.68291</v>
      </c>
      <c r="I3542" s="47">
        <v>15.13898</v>
      </c>
    </row>
    <row r="3543" spans="6:9" x14ac:dyDescent="0.25">
      <c r="F3543" s="47">
        <v>3810.6471900000001</v>
      </c>
      <c r="G3543" s="47">
        <v>104.02499</v>
      </c>
      <c r="H3543" s="47">
        <v>3810.6471900000001</v>
      </c>
      <c r="I3543" s="47">
        <v>15.06174</v>
      </c>
    </row>
    <row r="3544" spans="6:9" x14ac:dyDescent="0.25">
      <c r="F3544" s="47">
        <v>3811.6114699999998</v>
      </c>
      <c r="G3544" s="47">
        <v>104.71382</v>
      </c>
      <c r="H3544" s="47">
        <v>3811.6114699999998</v>
      </c>
      <c r="I3544" s="47">
        <v>14.984500000000001</v>
      </c>
    </row>
    <row r="3545" spans="6:9" x14ac:dyDescent="0.25">
      <c r="F3545" s="47">
        <v>3812.5757400000002</v>
      </c>
      <c r="G3545" s="47">
        <v>104.68492000000001</v>
      </c>
      <c r="H3545" s="47">
        <v>3812.5757400000002</v>
      </c>
      <c r="I3545" s="47">
        <v>14.907260000000001</v>
      </c>
    </row>
    <row r="3546" spans="6:9" x14ac:dyDescent="0.25">
      <c r="F3546" s="47">
        <v>3813.5400199999999</v>
      </c>
      <c r="G3546" s="47">
        <v>104.0035</v>
      </c>
      <c r="H3546" s="47">
        <v>3813.5400199999999</v>
      </c>
      <c r="I3546" s="47">
        <v>14.830019999999999</v>
      </c>
    </row>
    <row r="3547" spans="6:9" x14ac:dyDescent="0.25">
      <c r="F3547" s="47">
        <v>3814.5043000000001</v>
      </c>
      <c r="G3547" s="47">
        <v>102.81471000000001</v>
      </c>
      <c r="H3547" s="47">
        <v>3814.5043000000001</v>
      </c>
      <c r="I3547" s="47">
        <v>14.75278</v>
      </c>
    </row>
    <row r="3548" spans="6:9" x14ac:dyDescent="0.25">
      <c r="F3548" s="47">
        <v>3815.46857</v>
      </c>
      <c r="G3548" s="47">
        <v>101.35737</v>
      </c>
      <c r="H3548" s="47">
        <v>3815.46857</v>
      </c>
      <c r="I3548" s="47">
        <v>14.67554</v>
      </c>
    </row>
    <row r="3549" spans="6:9" x14ac:dyDescent="0.25">
      <c r="F3549" s="47">
        <v>3816.4328500000001</v>
      </c>
      <c r="G3549" s="47">
        <v>99.957130000000006</v>
      </c>
      <c r="H3549" s="47">
        <v>3816.4328500000001</v>
      </c>
      <c r="I3549" s="47">
        <v>14.5983</v>
      </c>
    </row>
    <row r="3550" spans="6:9" x14ac:dyDescent="0.25">
      <c r="F3550" s="47">
        <v>3817.3971299999998</v>
      </c>
      <c r="G3550" s="47">
        <v>98.960350000000005</v>
      </c>
      <c r="H3550" s="47">
        <v>3817.3971299999998</v>
      </c>
      <c r="I3550" s="47">
        <v>14.52106</v>
      </c>
    </row>
    <row r="3551" spans="6:9" x14ac:dyDescent="0.25">
      <c r="F3551" s="47">
        <v>3818.3613999999998</v>
      </c>
      <c r="G3551" s="47">
        <v>98.62294</v>
      </c>
      <c r="H3551" s="47">
        <v>3818.3613999999998</v>
      </c>
      <c r="I3551" s="47">
        <v>14.443820000000001</v>
      </c>
    </row>
    <row r="3552" spans="6:9" x14ac:dyDescent="0.25">
      <c r="F3552" s="47">
        <v>3819.3256799999999</v>
      </c>
      <c r="G3552" s="47">
        <v>98.988659999999996</v>
      </c>
      <c r="H3552" s="47">
        <v>3819.3256799999999</v>
      </c>
      <c r="I3552" s="47">
        <v>14.366580000000001</v>
      </c>
    </row>
    <row r="3553" spans="6:9" x14ac:dyDescent="0.25">
      <c r="F3553" s="47">
        <v>3820.2899600000001</v>
      </c>
      <c r="G3553" s="47">
        <v>99.809690000000003</v>
      </c>
      <c r="H3553" s="47">
        <v>3820.2899600000001</v>
      </c>
      <c r="I3553" s="47">
        <v>14.289339999999999</v>
      </c>
    </row>
    <row r="3554" spans="6:9" x14ac:dyDescent="0.25">
      <c r="F3554" s="47">
        <v>3821.25423</v>
      </c>
      <c r="G3554" s="47">
        <v>100.626</v>
      </c>
      <c r="H3554" s="47">
        <v>3821.25423</v>
      </c>
      <c r="I3554" s="47">
        <v>14.2121</v>
      </c>
    </row>
    <row r="3555" spans="6:9" x14ac:dyDescent="0.25">
      <c r="F3555" s="47">
        <v>3822.2185100000002</v>
      </c>
      <c r="G3555" s="47">
        <v>101.02042</v>
      </c>
      <c r="H3555" s="47">
        <v>3822.2185100000002</v>
      </c>
      <c r="I3555" s="47">
        <v>14.13486</v>
      </c>
    </row>
    <row r="3556" spans="6:9" x14ac:dyDescent="0.25">
      <c r="F3556" s="47">
        <v>3823.1827899999998</v>
      </c>
      <c r="G3556" s="47">
        <v>100.84914999999999</v>
      </c>
      <c r="H3556" s="47">
        <v>3823.1827899999998</v>
      </c>
      <c r="I3556" s="47">
        <v>14.05762</v>
      </c>
    </row>
    <row r="3557" spans="6:9" x14ac:dyDescent="0.25">
      <c r="F3557" s="47">
        <v>3824.14707</v>
      </c>
      <c r="G3557" s="47">
        <v>100.26676999999999</v>
      </c>
      <c r="H3557" s="47">
        <v>3824.14707</v>
      </c>
      <c r="I3557" s="47">
        <v>13.98038</v>
      </c>
    </row>
    <row r="3558" spans="6:9" x14ac:dyDescent="0.25">
      <c r="F3558" s="47">
        <v>3825.1113399999999</v>
      </c>
      <c r="G3558" s="47">
        <v>99.577079999999995</v>
      </c>
      <c r="H3558" s="47">
        <v>3825.1113399999999</v>
      </c>
      <c r="I3558" s="47">
        <v>13.90314</v>
      </c>
    </row>
    <row r="3559" spans="6:9" x14ac:dyDescent="0.25">
      <c r="F3559" s="47">
        <v>3826.0756200000001</v>
      </c>
      <c r="G3559" s="47">
        <v>99.058989999999994</v>
      </c>
      <c r="H3559" s="47">
        <v>3826.0756200000001</v>
      </c>
      <c r="I3559" s="47">
        <v>13.825900000000001</v>
      </c>
    </row>
    <row r="3560" spans="6:9" x14ac:dyDescent="0.25">
      <c r="F3560" s="47">
        <v>3827.03989</v>
      </c>
      <c r="G3560" s="47">
        <v>98.863550000000004</v>
      </c>
      <c r="H3560" s="47">
        <v>3827.03989</v>
      </c>
      <c r="I3560" s="47">
        <v>13.748659999999999</v>
      </c>
    </row>
    <row r="3561" spans="6:9" x14ac:dyDescent="0.25">
      <c r="F3561" s="47">
        <v>3828.0041700000002</v>
      </c>
      <c r="G3561" s="47">
        <v>98.985590000000002</v>
      </c>
      <c r="H3561" s="47">
        <v>3828.0041700000002</v>
      </c>
      <c r="I3561" s="47">
        <v>13.671419999999999</v>
      </c>
    </row>
    <row r="3562" spans="6:9" x14ac:dyDescent="0.25">
      <c r="F3562" s="47">
        <v>3828.9684499999998</v>
      </c>
      <c r="G3562" s="47">
        <v>99.285300000000007</v>
      </c>
      <c r="H3562" s="47">
        <v>3828.9684499999998</v>
      </c>
      <c r="I3562" s="47">
        <v>13.59418</v>
      </c>
    </row>
    <row r="3563" spans="6:9" x14ac:dyDescent="0.25">
      <c r="F3563" s="47">
        <v>3829.93273</v>
      </c>
      <c r="G3563" s="47">
        <v>99.546459999999996</v>
      </c>
      <c r="H3563" s="47">
        <v>3829.93273</v>
      </c>
      <c r="I3563" s="47">
        <v>13.51695</v>
      </c>
    </row>
    <row r="3564" spans="6:9" x14ac:dyDescent="0.25">
      <c r="F3564" s="47">
        <v>3830.8969999999999</v>
      </c>
      <c r="G3564" s="47">
        <v>99.556719999999999</v>
      </c>
      <c r="H3564" s="47">
        <v>3830.8969999999999</v>
      </c>
      <c r="I3564" s="47">
        <v>13.43971</v>
      </c>
    </row>
    <row r="3565" spans="6:9" x14ac:dyDescent="0.25">
      <c r="F3565" s="47">
        <v>3831.8612800000001</v>
      </c>
      <c r="G3565" s="47">
        <v>99.176919999999996</v>
      </c>
      <c r="H3565" s="47">
        <v>3831.8612800000001</v>
      </c>
      <c r="I3565" s="47">
        <v>13.36247</v>
      </c>
    </row>
    <row r="3566" spans="6:9" x14ac:dyDescent="0.25">
      <c r="F3566" s="47">
        <v>3832.8255600000002</v>
      </c>
      <c r="G3566" s="47">
        <v>98.366929999999996</v>
      </c>
      <c r="H3566" s="47">
        <v>3832.8255600000002</v>
      </c>
      <c r="I3566" s="47">
        <v>13.28523</v>
      </c>
    </row>
    <row r="3567" spans="6:9" x14ac:dyDescent="0.25">
      <c r="F3567" s="47">
        <v>3833.7898300000002</v>
      </c>
      <c r="G3567" s="47">
        <v>97.180160000000001</v>
      </c>
      <c r="H3567" s="47">
        <v>3833.7898300000002</v>
      </c>
      <c r="I3567" s="47">
        <v>13.207990000000001</v>
      </c>
    </row>
    <row r="3568" spans="6:9" x14ac:dyDescent="0.25">
      <c r="F3568" s="47">
        <v>3834.7541099999999</v>
      </c>
      <c r="G3568" s="47">
        <v>95.773269999999997</v>
      </c>
      <c r="H3568" s="47">
        <v>3834.7541099999999</v>
      </c>
      <c r="I3568" s="47">
        <v>13.130750000000001</v>
      </c>
    </row>
    <row r="3569" spans="6:9" x14ac:dyDescent="0.25">
      <c r="F3569" s="47">
        <v>3835.71839</v>
      </c>
      <c r="G3569" s="47">
        <v>94.437330000000003</v>
      </c>
      <c r="H3569" s="47">
        <v>3835.71839</v>
      </c>
      <c r="I3569" s="47">
        <v>13.053509999999999</v>
      </c>
    </row>
    <row r="3570" spans="6:9" x14ac:dyDescent="0.25">
      <c r="F3570" s="47">
        <v>3836.6826599999999</v>
      </c>
      <c r="G3570" s="47">
        <v>93.585189999999997</v>
      </c>
      <c r="H3570" s="47">
        <v>3836.6826599999999</v>
      </c>
      <c r="I3570" s="47">
        <v>12.97627</v>
      </c>
    </row>
    <row r="3571" spans="6:9" x14ac:dyDescent="0.25">
      <c r="F3571" s="47">
        <v>3837.6469400000001</v>
      </c>
      <c r="G3571" s="47">
        <v>93.637349999999998</v>
      </c>
      <c r="H3571" s="47">
        <v>3837.6469400000001</v>
      </c>
      <c r="I3571" s="47">
        <v>12.89903</v>
      </c>
    </row>
    <row r="3572" spans="6:9" x14ac:dyDescent="0.25">
      <c r="F3572" s="47">
        <v>3838.6112199999998</v>
      </c>
      <c r="G3572" s="47">
        <v>94.850750000000005</v>
      </c>
      <c r="H3572" s="47">
        <v>3838.6112199999998</v>
      </c>
      <c r="I3572" s="47">
        <v>12.82179</v>
      </c>
    </row>
    <row r="3573" spans="6:9" x14ac:dyDescent="0.25">
      <c r="F3573" s="47">
        <v>3839.5754900000002</v>
      </c>
      <c r="G3573" s="47">
        <v>97.196200000000005</v>
      </c>
      <c r="H3573" s="47">
        <v>3839.5754900000002</v>
      </c>
      <c r="I3573" s="47">
        <v>12.74455</v>
      </c>
    </row>
    <row r="3574" spans="6:9" x14ac:dyDescent="0.25">
      <c r="F3574" s="47">
        <v>3840.5397699999999</v>
      </c>
      <c r="G3574" s="47">
        <v>100.31585</v>
      </c>
      <c r="H3574" s="47">
        <v>3840.5397699999999</v>
      </c>
      <c r="I3574" s="47">
        <v>12.667310000000001</v>
      </c>
    </row>
    <row r="3575" spans="6:9" x14ac:dyDescent="0.25">
      <c r="F3575" s="47">
        <v>3841.50405</v>
      </c>
      <c r="G3575" s="47">
        <v>103.56067</v>
      </c>
      <c r="H3575" s="47">
        <v>3841.50405</v>
      </c>
      <c r="I3575" s="47">
        <v>12.590070000000001</v>
      </c>
    </row>
    <row r="3576" spans="6:9" x14ac:dyDescent="0.25">
      <c r="F3576" s="47">
        <v>3842.4683199999999</v>
      </c>
      <c r="G3576" s="47">
        <v>106.15146</v>
      </c>
      <c r="H3576" s="47">
        <v>3842.4683199999999</v>
      </c>
      <c r="I3576" s="47">
        <v>12.512829999999999</v>
      </c>
    </row>
    <row r="3577" spans="6:9" x14ac:dyDescent="0.25">
      <c r="F3577" s="47">
        <v>3843.4326000000001</v>
      </c>
      <c r="G3577" s="47">
        <v>107.44792</v>
      </c>
      <c r="H3577" s="47">
        <v>3843.4326000000001</v>
      </c>
      <c r="I3577" s="47">
        <v>12.435589999999999</v>
      </c>
    </row>
    <row r="3578" spans="6:9" x14ac:dyDescent="0.25">
      <c r="F3578" s="47">
        <v>3844.3968799999998</v>
      </c>
      <c r="G3578" s="47">
        <v>107.21236</v>
      </c>
      <c r="H3578" s="47">
        <v>3844.3968799999998</v>
      </c>
      <c r="I3578" s="47">
        <v>12.35835</v>
      </c>
    </row>
    <row r="3579" spans="6:9" x14ac:dyDescent="0.25">
      <c r="F3579" s="47">
        <v>3845.3611599999999</v>
      </c>
      <c r="G3579" s="47">
        <v>105.68928</v>
      </c>
      <c r="H3579" s="47">
        <v>3845.3611599999999</v>
      </c>
      <c r="I3579" s="47">
        <v>12.28111</v>
      </c>
    </row>
    <row r="3580" spans="6:9" x14ac:dyDescent="0.25">
      <c r="F3580" s="47">
        <v>3846.3254299999999</v>
      </c>
      <c r="G3580" s="47">
        <v>103.40409</v>
      </c>
      <c r="H3580" s="47">
        <v>3846.3254299999999</v>
      </c>
      <c r="I3580" s="47">
        <v>12.20387</v>
      </c>
    </row>
    <row r="3581" spans="6:9" x14ac:dyDescent="0.25">
      <c r="F3581" s="47">
        <v>3847.28971</v>
      </c>
      <c r="G3581" s="47">
        <v>100.85171</v>
      </c>
      <c r="H3581" s="47">
        <v>3847.28971</v>
      </c>
      <c r="I3581" s="47">
        <v>12.12663</v>
      </c>
    </row>
    <row r="3582" spans="6:9" x14ac:dyDescent="0.25">
      <c r="F3582" s="47">
        <v>3848.2539900000002</v>
      </c>
      <c r="G3582" s="47">
        <v>98.336510000000004</v>
      </c>
      <c r="H3582" s="47">
        <v>3848.2539900000002</v>
      </c>
      <c r="I3582" s="47">
        <v>12.049390000000001</v>
      </c>
    </row>
    <row r="3583" spans="6:9" x14ac:dyDescent="0.25">
      <c r="F3583" s="47">
        <v>3849.2182600000001</v>
      </c>
      <c r="G3583" s="47">
        <v>96.000649999999993</v>
      </c>
      <c r="H3583" s="47">
        <v>3849.2182600000001</v>
      </c>
      <c r="I3583" s="47">
        <v>11.972149999999999</v>
      </c>
    </row>
    <row r="3584" spans="6:9" x14ac:dyDescent="0.25">
      <c r="F3584" s="47">
        <v>3850.1825399999998</v>
      </c>
      <c r="G3584" s="47">
        <v>93.916820000000001</v>
      </c>
      <c r="H3584" s="47">
        <v>3850.1825399999998</v>
      </c>
      <c r="I3584" s="47">
        <v>11.894909999999999</v>
      </c>
    </row>
    <row r="3585" spans="6:9" x14ac:dyDescent="0.25">
      <c r="F3585" s="47">
        <v>3851.1468199999999</v>
      </c>
      <c r="G3585" s="47">
        <v>92.166359999999997</v>
      </c>
      <c r="H3585" s="47">
        <v>3851.1468199999999</v>
      </c>
      <c r="I3585" s="47">
        <v>11.81767</v>
      </c>
    </row>
    <row r="3586" spans="6:9" x14ac:dyDescent="0.25">
      <c r="F3586" s="47">
        <v>3852.1110899999999</v>
      </c>
      <c r="G3586" s="47">
        <v>90.891450000000006</v>
      </c>
      <c r="H3586" s="47">
        <v>3852.1110899999999</v>
      </c>
      <c r="I3586" s="47">
        <v>11.74043</v>
      </c>
    </row>
    <row r="3587" spans="6:9" x14ac:dyDescent="0.25">
      <c r="F3587" s="47">
        <v>3853.07537</v>
      </c>
      <c r="G3587" s="47">
        <v>90.282570000000007</v>
      </c>
      <c r="H3587" s="47">
        <v>3853.07537</v>
      </c>
      <c r="I3587" s="47">
        <v>11.66319</v>
      </c>
    </row>
    <row r="3588" spans="6:9" x14ac:dyDescent="0.25">
      <c r="F3588" s="47">
        <v>3854.0396500000002</v>
      </c>
      <c r="G3588" s="47">
        <v>90.433620000000005</v>
      </c>
      <c r="H3588" s="47">
        <v>3854.0396500000002</v>
      </c>
      <c r="I3588" s="47">
        <v>11.58595</v>
      </c>
    </row>
    <row r="3589" spans="6:9" x14ac:dyDescent="0.25">
      <c r="F3589" s="47">
        <v>3855.0039200000001</v>
      </c>
      <c r="G3589" s="47">
        <v>91.188280000000006</v>
      </c>
      <c r="H3589" s="47">
        <v>3855.0039200000001</v>
      </c>
      <c r="I3589" s="47">
        <v>11.508710000000001</v>
      </c>
    </row>
    <row r="3590" spans="6:9" x14ac:dyDescent="0.25">
      <c r="F3590" s="47">
        <v>3855.9681999999998</v>
      </c>
      <c r="G3590" s="47">
        <v>92.254130000000004</v>
      </c>
      <c r="H3590" s="47">
        <v>3855.9681999999998</v>
      </c>
      <c r="I3590" s="47">
        <v>11.431469999999999</v>
      </c>
    </row>
    <row r="3591" spans="6:9" x14ac:dyDescent="0.25">
      <c r="F3591" s="47">
        <v>3856.9324799999999</v>
      </c>
      <c r="G3591" s="47">
        <v>93.423760000000001</v>
      </c>
      <c r="H3591" s="47">
        <v>3856.9324799999999</v>
      </c>
      <c r="I3591" s="47">
        <v>11.354229999999999</v>
      </c>
    </row>
    <row r="3592" spans="6:9" x14ac:dyDescent="0.25">
      <c r="F3592" s="47">
        <v>3857.8967499999999</v>
      </c>
      <c r="G3592" s="47">
        <v>94.563879999999997</v>
      </c>
      <c r="H3592" s="47">
        <v>3857.8967499999999</v>
      </c>
      <c r="I3592" s="47">
        <v>11.27699</v>
      </c>
    </row>
    <row r="3593" spans="6:9" x14ac:dyDescent="0.25">
      <c r="F3593" s="47">
        <v>3858.86103</v>
      </c>
      <c r="G3593" s="47">
        <v>95.551689999999994</v>
      </c>
      <c r="H3593" s="47">
        <v>3858.86103</v>
      </c>
      <c r="I3593" s="47">
        <v>11.19975</v>
      </c>
    </row>
    <row r="3594" spans="6:9" x14ac:dyDescent="0.25">
      <c r="F3594" s="47">
        <v>3859.8253100000002</v>
      </c>
      <c r="G3594" s="47">
        <v>96.285349999999994</v>
      </c>
      <c r="H3594" s="47">
        <v>3859.8253100000002</v>
      </c>
      <c r="I3594" s="47">
        <v>11.12251</v>
      </c>
    </row>
    <row r="3595" spans="6:9" x14ac:dyDescent="0.25">
      <c r="F3595" s="47">
        <v>3860.7895899999999</v>
      </c>
      <c r="G3595" s="47">
        <v>96.697429999999997</v>
      </c>
      <c r="H3595" s="47">
        <v>3860.7895899999999</v>
      </c>
      <c r="I3595" s="47">
        <v>11.04528</v>
      </c>
    </row>
    <row r="3596" spans="6:9" x14ac:dyDescent="0.25">
      <c r="F3596" s="47">
        <v>3861.7538599999998</v>
      </c>
      <c r="G3596" s="47">
        <v>96.760140000000007</v>
      </c>
      <c r="H3596" s="47">
        <v>3861.7538599999998</v>
      </c>
      <c r="I3596" s="47">
        <v>10.96804</v>
      </c>
    </row>
    <row r="3597" spans="6:9" x14ac:dyDescent="0.25">
      <c r="F3597" s="47">
        <v>3862.7181399999999</v>
      </c>
      <c r="G3597" s="47">
        <v>96.502279999999999</v>
      </c>
      <c r="H3597" s="47">
        <v>3862.7181399999999</v>
      </c>
      <c r="I3597" s="47">
        <v>10.8908</v>
      </c>
    </row>
    <row r="3598" spans="6:9" x14ac:dyDescent="0.25">
      <c r="F3598" s="47">
        <v>3863.6824200000001</v>
      </c>
      <c r="G3598" s="47">
        <v>96.037739999999999</v>
      </c>
      <c r="H3598" s="47">
        <v>3863.6824200000001</v>
      </c>
      <c r="I3598" s="47">
        <v>10.813560000000001</v>
      </c>
    </row>
    <row r="3599" spans="6:9" x14ac:dyDescent="0.25">
      <c r="F3599" s="47">
        <v>3864.64669</v>
      </c>
      <c r="G3599" s="47">
        <v>95.573049999999995</v>
      </c>
      <c r="H3599" s="47">
        <v>3864.64669</v>
      </c>
      <c r="I3599" s="47">
        <v>10.736319999999999</v>
      </c>
    </row>
    <row r="3600" spans="6:9" x14ac:dyDescent="0.25">
      <c r="F3600" s="47">
        <v>3865.6109700000002</v>
      </c>
      <c r="G3600" s="47">
        <v>95.352609999999999</v>
      </c>
      <c r="H3600" s="47">
        <v>3865.6109700000002</v>
      </c>
      <c r="I3600" s="47">
        <v>10.659079999999999</v>
      </c>
    </row>
    <row r="3601" spans="6:9" x14ac:dyDescent="0.25">
      <c r="F3601" s="47">
        <v>3866.5752499999999</v>
      </c>
      <c r="G3601" s="47">
        <v>95.560410000000005</v>
      </c>
      <c r="H3601" s="47">
        <v>3866.5752499999999</v>
      </c>
      <c r="I3601" s="47">
        <v>10.58184</v>
      </c>
    </row>
    <row r="3602" spans="6:9" x14ac:dyDescent="0.25">
      <c r="F3602" s="47">
        <v>3867.5395199999998</v>
      </c>
      <c r="G3602" s="47">
        <v>96.252510000000001</v>
      </c>
      <c r="H3602" s="47">
        <v>3867.5395199999998</v>
      </c>
      <c r="I3602" s="47">
        <v>10.5046</v>
      </c>
    </row>
    <row r="3603" spans="6:9" x14ac:dyDescent="0.25">
      <c r="F3603" s="47">
        <v>3868.5038</v>
      </c>
      <c r="G3603" s="47">
        <v>97.362319999999997</v>
      </c>
      <c r="H3603" s="47">
        <v>3868.5038</v>
      </c>
      <c r="I3603" s="47">
        <v>10.42736</v>
      </c>
    </row>
    <row r="3604" spans="6:9" x14ac:dyDescent="0.25">
      <c r="F3604" s="47">
        <v>3869.4680800000001</v>
      </c>
      <c r="G3604" s="47">
        <v>98.747669999999999</v>
      </c>
      <c r="H3604" s="47">
        <v>3869.4680800000001</v>
      </c>
      <c r="I3604" s="47">
        <v>10.35012</v>
      </c>
    </row>
    <row r="3605" spans="6:9" x14ac:dyDescent="0.25">
      <c r="F3605" s="47">
        <v>3870.43235</v>
      </c>
      <c r="G3605" s="47">
        <v>100.22882</v>
      </c>
      <c r="H3605" s="47">
        <v>3870.43235</v>
      </c>
      <c r="I3605" s="47">
        <v>10.272880000000001</v>
      </c>
    </row>
    <row r="3606" spans="6:9" x14ac:dyDescent="0.25">
      <c r="F3606" s="47">
        <v>3871.3966300000002</v>
      </c>
      <c r="G3606" s="47">
        <v>101.61161</v>
      </c>
      <c r="H3606" s="47">
        <v>3871.3966300000002</v>
      </c>
      <c r="I3606" s="47">
        <v>10.195639999999999</v>
      </c>
    </row>
    <row r="3607" spans="6:9" x14ac:dyDescent="0.25">
      <c r="F3607" s="47">
        <v>3872.3609099999999</v>
      </c>
      <c r="G3607" s="47">
        <v>102.70526</v>
      </c>
      <c r="H3607" s="47">
        <v>3872.3609099999999</v>
      </c>
      <c r="I3607" s="47">
        <v>10.118399999999999</v>
      </c>
    </row>
    <row r="3608" spans="6:9" x14ac:dyDescent="0.25">
      <c r="F3608" s="47">
        <v>3873.3251799999998</v>
      </c>
      <c r="G3608" s="47">
        <v>103.3566</v>
      </c>
      <c r="H3608" s="47">
        <v>3873.3251799999998</v>
      </c>
      <c r="I3608" s="47">
        <v>10.04116</v>
      </c>
    </row>
    <row r="3609" spans="6:9" x14ac:dyDescent="0.25">
      <c r="F3609" s="47">
        <v>3874.28946</v>
      </c>
      <c r="G3609" s="47">
        <v>103.51285</v>
      </c>
      <c r="H3609" s="47">
        <v>3874.28946</v>
      </c>
      <c r="I3609" s="47">
        <v>9.9639199999999999</v>
      </c>
    </row>
    <row r="3610" spans="6:9" x14ac:dyDescent="0.25">
      <c r="F3610" s="47">
        <v>3875.2537400000001</v>
      </c>
      <c r="G3610" s="47">
        <v>103.24173999999999</v>
      </c>
      <c r="H3610" s="47">
        <v>3875.2537400000001</v>
      </c>
      <c r="I3610" s="47">
        <v>9.8866800000000001</v>
      </c>
    </row>
    <row r="3611" spans="6:9" x14ac:dyDescent="0.25">
      <c r="F3611" s="47">
        <v>3876.21801</v>
      </c>
      <c r="G3611" s="47">
        <v>102.6605</v>
      </c>
      <c r="H3611" s="47">
        <v>3876.21801</v>
      </c>
      <c r="I3611" s="47">
        <v>9.8094400000000004</v>
      </c>
    </row>
    <row r="3612" spans="6:9" x14ac:dyDescent="0.25">
      <c r="F3612" s="47">
        <v>3877.1822900000002</v>
      </c>
      <c r="G3612" s="47">
        <v>101.85324</v>
      </c>
      <c r="H3612" s="47">
        <v>3877.1822900000002</v>
      </c>
      <c r="I3612" s="47">
        <v>9.7322000000000006</v>
      </c>
    </row>
    <row r="3613" spans="6:9" x14ac:dyDescent="0.25">
      <c r="F3613" s="47">
        <v>3878.1465699999999</v>
      </c>
      <c r="G3613" s="47">
        <v>100.84766999999999</v>
      </c>
      <c r="H3613" s="47">
        <v>3878.1465699999999</v>
      </c>
      <c r="I3613" s="47">
        <v>9.6549600000000009</v>
      </c>
    </row>
    <row r="3614" spans="6:9" x14ac:dyDescent="0.25">
      <c r="F3614" s="47">
        <v>3879.11085</v>
      </c>
      <c r="G3614" s="47">
        <v>99.639679999999998</v>
      </c>
      <c r="H3614" s="47">
        <v>3879.11085</v>
      </c>
      <c r="I3614" s="47">
        <v>9.5777199999999993</v>
      </c>
    </row>
    <row r="3615" spans="6:9" x14ac:dyDescent="0.25">
      <c r="F3615" s="47">
        <v>3880.07512</v>
      </c>
      <c r="G3615" s="47">
        <v>98.244649999999993</v>
      </c>
      <c r="H3615" s="47">
        <v>3880.07512</v>
      </c>
      <c r="I3615" s="47">
        <v>9.5004799999999996</v>
      </c>
    </row>
    <row r="3616" spans="6:9" x14ac:dyDescent="0.25">
      <c r="F3616" s="47">
        <v>3881.0394000000001</v>
      </c>
      <c r="G3616" s="47">
        <v>96.764619999999994</v>
      </c>
      <c r="H3616" s="47">
        <v>3881.0394000000001</v>
      </c>
      <c r="I3616" s="47">
        <v>9.4232399999999998</v>
      </c>
    </row>
    <row r="3617" spans="6:9" x14ac:dyDescent="0.25">
      <c r="F3617" s="47">
        <v>3882.0036700000001</v>
      </c>
      <c r="G3617" s="47">
        <v>95.433779999999999</v>
      </c>
      <c r="H3617" s="47">
        <v>3882.0036700000001</v>
      </c>
      <c r="I3617" s="47">
        <v>9.3460000000000001</v>
      </c>
    </row>
    <row r="3618" spans="6:9" x14ac:dyDescent="0.25">
      <c r="F3618" s="47">
        <v>3882.9679500000002</v>
      </c>
      <c r="G3618" s="47">
        <v>94.583820000000003</v>
      </c>
      <c r="H3618" s="47">
        <v>3882.9679500000002</v>
      </c>
      <c r="I3618" s="47">
        <v>9.2687600000000003</v>
      </c>
    </row>
    <row r="3619" spans="6:9" x14ac:dyDescent="0.25">
      <c r="F3619" s="47">
        <v>3883.9322299999999</v>
      </c>
      <c r="G3619" s="47">
        <v>94.508409999999998</v>
      </c>
      <c r="H3619" s="47">
        <v>3883.9322299999999</v>
      </c>
      <c r="I3619" s="47">
        <v>9.1915200000000006</v>
      </c>
    </row>
    <row r="3620" spans="6:9" x14ac:dyDescent="0.25">
      <c r="F3620" s="47">
        <v>3884.89651</v>
      </c>
      <c r="G3620" s="47">
        <v>95.292519999999996</v>
      </c>
      <c r="H3620" s="47">
        <v>3884.89651</v>
      </c>
      <c r="I3620" s="47">
        <v>9.1142800000000008</v>
      </c>
    </row>
    <row r="3621" spans="6:9" x14ac:dyDescent="0.25">
      <c r="F3621" s="47">
        <v>3885.86078</v>
      </c>
      <c r="G3621" s="47">
        <v>96.745999999999995</v>
      </c>
      <c r="H3621" s="47">
        <v>3885.86078</v>
      </c>
      <c r="I3621" s="47">
        <v>9.0370399999999993</v>
      </c>
    </row>
    <row r="3622" spans="6:9" x14ac:dyDescent="0.25">
      <c r="F3622" s="47">
        <v>3886.8250600000001</v>
      </c>
      <c r="G3622" s="47">
        <v>98.518169999999998</v>
      </c>
      <c r="H3622" s="47">
        <v>3886.8250600000001</v>
      </c>
      <c r="I3622" s="47">
        <v>8.9597999999999995</v>
      </c>
    </row>
    <row r="3623" spans="6:9" x14ac:dyDescent="0.25">
      <c r="F3623" s="47">
        <v>3887.7893399999998</v>
      </c>
      <c r="G3623" s="47">
        <v>100.28326</v>
      </c>
      <c r="H3623" s="47">
        <v>3887.7893399999998</v>
      </c>
      <c r="I3623" s="47">
        <v>8.8825599999999998</v>
      </c>
    </row>
    <row r="3624" spans="6:9" x14ac:dyDescent="0.25">
      <c r="F3624" s="47">
        <v>3888.7536100000002</v>
      </c>
      <c r="G3624" s="47">
        <v>101.84963</v>
      </c>
      <c r="H3624" s="47">
        <v>3888.7536100000002</v>
      </c>
      <c r="I3624" s="47">
        <v>8.80532</v>
      </c>
    </row>
    <row r="3625" spans="6:9" x14ac:dyDescent="0.25">
      <c r="F3625" s="47">
        <v>3889.7178899999999</v>
      </c>
      <c r="G3625" s="47">
        <v>103.17673000000001</v>
      </c>
      <c r="H3625" s="47">
        <v>3889.7178899999999</v>
      </c>
      <c r="I3625" s="47">
        <v>8.7280800000000003</v>
      </c>
    </row>
    <row r="3626" spans="6:9" x14ac:dyDescent="0.25">
      <c r="F3626" s="47">
        <v>3890.68217</v>
      </c>
      <c r="G3626" s="47">
        <v>104.34415</v>
      </c>
      <c r="H3626" s="47">
        <v>3890.68217</v>
      </c>
      <c r="I3626" s="47">
        <v>8.6508400000000005</v>
      </c>
    </row>
    <row r="3627" spans="6:9" x14ac:dyDescent="0.25">
      <c r="F3627" s="47">
        <v>3891.64644</v>
      </c>
      <c r="G3627" s="47">
        <v>105.48447</v>
      </c>
      <c r="H3627" s="47">
        <v>3891.64644</v>
      </c>
      <c r="I3627" s="47">
        <v>8.5736100000000004</v>
      </c>
    </row>
    <row r="3628" spans="6:9" x14ac:dyDescent="0.25">
      <c r="F3628" s="47">
        <v>3892.6107200000001</v>
      </c>
      <c r="G3628" s="47">
        <v>106.68241</v>
      </c>
      <c r="H3628" s="47">
        <v>3892.6107200000001</v>
      </c>
      <c r="I3628" s="47">
        <v>8.4963700000000006</v>
      </c>
    </row>
    <row r="3629" spans="6:9" x14ac:dyDescent="0.25">
      <c r="F3629" s="47">
        <v>3893.5749999999998</v>
      </c>
      <c r="G3629" s="47">
        <v>107.88805000000001</v>
      </c>
      <c r="H3629" s="47">
        <v>3893.5749999999998</v>
      </c>
      <c r="I3629" s="47">
        <v>8.4191299999999991</v>
      </c>
    </row>
    <row r="3630" spans="6:9" x14ac:dyDescent="0.25">
      <c r="F3630" s="47">
        <v>3894.5392700000002</v>
      </c>
      <c r="G3630" s="47">
        <v>108.92581</v>
      </c>
      <c r="H3630" s="47">
        <v>3894.5392700000002</v>
      </c>
      <c r="I3630" s="47">
        <v>8.3418899999999994</v>
      </c>
    </row>
    <row r="3631" spans="6:9" x14ac:dyDescent="0.25">
      <c r="F3631" s="47">
        <v>3895.5035499999999</v>
      </c>
      <c r="G3631" s="47">
        <v>109.60559000000001</v>
      </c>
      <c r="H3631" s="47">
        <v>3895.5035499999999</v>
      </c>
      <c r="I3631" s="47">
        <v>8.2646499999999996</v>
      </c>
    </row>
    <row r="3632" spans="6:9" x14ac:dyDescent="0.25">
      <c r="F3632" s="47">
        <v>3896.46783</v>
      </c>
      <c r="G3632" s="47">
        <v>109.83153</v>
      </c>
      <c r="H3632" s="47">
        <v>3896.46783</v>
      </c>
      <c r="I3632" s="47">
        <v>8.1874099999999999</v>
      </c>
    </row>
    <row r="3633" spans="6:9" x14ac:dyDescent="0.25">
      <c r="F3633" s="47">
        <v>3897.4321</v>
      </c>
      <c r="G3633" s="47">
        <v>109.62094999999999</v>
      </c>
      <c r="H3633" s="47">
        <v>3897.4321</v>
      </c>
      <c r="I3633" s="47">
        <v>8.1101700000000001</v>
      </c>
    </row>
    <row r="3634" spans="6:9" x14ac:dyDescent="0.25">
      <c r="F3634" s="47">
        <v>3898.3963800000001</v>
      </c>
      <c r="G3634" s="47">
        <v>109.04734999999999</v>
      </c>
      <c r="H3634" s="47">
        <v>3898.3963800000001</v>
      </c>
      <c r="I3634" s="47">
        <v>8.0329300000000003</v>
      </c>
    </row>
    <row r="3635" spans="6:9" x14ac:dyDescent="0.25">
      <c r="F3635" s="47">
        <v>3899.3606599999998</v>
      </c>
      <c r="G3635" s="47">
        <v>108.16589</v>
      </c>
      <c r="H3635" s="47">
        <v>3899.3606599999998</v>
      </c>
      <c r="I3635" s="47">
        <v>7.9556899999999997</v>
      </c>
    </row>
    <row r="3636" spans="6:9" x14ac:dyDescent="0.25">
      <c r="F3636" s="47">
        <v>3900.32494</v>
      </c>
      <c r="G3636" s="47">
        <v>106.97275999999999</v>
      </c>
      <c r="H3636" s="47">
        <v>3900.32494</v>
      </c>
      <c r="I3636" s="47">
        <v>7.87845</v>
      </c>
    </row>
    <row r="3637" spans="6:9" x14ac:dyDescent="0.25">
      <c r="F3637" s="47">
        <v>3901.2892099999999</v>
      </c>
      <c r="G3637" s="47">
        <v>105.43566</v>
      </c>
      <c r="H3637" s="47">
        <v>3901.2892099999999</v>
      </c>
      <c r="I3637" s="47">
        <v>7.8012100000000002</v>
      </c>
    </row>
    <row r="3638" spans="6:9" x14ac:dyDescent="0.25">
      <c r="F3638" s="47">
        <v>3902.2534900000001</v>
      </c>
      <c r="G3638" s="47">
        <v>103.59753000000001</v>
      </c>
      <c r="H3638" s="47">
        <v>3902.2534900000001</v>
      </c>
      <c r="I3638" s="47">
        <v>7.7239699999999996</v>
      </c>
    </row>
    <row r="3639" spans="6:9" x14ac:dyDescent="0.25">
      <c r="F3639" s="47">
        <v>3903.2177700000002</v>
      </c>
      <c r="G3639" s="47">
        <v>101.6806</v>
      </c>
      <c r="H3639" s="47">
        <v>3903.2177700000002</v>
      </c>
      <c r="I3639" s="47">
        <v>7.6467299999999998</v>
      </c>
    </row>
    <row r="3640" spans="6:9" x14ac:dyDescent="0.25">
      <c r="F3640" s="47">
        <v>3904.1820400000001</v>
      </c>
      <c r="G3640" s="47">
        <v>100.07724</v>
      </c>
      <c r="H3640" s="47">
        <v>3904.1820400000001</v>
      </c>
      <c r="I3640" s="47">
        <v>7.5694900000000001</v>
      </c>
    </row>
    <row r="3641" spans="6:9" x14ac:dyDescent="0.25">
      <c r="F3641" s="47">
        <v>3905.1463199999998</v>
      </c>
      <c r="G3641" s="47">
        <v>99.228740000000002</v>
      </c>
      <c r="H3641" s="47">
        <v>3905.1463199999998</v>
      </c>
      <c r="I3641" s="47">
        <v>7.4922500000000003</v>
      </c>
    </row>
    <row r="3642" spans="6:9" x14ac:dyDescent="0.25">
      <c r="F3642" s="47">
        <v>3906.1106</v>
      </c>
      <c r="G3642" s="47">
        <v>99.484650000000002</v>
      </c>
      <c r="H3642" s="47">
        <v>3906.1106</v>
      </c>
      <c r="I3642" s="47">
        <v>7.4150099999999997</v>
      </c>
    </row>
    <row r="3643" spans="6:9" x14ac:dyDescent="0.25">
      <c r="F3643" s="47">
        <v>3907.0748699999999</v>
      </c>
      <c r="G3643" s="47">
        <v>100.99072</v>
      </c>
      <c r="H3643" s="47">
        <v>3907.0748699999999</v>
      </c>
      <c r="I3643" s="47">
        <v>7.3377699999999999</v>
      </c>
    </row>
    <row r="3644" spans="6:9" x14ac:dyDescent="0.25">
      <c r="F3644" s="47">
        <v>3908.0391500000001</v>
      </c>
      <c r="G3644" s="47">
        <v>103.60369</v>
      </c>
      <c r="H3644" s="47">
        <v>3908.0391500000001</v>
      </c>
      <c r="I3644" s="47">
        <v>7.2605300000000002</v>
      </c>
    </row>
    <row r="3645" spans="6:9" x14ac:dyDescent="0.25">
      <c r="F3645" s="47">
        <v>3909.0034300000002</v>
      </c>
      <c r="G3645" s="47">
        <v>106.86435</v>
      </c>
      <c r="H3645" s="47">
        <v>3909.0034300000002</v>
      </c>
      <c r="I3645" s="47">
        <v>7.1832900000000004</v>
      </c>
    </row>
    <row r="3646" spans="6:9" x14ac:dyDescent="0.25">
      <c r="F3646" s="47">
        <v>3909.9677000000001</v>
      </c>
      <c r="G3646" s="47">
        <v>110.10082</v>
      </c>
      <c r="H3646" s="47">
        <v>3909.9677000000001</v>
      </c>
      <c r="I3646" s="47">
        <v>7.1060499999999998</v>
      </c>
    </row>
    <row r="3647" spans="6:9" x14ac:dyDescent="0.25">
      <c r="F3647" s="47">
        <v>3910.9319799999998</v>
      </c>
      <c r="G3647" s="47">
        <v>112.62506999999999</v>
      </c>
      <c r="H3647" s="47">
        <v>3910.9319799999998</v>
      </c>
      <c r="I3647" s="47">
        <v>7.02881</v>
      </c>
    </row>
    <row r="3648" spans="6:9" x14ac:dyDescent="0.25">
      <c r="F3648" s="47">
        <v>3911.89626</v>
      </c>
      <c r="G3648" s="47">
        <v>113.91245000000001</v>
      </c>
      <c r="H3648" s="47">
        <v>3911.89626</v>
      </c>
      <c r="I3648" s="47">
        <v>6.9515700000000002</v>
      </c>
    </row>
    <row r="3649" spans="6:9" x14ac:dyDescent="0.25">
      <c r="F3649" s="47">
        <v>3912.8605299999999</v>
      </c>
      <c r="G3649" s="47">
        <v>113.72158</v>
      </c>
      <c r="H3649" s="47">
        <v>3912.8605299999999</v>
      </c>
      <c r="I3649" s="47">
        <v>6.8743299999999996</v>
      </c>
    </row>
    <row r="3650" spans="6:9" x14ac:dyDescent="0.25">
      <c r="F3650" s="47">
        <v>3913.8248100000001</v>
      </c>
      <c r="G3650" s="47">
        <v>112.13964</v>
      </c>
      <c r="H3650" s="47">
        <v>3913.8248100000001</v>
      </c>
      <c r="I3650" s="47">
        <v>6.7970899999999999</v>
      </c>
    </row>
    <row r="3651" spans="6:9" x14ac:dyDescent="0.25">
      <c r="F3651" s="47">
        <v>3914.7890900000002</v>
      </c>
      <c r="G3651" s="47">
        <v>109.51482</v>
      </c>
      <c r="H3651" s="47">
        <v>3914.7890900000002</v>
      </c>
      <c r="I3651" s="47">
        <v>6.7198500000000001</v>
      </c>
    </row>
    <row r="3652" spans="6:9" x14ac:dyDescent="0.25">
      <c r="F3652" s="47">
        <v>3915.7533699999999</v>
      </c>
      <c r="G3652" s="47">
        <v>106.30597</v>
      </c>
      <c r="H3652" s="47">
        <v>3915.7533699999999</v>
      </c>
      <c r="I3652" s="47">
        <v>6.6426100000000003</v>
      </c>
    </row>
    <row r="3653" spans="6:9" x14ac:dyDescent="0.25">
      <c r="F3653" s="47">
        <v>3916.7176399999998</v>
      </c>
      <c r="G3653" s="47">
        <v>102.96051</v>
      </c>
      <c r="H3653" s="47">
        <v>3916.7176399999998</v>
      </c>
      <c r="I3653" s="47">
        <v>6.5653699999999997</v>
      </c>
    </row>
    <row r="3654" spans="6:9" x14ac:dyDescent="0.25">
      <c r="F3654" s="47">
        <v>3917.68192</v>
      </c>
      <c r="G3654" s="47">
        <v>99.872559999999993</v>
      </c>
      <c r="H3654" s="47">
        <v>3917.68192</v>
      </c>
      <c r="I3654" s="47">
        <v>6.48813</v>
      </c>
    </row>
    <row r="3655" spans="6:9" x14ac:dyDescent="0.25">
      <c r="F3655" s="47">
        <v>3918.6461899999999</v>
      </c>
      <c r="G3655" s="47">
        <v>97.378060000000005</v>
      </c>
      <c r="H3655" s="47">
        <v>3918.6461899999999</v>
      </c>
      <c r="I3655" s="47">
        <v>6.4108900000000002</v>
      </c>
    </row>
    <row r="3656" spans="6:9" x14ac:dyDescent="0.25">
      <c r="F3656" s="47">
        <v>3919.6104700000001</v>
      </c>
      <c r="G3656" s="47">
        <v>95.730239999999995</v>
      </c>
      <c r="H3656" s="47">
        <v>3919.6104700000001</v>
      </c>
      <c r="I3656" s="47">
        <v>6.3336499999999996</v>
      </c>
    </row>
    <row r="3657" spans="6:9" x14ac:dyDescent="0.25">
      <c r="F3657" s="47">
        <v>3920.5747500000002</v>
      </c>
      <c r="G3657" s="47">
        <v>95.029120000000006</v>
      </c>
      <c r="H3657" s="47">
        <v>3920.5747500000002</v>
      </c>
      <c r="I3657" s="47">
        <v>6.2564099999999998</v>
      </c>
    </row>
    <row r="3658" spans="6:9" x14ac:dyDescent="0.25">
      <c r="F3658" s="47">
        <v>3921.5390299999999</v>
      </c>
      <c r="G3658" s="47">
        <v>95.161969999999997</v>
      </c>
      <c r="H3658" s="47">
        <v>3921.5390299999999</v>
      </c>
      <c r="I3658" s="47">
        <v>6.1791700000000001</v>
      </c>
    </row>
    <row r="3659" spans="6:9" x14ac:dyDescent="0.25">
      <c r="F3659" s="47">
        <v>3922.5032999999999</v>
      </c>
      <c r="G3659" s="47">
        <v>95.821920000000006</v>
      </c>
      <c r="H3659" s="47">
        <v>3922.5032999999999</v>
      </c>
      <c r="I3659" s="47">
        <v>6.1019399999999999</v>
      </c>
    </row>
    <row r="3660" spans="6:9" x14ac:dyDescent="0.25">
      <c r="F3660" s="47">
        <v>3923.46758</v>
      </c>
      <c r="G3660" s="47">
        <v>96.574079999999995</v>
      </c>
      <c r="H3660" s="47">
        <v>3923.46758</v>
      </c>
      <c r="I3660" s="47">
        <v>6.0247000000000002</v>
      </c>
    </row>
    <row r="3661" spans="6:9" x14ac:dyDescent="0.25">
      <c r="F3661" s="47">
        <v>3924.4318600000001</v>
      </c>
      <c r="G3661" s="47">
        <v>96.979050000000001</v>
      </c>
      <c r="H3661" s="47">
        <v>3924.4318600000001</v>
      </c>
      <c r="I3661" s="47">
        <v>5.9474600000000004</v>
      </c>
    </row>
    <row r="3662" spans="6:9" x14ac:dyDescent="0.25">
      <c r="F3662" s="47">
        <v>3925.3961300000001</v>
      </c>
      <c r="G3662" s="47">
        <v>96.773849999999996</v>
      </c>
      <c r="H3662" s="47">
        <v>3925.3961300000001</v>
      </c>
      <c r="I3662" s="47">
        <v>5.8702199999999998</v>
      </c>
    </row>
    <row r="3663" spans="6:9" x14ac:dyDescent="0.25">
      <c r="F3663" s="47">
        <v>3926.3604099999998</v>
      </c>
      <c r="G3663" s="47">
        <v>95.957059999999998</v>
      </c>
      <c r="H3663" s="47">
        <v>3926.3604099999998</v>
      </c>
      <c r="I3663" s="47">
        <v>5.79298</v>
      </c>
    </row>
    <row r="3664" spans="6:9" x14ac:dyDescent="0.25">
      <c r="F3664" s="47">
        <v>3927.3246899999999</v>
      </c>
      <c r="G3664" s="47">
        <v>94.711340000000007</v>
      </c>
      <c r="H3664" s="47">
        <v>3927.3246899999999</v>
      </c>
      <c r="I3664" s="47">
        <v>5.7157400000000003</v>
      </c>
    </row>
    <row r="3665" spans="6:9" x14ac:dyDescent="0.25">
      <c r="F3665" s="47">
        <v>3928.2889599999999</v>
      </c>
      <c r="G3665" s="47">
        <v>93.29392</v>
      </c>
      <c r="H3665" s="47">
        <v>3928.2889599999999</v>
      </c>
      <c r="I3665" s="47">
        <v>5.6384999999999996</v>
      </c>
    </row>
    <row r="3666" spans="6:9" x14ac:dyDescent="0.25">
      <c r="F3666" s="47">
        <v>3929.25324</v>
      </c>
      <c r="G3666" s="47">
        <v>91.979339999999993</v>
      </c>
      <c r="H3666" s="47">
        <v>3929.25324</v>
      </c>
      <c r="I3666" s="47">
        <v>5.5612599999999999</v>
      </c>
    </row>
    <row r="3667" spans="6:9" x14ac:dyDescent="0.25">
      <c r="F3667" s="47">
        <v>3930.2175200000001</v>
      </c>
      <c r="G3667" s="47">
        <v>91.028940000000006</v>
      </c>
      <c r="H3667" s="47">
        <v>3930.2175200000001</v>
      </c>
      <c r="I3667" s="47">
        <v>5.4840200000000001</v>
      </c>
    </row>
    <row r="3668" spans="6:9" x14ac:dyDescent="0.25">
      <c r="F3668" s="47">
        <v>3931.1817900000001</v>
      </c>
      <c r="G3668" s="47">
        <v>90.657920000000004</v>
      </c>
      <c r="H3668" s="47">
        <v>3931.1817900000001</v>
      </c>
      <c r="I3668" s="47">
        <v>5.4067800000000004</v>
      </c>
    </row>
    <row r="3669" spans="6:9" x14ac:dyDescent="0.25">
      <c r="F3669" s="47">
        <v>3932.1460699999998</v>
      </c>
      <c r="G3669" s="47">
        <v>90.996319999999997</v>
      </c>
      <c r="H3669" s="47">
        <v>3932.1460699999998</v>
      </c>
      <c r="I3669" s="47">
        <v>5.3295399999999997</v>
      </c>
    </row>
    <row r="3670" spans="6:9" x14ac:dyDescent="0.25">
      <c r="F3670" s="47">
        <v>3933.1103499999999</v>
      </c>
      <c r="G3670" s="47">
        <v>92.045410000000004</v>
      </c>
      <c r="H3670" s="47">
        <v>3933.1103499999999</v>
      </c>
      <c r="I3670" s="47">
        <v>5.2523</v>
      </c>
    </row>
    <row r="3671" spans="6:9" x14ac:dyDescent="0.25">
      <c r="F3671" s="47">
        <v>3934.0746300000001</v>
      </c>
      <c r="G3671" s="47">
        <v>93.644409999999993</v>
      </c>
      <c r="H3671" s="47">
        <v>3934.0746300000001</v>
      </c>
      <c r="I3671" s="47">
        <v>5.1750600000000002</v>
      </c>
    </row>
    <row r="3672" spans="6:9" x14ac:dyDescent="0.25">
      <c r="F3672" s="47">
        <v>3935.0389</v>
      </c>
      <c r="G3672" s="47">
        <v>95.491330000000005</v>
      </c>
      <c r="H3672" s="47">
        <v>3935.0389</v>
      </c>
      <c r="I3672" s="47">
        <v>5.0978199999999996</v>
      </c>
    </row>
    <row r="3673" spans="6:9" x14ac:dyDescent="0.25">
      <c r="F3673" s="47">
        <v>3936.0031800000002</v>
      </c>
      <c r="G3673" s="47">
        <v>97.241900000000001</v>
      </c>
      <c r="H3673" s="47">
        <v>3936.0031800000002</v>
      </c>
      <c r="I3673" s="47">
        <v>5.0205799999999998</v>
      </c>
    </row>
    <row r="3674" spans="6:9" x14ac:dyDescent="0.25">
      <c r="F3674" s="47">
        <v>3936.9674599999998</v>
      </c>
      <c r="G3674" s="47">
        <v>98.637699999999995</v>
      </c>
      <c r="H3674" s="47">
        <v>3936.9674599999998</v>
      </c>
      <c r="I3674" s="47">
        <v>4.9433400000000001</v>
      </c>
    </row>
    <row r="3675" spans="6:9" x14ac:dyDescent="0.25">
      <c r="F3675" s="47">
        <v>3937.9317299999998</v>
      </c>
      <c r="G3675" s="47">
        <v>99.571730000000002</v>
      </c>
      <c r="H3675" s="47">
        <v>3937.9317299999998</v>
      </c>
      <c r="I3675" s="47">
        <v>4.8661000000000003</v>
      </c>
    </row>
    <row r="3676" spans="6:9" x14ac:dyDescent="0.25">
      <c r="F3676" s="47">
        <v>3938.8960099999999</v>
      </c>
      <c r="G3676" s="47">
        <v>100.07365</v>
      </c>
      <c r="H3676" s="47">
        <v>3938.8960099999999</v>
      </c>
      <c r="I3676" s="47">
        <v>4.7888599999999997</v>
      </c>
    </row>
    <row r="3677" spans="6:9" x14ac:dyDescent="0.25">
      <c r="F3677" s="47">
        <v>3939.8602900000001</v>
      </c>
      <c r="G3677" s="47">
        <v>100.27915</v>
      </c>
      <c r="H3677" s="47">
        <v>3939.8602900000001</v>
      </c>
      <c r="I3677" s="47">
        <v>4.7116199999999999</v>
      </c>
    </row>
    <row r="3678" spans="6:9" x14ac:dyDescent="0.25">
      <c r="F3678" s="47">
        <v>3940.82456</v>
      </c>
      <c r="G3678" s="47">
        <v>100.40402</v>
      </c>
      <c r="H3678" s="47">
        <v>3940.82456</v>
      </c>
      <c r="I3678" s="47">
        <v>4.6343800000000002</v>
      </c>
    </row>
    <row r="3679" spans="6:9" x14ac:dyDescent="0.25">
      <c r="F3679" s="47">
        <v>3941.7888400000002</v>
      </c>
      <c r="G3679" s="47">
        <v>100.67965</v>
      </c>
      <c r="H3679" s="47">
        <v>3941.7888400000002</v>
      </c>
      <c r="I3679" s="47">
        <v>4.5571400000000004</v>
      </c>
    </row>
    <row r="3680" spans="6:9" x14ac:dyDescent="0.25">
      <c r="F3680" s="47">
        <v>3942.7531199999999</v>
      </c>
      <c r="G3680" s="47">
        <v>101.23793000000001</v>
      </c>
      <c r="H3680" s="47">
        <v>3942.7531199999999</v>
      </c>
      <c r="I3680" s="47">
        <v>4.4798999999999998</v>
      </c>
    </row>
    <row r="3681" spans="6:9" x14ac:dyDescent="0.25">
      <c r="F3681" s="47">
        <v>3943.7173899999998</v>
      </c>
      <c r="G3681" s="47">
        <v>102.01504</v>
      </c>
      <c r="H3681" s="47">
        <v>3943.7173899999998</v>
      </c>
      <c r="I3681" s="47">
        <v>4.40266</v>
      </c>
    </row>
    <row r="3682" spans="6:9" x14ac:dyDescent="0.25">
      <c r="F3682" s="47">
        <v>3944.6816699999999</v>
      </c>
      <c r="G3682" s="47">
        <v>102.75978000000001</v>
      </c>
      <c r="H3682" s="47">
        <v>3944.6816699999999</v>
      </c>
      <c r="I3682" s="47">
        <v>4.3254200000000003</v>
      </c>
    </row>
    <row r="3683" spans="6:9" x14ac:dyDescent="0.25">
      <c r="F3683" s="47">
        <v>3945.6459500000001</v>
      </c>
      <c r="G3683" s="47">
        <v>103.14315999999999</v>
      </c>
      <c r="H3683" s="47">
        <v>3945.6459500000001</v>
      </c>
      <c r="I3683" s="47">
        <v>4.2481799999999996</v>
      </c>
    </row>
    <row r="3684" spans="6:9" x14ac:dyDescent="0.25">
      <c r="F3684" s="47">
        <v>3946.61022</v>
      </c>
      <c r="G3684" s="47">
        <v>102.87916</v>
      </c>
      <c r="H3684" s="47">
        <v>3946.61022</v>
      </c>
      <c r="I3684" s="47">
        <v>4.1709399999999999</v>
      </c>
    </row>
    <row r="3685" spans="6:9" x14ac:dyDescent="0.25">
      <c r="F3685" s="47">
        <v>3947.5745000000002</v>
      </c>
      <c r="G3685" s="47">
        <v>101.81314999999999</v>
      </c>
      <c r="H3685" s="47">
        <v>3947.5745000000002</v>
      </c>
      <c r="I3685" s="47">
        <v>4.0937000000000001</v>
      </c>
    </row>
    <row r="3686" spans="6:9" x14ac:dyDescent="0.25">
      <c r="F3686" s="47">
        <v>3948.5387799999999</v>
      </c>
      <c r="G3686" s="47">
        <v>100.02481</v>
      </c>
      <c r="H3686" s="47">
        <v>3948.5387799999999</v>
      </c>
      <c r="I3686" s="47">
        <v>4.0164600000000004</v>
      </c>
    </row>
    <row r="3687" spans="6:9" x14ac:dyDescent="0.25">
      <c r="F3687" s="47">
        <v>3949.5030499999998</v>
      </c>
      <c r="G3687" s="47">
        <v>97.919499999999999</v>
      </c>
      <c r="H3687" s="47">
        <v>3949.5030499999998</v>
      </c>
      <c r="I3687" s="47">
        <v>3.9392200000000002</v>
      </c>
    </row>
    <row r="3688" spans="6:9" x14ac:dyDescent="0.25">
      <c r="F3688" s="47">
        <v>3950.4673299999999</v>
      </c>
      <c r="G3688" s="47">
        <v>96.161410000000004</v>
      </c>
      <c r="H3688" s="47">
        <v>3950.4673299999999</v>
      </c>
      <c r="I3688" s="47">
        <v>3.86198</v>
      </c>
    </row>
    <row r="3689" spans="6:9" x14ac:dyDescent="0.25">
      <c r="F3689" s="47">
        <v>3951.4316100000001</v>
      </c>
      <c r="G3689" s="47">
        <v>95.391499999999994</v>
      </c>
      <c r="H3689" s="47">
        <v>3951.4316100000001</v>
      </c>
      <c r="I3689" s="47">
        <v>3.7847400000000002</v>
      </c>
    </row>
    <row r="3690" spans="6:9" x14ac:dyDescent="0.25">
      <c r="F3690" s="47">
        <v>3952.39588</v>
      </c>
      <c r="G3690" s="47">
        <v>95.899320000000003</v>
      </c>
      <c r="H3690" s="47">
        <v>3952.39588</v>
      </c>
      <c r="I3690" s="47">
        <v>3.7075</v>
      </c>
    </row>
    <row r="3691" spans="6:9" x14ac:dyDescent="0.25">
      <c r="F3691" s="47">
        <v>3953.3601600000002</v>
      </c>
      <c r="G3691" s="47">
        <v>97.490489999999994</v>
      </c>
      <c r="H3691" s="47">
        <v>3953.3601600000002</v>
      </c>
      <c r="I3691" s="47">
        <v>3.6302699999999999</v>
      </c>
    </row>
    <row r="3692" spans="6:9" x14ac:dyDescent="0.25">
      <c r="F3692" s="47">
        <v>3954.3244399999999</v>
      </c>
      <c r="G3692" s="47">
        <v>99.620410000000007</v>
      </c>
      <c r="H3692" s="47">
        <v>3954.3244399999999</v>
      </c>
      <c r="I3692" s="47">
        <v>3.5530300000000001</v>
      </c>
    </row>
    <row r="3693" spans="6:9" x14ac:dyDescent="0.25">
      <c r="F3693" s="47">
        <v>3955.28872</v>
      </c>
      <c r="G3693" s="47">
        <v>101.67912</v>
      </c>
      <c r="H3693" s="47">
        <v>3955.28872</v>
      </c>
      <c r="I3693" s="47">
        <v>3.4757899999999999</v>
      </c>
    </row>
    <row r="3694" spans="6:9" x14ac:dyDescent="0.25">
      <c r="F3694" s="47">
        <v>3956.25299</v>
      </c>
      <c r="G3694" s="47">
        <v>103.23981999999999</v>
      </c>
      <c r="H3694" s="47">
        <v>3956.25299</v>
      </c>
      <c r="I3694" s="47">
        <v>3.3985500000000002</v>
      </c>
    </row>
    <row r="3695" spans="6:9" x14ac:dyDescent="0.25">
      <c r="F3695" s="47">
        <v>3957.2172700000001</v>
      </c>
      <c r="G3695" s="47">
        <v>104.14400999999999</v>
      </c>
      <c r="H3695" s="47">
        <v>3957.2172700000001</v>
      </c>
      <c r="I3695" s="47">
        <v>3.32131</v>
      </c>
    </row>
    <row r="3696" spans="6:9" x14ac:dyDescent="0.25">
      <c r="F3696" s="47">
        <v>3958.1815499999998</v>
      </c>
      <c r="G3696" s="47">
        <v>104.44129</v>
      </c>
      <c r="H3696" s="47">
        <v>3958.1815499999998</v>
      </c>
      <c r="I3696" s="47">
        <v>3.2440699999999998</v>
      </c>
    </row>
    <row r="3697" spans="6:9" x14ac:dyDescent="0.25">
      <c r="F3697" s="47">
        <v>3959.1458200000002</v>
      </c>
      <c r="G3697" s="47">
        <v>104.27051</v>
      </c>
      <c r="H3697" s="47">
        <v>3959.1458200000002</v>
      </c>
      <c r="I3697" s="47">
        <v>3.16683</v>
      </c>
    </row>
    <row r="3698" spans="6:9" x14ac:dyDescent="0.25">
      <c r="F3698" s="47">
        <v>3960.1100999999999</v>
      </c>
      <c r="G3698" s="47">
        <v>103.74283</v>
      </c>
      <c r="H3698" s="47">
        <v>3960.1100999999999</v>
      </c>
      <c r="I3698" s="47">
        <v>3.0895899999999998</v>
      </c>
    </row>
    <row r="3699" spans="6:9" x14ac:dyDescent="0.25">
      <c r="F3699" s="47">
        <v>3961.07438</v>
      </c>
      <c r="G3699" s="47">
        <v>102.87855999999999</v>
      </c>
      <c r="H3699" s="47">
        <v>3961.07438</v>
      </c>
      <c r="I3699" s="47">
        <v>3.0123500000000001</v>
      </c>
    </row>
    <row r="3700" spans="6:9" x14ac:dyDescent="0.25">
      <c r="F3700" s="47">
        <v>3962.03865</v>
      </c>
      <c r="G3700" s="47">
        <v>101.6682</v>
      </c>
      <c r="H3700" s="47">
        <v>3962.03865</v>
      </c>
      <c r="I3700" s="47">
        <v>2.9351099999999999</v>
      </c>
    </row>
    <row r="3701" spans="6:9" x14ac:dyDescent="0.25">
      <c r="F3701" s="47">
        <v>3963.0029300000001</v>
      </c>
      <c r="G3701" s="47">
        <v>100.21795</v>
      </c>
      <c r="H3701" s="47">
        <v>3963.0029300000001</v>
      </c>
      <c r="I3701" s="47">
        <v>2.8578700000000001</v>
      </c>
    </row>
    <row r="3702" spans="6:9" x14ac:dyDescent="0.25">
      <c r="F3702" s="47">
        <v>3963.9672099999998</v>
      </c>
      <c r="G3702" s="47">
        <v>98.81465</v>
      </c>
      <c r="H3702" s="47">
        <v>3963.9672099999998</v>
      </c>
      <c r="I3702" s="47">
        <v>2.7806299999999999</v>
      </c>
    </row>
    <row r="3703" spans="6:9" x14ac:dyDescent="0.25">
      <c r="F3703" s="47">
        <v>3964.9314800000002</v>
      </c>
      <c r="G3703" s="47">
        <v>97.83399</v>
      </c>
      <c r="H3703" s="47">
        <v>3964.9314800000002</v>
      </c>
      <c r="I3703" s="47">
        <v>2.7033900000000002</v>
      </c>
    </row>
    <row r="3704" spans="6:9" x14ac:dyDescent="0.25">
      <c r="F3704" s="47">
        <v>3965.8957599999999</v>
      </c>
      <c r="G3704" s="47">
        <v>97.596400000000003</v>
      </c>
      <c r="H3704" s="47">
        <v>3965.8957599999999</v>
      </c>
      <c r="I3704" s="47">
        <v>2.62615</v>
      </c>
    </row>
    <row r="3705" spans="6:9" x14ac:dyDescent="0.25">
      <c r="F3705" s="47">
        <v>3966.86004</v>
      </c>
      <c r="G3705" s="47">
        <v>98.293589999999995</v>
      </c>
      <c r="H3705" s="47">
        <v>3966.86004</v>
      </c>
      <c r="I3705" s="47">
        <v>2.5489099999999998</v>
      </c>
    </row>
    <row r="3706" spans="6:9" x14ac:dyDescent="0.25">
      <c r="F3706" s="47">
        <v>3967.82431</v>
      </c>
      <c r="G3706" s="47">
        <v>99.924130000000005</v>
      </c>
      <c r="H3706" s="47">
        <v>3967.82431</v>
      </c>
      <c r="I3706" s="47">
        <v>2.47167</v>
      </c>
    </row>
    <row r="3707" spans="6:9" x14ac:dyDescent="0.25">
      <c r="F3707" s="47">
        <v>3968.7885900000001</v>
      </c>
      <c r="G3707" s="47">
        <v>102.15731</v>
      </c>
      <c r="H3707" s="47">
        <v>3968.7885900000001</v>
      </c>
      <c r="I3707" s="47">
        <v>2.3944299999999998</v>
      </c>
    </row>
    <row r="3708" spans="6:9" x14ac:dyDescent="0.25">
      <c r="F3708" s="47">
        <v>3969.7528699999998</v>
      </c>
      <c r="G3708" s="47">
        <v>104.35930999999999</v>
      </c>
      <c r="H3708" s="47">
        <v>3969.7528699999998</v>
      </c>
      <c r="I3708" s="47">
        <v>2.3171900000000001</v>
      </c>
    </row>
    <row r="3709" spans="6:9" x14ac:dyDescent="0.25">
      <c r="F3709" s="47">
        <v>3970.7171499999999</v>
      </c>
      <c r="G3709" s="47">
        <v>105.96599999999999</v>
      </c>
      <c r="H3709" s="47">
        <v>3970.7171499999999</v>
      </c>
      <c r="I3709" s="47">
        <v>2.2399499999999999</v>
      </c>
    </row>
    <row r="3710" spans="6:9" x14ac:dyDescent="0.25">
      <c r="F3710" s="47">
        <v>3971.6814199999999</v>
      </c>
      <c r="G3710" s="47">
        <v>106.88948000000001</v>
      </c>
      <c r="H3710" s="47">
        <v>3971.6814199999999</v>
      </c>
      <c r="I3710" s="47">
        <v>2.1627100000000001</v>
      </c>
    </row>
    <row r="3711" spans="6:9" x14ac:dyDescent="0.25">
      <c r="F3711" s="47">
        <v>3972.6457</v>
      </c>
      <c r="G3711" s="47">
        <v>107.51241</v>
      </c>
      <c r="H3711" s="47">
        <v>3972.6457</v>
      </c>
      <c r="I3711" s="47">
        <v>2.0854699999999999</v>
      </c>
    </row>
    <row r="3712" spans="6:9" x14ac:dyDescent="0.25">
      <c r="F3712" s="47">
        <v>3973.60997</v>
      </c>
      <c r="G3712" s="47">
        <v>108.27931</v>
      </c>
      <c r="H3712" s="47">
        <v>3973.60997</v>
      </c>
      <c r="I3712" s="47">
        <v>2.0082300000000002</v>
      </c>
    </row>
    <row r="3713" spans="6:9" x14ac:dyDescent="0.25">
      <c r="F3713" s="47">
        <v>3974.5742500000001</v>
      </c>
      <c r="G3713" s="47">
        <v>109.31789999999999</v>
      </c>
      <c r="H3713" s="47">
        <v>3974.5742500000001</v>
      </c>
      <c r="I3713" s="47">
        <v>1.93099</v>
      </c>
    </row>
    <row r="3714" spans="6:9" x14ac:dyDescent="0.25">
      <c r="F3714" s="47">
        <v>3975.5385299999998</v>
      </c>
      <c r="G3714" s="47">
        <v>110.38333</v>
      </c>
      <c r="H3714" s="47">
        <v>3975.5385299999998</v>
      </c>
      <c r="I3714" s="47">
        <v>1.85375</v>
      </c>
    </row>
    <row r="3715" spans="6:9" x14ac:dyDescent="0.25">
      <c r="F3715" s="47">
        <v>3976.50281</v>
      </c>
      <c r="G3715" s="47">
        <v>111.05741</v>
      </c>
      <c r="H3715" s="47">
        <v>3976.50281</v>
      </c>
      <c r="I3715" s="47">
        <v>1.77651</v>
      </c>
    </row>
    <row r="3716" spans="6:9" x14ac:dyDescent="0.25">
      <c r="F3716" s="47">
        <v>3977.4670799999999</v>
      </c>
      <c r="G3716" s="47">
        <v>110.98529000000001</v>
      </c>
      <c r="H3716" s="47">
        <v>3977.4670799999999</v>
      </c>
      <c r="I3716" s="47">
        <v>1.6992700000000001</v>
      </c>
    </row>
    <row r="3717" spans="6:9" x14ac:dyDescent="0.25">
      <c r="F3717" s="47">
        <v>3978.43136</v>
      </c>
      <c r="G3717" s="47">
        <v>110.0149</v>
      </c>
      <c r="H3717" s="47">
        <v>3978.43136</v>
      </c>
      <c r="I3717" s="47">
        <v>1.6220300000000001</v>
      </c>
    </row>
    <row r="3718" spans="6:9" x14ac:dyDescent="0.25">
      <c r="F3718" s="47">
        <v>3979.3956400000002</v>
      </c>
      <c r="G3718" s="47">
        <v>108.22391</v>
      </c>
      <c r="H3718" s="47">
        <v>3979.3956400000002</v>
      </c>
      <c r="I3718" s="47">
        <v>1.5447900000000001</v>
      </c>
    </row>
    <row r="3719" spans="6:9" x14ac:dyDescent="0.25">
      <c r="F3719" s="47">
        <v>3980.3599100000001</v>
      </c>
      <c r="G3719" s="47">
        <v>105.87188999999999</v>
      </c>
      <c r="H3719" s="47">
        <v>3980.3599100000001</v>
      </c>
      <c r="I3719" s="47">
        <v>1.4675499999999999</v>
      </c>
    </row>
    <row r="3720" spans="6:9" x14ac:dyDescent="0.25">
      <c r="F3720" s="47">
        <v>3981.3241899999998</v>
      </c>
      <c r="G3720" s="47">
        <v>103.29929</v>
      </c>
      <c r="H3720" s="47">
        <v>3981.3241899999998</v>
      </c>
      <c r="I3720" s="47">
        <v>1.3903099999999999</v>
      </c>
    </row>
    <row r="3721" spans="6:9" x14ac:dyDescent="0.25">
      <c r="F3721" s="47">
        <v>3982.28847</v>
      </c>
      <c r="G3721" s="47">
        <v>100.80434</v>
      </c>
      <c r="H3721" s="47">
        <v>3982.28847</v>
      </c>
      <c r="I3721" s="47">
        <v>1.31307</v>
      </c>
    </row>
    <row r="3722" spans="6:9" x14ac:dyDescent="0.25">
      <c r="F3722" s="47">
        <v>3983.2527399999999</v>
      </c>
      <c r="G3722" s="47">
        <v>98.563230000000004</v>
      </c>
      <c r="H3722" s="47">
        <v>3983.2527399999999</v>
      </c>
      <c r="I3722" s="47">
        <v>1.23584</v>
      </c>
    </row>
    <row r="3723" spans="6:9" x14ac:dyDescent="0.25">
      <c r="F3723" s="47">
        <v>3984.21702</v>
      </c>
      <c r="G3723" s="47">
        <v>96.656350000000003</v>
      </c>
      <c r="H3723" s="47">
        <v>3984.21702</v>
      </c>
      <c r="I3723" s="47">
        <v>1.1586000000000001</v>
      </c>
    </row>
    <row r="3724" spans="6:9" x14ac:dyDescent="0.25">
      <c r="F3724" s="47">
        <v>3985.1813000000002</v>
      </c>
      <c r="G3724" s="47">
        <v>95.195430000000002</v>
      </c>
      <c r="H3724" s="47">
        <v>3985.1813000000002</v>
      </c>
      <c r="I3724" s="47">
        <v>1.0813600000000001</v>
      </c>
    </row>
    <row r="3725" spans="6:9" x14ac:dyDescent="0.25">
      <c r="F3725" s="47">
        <v>3986.1455700000001</v>
      </c>
      <c r="G3725" s="47">
        <v>94.395740000000004</v>
      </c>
      <c r="H3725" s="47">
        <v>3986.1455700000001</v>
      </c>
      <c r="I3725" s="47">
        <v>1.0041199999999999</v>
      </c>
    </row>
    <row r="3726" spans="6:9" x14ac:dyDescent="0.25">
      <c r="F3726" s="47">
        <v>3987.1098499999998</v>
      </c>
      <c r="G3726" s="47">
        <v>94.492090000000005</v>
      </c>
      <c r="H3726" s="47">
        <v>3987.1098499999998</v>
      </c>
      <c r="I3726" s="47">
        <v>0.92688000000000004</v>
      </c>
    </row>
    <row r="3727" spans="6:9" x14ac:dyDescent="0.25">
      <c r="F3727" s="47">
        <v>3988.07413</v>
      </c>
      <c r="G3727" s="47">
        <v>95.64949</v>
      </c>
      <c r="H3727" s="47">
        <v>3988.07413</v>
      </c>
      <c r="I3727" s="47">
        <v>0.84963999999999995</v>
      </c>
    </row>
    <row r="3728" spans="6:9" x14ac:dyDescent="0.25">
      <c r="F3728" s="47">
        <v>3989.0383999999999</v>
      </c>
      <c r="G3728" s="47">
        <v>97.894009999999994</v>
      </c>
      <c r="H3728" s="47">
        <v>3989.0383999999999</v>
      </c>
      <c r="I3728" s="47">
        <v>0.77239999999999998</v>
      </c>
    </row>
    <row r="3729" spans="6:9" x14ac:dyDescent="0.25">
      <c r="F3729" s="47">
        <v>3990.0026800000001</v>
      </c>
      <c r="G3729" s="47">
        <v>101.02279</v>
      </c>
      <c r="H3729" s="47">
        <v>3990.0026800000001</v>
      </c>
      <c r="I3729" s="47">
        <v>0.69516</v>
      </c>
    </row>
    <row r="3730" spans="6:9" x14ac:dyDescent="0.25">
      <c r="F3730" s="47">
        <v>3990.9669600000002</v>
      </c>
      <c r="G3730" s="47">
        <v>104.61915</v>
      </c>
      <c r="H3730" s="47">
        <v>3990.9669600000002</v>
      </c>
      <c r="I3730" s="47">
        <v>0.61792000000000002</v>
      </c>
    </row>
    <row r="3731" spans="6:9" x14ac:dyDescent="0.25">
      <c r="F3731" s="47">
        <v>3991.9312399999999</v>
      </c>
      <c r="G3731" s="47">
        <v>108.23097</v>
      </c>
      <c r="H3731" s="47">
        <v>3991.9312399999999</v>
      </c>
      <c r="I3731" s="47">
        <v>0.54068000000000005</v>
      </c>
    </row>
    <row r="3732" spans="6:9" x14ac:dyDescent="0.25">
      <c r="F3732" s="47">
        <v>3992.8955099999998</v>
      </c>
      <c r="G3732" s="47">
        <v>111.60306</v>
      </c>
      <c r="H3732" s="47">
        <v>3992.8955099999998</v>
      </c>
      <c r="I3732" s="47">
        <v>0.46344000000000002</v>
      </c>
    </row>
    <row r="3733" spans="6:9" x14ac:dyDescent="0.25">
      <c r="F3733" s="47">
        <v>3993.85979</v>
      </c>
      <c r="G3733" s="47">
        <v>114.72790999999999</v>
      </c>
      <c r="H3733" s="47">
        <v>3993.85979</v>
      </c>
      <c r="I3733" s="47">
        <v>0.38619999999999999</v>
      </c>
    </row>
    <row r="3734" spans="6:9" x14ac:dyDescent="0.25">
      <c r="F3734" s="47">
        <v>3994.8240700000001</v>
      </c>
      <c r="G3734" s="47">
        <v>117.61436999999999</v>
      </c>
      <c r="H3734" s="47">
        <v>3994.8240700000001</v>
      </c>
      <c r="I3734" s="47">
        <v>0.30896000000000001</v>
      </c>
    </row>
    <row r="3735" spans="6:9" x14ac:dyDescent="0.25">
      <c r="F3735" s="47">
        <v>3995.7883400000001</v>
      </c>
      <c r="G3735" s="47">
        <v>120.09743</v>
      </c>
      <c r="H3735" s="47">
        <v>3995.7883400000001</v>
      </c>
      <c r="I3735" s="47">
        <v>0.23172000000000001</v>
      </c>
    </row>
    <row r="3736" spans="6:9" x14ac:dyDescent="0.25">
      <c r="F3736" s="47">
        <v>3996.7526200000002</v>
      </c>
      <c r="G3736" s="47">
        <v>121.87836</v>
      </c>
      <c r="H3736" s="47">
        <v>3996.7526200000002</v>
      </c>
      <c r="I3736" s="47">
        <v>0.15448000000000001</v>
      </c>
    </row>
    <row r="3737" spans="6:9" x14ac:dyDescent="0.25">
      <c r="F3737" s="47">
        <v>3997.7168999999999</v>
      </c>
      <c r="G3737" s="47">
        <v>122.74409</v>
      </c>
      <c r="H3737" s="47">
        <v>3997.7168999999999</v>
      </c>
      <c r="I3737" s="47">
        <v>7.7240000000000003E-2</v>
      </c>
    </row>
    <row r="3738" spans="6:9" x14ac:dyDescent="0.25">
      <c r="F3738" s="47">
        <v>3998.6811699999998</v>
      </c>
      <c r="G3738" s="47">
        <v>122.79245</v>
      </c>
      <c r="H3738" s="47">
        <v>3998.6811699999998</v>
      </c>
      <c r="I3738" s="47">
        <v>0</v>
      </c>
    </row>
  </sheetData>
  <mergeCells count="6">
    <mergeCell ref="B3:D3"/>
    <mergeCell ref="Q3:R3"/>
    <mergeCell ref="F3:I3"/>
    <mergeCell ref="F4:G4"/>
    <mergeCell ref="H4:I4"/>
    <mergeCell ref="K3:N3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34DE-9131-4EFB-9AC0-197677BBACF0}">
  <dimension ref="C1:Q75"/>
  <sheetViews>
    <sheetView zoomScale="40" zoomScaleNormal="40" workbookViewId="0">
      <selection activeCell="W20" sqref="W20"/>
    </sheetView>
  </sheetViews>
  <sheetFormatPr defaultRowHeight="13.8" x14ac:dyDescent="0.25"/>
  <cols>
    <col min="3" max="3" width="8.88671875" style="47"/>
    <col min="4" max="4" width="18" style="47" customWidth="1"/>
    <col min="5" max="5" width="10.88671875" customWidth="1"/>
    <col min="6" max="6" width="12.44140625" style="14" customWidth="1"/>
    <col min="8" max="8" width="15.21875" style="14" customWidth="1"/>
    <col min="9" max="9" width="14.77734375" style="14" customWidth="1"/>
    <col min="10" max="11" width="8.88671875" style="14"/>
    <col min="12" max="12" width="18.109375" style="14" customWidth="1"/>
    <col min="13" max="13" width="14" style="14" customWidth="1"/>
    <col min="14" max="14" width="14.6640625" style="14" customWidth="1"/>
    <col min="15" max="15" width="13" style="14" customWidth="1"/>
    <col min="16" max="17" width="8.88671875" style="14"/>
  </cols>
  <sheetData>
    <row r="1" spans="3:17" x14ac:dyDescent="0.25">
      <c r="C1" s="14"/>
      <c r="D1" s="14"/>
    </row>
    <row r="2" spans="3:17" x14ac:dyDescent="0.25">
      <c r="C2" s="14"/>
      <c r="D2" s="14"/>
    </row>
    <row r="3" spans="3:17" x14ac:dyDescent="0.25">
      <c r="C3" s="14"/>
      <c r="D3" s="14"/>
    </row>
    <row r="4" spans="3:17" x14ac:dyDescent="0.25">
      <c r="C4" s="125" t="s">
        <v>387</v>
      </c>
      <c r="D4" s="125"/>
      <c r="E4" s="125"/>
      <c r="F4" s="125"/>
      <c r="H4" s="125" t="s">
        <v>300</v>
      </c>
      <c r="I4" s="125"/>
      <c r="L4" s="125" t="s">
        <v>263</v>
      </c>
      <c r="M4" s="125"/>
      <c r="N4" s="125"/>
      <c r="O4" s="125"/>
    </row>
    <row r="5" spans="3:17" x14ac:dyDescent="0.25">
      <c r="C5" s="14"/>
      <c r="D5" s="14"/>
    </row>
    <row r="6" spans="3:17" x14ac:dyDescent="0.25">
      <c r="C6" s="52" t="s">
        <v>26</v>
      </c>
      <c r="D6" s="52" t="s">
        <v>27</v>
      </c>
      <c r="H6" s="47" t="s">
        <v>68</v>
      </c>
      <c r="I6" s="47">
        <v>-16.8</v>
      </c>
      <c r="L6" s="23" t="s">
        <v>125</v>
      </c>
      <c r="M6" s="47" t="s">
        <v>68</v>
      </c>
      <c r="N6" s="47" t="s">
        <v>69</v>
      </c>
      <c r="O6" s="47" t="s">
        <v>70</v>
      </c>
      <c r="P6" s="23" t="s">
        <v>280</v>
      </c>
      <c r="Q6" s="23" t="s">
        <v>257</v>
      </c>
    </row>
    <row r="7" spans="3:17" x14ac:dyDescent="0.25">
      <c r="C7" s="47">
        <v>0.4</v>
      </c>
      <c r="D7" s="47">
        <v>0</v>
      </c>
      <c r="E7" s="47" t="s">
        <v>68</v>
      </c>
      <c r="F7" s="47">
        <v>13.544980000000001</v>
      </c>
      <c r="H7" s="47" t="s">
        <v>69</v>
      </c>
      <c r="I7" s="47">
        <v>-17.100000000000001</v>
      </c>
      <c r="L7" s="47" t="s">
        <v>100</v>
      </c>
      <c r="M7" s="47">
        <v>11.69</v>
      </c>
      <c r="N7" s="47">
        <v>13.54</v>
      </c>
      <c r="O7" s="47">
        <v>13.54</v>
      </c>
      <c r="P7" s="47">
        <f>AVERAGE(M7:O7)</f>
        <v>12.923333333333332</v>
      </c>
      <c r="Q7" s="47">
        <f>STDEV(M7:O7)</f>
        <v>1.0680979980008074</v>
      </c>
    </row>
    <row r="8" spans="3:17" ht="14.4" x14ac:dyDescent="0.3">
      <c r="C8" s="47">
        <v>0.46322999999999998</v>
      </c>
      <c r="D8" s="47">
        <v>0</v>
      </c>
      <c r="E8" s="47" t="s">
        <v>69</v>
      </c>
      <c r="F8" s="47">
        <v>11.696070000000001</v>
      </c>
      <c r="H8" s="47" t="s">
        <v>70</v>
      </c>
      <c r="I8" s="47">
        <v>-14.6</v>
      </c>
      <c r="L8" s="47" t="s">
        <v>101</v>
      </c>
      <c r="M8" s="47">
        <v>15.68</v>
      </c>
      <c r="N8" s="47">
        <v>13.54</v>
      </c>
      <c r="O8" s="47">
        <v>11.69</v>
      </c>
      <c r="P8" s="47">
        <f t="shared" ref="P8:P34" si="0">AVERAGE(M8:O8)</f>
        <v>13.636666666666665</v>
      </c>
      <c r="Q8" s="47">
        <f t="shared" ref="Q8:Q34" si="1">STDEV(M8:O8)</f>
        <v>1.9967557019658988</v>
      </c>
    </row>
    <row r="9" spans="3:17" x14ac:dyDescent="0.25">
      <c r="C9" s="47">
        <v>0.53646000000000005</v>
      </c>
      <c r="D9" s="47">
        <v>0</v>
      </c>
      <c r="E9" s="47" t="s">
        <v>70</v>
      </c>
      <c r="F9" s="47">
        <v>13.544980000000001</v>
      </c>
      <c r="H9" s="23" t="s">
        <v>271</v>
      </c>
      <c r="I9" s="47">
        <f>AVERAGE(I6:I8)</f>
        <v>-16.166666666666668</v>
      </c>
      <c r="L9" s="47" t="s">
        <v>102</v>
      </c>
      <c r="M9" s="47">
        <v>13.54</v>
      </c>
      <c r="N9" s="47">
        <v>13.54</v>
      </c>
      <c r="O9" s="47">
        <v>11.69</v>
      </c>
      <c r="P9" s="47">
        <f t="shared" si="0"/>
        <v>12.923333333333332</v>
      </c>
      <c r="Q9" s="47">
        <f t="shared" si="1"/>
        <v>1.0680979980008074</v>
      </c>
    </row>
    <row r="10" spans="3:17" x14ac:dyDescent="0.25">
      <c r="C10" s="47">
        <v>0.62126000000000003</v>
      </c>
      <c r="D10" s="47">
        <v>0</v>
      </c>
      <c r="E10" s="23" t="s">
        <v>271</v>
      </c>
      <c r="F10" s="47">
        <f>AVERAGE(F7:F9)</f>
        <v>12.928676666666668</v>
      </c>
      <c r="H10" s="23" t="s">
        <v>257</v>
      </c>
      <c r="I10" s="47">
        <f>STDEV(I6:I8)</f>
        <v>1.3650396819628856</v>
      </c>
      <c r="L10" s="47" t="s">
        <v>103</v>
      </c>
      <c r="M10" s="47">
        <v>11.69</v>
      </c>
      <c r="N10" s="47">
        <v>11.69</v>
      </c>
      <c r="O10" s="47">
        <v>15.68</v>
      </c>
      <c r="P10" s="47">
        <f>AVERAGE(M10:O10)</f>
        <v>13.020000000000001</v>
      </c>
      <c r="Q10" s="47">
        <f t="shared" si="1"/>
        <v>2.3036275740665957</v>
      </c>
    </row>
    <row r="11" spans="3:17" x14ac:dyDescent="0.25">
      <c r="C11" s="47">
        <v>0.71947000000000005</v>
      </c>
      <c r="D11" s="47">
        <v>0</v>
      </c>
      <c r="E11" s="23" t="s">
        <v>257</v>
      </c>
      <c r="F11" s="47">
        <f>STDEV(F7:F9)</f>
        <v>1.067468686207391</v>
      </c>
      <c r="P11" s="47"/>
      <c r="Q11" s="47"/>
    </row>
    <row r="12" spans="3:17" x14ac:dyDescent="0.25">
      <c r="C12" s="47">
        <v>0.83320000000000005</v>
      </c>
      <c r="D12" s="47">
        <v>0</v>
      </c>
      <c r="L12" s="23" t="s">
        <v>55</v>
      </c>
      <c r="M12" s="47" t="s">
        <v>68</v>
      </c>
      <c r="N12" s="47" t="s">
        <v>69</v>
      </c>
      <c r="O12" s="47" t="s">
        <v>70</v>
      </c>
      <c r="P12" s="23" t="s">
        <v>280</v>
      </c>
      <c r="Q12" s="23" t="s">
        <v>257</v>
      </c>
    </row>
    <row r="13" spans="3:17" x14ac:dyDescent="0.25">
      <c r="C13" s="47">
        <v>0.96492</v>
      </c>
      <c r="D13" s="47">
        <v>0</v>
      </c>
      <c r="L13" s="47" t="s">
        <v>100</v>
      </c>
      <c r="M13" s="47">
        <v>13.54</v>
      </c>
      <c r="N13" s="47">
        <v>15.68</v>
      </c>
      <c r="O13" s="47">
        <v>11.69</v>
      </c>
      <c r="P13" s="47">
        <f t="shared" si="0"/>
        <v>13.636666666666665</v>
      </c>
      <c r="Q13" s="47">
        <f t="shared" si="1"/>
        <v>1.9967557019658988</v>
      </c>
    </row>
    <row r="14" spans="3:17" ht="14.4" x14ac:dyDescent="0.3">
      <c r="C14" s="47">
        <v>1.1174500000000001</v>
      </c>
      <c r="D14" s="47">
        <v>0</v>
      </c>
      <c r="L14" s="47" t="s">
        <v>101</v>
      </c>
      <c r="M14" s="47">
        <v>15.68</v>
      </c>
      <c r="N14" s="47">
        <v>13.54</v>
      </c>
      <c r="O14" s="47">
        <v>13.54</v>
      </c>
      <c r="P14" s="47">
        <f t="shared" si="0"/>
        <v>14.253333333333332</v>
      </c>
      <c r="Q14" s="47">
        <f t="shared" si="1"/>
        <v>1.2355295760657994</v>
      </c>
    </row>
    <row r="15" spans="3:17" x14ac:dyDescent="0.25">
      <c r="C15" s="47">
        <v>1.29409</v>
      </c>
      <c r="D15" s="47">
        <v>0</v>
      </c>
      <c r="L15" s="47" t="s">
        <v>102</v>
      </c>
      <c r="M15" s="47">
        <v>13.54</v>
      </c>
      <c r="N15" s="47">
        <v>13.54</v>
      </c>
      <c r="O15" s="47">
        <v>11.69</v>
      </c>
      <c r="P15" s="47">
        <f t="shared" si="0"/>
        <v>12.923333333333332</v>
      </c>
      <c r="Q15" s="47">
        <f t="shared" si="1"/>
        <v>1.0680979980008074</v>
      </c>
    </row>
    <row r="16" spans="3:17" x14ac:dyDescent="0.25">
      <c r="C16" s="47">
        <v>1.4986600000000001</v>
      </c>
      <c r="D16" s="47">
        <v>0</v>
      </c>
      <c r="L16" s="47" t="s">
        <v>103</v>
      </c>
      <c r="M16" s="47">
        <v>13.54</v>
      </c>
      <c r="N16" s="47">
        <v>11.69</v>
      </c>
      <c r="O16" s="47">
        <v>13.54</v>
      </c>
      <c r="P16" s="47">
        <f t="shared" si="0"/>
        <v>12.923333333333332</v>
      </c>
      <c r="Q16" s="47">
        <f t="shared" si="1"/>
        <v>1.0680979980008074</v>
      </c>
    </row>
    <row r="17" spans="3:17" x14ac:dyDescent="0.25">
      <c r="C17" s="47">
        <v>1.7355700000000001</v>
      </c>
      <c r="D17" s="47">
        <v>0</v>
      </c>
      <c r="P17" s="47"/>
      <c r="Q17" s="47"/>
    </row>
    <row r="18" spans="3:17" x14ac:dyDescent="0.25">
      <c r="C18" s="47">
        <v>2.0099300000000002</v>
      </c>
      <c r="D18" s="47">
        <v>0</v>
      </c>
      <c r="L18" s="23" t="s">
        <v>57</v>
      </c>
      <c r="M18" s="47" t="s">
        <v>68</v>
      </c>
      <c r="N18" s="47" t="s">
        <v>69</v>
      </c>
      <c r="O18" s="47" t="s">
        <v>70</v>
      </c>
      <c r="P18" s="23" t="s">
        <v>280</v>
      </c>
      <c r="Q18" s="23" t="s">
        <v>257</v>
      </c>
    </row>
    <row r="19" spans="3:17" x14ac:dyDescent="0.25">
      <c r="C19" s="47">
        <v>2.3276599999999998</v>
      </c>
      <c r="D19" s="47">
        <v>0</v>
      </c>
      <c r="L19" s="47" t="s">
        <v>100</v>
      </c>
      <c r="M19" s="47">
        <v>13.54</v>
      </c>
      <c r="N19" s="47">
        <v>13.54</v>
      </c>
      <c r="O19" s="47">
        <v>11.69</v>
      </c>
      <c r="P19" s="47">
        <f t="shared" si="0"/>
        <v>12.923333333333332</v>
      </c>
      <c r="Q19" s="47">
        <f t="shared" si="1"/>
        <v>1.0680979980008074</v>
      </c>
    </row>
    <row r="20" spans="3:17" ht="14.4" x14ac:dyDescent="0.3">
      <c r="C20" s="47">
        <v>2.6956099999999998</v>
      </c>
      <c r="D20" s="47">
        <v>0</v>
      </c>
      <c r="L20" s="47" t="s">
        <v>101</v>
      </c>
      <c r="M20" s="47">
        <v>13.54</v>
      </c>
      <c r="N20" s="47">
        <v>11.69</v>
      </c>
      <c r="O20" s="47">
        <v>11.69</v>
      </c>
      <c r="P20" s="47">
        <f t="shared" si="0"/>
        <v>12.306666666666665</v>
      </c>
      <c r="Q20" s="47">
        <f t="shared" si="1"/>
        <v>1.0680979980008074</v>
      </c>
    </row>
    <row r="21" spans="3:17" x14ac:dyDescent="0.25">
      <c r="C21" s="47">
        <v>3.1217299999999999</v>
      </c>
      <c r="D21" s="47">
        <v>0</v>
      </c>
      <c r="L21" s="47" t="s">
        <v>102</v>
      </c>
      <c r="M21" s="47">
        <v>13.54</v>
      </c>
      <c r="N21" s="47">
        <v>13.54</v>
      </c>
      <c r="O21" s="47">
        <v>11.69</v>
      </c>
      <c r="P21" s="47">
        <f t="shared" si="0"/>
        <v>12.923333333333332</v>
      </c>
      <c r="Q21" s="47">
        <f t="shared" si="1"/>
        <v>1.0680979980008074</v>
      </c>
    </row>
    <row r="22" spans="3:17" x14ac:dyDescent="0.25">
      <c r="C22" s="47">
        <v>3.6152099999999998</v>
      </c>
      <c r="D22" s="47">
        <v>0</v>
      </c>
      <c r="L22" s="47" t="s">
        <v>103</v>
      </c>
      <c r="M22" s="47">
        <v>13.54</v>
      </c>
      <c r="N22" s="47">
        <v>11.69</v>
      </c>
      <c r="O22" s="47">
        <v>13.54</v>
      </c>
      <c r="P22" s="47">
        <f t="shared" si="0"/>
        <v>12.923333333333332</v>
      </c>
      <c r="Q22" s="47">
        <f t="shared" si="1"/>
        <v>1.0680979980008074</v>
      </c>
    </row>
    <row r="23" spans="3:17" x14ac:dyDescent="0.25">
      <c r="C23" s="47">
        <v>4.1867000000000001</v>
      </c>
      <c r="D23" s="47">
        <v>0</v>
      </c>
      <c r="P23" s="47"/>
      <c r="Q23" s="47"/>
    </row>
    <row r="24" spans="3:17" x14ac:dyDescent="0.25">
      <c r="C24" s="47">
        <v>4.8485300000000002</v>
      </c>
      <c r="D24" s="47">
        <v>0</v>
      </c>
      <c r="L24" s="23" t="s">
        <v>59</v>
      </c>
      <c r="M24" s="47" t="s">
        <v>68</v>
      </c>
      <c r="N24" s="47" t="s">
        <v>69</v>
      </c>
      <c r="O24" s="47" t="s">
        <v>70</v>
      </c>
      <c r="P24" s="23" t="s">
        <v>280</v>
      </c>
      <c r="Q24" s="23" t="s">
        <v>257</v>
      </c>
    </row>
    <row r="25" spans="3:17" x14ac:dyDescent="0.25">
      <c r="C25" s="47">
        <v>5.6149899999999997</v>
      </c>
      <c r="D25" s="47">
        <v>0</v>
      </c>
      <c r="L25" s="47" t="s">
        <v>100</v>
      </c>
      <c r="M25" s="47">
        <v>11.69</v>
      </c>
      <c r="N25" s="47">
        <v>15.68</v>
      </c>
      <c r="O25" s="47">
        <v>11.56</v>
      </c>
      <c r="P25" s="47">
        <f t="shared" si="0"/>
        <v>12.976666666666667</v>
      </c>
      <c r="Q25" s="47">
        <f t="shared" si="1"/>
        <v>2.3420575000057866</v>
      </c>
    </row>
    <row r="26" spans="3:17" ht="14.4" x14ac:dyDescent="0.3">
      <c r="C26" s="47">
        <v>6.5026000000000002</v>
      </c>
      <c r="D26" s="47">
        <v>0</v>
      </c>
      <c r="L26" s="47" t="s">
        <v>101</v>
      </c>
      <c r="M26" s="47">
        <v>11.69</v>
      </c>
      <c r="N26" s="47">
        <v>11.69</v>
      </c>
      <c r="O26" s="47">
        <v>13.54</v>
      </c>
      <c r="P26" s="47">
        <f t="shared" si="0"/>
        <v>12.306666666666667</v>
      </c>
      <c r="Q26" s="47">
        <f t="shared" si="1"/>
        <v>1.0680979980008074</v>
      </c>
    </row>
    <row r="27" spans="3:17" x14ac:dyDescent="0.25">
      <c r="C27" s="47">
        <v>7.5305200000000001</v>
      </c>
      <c r="D27" s="47">
        <v>0</v>
      </c>
      <c r="L27" s="47" t="s">
        <v>102</v>
      </c>
      <c r="M27" s="47">
        <v>13.54</v>
      </c>
      <c r="N27" s="47">
        <v>11.69</v>
      </c>
      <c r="O27" s="47">
        <v>13.54</v>
      </c>
      <c r="P27" s="47">
        <f t="shared" si="0"/>
        <v>12.923333333333332</v>
      </c>
      <c r="Q27" s="47">
        <f t="shared" si="1"/>
        <v>1.0680979980008074</v>
      </c>
    </row>
    <row r="28" spans="3:17" x14ac:dyDescent="0.25">
      <c r="C28" s="47">
        <v>8.7209400000000006</v>
      </c>
      <c r="D28" s="47">
        <v>0.46221245314654302</v>
      </c>
      <c r="L28" s="47" t="s">
        <v>103</v>
      </c>
      <c r="M28" s="47">
        <v>13.54</v>
      </c>
      <c r="N28" s="47">
        <v>13.54</v>
      </c>
      <c r="O28" s="47">
        <v>15.68</v>
      </c>
      <c r="P28" s="47">
        <f t="shared" si="0"/>
        <v>14.253333333333332</v>
      </c>
      <c r="Q28" s="47">
        <f t="shared" si="1"/>
        <v>1.2355295760657994</v>
      </c>
    </row>
    <row r="29" spans="3:17" x14ac:dyDescent="0.25">
      <c r="C29" s="47">
        <v>10.099539999999999</v>
      </c>
      <c r="D29" s="47">
        <v>6.1327483453454601</v>
      </c>
      <c r="P29" s="47"/>
      <c r="Q29" s="47"/>
    </row>
    <row r="30" spans="3:17" x14ac:dyDescent="0.25">
      <c r="C30" s="47">
        <v>11.696070000000001</v>
      </c>
      <c r="D30" s="47">
        <v>17.484313232464501</v>
      </c>
      <c r="L30" s="23" t="s">
        <v>126</v>
      </c>
      <c r="M30" s="47" t="s">
        <v>68</v>
      </c>
      <c r="N30" s="47" t="s">
        <v>69</v>
      </c>
      <c r="O30" s="47" t="s">
        <v>70</v>
      </c>
      <c r="P30" s="23" t="s">
        <v>280</v>
      </c>
      <c r="Q30" s="23" t="s">
        <v>257</v>
      </c>
    </row>
    <row r="31" spans="3:17" x14ac:dyDescent="0.25">
      <c r="C31" s="47">
        <v>13.544980000000001</v>
      </c>
      <c r="D31" s="47">
        <v>24.13210454</v>
      </c>
      <c r="L31" s="47" t="s">
        <v>100</v>
      </c>
      <c r="M31" s="47">
        <v>13.54</v>
      </c>
      <c r="N31" s="47">
        <v>13.54</v>
      </c>
      <c r="O31" s="47">
        <v>11.69</v>
      </c>
      <c r="P31" s="47">
        <f t="shared" si="0"/>
        <v>12.923333333333332</v>
      </c>
      <c r="Q31" s="47">
        <f t="shared" si="1"/>
        <v>1.0680979980008074</v>
      </c>
    </row>
    <row r="32" spans="3:17" ht="14.4" x14ac:dyDescent="0.3">
      <c r="C32" s="47">
        <v>15.686159999999999</v>
      </c>
      <c r="D32" s="47">
        <v>21.305554214856301</v>
      </c>
      <c r="L32" s="47" t="s">
        <v>101</v>
      </c>
      <c r="M32" s="47">
        <v>13.54</v>
      </c>
      <c r="N32" s="47">
        <v>13.54</v>
      </c>
      <c r="O32" s="47">
        <v>11.56</v>
      </c>
      <c r="P32" s="47">
        <f t="shared" si="0"/>
        <v>12.88</v>
      </c>
      <c r="Q32" s="47">
        <f t="shared" si="1"/>
        <v>1.1431535329954583</v>
      </c>
    </row>
    <row r="33" spans="3:17" x14ac:dyDescent="0.25">
      <c r="C33" s="47">
        <v>18.16581</v>
      </c>
      <c r="D33" s="47">
        <v>14.6721015312121</v>
      </c>
      <c r="L33" s="47" t="s">
        <v>102</v>
      </c>
      <c r="M33" s="47">
        <v>13.54</v>
      </c>
      <c r="N33" s="47">
        <v>11.69</v>
      </c>
      <c r="O33" s="47">
        <v>11.69</v>
      </c>
      <c r="P33" s="47">
        <f t="shared" si="0"/>
        <v>12.306666666666665</v>
      </c>
      <c r="Q33" s="47">
        <f t="shared" si="1"/>
        <v>1.0680979980008074</v>
      </c>
    </row>
    <row r="34" spans="3:17" x14ac:dyDescent="0.25">
      <c r="C34" s="47">
        <v>21.03745</v>
      </c>
      <c r="D34" s="47">
        <v>8.021673318057001</v>
      </c>
      <c r="L34" s="47" t="s">
        <v>103</v>
      </c>
      <c r="M34" s="47">
        <v>15.68</v>
      </c>
      <c r="N34" s="47">
        <v>13.54</v>
      </c>
      <c r="O34" s="47">
        <v>13.54</v>
      </c>
      <c r="P34" s="47">
        <f t="shared" si="0"/>
        <v>14.253333333333332</v>
      </c>
      <c r="Q34" s="47">
        <f t="shared" si="1"/>
        <v>1.2355295760657994</v>
      </c>
    </row>
    <row r="35" spans="3:17" x14ac:dyDescent="0.25">
      <c r="C35" s="47">
        <v>24.363029999999998</v>
      </c>
      <c r="D35" s="47">
        <v>4.3428323122099997</v>
      </c>
    </row>
    <row r="36" spans="3:17" x14ac:dyDescent="0.25">
      <c r="C36" s="47">
        <v>28.214320000000001</v>
      </c>
      <c r="D36" s="47">
        <v>2.0452485786344998</v>
      </c>
    </row>
    <row r="37" spans="3:17" x14ac:dyDescent="0.25">
      <c r="C37" s="47">
        <v>32.674419999999998</v>
      </c>
      <c r="D37" s="47">
        <v>0.94527484315354005</v>
      </c>
    </row>
    <row r="38" spans="3:17" x14ac:dyDescent="0.25">
      <c r="C38" s="47">
        <v>37.839559999999999</v>
      </c>
      <c r="D38" s="47">
        <v>0.33246786312054</v>
      </c>
    </row>
    <row r="39" spans="3:17" x14ac:dyDescent="0.25">
      <c r="C39" s="47">
        <v>43.821210000000001</v>
      </c>
      <c r="D39" s="47">
        <v>0.1234687678</v>
      </c>
    </row>
    <row r="40" spans="3:17" x14ac:dyDescent="0.25">
      <c r="C40" s="47">
        <v>50.748429999999999</v>
      </c>
      <c r="D40" s="47">
        <v>0</v>
      </c>
    </row>
    <row r="41" spans="3:17" x14ac:dyDescent="0.25">
      <c r="C41" s="47">
        <v>58.770699999999998</v>
      </c>
      <c r="D41" s="47">
        <v>0</v>
      </c>
    </row>
    <row r="42" spans="3:17" x14ac:dyDescent="0.25">
      <c r="C42" s="47">
        <v>68.061130000000006</v>
      </c>
      <c r="D42" s="47">
        <v>0</v>
      </c>
    </row>
    <row r="43" spans="3:17" x14ac:dyDescent="0.25">
      <c r="C43" s="47">
        <v>78.820179999999993</v>
      </c>
      <c r="D43" s="47">
        <v>0</v>
      </c>
    </row>
    <row r="44" spans="3:17" x14ac:dyDescent="0.25">
      <c r="C44" s="47">
        <v>91.280010000000004</v>
      </c>
      <c r="D44" s="47">
        <v>0</v>
      </c>
    </row>
    <row r="45" spans="3:17" x14ac:dyDescent="0.25">
      <c r="C45" s="47">
        <v>105.70947</v>
      </c>
      <c r="D45" s="47">
        <v>0</v>
      </c>
    </row>
    <row r="46" spans="3:17" x14ac:dyDescent="0.25">
      <c r="C46" s="47">
        <v>122.41994</v>
      </c>
      <c r="D46" s="47">
        <v>0</v>
      </c>
    </row>
    <row r="47" spans="3:17" x14ac:dyDescent="0.25">
      <c r="C47" s="47">
        <v>141.77198999999999</v>
      </c>
      <c r="D47" s="47">
        <v>0</v>
      </c>
    </row>
    <row r="48" spans="3:17" x14ac:dyDescent="0.25">
      <c r="C48" s="47">
        <v>164.1832</v>
      </c>
      <c r="D48" s="47">
        <v>0</v>
      </c>
    </row>
    <row r="49" spans="3:4" x14ac:dyDescent="0.25">
      <c r="C49" s="47">
        <v>190.13713000000001</v>
      </c>
      <c r="D49" s="47">
        <v>0</v>
      </c>
    </row>
    <row r="50" spans="3:4" x14ac:dyDescent="0.25">
      <c r="C50" s="47">
        <v>220.19386</v>
      </c>
      <c r="D50" s="47">
        <v>0</v>
      </c>
    </row>
    <row r="51" spans="3:4" x14ac:dyDescent="0.25">
      <c r="C51" s="47">
        <v>255.00193999999999</v>
      </c>
      <c r="D51" s="47">
        <v>0</v>
      </c>
    </row>
    <row r="52" spans="3:4" x14ac:dyDescent="0.25">
      <c r="C52" s="47">
        <v>295.31243999999998</v>
      </c>
      <c r="D52" s="47">
        <v>0</v>
      </c>
    </row>
    <row r="53" spans="3:4" x14ac:dyDescent="0.25">
      <c r="C53" s="47">
        <v>341.99518</v>
      </c>
      <c r="D53" s="47">
        <v>0</v>
      </c>
    </row>
    <row r="54" spans="3:4" x14ac:dyDescent="0.25">
      <c r="C54" s="47">
        <v>396.05752999999999</v>
      </c>
      <c r="D54" s="47">
        <v>0</v>
      </c>
    </row>
    <row r="55" spans="3:4" x14ac:dyDescent="0.25">
      <c r="C55" s="47">
        <v>458.66595000000001</v>
      </c>
      <c r="D55" s="47">
        <v>0</v>
      </c>
    </row>
    <row r="56" spans="3:4" x14ac:dyDescent="0.25">
      <c r="C56" s="47">
        <v>531.17151000000001</v>
      </c>
      <c r="D56" s="47">
        <v>0</v>
      </c>
    </row>
    <row r="57" spans="3:4" x14ac:dyDescent="0.25">
      <c r="C57" s="47">
        <v>615.13867000000005</v>
      </c>
      <c r="D57" s="47">
        <v>0</v>
      </c>
    </row>
    <row r="58" spans="3:4" x14ac:dyDescent="0.25">
      <c r="C58" s="47">
        <v>712.37932999999998</v>
      </c>
      <c r="D58" s="47">
        <v>0</v>
      </c>
    </row>
    <row r="59" spans="3:4" x14ac:dyDescent="0.25">
      <c r="C59" s="47">
        <v>824.99170000000004</v>
      </c>
      <c r="D59" s="47">
        <v>0</v>
      </c>
    </row>
    <row r="60" spans="3:4" x14ac:dyDescent="0.25">
      <c r="C60" s="47">
        <v>955.40570000000002</v>
      </c>
      <c r="D60" s="47">
        <v>0</v>
      </c>
    </row>
    <row r="61" spans="3:4" x14ac:dyDescent="0.25">
      <c r="C61" s="47">
        <v>1106.43542</v>
      </c>
      <c r="D61" s="47">
        <v>0</v>
      </c>
    </row>
    <row r="62" spans="3:4" x14ac:dyDescent="0.25">
      <c r="C62" s="47">
        <v>1281.3398400000001</v>
      </c>
      <c r="D62" s="47">
        <v>0</v>
      </c>
    </row>
    <row r="63" spans="3:4" x14ac:dyDescent="0.25">
      <c r="C63" s="47">
        <v>1483.8930700000001</v>
      </c>
      <c r="D63" s="47">
        <v>0</v>
      </c>
    </row>
    <row r="64" spans="3:4" x14ac:dyDescent="0.25">
      <c r="C64" s="47">
        <v>1718.4657</v>
      </c>
      <c r="D64" s="47">
        <v>0</v>
      </c>
    </row>
    <row r="65" spans="3:4" x14ac:dyDescent="0.25">
      <c r="C65" s="47">
        <v>1990.1193800000001</v>
      </c>
      <c r="D65" s="47">
        <v>0</v>
      </c>
    </row>
    <row r="66" spans="3:4" x14ac:dyDescent="0.25">
      <c r="C66" s="47">
        <v>2304.7158199999999</v>
      </c>
      <c r="D66" s="47">
        <v>0</v>
      </c>
    </row>
    <row r="67" spans="3:4" x14ac:dyDescent="0.25">
      <c r="C67" s="47">
        <v>2669.0434599999999</v>
      </c>
      <c r="D67" s="47">
        <v>0</v>
      </c>
    </row>
    <row r="68" spans="3:4" x14ac:dyDescent="0.25">
      <c r="C68" s="47">
        <v>3090.96387</v>
      </c>
      <c r="D68" s="47">
        <v>0</v>
      </c>
    </row>
    <row r="69" spans="3:4" x14ac:dyDescent="0.25">
      <c r="C69" s="47">
        <v>3579.5808099999999</v>
      </c>
      <c r="D69" s="47">
        <v>0</v>
      </c>
    </row>
    <row r="70" spans="3:4" x14ac:dyDescent="0.25">
      <c r="C70" s="47">
        <v>4145.4379900000004</v>
      </c>
      <c r="D70" s="47">
        <v>0</v>
      </c>
    </row>
    <row r="71" spans="3:4" x14ac:dyDescent="0.25">
      <c r="C71" s="47">
        <v>4800.7456099999999</v>
      </c>
      <c r="D71" s="47">
        <v>0</v>
      </c>
    </row>
    <row r="72" spans="3:4" x14ac:dyDescent="0.25">
      <c r="C72" s="47">
        <v>5559.6435499999998</v>
      </c>
      <c r="D72" s="47">
        <v>0</v>
      </c>
    </row>
    <row r="73" spans="3:4" x14ac:dyDescent="0.25">
      <c r="C73" s="47">
        <v>6438.5078100000001</v>
      </c>
      <c r="D73" s="47">
        <v>0</v>
      </c>
    </row>
    <row r="74" spans="3:4" x14ac:dyDescent="0.25">
      <c r="C74" s="47">
        <v>7456.3017600000003</v>
      </c>
      <c r="D74" s="47">
        <v>0</v>
      </c>
    </row>
    <row r="75" spans="3:4" x14ac:dyDescent="0.25">
      <c r="C75" s="47">
        <v>8634.9882799999996</v>
      </c>
      <c r="D75" s="47">
        <v>0</v>
      </c>
    </row>
  </sheetData>
  <mergeCells count="3">
    <mergeCell ref="H4:I4"/>
    <mergeCell ref="L4:O4"/>
    <mergeCell ref="C4:F4"/>
  </mergeCells>
  <phoneticPr fontId="1" type="noConversion"/>
  <conditionalFormatting sqref="E7:E9">
    <cfRule type="duplicateValues" dxfId="1" priority="1"/>
  </conditionalFormatting>
  <conditionalFormatting sqref="H6:H8">
    <cfRule type="duplicateValues" dxfId="0" priority="2"/>
  </conditionalFormatting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0251-A9F1-4362-B914-CFD455E99843}">
  <dimension ref="B3:Q74"/>
  <sheetViews>
    <sheetView zoomScale="55" zoomScaleNormal="55" workbookViewId="0">
      <selection activeCell="T14" sqref="T14"/>
    </sheetView>
  </sheetViews>
  <sheetFormatPr defaultRowHeight="13.8" x14ac:dyDescent="0.25"/>
  <cols>
    <col min="2" max="3" width="8.88671875" style="14"/>
    <col min="4" max="4" width="12.5546875" style="14" customWidth="1"/>
    <col min="5" max="5" width="15.109375" style="14" customWidth="1"/>
    <col min="6" max="6" width="8.88671875" style="14"/>
    <col min="7" max="7" width="14" style="14" customWidth="1"/>
    <col min="8" max="8" width="14.77734375" style="14" customWidth="1"/>
    <col min="9" max="10" width="8.88671875" style="14"/>
    <col min="11" max="11" width="13.44140625" style="14" customWidth="1"/>
    <col min="12" max="12" width="15.33203125" style="14" customWidth="1"/>
    <col min="13" max="13" width="15" style="14" customWidth="1"/>
    <col min="14" max="14" width="17.33203125" style="14" customWidth="1"/>
    <col min="15" max="17" width="8.88671875" style="14"/>
  </cols>
  <sheetData>
    <row r="3" spans="2:16" x14ac:dyDescent="0.25">
      <c r="B3" s="125" t="s">
        <v>373</v>
      </c>
      <c r="C3" s="125"/>
      <c r="D3" s="125"/>
      <c r="E3" s="125"/>
      <c r="G3" s="125" t="s">
        <v>374</v>
      </c>
      <c r="H3" s="125"/>
      <c r="K3" s="125" t="s">
        <v>375</v>
      </c>
      <c r="L3" s="125"/>
      <c r="M3" s="125"/>
      <c r="N3" s="125"/>
      <c r="O3" s="125"/>
      <c r="P3" s="125"/>
    </row>
    <row r="5" spans="2:16" x14ac:dyDescent="0.25">
      <c r="B5" s="47" t="s">
        <v>116</v>
      </c>
      <c r="C5" s="47" t="s">
        <v>117</v>
      </c>
      <c r="G5" s="47" t="s">
        <v>68</v>
      </c>
      <c r="H5" s="47">
        <v>-39.799999999999997</v>
      </c>
      <c r="K5" s="23" t="s">
        <v>125</v>
      </c>
      <c r="L5" s="47" t="s">
        <v>68</v>
      </c>
      <c r="M5" s="47" t="s">
        <v>69</v>
      </c>
      <c r="N5" s="47" t="s">
        <v>70</v>
      </c>
      <c r="O5" s="23" t="s">
        <v>280</v>
      </c>
      <c r="P5" s="23" t="s">
        <v>257</v>
      </c>
    </row>
    <row r="6" spans="2:16" x14ac:dyDescent="0.25">
      <c r="B6" s="47">
        <v>0.4</v>
      </c>
      <c r="C6" s="47">
        <v>0</v>
      </c>
      <c r="D6" s="47" t="s">
        <v>68</v>
      </c>
      <c r="E6" s="47">
        <v>78.820179999999993</v>
      </c>
      <c r="G6" s="47" t="s">
        <v>69</v>
      </c>
      <c r="H6" s="47">
        <v>-37.1</v>
      </c>
      <c r="K6" s="47" t="s">
        <v>100</v>
      </c>
      <c r="L6" s="47">
        <v>68.06</v>
      </c>
      <c r="M6" s="47">
        <v>91.28</v>
      </c>
      <c r="N6" s="5">
        <v>91.28</v>
      </c>
      <c r="O6" s="47">
        <f>AVERAGE(L6:N6)</f>
        <v>83.54</v>
      </c>
      <c r="P6" s="47">
        <f>STDEV(L6:N6)</f>
        <v>13.406073250583093</v>
      </c>
    </row>
    <row r="7" spans="2:16" ht="14.4" x14ac:dyDescent="0.3">
      <c r="B7" s="47">
        <v>0.46322999999999998</v>
      </c>
      <c r="C7" s="47">
        <v>0</v>
      </c>
      <c r="D7" s="47" t="s">
        <v>69</v>
      </c>
      <c r="E7" s="47">
        <v>78.820179999999993</v>
      </c>
      <c r="G7" s="47" t="s">
        <v>70</v>
      </c>
      <c r="H7" s="47">
        <v>-34.6</v>
      </c>
      <c r="K7" s="47" t="s">
        <v>101</v>
      </c>
      <c r="L7" s="47">
        <v>68.06</v>
      </c>
      <c r="M7" s="47">
        <v>91.28</v>
      </c>
      <c r="N7" s="5">
        <v>91.28</v>
      </c>
      <c r="O7" s="47">
        <f t="shared" ref="O7:O33" si="0">AVERAGE(L7:N7)</f>
        <v>83.54</v>
      </c>
      <c r="P7" s="47">
        <f t="shared" ref="P7:P33" si="1">STDEV(L7:N7)</f>
        <v>13.406073250583093</v>
      </c>
    </row>
    <row r="8" spans="2:16" x14ac:dyDescent="0.25">
      <c r="B8" s="47">
        <v>0.53646000000000005</v>
      </c>
      <c r="C8" s="47">
        <v>0</v>
      </c>
      <c r="D8" s="47" t="s">
        <v>70</v>
      </c>
      <c r="E8" s="47">
        <v>91.280010000000004</v>
      </c>
      <c r="G8" s="23" t="s">
        <v>271</v>
      </c>
      <c r="H8" s="47">
        <f>AVERAGE(H5:H7)</f>
        <v>-37.166666666666664</v>
      </c>
      <c r="K8" s="47" t="s">
        <v>102</v>
      </c>
      <c r="L8" s="47">
        <v>91.28</v>
      </c>
      <c r="M8" s="47">
        <v>78.819999999999993</v>
      </c>
      <c r="N8" s="5">
        <v>68.06</v>
      </c>
      <c r="O8" s="47">
        <f t="shared" si="0"/>
        <v>79.38666666666667</v>
      </c>
      <c r="P8" s="47">
        <f t="shared" si="1"/>
        <v>11.620367177216641</v>
      </c>
    </row>
    <row r="9" spans="2:16" x14ac:dyDescent="0.25">
      <c r="B9" s="47">
        <v>0.62126000000000003</v>
      </c>
      <c r="C9" s="47">
        <v>0</v>
      </c>
      <c r="D9" s="23" t="s">
        <v>271</v>
      </c>
      <c r="E9" s="47">
        <f>AVERAGE(E6:E8)</f>
        <v>82.973456666666664</v>
      </c>
      <c r="G9" s="23" t="s">
        <v>257</v>
      </c>
      <c r="H9" s="47">
        <f>STDEV(H5:H7)</f>
        <v>2.600640946638602</v>
      </c>
      <c r="K9" s="47" t="s">
        <v>103</v>
      </c>
      <c r="L9" s="47">
        <v>78.819999999999993</v>
      </c>
      <c r="M9" s="47">
        <v>91.28</v>
      </c>
      <c r="N9" s="5">
        <v>78.819999999999993</v>
      </c>
      <c r="O9" s="47">
        <f t="shared" si="0"/>
        <v>82.973333333333329</v>
      </c>
      <c r="P9" s="47">
        <f t="shared" si="1"/>
        <v>7.1937843541027409</v>
      </c>
    </row>
    <row r="10" spans="2:16" x14ac:dyDescent="0.25">
      <c r="B10" s="47">
        <v>0.71947000000000005</v>
      </c>
      <c r="C10" s="47">
        <v>0</v>
      </c>
      <c r="D10" s="23" t="s">
        <v>257</v>
      </c>
      <c r="E10" s="47">
        <f>STDEV(E6:E8)</f>
        <v>7.1936862045569807</v>
      </c>
      <c r="O10" s="47"/>
      <c r="P10" s="47"/>
    </row>
    <row r="11" spans="2:16" x14ac:dyDescent="0.25">
      <c r="B11" s="47">
        <v>0.83320000000000005</v>
      </c>
      <c r="C11" s="47">
        <v>0</v>
      </c>
      <c r="K11" s="23" t="s">
        <v>55</v>
      </c>
      <c r="L11" s="47" t="s">
        <v>68</v>
      </c>
      <c r="M11" s="47" t="s">
        <v>69</v>
      </c>
      <c r="N11" s="5" t="s">
        <v>70</v>
      </c>
      <c r="O11" s="23" t="s">
        <v>280</v>
      </c>
      <c r="P11" s="23" t="s">
        <v>257</v>
      </c>
    </row>
    <row r="12" spans="2:16" x14ac:dyDescent="0.25">
      <c r="B12" s="47">
        <v>0.96492</v>
      </c>
      <c r="C12" s="47">
        <v>0</v>
      </c>
      <c r="K12" s="47" t="s">
        <v>100</v>
      </c>
      <c r="L12" s="47">
        <v>91.28</v>
      </c>
      <c r="M12" s="47">
        <v>78.819999999999993</v>
      </c>
      <c r="N12" s="5">
        <v>68.06</v>
      </c>
      <c r="O12" s="47">
        <f t="shared" si="0"/>
        <v>79.38666666666667</v>
      </c>
      <c r="P12" s="47">
        <f t="shared" si="1"/>
        <v>11.620367177216641</v>
      </c>
    </row>
    <row r="13" spans="2:16" ht="14.4" x14ac:dyDescent="0.3">
      <c r="B13" s="47">
        <v>1.1174500000000001</v>
      </c>
      <c r="C13" s="47">
        <v>0</v>
      </c>
      <c r="K13" s="47" t="s">
        <v>101</v>
      </c>
      <c r="L13" s="47">
        <v>91.28</v>
      </c>
      <c r="M13" s="47">
        <v>78.819999999999993</v>
      </c>
      <c r="N13" s="5">
        <v>91.28</v>
      </c>
      <c r="O13" s="47">
        <f t="shared" si="0"/>
        <v>87.126666666666665</v>
      </c>
      <c r="P13" s="47">
        <f t="shared" si="1"/>
        <v>7.1937843541027409</v>
      </c>
    </row>
    <row r="14" spans="2:16" x14ac:dyDescent="0.25">
      <c r="B14" s="47">
        <v>1.29409</v>
      </c>
      <c r="C14" s="47">
        <v>0</v>
      </c>
      <c r="K14" s="47" t="s">
        <v>102</v>
      </c>
      <c r="L14" s="47">
        <v>91.28</v>
      </c>
      <c r="M14" s="47">
        <v>78.819999999999993</v>
      </c>
      <c r="N14" s="5">
        <v>68.06</v>
      </c>
      <c r="O14" s="47">
        <f t="shared" si="0"/>
        <v>79.38666666666667</v>
      </c>
      <c r="P14" s="47">
        <f t="shared" si="1"/>
        <v>11.620367177216641</v>
      </c>
    </row>
    <row r="15" spans="2:16" x14ac:dyDescent="0.25">
      <c r="B15" s="47">
        <v>1.4986600000000001</v>
      </c>
      <c r="C15" s="47">
        <v>0</v>
      </c>
      <c r="K15" s="47" t="s">
        <v>103</v>
      </c>
      <c r="L15" s="47">
        <v>91.28</v>
      </c>
      <c r="M15" s="47">
        <v>78.819999999999993</v>
      </c>
      <c r="N15" s="5">
        <v>68.06</v>
      </c>
      <c r="O15" s="47">
        <f t="shared" si="0"/>
        <v>79.38666666666667</v>
      </c>
      <c r="P15" s="47">
        <f t="shared" si="1"/>
        <v>11.620367177216641</v>
      </c>
    </row>
    <row r="16" spans="2:16" x14ac:dyDescent="0.25">
      <c r="B16" s="47">
        <v>1.7355700000000001</v>
      </c>
      <c r="C16" s="47">
        <v>0</v>
      </c>
      <c r="O16" s="47"/>
      <c r="P16" s="47"/>
    </row>
    <row r="17" spans="2:16" x14ac:dyDescent="0.25">
      <c r="B17" s="47">
        <v>2.0099300000000002</v>
      </c>
      <c r="C17" s="47">
        <v>0</v>
      </c>
      <c r="K17" s="23" t="s">
        <v>57</v>
      </c>
      <c r="L17" s="47" t="s">
        <v>68</v>
      </c>
      <c r="M17" s="47" t="s">
        <v>69</v>
      </c>
      <c r="N17" s="5" t="s">
        <v>70</v>
      </c>
      <c r="O17" s="23" t="s">
        <v>280</v>
      </c>
      <c r="P17" s="23" t="s">
        <v>257</v>
      </c>
    </row>
    <row r="18" spans="2:16" x14ac:dyDescent="0.25">
      <c r="B18" s="47">
        <v>2.3276599999999998</v>
      </c>
      <c r="C18" s="47">
        <v>0</v>
      </c>
      <c r="K18" s="47" t="s">
        <v>100</v>
      </c>
      <c r="L18" s="47">
        <v>91.28</v>
      </c>
      <c r="M18" s="47">
        <v>91.28</v>
      </c>
      <c r="N18" s="5">
        <v>78.819999999999993</v>
      </c>
      <c r="O18" s="47">
        <f t="shared" si="0"/>
        <v>87.126666666666665</v>
      </c>
      <c r="P18" s="47">
        <f t="shared" si="1"/>
        <v>7.1937843541027418</v>
      </c>
    </row>
    <row r="19" spans="2:16" ht="14.4" x14ac:dyDescent="0.3">
      <c r="B19" s="47">
        <v>2.6956099999999998</v>
      </c>
      <c r="C19" s="47">
        <v>0</v>
      </c>
      <c r="K19" s="47" t="s">
        <v>101</v>
      </c>
      <c r="L19" s="47">
        <v>78.819999999999993</v>
      </c>
      <c r="M19" s="47">
        <v>91.28</v>
      </c>
      <c r="N19" s="5">
        <v>105.71</v>
      </c>
      <c r="O19" s="47">
        <f t="shared" si="0"/>
        <v>91.936666666666667</v>
      </c>
      <c r="P19" s="47">
        <f t="shared" si="1"/>
        <v>13.457021711111617</v>
      </c>
    </row>
    <row r="20" spans="2:16" x14ac:dyDescent="0.25">
      <c r="B20" s="47">
        <v>3.1217299999999999</v>
      </c>
      <c r="C20" s="47">
        <v>0</v>
      </c>
      <c r="K20" s="47" t="s">
        <v>102</v>
      </c>
      <c r="L20" s="47">
        <v>78.819999999999993</v>
      </c>
      <c r="M20" s="47">
        <v>68.06</v>
      </c>
      <c r="N20" s="5">
        <v>91.28</v>
      </c>
      <c r="O20" s="47">
        <f t="shared" si="0"/>
        <v>79.38666666666667</v>
      </c>
      <c r="P20" s="47">
        <f t="shared" si="1"/>
        <v>11.620367177216641</v>
      </c>
    </row>
    <row r="21" spans="2:16" x14ac:dyDescent="0.25">
      <c r="B21" s="47">
        <v>3.6152099999999998</v>
      </c>
      <c r="C21" s="47">
        <v>0</v>
      </c>
      <c r="K21" s="47" t="s">
        <v>103</v>
      </c>
      <c r="L21" s="47">
        <v>78.819999999999993</v>
      </c>
      <c r="M21" s="47">
        <v>91.28</v>
      </c>
      <c r="N21" s="5">
        <v>68.06</v>
      </c>
      <c r="O21" s="47">
        <f t="shared" si="0"/>
        <v>79.38666666666667</v>
      </c>
      <c r="P21" s="47">
        <f t="shared" si="1"/>
        <v>11.620367177216641</v>
      </c>
    </row>
    <row r="22" spans="2:16" x14ac:dyDescent="0.25">
      <c r="B22" s="47">
        <v>4.1867000000000001</v>
      </c>
      <c r="C22" s="47">
        <v>0</v>
      </c>
      <c r="O22" s="47"/>
      <c r="P22" s="47"/>
    </row>
    <row r="23" spans="2:16" x14ac:dyDescent="0.25">
      <c r="B23" s="47">
        <v>4.8485300000000002</v>
      </c>
      <c r="C23" s="47">
        <v>0</v>
      </c>
      <c r="K23" s="23" t="s">
        <v>59</v>
      </c>
      <c r="L23" s="47" t="s">
        <v>68</v>
      </c>
      <c r="M23" s="47" t="s">
        <v>69</v>
      </c>
      <c r="N23" s="5" t="s">
        <v>70</v>
      </c>
      <c r="O23" s="23" t="s">
        <v>280</v>
      </c>
      <c r="P23" s="23" t="s">
        <v>257</v>
      </c>
    </row>
    <row r="24" spans="2:16" x14ac:dyDescent="0.25">
      <c r="B24" s="47">
        <v>5.6149899999999997</v>
      </c>
      <c r="C24" s="47">
        <v>0</v>
      </c>
      <c r="K24" s="47" t="s">
        <v>100</v>
      </c>
      <c r="L24" s="47">
        <v>91.28</v>
      </c>
      <c r="M24" s="47">
        <v>68.06</v>
      </c>
      <c r="N24" s="5">
        <v>91.28</v>
      </c>
      <c r="O24" s="47">
        <f t="shared" si="0"/>
        <v>83.54</v>
      </c>
      <c r="P24" s="47">
        <f t="shared" si="1"/>
        <v>13.406073250583093</v>
      </c>
    </row>
    <row r="25" spans="2:16" ht="14.4" x14ac:dyDescent="0.3">
      <c r="B25" s="47">
        <v>6.5026000000000002</v>
      </c>
      <c r="C25" s="47">
        <v>0</v>
      </c>
      <c r="K25" s="47" t="s">
        <v>101</v>
      </c>
      <c r="L25" s="47">
        <v>91.28</v>
      </c>
      <c r="M25" s="47">
        <v>78.819999999999993</v>
      </c>
      <c r="N25" s="5">
        <v>78.819999999999993</v>
      </c>
      <c r="O25" s="47">
        <f t="shared" si="0"/>
        <v>82.973333333333329</v>
      </c>
      <c r="P25" s="47">
        <f t="shared" si="1"/>
        <v>7.1937843541027409</v>
      </c>
    </row>
    <row r="26" spans="2:16" x14ac:dyDescent="0.25">
      <c r="B26" s="47">
        <v>7.5305200000000001</v>
      </c>
      <c r="C26" s="47">
        <v>0</v>
      </c>
      <c r="K26" s="47" t="s">
        <v>102</v>
      </c>
      <c r="L26" s="47">
        <v>68.06</v>
      </c>
      <c r="M26" s="47">
        <v>68.06</v>
      </c>
      <c r="N26" s="5">
        <v>78.819999999999993</v>
      </c>
      <c r="O26" s="47">
        <f t="shared" si="0"/>
        <v>71.646666666666661</v>
      </c>
      <c r="P26" s="47">
        <f t="shared" si="1"/>
        <v>6.2122888964803673</v>
      </c>
    </row>
    <row r="27" spans="2:16" x14ac:dyDescent="0.25">
      <c r="B27" s="47">
        <v>8.7209400000000006</v>
      </c>
      <c r="C27" s="47">
        <v>0</v>
      </c>
      <c r="K27" s="47" t="s">
        <v>103</v>
      </c>
      <c r="L27" s="47">
        <v>91.28</v>
      </c>
      <c r="M27" s="47">
        <v>78.819999999999993</v>
      </c>
      <c r="N27" s="5">
        <v>68.06</v>
      </c>
      <c r="O27" s="47">
        <f t="shared" si="0"/>
        <v>79.38666666666667</v>
      </c>
      <c r="P27" s="47">
        <f t="shared" si="1"/>
        <v>11.620367177216641</v>
      </c>
    </row>
    <row r="28" spans="2:16" x14ac:dyDescent="0.25">
      <c r="B28" s="47">
        <v>10.099539999999999</v>
      </c>
      <c r="C28" s="47">
        <v>0</v>
      </c>
      <c r="O28" s="47"/>
      <c r="P28" s="47"/>
    </row>
    <row r="29" spans="2:16" x14ac:dyDescent="0.25">
      <c r="B29" s="47">
        <v>11.696070000000001</v>
      </c>
      <c r="C29" s="47">
        <v>0</v>
      </c>
      <c r="K29" s="23" t="s">
        <v>126</v>
      </c>
      <c r="L29" s="47" t="s">
        <v>68</v>
      </c>
      <c r="M29" s="47" t="s">
        <v>69</v>
      </c>
      <c r="N29" s="5" t="s">
        <v>70</v>
      </c>
      <c r="O29" s="23" t="s">
        <v>280</v>
      </c>
      <c r="P29" s="23" t="s">
        <v>257</v>
      </c>
    </row>
    <row r="30" spans="2:16" x14ac:dyDescent="0.25">
      <c r="B30" s="47">
        <v>13.544980000000001</v>
      </c>
      <c r="C30" s="47">
        <v>0</v>
      </c>
      <c r="K30" s="47" t="s">
        <v>100</v>
      </c>
      <c r="L30" s="47">
        <v>78.819999999999993</v>
      </c>
      <c r="M30" s="47">
        <v>91.28</v>
      </c>
      <c r="N30" s="5">
        <v>78.819999999999993</v>
      </c>
      <c r="O30" s="47">
        <f t="shared" si="0"/>
        <v>82.973333333333329</v>
      </c>
      <c r="P30" s="47">
        <f t="shared" si="1"/>
        <v>7.1937843541027409</v>
      </c>
    </row>
    <row r="31" spans="2:16" ht="14.4" x14ac:dyDescent="0.3">
      <c r="B31" s="47">
        <v>15.686159999999999</v>
      </c>
      <c r="C31" s="47">
        <v>0</v>
      </c>
      <c r="K31" s="47" t="s">
        <v>101</v>
      </c>
      <c r="L31" s="47">
        <v>91.28</v>
      </c>
      <c r="M31" s="47">
        <v>105.71</v>
      </c>
      <c r="N31" s="5">
        <v>105.71</v>
      </c>
      <c r="O31" s="47">
        <f t="shared" si="0"/>
        <v>100.89999999999999</v>
      </c>
      <c r="P31" s="47">
        <f t="shared" si="1"/>
        <v>8.3311643844062946</v>
      </c>
    </row>
    <row r="32" spans="2:16" x14ac:dyDescent="0.25">
      <c r="B32" s="47">
        <v>18.16581</v>
      </c>
      <c r="C32" s="47">
        <v>0</v>
      </c>
      <c r="K32" s="47" t="s">
        <v>102</v>
      </c>
      <c r="L32" s="47">
        <v>91.28</v>
      </c>
      <c r="M32" s="47">
        <v>68.06</v>
      </c>
      <c r="N32" s="5">
        <v>78.819999999999993</v>
      </c>
      <c r="O32" s="47">
        <f t="shared" si="0"/>
        <v>79.38666666666667</v>
      </c>
      <c r="P32" s="47">
        <f t="shared" si="1"/>
        <v>11.620367177216641</v>
      </c>
    </row>
    <row r="33" spans="2:16" x14ac:dyDescent="0.25">
      <c r="B33" s="47">
        <v>21.03745</v>
      </c>
      <c r="C33" s="47">
        <v>0</v>
      </c>
      <c r="K33" s="47" t="s">
        <v>103</v>
      </c>
      <c r="L33" s="47">
        <v>78.819999999999993</v>
      </c>
      <c r="M33" s="47">
        <v>91.28</v>
      </c>
      <c r="N33" s="5">
        <v>78.819999999999993</v>
      </c>
      <c r="O33" s="47">
        <f t="shared" si="0"/>
        <v>82.973333333333329</v>
      </c>
      <c r="P33" s="47">
        <f t="shared" si="1"/>
        <v>7.1937843541027409</v>
      </c>
    </row>
    <row r="34" spans="2:16" x14ac:dyDescent="0.25">
      <c r="B34" s="47">
        <v>24.363029999999998</v>
      </c>
      <c r="C34" s="47">
        <v>0</v>
      </c>
    </row>
    <row r="35" spans="2:16" x14ac:dyDescent="0.25">
      <c r="B35" s="47">
        <v>28.214320000000001</v>
      </c>
      <c r="C35" s="47">
        <v>0</v>
      </c>
    </row>
    <row r="36" spans="2:16" x14ac:dyDescent="0.25">
      <c r="B36" s="47">
        <v>32.674419999999998</v>
      </c>
      <c r="C36" s="47">
        <v>0</v>
      </c>
    </row>
    <row r="37" spans="2:16" x14ac:dyDescent="0.25">
      <c r="B37" s="47">
        <v>37.839559999999999</v>
      </c>
      <c r="C37" s="47">
        <v>0</v>
      </c>
    </row>
    <row r="38" spans="2:16" x14ac:dyDescent="0.25">
      <c r="B38" s="47">
        <v>43.821210000000001</v>
      </c>
      <c r="C38" s="47">
        <v>0</v>
      </c>
    </row>
    <row r="39" spans="2:16" x14ac:dyDescent="0.25">
      <c r="B39" s="47">
        <v>50.748429999999999</v>
      </c>
      <c r="C39" s="47">
        <v>0</v>
      </c>
    </row>
    <row r="40" spans="2:16" x14ac:dyDescent="0.25">
      <c r="B40" s="47">
        <v>58.770699999999998</v>
      </c>
      <c r="C40" s="47">
        <v>5.2648900000000003</v>
      </c>
    </row>
    <row r="41" spans="2:16" x14ac:dyDescent="0.25">
      <c r="B41" s="47">
        <v>68.061130000000006</v>
      </c>
      <c r="C41" s="47">
        <v>16.803540000000002</v>
      </c>
    </row>
    <row r="42" spans="2:16" x14ac:dyDescent="0.25">
      <c r="B42" s="47">
        <v>78.820179999999993</v>
      </c>
      <c r="C42" s="47">
        <v>22.566179999999999</v>
      </c>
    </row>
    <row r="43" spans="2:16" x14ac:dyDescent="0.25">
      <c r="B43" s="47">
        <v>91.280010000000004</v>
      </c>
      <c r="C43" s="47">
        <v>18.800129999999999</v>
      </c>
    </row>
    <row r="44" spans="2:16" x14ac:dyDescent="0.25">
      <c r="B44" s="47">
        <v>105.70947</v>
      </c>
      <c r="C44" s="47">
        <v>12.61439</v>
      </c>
    </row>
    <row r="45" spans="2:16" x14ac:dyDescent="0.25">
      <c r="B45" s="47">
        <v>122.41994</v>
      </c>
      <c r="C45" s="47">
        <v>7.8096699999999997</v>
      </c>
    </row>
    <row r="46" spans="2:16" x14ac:dyDescent="0.25">
      <c r="B46" s="47">
        <v>141.77198999999999</v>
      </c>
      <c r="C46" s="47">
        <v>4.9230499999999999</v>
      </c>
    </row>
    <row r="47" spans="2:16" x14ac:dyDescent="0.25">
      <c r="B47" s="47">
        <v>164.1832</v>
      </c>
      <c r="C47" s="47">
        <v>3.3436499999999998</v>
      </c>
    </row>
    <row r="48" spans="2:16" x14ac:dyDescent="0.25">
      <c r="B48" s="47">
        <v>190.13713000000001</v>
      </c>
      <c r="C48" s="47">
        <v>2.3898600000000001</v>
      </c>
    </row>
    <row r="49" spans="2:3" x14ac:dyDescent="0.25">
      <c r="B49" s="47">
        <v>220.19386</v>
      </c>
      <c r="C49" s="47">
        <v>1.73244</v>
      </c>
    </row>
    <row r="50" spans="2:3" x14ac:dyDescent="0.25">
      <c r="B50" s="47">
        <v>255.00193999999999</v>
      </c>
      <c r="C50" s="47">
        <v>1.2666599999999999</v>
      </c>
    </row>
    <row r="51" spans="2:3" x14ac:dyDescent="0.25">
      <c r="B51" s="47">
        <v>295.31243999999998</v>
      </c>
      <c r="C51" s="47">
        <v>0.92906999999999995</v>
      </c>
    </row>
    <row r="52" spans="2:3" x14ac:dyDescent="0.25">
      <c r="B52" s="47">
        <v>341.99518</v>
      </c>
      <c r="C52" s="47">
        <v>0.66195000000000004</v>
      </c>
    </row>
    <row r="53" spans="2:3" x14ac:dyDescent="0.25">
      <c r="B53" s="47">
        <v>396.05752999999999</v>
      </c>
      <c r="C53" s="47">
        <v>0.42814999999999998</v>
      </c>
    </row>
    <row r="54" spans="2:3" x14ac:dyDescent="0.25">
      <c r="B54" s="47">
        <v>458.66595000000001</v>
      </c>
      <c r="C54" s="47">
        <v>0.24548</v>
      </c>
    </row>
    <row r="55" spans="2:3" x14ac:dyDescent="0.25">
      <c r="B55" s="47">
        <v>531.17151000000001</v>
      </c>
      <c r="C55" s="47">
        <v>0.12783</v>
      </c>
    </row>
    <row r="56" spans="2:3" x14ac:dyDescent="0.25">
      <c r="B56" s="47">
        <v>615.13867000000005</v>
      </c>
      <c r="C56" s="47">
        <v>6.0249999999999998E-2</v>
      </c>
    </row>
    <row r="57" spans="2:3" x14ac:dyDescent="0.25">
      <c r="B57" s="47">
        <v>712.37932999999998</v>
      </c>
      <c r="C57" s="47">
        <v>2.4369999999999999E-2</v>
      </c>
    </row>
    <row r="58" spans="2:3" x14ac:dyDescent="0.25">
      <c r="B58" s="47">
        <v>824.99170000000004</v>
      </c>
      <c r="C58" s="47">
        <v>7.3000000000000001E-3</v>
      </c>
    </row>
    <row r="59" spans="2:3" x14ac:dyDescent="0.25">
      <c r="B59" s="47">
        <v>955.40570000000002</v>
      </c>
      <c r="C59" s="47">
        <v>1.17E-3</v>
      </c>
    </row>
    <row r="60" spans="2:3" x14ac:dyDescent="0.25">
      <c r="B60" s="47">
        <v>1106.43542</v>
      </c>
      <c r="C60" s="47">
        <v>0</v>
      </c>
    </row>
    <row r="61" spans="2:3" x14ac:dyDescent="0.25">
      <c r="B61" s="47">
        <v>1281.3398400000001</v>
      </c>
      <c r="C61" s="47">
        <v>0</v>
      </c>
    </row>
    <row r="62" spans="2:3" x14ac:dyDescent="0.25">
      <c r="B62" s="47">
        <v>1483.8930700000001</v>
      </c>
      <c r="C62" s="47">
        <v>0</v>
      </c>
    </row>
    <row r="63" spans="2:3" x14ac:dyDescent="0.25">
      <c r="B63" s="47">
        <v>1718.4657</v>
      </c>
      <c r="C63" s="47">
        <v>0</v>
      </c>
    </row>
    <row r="64" spans="2:3" x14ac:dyDescent="0.25">
      <c r="B64" s="47">
        <v>1990.1193800000001</v>
      </c>
      <c r="C64" s="47">
        <v>0</v>
      </c>
    </row>
    <row r="65" spans="2:3" x14ac:dyDescent="0.25">
      <c r="B65" s="47">
        <v>2304.7158199999999</v>
      </c>
      <c r="C65" s="47">
        <v>0</v>
      </c>
    </row>
    <row r="66" spans="2:3" x14ac:dyDescent="0.25">
      <c r="B66" s="47">
        <v>2669.0434599999999</v>
      </c>
      <c r="C66" s="47">
        <v>0</v>
      </c>
    </row>
    <row r="67" spans="2:3" x14ac:dyDescent="0.25">
      <c r="B67" s="47">
        <v>3090.96387</v>
      </c>
      <c r="C67" s="47">
        <v>0</v>
      </c>
    </row>
    <row r="68" spans="2:3" x14ac:dyDescent="0.25">
      <c r="B68" s="47">
        <v>3579.5808099999999</v>
      </c>
      <c r="C68" s="47">
        <v>0</v>
      </c>
    </row>
    <row r="69" spans="2:3" x14ac:dyDescent="0.25">
      <c r="B69" s="47">
        <v>4145.4379900000004</v>
      </c>
      <c r="C69" s="47">
        <v>0</v>
      </c>
    </row>
    <row r="70" spans="2:3" x14ac:dyDescent="0.25">
      <c r="B70" s="47">
        <v>4800.7456099999999</v>
      </c>
      <c r="C70" s="47">
        <v>0</v>
      </c>
    </row>
    <row r="71" spans="2:3" x14ac:dyDescent="0.25">
      <c r="B71" s="47">
        <v>5559.6435499999998</v>
      </c>
      <c r="C71" s="47">
        <v>0</v>
      </c>
    </row>
    <row r="72" spans="2:3" x14ac:dyDescent="0.25">
      <c r="B72" s="47">
        <v>6438.5078100000001</v>
      </c>
      <c r="C72" s="54">
        <v>0</v>
      </c>
    </row>
    <row r="73" spans="2:3" x14ac:dyDescent="0.25">
      <c r="B73" s="47">
        <v>7456.3017600000003</v>
      </c>
      <c r="C73" s="47">
        <v>0</v>
      </c>
    </row>
    <row r="74" spans="2:3" x14ac:dyDescent="0.25">
      <c r="B74" s="47">
        <v>8634.9882799999996</v>
      </c>
      <c r="C74" s="47">
        <v>0</v>
      </c>
    </row>
  </sheetData>
  <mergeCells count="3">
    <mergeCell ref="G3:H3"/>
    <mergeCell ref="B3:E3"/>
    <mergeCell ref="K3:P3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94AC-641D-4F39-A7C6-FAC111324D77}">
  <dimension ref="C4:W8"/>
  <sheetViews>
    <sheetView zoomScale="40" zoomScaleNormal="40" workbookViewId="0">
      <selection activeCell="I16" sqref="I16"/>
    </sheetView>
  </sheetViews>
  <sheetFormatPr defaultRowHeight="13.8" x14ac:dyDescent="0.25"/>
  <cols>
    <col min="3" max="3" width="28.44140625" customWidth="1"/>
    <col min="4" max="4" width="14" customWidth="1"/>
    <col min="5" max="5" width="18.33203125" customWidth="1"/>
    <col min="6" max="8" width="15.5546875" customWidth="1"/>
    <col min="9" max="9" width="16.77734375" customWidth="1"/>
    <col min="10" max="10" width="11.77734375" customWidth="1"/>
    <col min="11" max="13" width="12.5546875" customWidth="1"/>
    <col min="14" max="14" width="12.109375" customWidth="1"/>
    <col min="15" max="15" width="12.6640625" customWidth="1"/>
    <col min="16" max="18" width="14.5546875" customWidth="1"/>
    <col min="19" max="19" width="13.109375" customWidth="1"/>
    <col min="20" max="20" width="12.33203125" customWidth="1"/>
    <col min="21" max="21" width="13.5546875" customWidth="1"/>
  </cols>
  <sheetData>
    <row r="4" spans="3:23" x14ac:dyDescent="0.25">
      <c r="C4" s="119" t="s">
        <v>323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3" t="s">
        <v>271</v>
      </c>
      <c r="W4" s="123" t="s">
        <v>257</v>
      </c>
    </row>
    <row r="5" spans="3:23" x14ac:dyDescent="0.25">
      <c r="C5" s="47"/>
      <c r="D5" s="120" t="s">
        <v>120</v>
      </c>
      <c r="E5" s="120"/>
      <c r="F5" s="120"/>
      <c r="G5" s="123" t="s">
        <v>271</v>
      </c>
      <c r="H5" s="123" t="s">
        <v>257</v>
      </c>
      <c r="I5" s="120" t="s">
        <v>121</v>
      </c>
      <c r="J5" s="120"/>
      <c r="K5" s="120"/>
      <c r="L5" s="123" t="s">
        <v>271</v>
      </c>
      <c r="M5" s="123" t="s">
        <v>257</v>
      </c>
      <c r="N5" s="120" t="s">
        <v>122</v>
      </c>
      <c r="O5" s="120"/>
      <c r="P5" s="120"/>
      <c r="Q5" s="123" t="s">
        <v>271</v>
      </c>
      <c r="R5" s="123" t="s">
        <v>257</v>
      </c>
      <c r="S5" s="120" t="s">
        <v>123</v>
      </c>
      <c r="T5" s="120"/>
      <c r="U5" s="120"/>
      <c r="V5" s="133"/>
      <c r="W5" s="133"/>
    </row>
    <row r="6" spans="3:23" x14ac:dyDescent="0.25">
      <c r="C6" s="47"/>
      <c r="D6" s="47" t="s">
        <v>68</v>
      </c>
      <c r="E6" s="47" t="s">
        <v>69</v>
      </c>
      <c r="F6" s="47" t="s">
        <v>70</v>
      </c>
      <c r="G6" s="124"/>
      <c r="H6" s="124"/>
      <c r="I6" s="47" t="s">
        <v>68</v>
      </c>
      <c r="J6" s="47" t="s">
        <v>69</v>
      </c>
      <c r="K6" s="47" t="s">
        <v>70</v>
      </c>
      <c r="L6" s="124"/>
      <c r="M6" s="124"/>
      <c r="N6" s="47" t="s">
        <v>68</v>
      </c>
      <c r="O6" s="47" t="s">
        <v>69</v>
      </c>
      <c r="P6" s="47" t="s">
        <v>70</v>
      </c>
      <c r="Q6" s="124"/>
      <c r="R6" s="124"/>
      <c r="S6" s="47" t="s">
        <v>68</v>
      </c>
      <c r="T6" s="47" t="s">
        <v>69</v>
      </c>
      <c r="U6" s="47" t="s">
        <v>70</v>
      </c>
      <c r="V6" s="124"/>
      <c r="W6" s="124"/>
    </row>
    <row r="7" spans="3:23" x14ac:dyDescent="0.25">
      <c r="C7" s="47" t="s">
        <v>16</v>
      </c>
      <c r="D7" s="47">
        <v>4847</v>
      </c>
      <c r="E7" s="47">
        <v>13260</v>
      </c>
      <c r="F7" s="47">
        <v>12920.000000000002</v>
      </c>
      <c r="G7" s="47">
        <f>AVERAGE(D7:F7)</f>
        <v>10342.333333333334</v>
      </c>
      <c r="H7" s="47">
        <f>STDEV(D7:F7)</f>
        <v>4762.1335904543221</v>
      </c>
      <c r="I7" s="47">
        <v>25400</v>
      </c>
      <c r="J7" s="47">
        <v>22860</v>
      </c>
      <c r="K7" s="47">
        <v>31150</v>
      </c>
      <c r="L7" s="47">
        <f>AVERAGE(I7:K7)</f>
        <v>26470</v>
      </c>
      <c r="M7" s="47">
        <f>STDEV(I7:K7)</f>
        <v>4247.3168000515334</v>
      </c>
      <c r="N7" s="47">
        <v>26810</v>
      </c>
      <c r="O7" s="47">
        <v>16400</v>
      </c>
      <c r="P7" s="47">
        <v>20560</v>
      </c>
      <c r="Q7" s="47">
        <f>AVERAGE(N7:P7)</f>
        <v>21256.666666666668</v>
      </c>
      <c r="R7" s="47">
        <f>STDEV(N7:P7)</f>
        <v>5239.8505067733922</v>
      </c>
      <c r="S7" s="47">
        <v>17920</v>
      </c>
      <c r="T7" s="47">
        <v>14690</v>
      </c>
      <c r="U7" s="47">
        <v>19590</v>
      </c>
      <c r="V7" s="47">
        <f>AVERAGE(S7:U7)</f>
        <v>17400</v>
      </c>
      <c r="W7" s="47">
        <f>STDEV(S7:U8)</f>
        <v>8679.7198495496796</v>
      </c>
    </row>
    <row r="8" spans="3:23" x14ac:dyDescent="0.25">
      <c r="C8" s="47" t="s">
        <v>124</v>
      </c>
      <c r="D8" s="47">
        <v>7450.0000000000009</v>
      </c>
      <c r="E8" s="47">
        <v>10260</v>
      </c>
      <c r="F8" s="47">
        <v>7550</v>
      </c>
      <c r="G8" s="47">
        <f>AVERAGE(D8:F8)</f>
        <v>8420</v>
      </c>
      <c r="H8" s="47">
        <f>STDEV(D8:F8)</f>
        <v>1594.27099327561</v>
      </c>
      <c r="I8" s="47">
        <v>425800</v>
      </c>
      <c r="J8" s="47">
        <v>425600</v>
      </c>
      <c r="K8" s="47">
        <v>392600</v>
      </c>
      <c r="L8" s="47">
        <f>AVERAGE(I8:K8)</f>
        <v>414666.66666666669</v>
      </c>
      <c r="M8" s="47">
        <f>STDEV(I8:K8)</f>
        <v>19110.555547480384</v>
      </c>
      <c r="N8" s="47">
        <v>250800</v>
      </c>
      <c r="O8" s="47">
        <v>234600</v>
      </c>
      <c r="P8" s="47">
        <v>266300</v>
      </c>
      <c r="Q8" s="47">
        <f>AVERAGE(N8:P8)</f>
        <v>250566.66666666666</v>
      </c>
      <c r="R8" s="47">
        <f>STDEV(N8:P8)</f>
        <v>15851.288065432831</v>
      </c>
      <c r="S8" s="47">
        <v>32050</v>
      </c>
      <c r="T8" s="47">
        <v>32350</v>
      </c>
      <c r="U8" s="47">
        <v>34350</v>
      </c>
      <c r="V8" s="47">
        <f>AVERAGE(S8:U8)</f>
        <v>32916.666666666664</v>
      </c>
      <c r="W8" s="47">
        <f>STDEV(S8:U9)</f>
        <v>1250.3332889007368</v>
      </c>
    </row>
  </sheetData>
  <mergeCells count="13">
    <mergeCell ref="W4:W6"/>
    <mergeCell ref="D5:F5"/>
    <mergeCell ref="I5:K5"/>
    <mergeCell ref="N5:P5"/>
    <mergeCell ref="S5:U5"/>
    <mergeCell ref="C4:U4"/>
    <mergeCell ref="G5:G6"/>
    <mergeCell ref="H5:H6"/>
    <mergeCell ref="Q5:Q6"/>
    <mergeCell ref="R5:R6"/>
    <mergeCell ref="L5:L6"/>
    <mergeCell ref="M5:M6"/>
    <mergeCell ref="V4:V6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1D5D-68D4-4919-88A1-2D574B6F112F}">
  <dimension ref="B4:P16"/>
  <sheetViews>
    <sheetView zoomScale="55" zoomScaleNormal="55" workbookViewId="0">
      <selection activeCell="N23" sqref="N23"/>
    </sheetView>
  </sheetViews>
  <sheetFormatPr defaultRowHeight="13.8" x14ac:dyDescent="0.25"/>
  <cols>
    <col min="3" max="3" width="16.6640625" customWidth="1"/>
    <col min="4" max="4" width="16.21875" customWidth="1"/>
    <col min="5" max="5" width="13.33203125" customWidth="1"/>
    <col min="6" max="6" width="13.21875" customWidth="1"/>
    <col min="7" max="7" width="13.44140625" customWidth="1"/>
    <col min="8" max="8" width="14.44140625" customWidth="1"/>
    <col min="9" max="9" width="12.5546875" customWidth="1"/>
    <col min="10" max="10" width="12.77734375" customWidth="1"/>
    <col min="11" max="12" width="10.77734375" bestFit="1" customWidth="1"/>
    <col min="14" max="14" width="18.77734375" customWidth="1"/>
  </cols>
  <sheetData>
    <row r="4" spans="2:16" x14ac:dyDescent="0.25">
      <c r="B4" s="125" t="s">
        <v>321</v>
      </c>
      <c r="C4" s="125"/>
      <c r="D4" s="125"/>
      <c r="E4" s="125"/>
      <c r="F4" s="125"/>
      <c r="G4" s="125"/>
      <c r="H4" s="125"/>
      <c r="I4" s="125"/>
      <c r="J4" s="125"/>
      <c r="K4" s="14"/>
      <c r="L4" s="14"/>
      <c r="M4" s="14"/>
      <c r="N4" s="125" t="s">
        <v>322</v>
      </c>
      <c r="O4" s="125"/>
      <c r="P4" s="125"/>
    </row>
    <row r="5" spans="2:16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21"/>
      <c r="O5" s="14"/>
      <c r="P5" s="14"/>
    </row>
    <row r="6" spans="2:16" x14ac:dyDescent="0.25">
      <c r="B6" s="47" t="s">
        <v>119</v>
      </c>
      <c r="C6" s="47" t="s">
        <v>68</v>
      </c>
      <c r="D6" s="47" t="s">
        <v>69</v>
      </c>
      <c r="E6" s="47" t="s">
        <v>70</v>
      </c>
      <c r="F6" s="47" t="s">
        <v>5</v>
      </c>
      <c r="G6" s="47" t="s">
        <v>7</v>
      </c>
      <c r="H6" s="47" t="s">
        <v>9</v>
      </c>
      <c r="I6" s="23" t="s">
        <v>271</v>
      </c>
      <c r="J6" s="23" t="s">
        <v>257</v>
      </c>
      <c r="K6" s="14"/>
      <c r="L6" s="14"/>
      <c r="M6" s="14"/>
      <c r="N6" s="47" t="s">
        <v>119</v>
      </c>
      <c r="O6" s="23" t="s">
        <v>271</v>
      </c>
      <c r="P6" s="23" t="s">
        <v>257</v>
      </c>
    </row>
    <row r="7" spans="2:16" x14ac:dyDescent="0.25">
      <c r="B7" s="47">
        <v>0</v>
      </c>
      <c r="C7" s="64">
        <v>116300</v>
      </c>
      <c r="D7" s="64">
        <v>108400.00000000001</v>
      </c>
      <c r="E7" s="64">
        <v>110900</v>
      </c>
      <c r="F7" s="64">
        <v>109100</v>
      </c>
      <c r="G7" s="64">
        <v>108200.00000000001</v>
      </c>
      <c r="H7" s="64">
        <v>109300</v>
      </c>
      <c r="I7" s="64">
        <f>AVERAGE(C7:H7)</f>
        <v>110366.66666666667</v>
      </c>
      <c r="J7" s="64">
        <f>STDEV(C7:H7)</f>
        <v>3059.1937935780797</v>
      </c>
      <c r="K7" s="67"/>
      <c r="L7" s="67"/>
      <c r="M7" s="67"/>
      <c r="N7" s="47">
        <v>0</v>
      </c>
      <c r="O7" s="47">
        <v>0</v>
      </c>
      <c r="P7" s="47">
        <v>0</v>
      </c>
    </row>
    <row r="8" spans="2:16" x14ac:dyDescent="0.25">
      <c r="B8" s="47">
        <v>0.2</v>
      </c>
      <c r="C8" s="64">
        <v>165500</v>
      </c>
      <c r="D8" s="64">
        <v>185400</v>
      </c>
      <c r="E8" s="64">
        <v>163200</v>
      </c>
      <c r="F8" s="64">
        <v>187400</v>
      </c>
      <c r="G8" s="64">
        <v>188100</v>
      </c>
      <c r="H8" s="64">
        <v>185500</v>
      </c>
      <c r="I8" s="64">
        <f t="shared" ref="I8:I15" si="0">AVERAGE(C8:H8)</f>
        <v>179183.33333333334</v>
      </c>
      <c r="J8" s="64">
        <f t="shared" ref="J8:J15" si="1">STDEV(C8:H8)</f>
        <v>11560.86790282921</v>
      </c>
      <c r="K8" s="67"/>
      <c r="L8" s="67"/>
      <c r="M8" s="67"/>
      <c r="N8" s="47">
        <v>0.2</v>
      </c>
      <c r="O8" s="47">
        <v>68816.666666666657</v>
      </c>
      <c r="P8" s="47">
        <v>12857.347661508178</v>
      </c>
    </row>
    <row r="9" spans="2:16" x14ac:dyDescent="0.25">
      <c r="B9" s="47">
        <v>0.5</v>
      </c>
      <c r="C9" s="64">
        <v>253799.99999999997</v>
      </c>
      <c r="D9" s="64">
        <v>214299.99999999997</v>
      </c>
      <c r="E9" s="64">
        <v>223300</v>
      </c>
      <c r="F9" s="64">
        <v>251500</v>
      </c>
      <c r="G9" s="64">
        <v>323100</v>
      </c>
      <c r="H9" s="64">
        <v>233199.99999999997</v>
      </c>
      <c r="I9" s="64">
        <f t="shared" si="0"/>
        <v>249866.66666666666</v>
      </c>
      <c r="J9" s="64">
        <f t="shared" si="1"/>
        <v>39063.572118620468</v>
      </c>
      <c r="K9" s="67"/>
      <c r="L9" s="67"/>
      <c r="M9" s="67"/>
      <c r="N9" s="47">
        <v>0.5</v>
      </c>
      <c r="O9" s="47">
        <v>139499.99999999997</v>
      </c>
      <c r="P9" s="47">
        <v>36065.449763820608</v>
      </c>
    </row>
    <row r="10" spans="2:16" x14ac:dyDescent="0.25">
      <c r="B10" s="47">
        <v>1</v>
      </c>
      <c r="C10" s="64">
        <v>498700</v>
      </c>
      <c r="D10" s="64">
        <v>526500</v>
      </c>
      <c r="E10" s="64">
        <v>403400</v>
      </c>
      <c r="F10" s="64">
        <v>521900.00000000006</v>
      </c>
      <c r="G10" s="64">
        <v>554800</v>
      </c>
      <c r="H10" s="64">
        <v>386300</v>
      </c>
      <c r="I10" s="64">
        <f t="shared" si="0"/>
        <v>481933.33333333331</v>
      </c>
      <c r="J10" s="64">
        <f t="shared" si="1"/>
        <v>69982.016737635189</v>
      </c>
      <c r="K10" s="67"/>
      <c r="L10" s="67"/>
      <c r="M10" s="67"/>
      <c r="N10" s="47">
        <v>1</v>
      </c>
      <c r="O10" s="47">
        <v>371566.66666666669</v>
      </c>
      <c r="P10" s="47">
        <v>64300.457921299894</v>
      </c>
    </row>
    <row r="11" spans="2:16" x14ac:dyDescent="0.25">
      <c r="B11" s="47">
        <v>2</v>
      </c>
      <c r="C11" s="64">
        <v>797200</v>
      </c>
      <c r="D11" s="64">
        <v>833000</v>
      </c>
      <c r="E11" s="64">
        <v>663200</v>
      </c>
      <c r="F11" s="64">
        <v>654200</v>
      </c>
      <c r="G11" s="64">
        <v>896899.99999999988</v>
      </c>
      <c r="H11" s="64">
        <v>844699.99999999988</v>
      </c>
      <c r="I11" s="64">
        <f t="shared" si="0"/>
        <v>781533.33333333337</v>
      </c>
      <c r="J11" s="64">
        <f t="shared" si="1"/>
        <v>100409.47498451876</v>
      </c>
      <c r="K11" s="67"/>
      <c r="L11" s="67"/>
      <c r="M11" s="67"/>
      <c r="N11" s="14"/>
      <c r="O11" s="14"/>
      <c r="P11" s="14"/>
    </row>
    <row r="12" spans="2:16" x14ac:dyDescent="0.25">
      <c r="B12" s="47">
        <v>4</v>
      </c>
      <c r="C12" s="64">
        <v>1302000</v>
      </c>
      <c r="D12" s="64">
        <v>1100000</v>
      </c>
      <c r="E12" s="64">
        <v>1517000</v>
      </c>
      <c r="F12" s="64">
        <v>1371000</v>
      </c>
      <c r="G12" s="64">
        <v>1245000</v>
      </c>
      <c r="H12" s="64">
        <v>1303200</v>
      </c>
      <c r="I12" s="64">
        <f t="shared" si="0"/>
        <v>1306366.6666666667</v>
      </c>
      <c r="J12" s="64">
        <f t="shared" si="1"/>
        <v>137786.81601178925</v>
      </c>
      <c r="K12" s="67"/>
      <c r="L12" s="67"/>
      <c r="M12" s="67"/>
      <c r="N12" s="14"/>
      <c r="O12" s="14"/>
      <c r="P12" s="14"/>
    </row>
    <row r="13" spans="2:16" x14ac:dyDescent="0.25">
      <c r="B13" s="47">
        <v>6</v>
      </c>
      <c r="C13" s="64">
        <v>1586000</v>
      </c>
      <c r="D13" s="64">
        <v>1655000</v>
      </c>
      <c r="E13" s="64">
        <v>1577000</v>
      </c>
      <c r="F13" s="64">
        <v>1386000</v>
      </c>
      <c r="G13" s="64">
        <v>1501000</v>
      </c>
      <c r="H13" s="64">
        <v>1617000.0000000002</v>
      </c>
      <c r="I13" s="64">
        <f t="shared" si="0"/>
        <v>1553666.6666666667</v>
      </c>
      <c r="J13" s="64">
        <f t="shared" si="1"/>
        <v>96700.913473796463</v>
      </c>
      <c r="K13" s="67"/>
      <c r="L13" s="67"/>
      <c r="M13" s="67"/>
      <c r="N13" s="14"/>
      <c r="O13" s="14"/>
      <c r="P13" s="14"/>
    </row>
    <row r="14" spans="2:16" x14ac:dyDescent="0.25">
      <c r="B14" s="47">
        <v>8</v>
      </c>
      <c r="C14" s="64">
        <v>1784000</v>
      </c>
      <c r="D14" s="64">
        <v>1832999.9999999998</v>
      </c>
      <c r="E14" s="64">
        <v>1622000</v>
      </c>
      <c r="F14" s="64">
        <v>1698999.9999999998</v>
      </c>
      <c r="G14" s="64">
        <v>1772000</v>
      </c>
      <c r="H14" s="64">
        <v>1753000</v>
      </c>
      <c r="I14" s="64">
        <f t="shared" si="0"/>
        <v>1743833.3333333333</v>
      </c>
      <c r="J14" s="64">
        <f t="shared" si="1"/>
        <v>73884.82027227692</v>
      </c>
      <c r="K14" s="67"/>
      <c r="L14" s="67"/>
      <c r="M14" s="67"/>
      <c r="N14" s="14"/>
      <c r="O14" s="14"/>
      <c r="P14" s="14"/>
    </row>
    <row r="15" spans="2:16" x14ac:dyDescent="0.25">
      <c r="B15" s="47">
        <v>10</v>
      </c>
      <c r="C15" s="64">
        <v>1809000</v>
      </c>
      <c r="D15" s="64">
        <v>1853000</v>
      </c>
      <c r="E15" s="64">
        <v>1664000</v>
      </c>
      <c r="F15" s="64">
        <v>1905000</v>
      </c>
      <c r="G15" s="64">
        <v>1920000</v>
      </c>
      <c r="H15" s="64">
        <v>1669000.0000000002</v>
      </c>
      <c r="I15" s="64">
        <f t="shared" si="0"/>
        <v>1803333.3333333333</v>
      </c>
      <c r="J15" s="64">
        <f t="shared" si="1"/>
        <v>113053.37972244197</v>
      </c>
      <c r="K15" s="67"/>
      <c r="L15" s="67"/>
      <c r="M15" s="67"/>
      <c r="N15" s="14"/>
      <c r="O15" s="14"/>
      <c r="P15" s="14"/>
    </row>
    <row r="16" spans="2:16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</sheetData>
  <mergeCells count="2">
    <mergeCell ref="B4:J4"/>
    <mergeCell ref="N4:P4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D2C9-C876-488C-B705-58F3E19FAAD4}">
  <dimension ref="E5:Q35"/>
  <sheetViews>
    <sheetView zoomScale="70" zoomScaleNormal="70" workbookViewId="0">
      <selection activeCell="K30" sqref="K30"/>
    </sheetView>
  </sheetViews>
  <sheetFormatPr defaultRowHeight="13.8" x14ac:dyDescent="0.25"/>
  <cols>
    <col min="5" max="5" width="32.5546875" customWidth="1"/>
    <col min="6" max="6" width="12.88671875" customWidth="1"/>
    <col min="7" max="7" width="14" customWidth="1"/>
    <col min="8" max="8" width="17.21875" customWidth="1"/>
    <col min="9" max="9" width="14.109375" customWidth="1"/>
    <col min="10" max="10" width="14.88671875" customWidth="1"/>
    <col min="11" max="11" width="17.21875" customWidth="1"/>
    <col min="12" max="12" width="11.5546875" bestFit="1" customWidth="1"/>
    <col min="13" max="13" width="9.88671875" bestFit="1" customWidth="1"/>
    <col min="14" max="14" width="10.77734375" bestFit="1" customWidth="1"/>
    <col min="15" max="15" width="9.88671875" bestFit="1" customWidth="1"/>
    <col min="16" max="16" width="10.5546875" bestFit="1" customWidth="1"/>
    <col min="17" max="17" width="9.5546875" bestFit="1" customWidth="1"/>
  </cols>
  <sheetData>
    <row r="5" spans="5:17" x14ac:dyDescent="0.25">
      <c r="E5" s="162"/>
      <c r="F5" s="162"/>
      <c r="G5" s="162"/>
      <c r="H5" s="162"/>
      <c r="I5" s="162"/>
      <c r="J5" s="162"/>
      <c r="K5" s="162"/>
      <c r="L5" s="129"/>
      <c r="M5" s="129"/>
    </row>
    <row r="6" spans="5:17" x14ac:dyDescent="0.25">
      <c r="L6" s="129"/>
      <c r="M6" s="129"/>
    </row>
    <row r="7" spans="5:17" x14ac:dyDescent="0.25">
      <c r="F7" s="1"/>
      <c r="G7" s="1"/>
      <c r="H7" s="1"/>
      <c r="I7" s="1"/>
      <c r="J7" s="1"/>
      <c r="K7" s="1"/>
      <c r="Q7" s="1"/>
    </row>
    <row r="8" spans="5:17" x14ac:dyDescent="0.25">
      <c r="F8" s="1"/>
      <c r="G8" s="1"/>
      <c r="H8" s="1"/>
      <c r="I8" s="1"/>
      <c r="J8" s="1"/>
      <c r="K8" s="1"/>
      <c r="Q8" s="1"/>
    </row>
    <row r="11" spans="5:17" x14ac:dyDescent="0.25">
      <c r="J11" s="1"/>
      <c r="K11" s="1"/>
      <c r="L11" s="1"/>
      <c r="M11" s="1"/>
      <c r="N11" s="1"/>
      <c r="O11" s="1"/>
      <c r="P11" s="1"/>
    </row>
    <row r="13" spans="5:17" x14ac:dyDescent="0.25">
      <c r="E13" s="119" t="s">
        <v>372</v>
      </c>
      <c r="F13" s="119"/>
      <c r="G13" s="119"/>
      <c r="H13" s="119"/>
      <c r="I13" s="119"/>
      <c r="J13" s="119"/>
      <c r="K13" s="119"/>
      <c r="L13" s="119" t="s">
        <v>271</v>
      </c>
      <c r="M13" s="119" t="s">
        <v>257</v>
      </c>
    </row>
    <row r="14" spans="5:17" x14ac:dyDescent="0.25">
      <c r="E14" s="3" t="s">
        <v>119</v>
      </c>
      <c r="F14" s="3" t="s">
        <v>68</v>
      </c>
      <c r="G14" s="3" t="s">
        <v>69</v>
      </c>
      <c r="H14" s="3" t="s">
        <v>70</v>
      </c>
      <c r="I14" s="3" t="s">
        <v>5</v>
      </c>
      <c r="J14" s="3" t="s">
        <v>7</v>
      </c>
      <c r="K14" s="3" t="s">
        <v>9</v>
      </c>
      <c r="L14" s="119"/>
      <c r="M14" s="119"/>
    </row>
    <row r="15" spans="5:17" x14ac:dyDescent="0.25">
      <c r="E15" s="3" t="s">
        <v>15</v>
      </c>
      <c r="F15" s="27">
        <v>5944999.9999999991</v>
      </c>
      <c r="G15" s="27">
        <v>5399999.9999999991</v>
      </c>
      <c r="H15" s="27">
        <v>6238000</v>
      </c>
      <c r="I15" s="27">
        <v>5944999.9999999991</v>
      </c>
      <c r="J15" s="27">
        <v>7105000</v>
      </c>
      <c r="K15" s="27">
        <v>6274999.9999999991</v>
      </c>
      <c r="L15" s="39">
        <f>AVERAGE(F15:K15)</f>
        <v>6151333.333333333</v>
      </c>
      <c r="M15" s="11">
        <f>STDEV(F15:K15)</f>
        <v>562482.59232323547</v>
      </c>
      <c r="N15" s="37"/>
      <c r="O15" s="37"/>
    </row>
    <row r="16" spans="5:17" x14ac:dyDescent="0.25">
      <c r="E16" s="7" t="s">
        <v>250</v>
      </c>
      <c r="F16" s="27">
        <v>1817000</v>
      </c>
      <c r="G16" s="27">
        <v>1426000</v>
      </c>
      <c r="H16" s="27">
        <v>1839000</v>
      </c>
      <c r="I16" s="27">
        <v>1608000</v>
      </c>
      <c r="J16" s="27">
        <v>1814000</v>
      </c>
      <c r="K16" s="27">
        <v>1808000</v>
      </c>
      <c r="L16" s="39">
        <f>AVERAGE(F16:K16)</f>
        <v>1718666.6666666667</v>
      </c>
      <c r="M16" s="11">
        <f>STDEV(F16:K16)</f>
        <v>166804.87602785078</v>
      </c>
      <c r="N16" s="37"/>
      <c r="O16" s="37"/>
    </row>
    <row r="17" spans="5:15" x14ac:dyDescent="0.25">
      <c r="F17" s="37"/>
      <c r="G17" s="37"/>
      <c r="H17" s="37"/>
      <c r="I17" s="37"/>
      <c r="J17" s="37"/>
      <c r="K17" s="37"/>
      <c r="L17" s="40"/>
      <c r="M17" s="41"/>
      <c r="N17" s="37"/>
      <c r="O17" s="37"/>
    </row>
    <row r="18" spans="5:15" x14ac:dyDescent="0.25">
      <c r="E18" s="3" t="s">
        <v>255</v>
      </c>
      <c r="F18" s="27">
        <f>F16/F15</f>
        <v>0.30563498738435663</v>
      </c>
      <c r="G18" s="27">
        <f t="shared" ref="G18:K18" si="0">G16/G15</f>
        <v>0.26407407407407413</v>
      </c>
      <c r="H18" s="27">
        <f t="shared" si="0"/>
        <v>0.29480602757294005</v>
      </c>
      <c r="I18" s="27">
        <f t="shared" si="0"/>
        <v>0.27047939444911695</v>
      </c>
      <c r="J18" s="27">
        <f t="shared" si="0"/>
        <v>0.2553131597466573</v>
      </c>
      <c r="K18" s="27">
        <f t="shared" si="0"/>
        <v>0.28812749003984067</v>
      </c>
      <c r="L18" s="6">
        <f t="shared" ref="L18" si="1">AVERAGE(F18:K18)</f>
        <v>0.279739188877831</v>
      </c>
      <c r="M18" s="6">
        <f t="shared" ref="M18" si="2">STDEV(F18:K18)</f>
        <v>1.9471703154749744E-2</v>
      </c>
      <c r="N18" s="37"/>
      <c r="O18" s="37"/>
    </row>
    <row r="21" spans="5:15" x14ac:dyDescent="0.25">
      <c r="L21" s="37"/>
      <c r="M21" s="37"/>
    </row>
    <row r="22" spans="5:15" x14ac:dyDescent="0.25">
      <c r="F22" s="37"/>
      <c r="G22" s="37"/>
      <c r="H22" s="37"/>
      <c r="I22" s="37"/>
      <c r="J22" s="37"/>
      <c r="K22" s="37"/>
      <c r="L22" s="37"/>
      <c r="M22" s="37"/>
    </row>
    <row r="23" spans="5:15" x14ac:dyDescent="0.25">
      <c r="F23" s="37"/>
      <c r="G23" s="37"/>
      <c r="H23" s="37"/>
      <c r="I23" s="37"/>
      <c r="J23" s="37"/>
      <c r="K23" s="37"/>
      <c r="L23" s="37"/>
      <c r="M23" s="37"/>
    </row>
    <row r="29" spans="5:15" x14ac:dyDescent="0.25">
      <c r="F29" s="37"/>
      <c r="G29" s="37"/>
      <c r="H29" s="37"/>
      <c r="I29" s="37"/>
    </row>
    <row r="30" spans="5:15" x14ac:dyDescent="0.25">
      <c r="F30" s="37"/>
      <c r="G30" s="37"/>
      <c r="H30" s="37"/>
      <c r="I30" s="37"/>
    </row>
    <row r="31" spans="5:15" x14ac:dyDescent="0.25">
      <c r="H31" s="37"/>
      <c r="I31" s="37"/>
    </row>
    <row r="32" spans="5:15" x14ac:dyDescent="0.25">
      <c r="H32" s="37"/>
      <c r="I32" s="37"/>
    </row>
    <row r="33" spans="8:9" x14ac:dyDescent="0.25">
      <c r="H33" s="37"/>
      <c r="I33" s="37"/>
    </row>
    <row r="34" spans="8:9" x14ac:dyDescent="0.25">
      <c r="H34" s="37"/>
      <c r="I34" s="37"/>
    </row>
    <row r="35" spans="8:9" x14ac:dyDescent="0.25">
      <c r="H35" s="37"/>
      <c r="I35" s="37"/>
    </row>
  </sheetData>
  <mergeCells count="6">
    <mergeCell ref="L5:L6"/>
    <mergeCell ref="M5:M6"/>
    <mergeCell ref="E5:K5"/>
    <mergeCell ref="E13:K13"/>
    <mergeCell ref="L13:L14"/>
    <mergeCell ref="M13:M1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95EC-05D8-44CE-93D2-4152DDC88DEC}">
  <dimension ref="A3:N24"/>
  <sheetViews>
    <sheetView zoomScale="55" zoomScaleNormal="55" workbookViewId="0">
      <selection activeCell="H23" sqref="H23"/>
    </sheetView>
  </sheetViews>
  <sheetFormatPr defaultRowHeight="13.8" x14ac:dyDescent="0.25"/>
  <cols>
    <col min="1" max="2" width="8.88671875" style="14"/>
    <col min="3" max="3" width="29.5546875" style="14" customWidth="1"/>
    <col min="4" max="4" width="13.5546875" style="14" customWidth="1"/>
    <col min="5" max="5" width="13.44140625" style="14" customWidth="1"/>
    <col min="6" max="6" width="12" style="14" customWidth="1"/>
    <col min="7" max="7" width="13" style="14" customWidth="1"/>
    <col min="8" max="8" width="12.88671875" style="14" customWidth="1"/>
    <col min="9" max="9" width="13.21875" style="14" customWidth="1"/>
    <col min="10" max="11" width="10.77734375" style="14" bestFit="1" customWidth="1"/>
    <col min="12" max="12" width="10.77734375" bestFit="1" customWidth="1"/>
    <col min="13" max="13" width="10.21875" bestFit="1" customWidth="1"/>
  </cols>
  <sheetData>
    <row r="3" spans="3:14" x14ac:dyDescent="0.25">
      <c r="C3" s="108" t="s">
        <v>419</v>
      </c>
      <c r="D3" s="109"/>
      <c r="E3" s="109"/>
      <c r="F3" s="109"/>
      <c r="G3" s="109"/>
      <c r="H3" s="109"/>
      <c r="I3" s="109"/>
      <c r="J3" s="109"/>
      <c r="K3" s="109"/>
    </row>
    <row r="4" spans="3:14" ht="27.6" x14ac:dyDescent="0.25">
      <c r="C4" s="79" t="s">
        <v>171</v>
      </c>
      <c r="D4" s="60" t="s">
        <v>0</v>
      </c>
      <c r="E4" s="60" t="s">
        <v>1</v>
      </c>
      <c r="F4" s="60" t="s">
        <v>2</v>
      </c>
      <c r="G4" s="60" t="s">
        <v>6</v>
      </c>
      <c r="H4" s="60" t="s">
        <v>8</v>
      </c>
      <c r="I4" s="60" t="s">
        <v>10</v>
      </c>
      <c r="J4" s="49" t="s">
        <v>271</v>
      </c>
      <c r="K4" s="49" t="s">
        <v>257</v>
      </c>
    </row>
    <row r="5" spans="3:14" x14ac:dyDescent="0.25">
      <c r="C5" s="80" t="s">
        <v>22</v>
      </c>
      <c r="D5" s="64">
        <v>16310000</v>
      </c>
      <c r="E5" s="64">
        <v>15040000</v>
      </c>
      <c r="F5" s="64">
        <v>13940000</v>
      </c>
      <c r="G5" s="64">
        <v>16732000</v>
      </c>
      <c r="H5" s="64">
        <v>13850000</v>
      </c>
      <c r="I5" s="64">
        <v>15840000</v>
      </c>
      <c r="J5" s="64">
        <f>AVERAGE(D5:I5)</f>
        <v>15285333.333333334</v>
      </c>
      <c r="K5" s="64">
        <f>STDEV(D5:H5)</f>
        <v>1323966.3137708602</v>
      </c>
      <c r="L5" s="37"/>
      <c r="M5" s="37"/>
      <c r="N5" s="1"/>
    </row>
    <row r="6" spans="3:14" x14ac:dyDescent="0.25">
      <c r="C6" s="80" t="s">
        <v>23</v>
      </c>
      <c r="D6" s="64">
        <v>13110000</v>
      </c>
      <c r="E6" s="64">
        <v>12090000</v>
      </c>
      <c r="F6" s="64">
        <v>11870000</v>
      </c>
      <c r="G6" s="64">
        <v>11520000</v>
      </c>
      <c r="H6" s="64">
        <v>13850000</v>
      </c>
      <c r="I6" s="64">
        <v>12460000</v>
      </c>
      <c r="J6" s="64">
        <f t="shared" ref="J6:J12" si="0">AVERAGE(D6:I6)</f>
        <v>12483333.333333334</v>
      </c>
      <c r="K6" s="64">
        <f t="shared" ref="K6:K12" si="1">STDEV(D6:H6)</f>
        <v>964271.7459305753</v>
      </c>
      <c r="L6" s="37"/>
      <c r="M6" s="37"/>
      <c r="N6" s="1"/>
    </row>
    <row r="7" spans="3:14" x14ac:dyDescent="0.25">
      <c r="C7" s="80" t="s">
        <v>24</v>
      </c>
      <c r="D7" s="64">
        <v>8397000</v>
      </c>
      <c r="E7" s="64">
        <v>10850000</v>
      </c>
      <c r="F7" s="64">
        <v>7687000</v>
      </c>
      <c r="G7" s="64">
        <v>7103000</v>
      </c>
      <c r="H7" s="64">
        <v>7748999.9999999991</v>
      </c>
      <c r="I7" s="64">
        <v>8565000</v>
      </c>
      <c r="J7" s="64">
        <f t="shared" si="0"/>
        <v>8391833.333333334</v>
      </c>
      <c r="K7" s="64">
        <f t="shared" si="1"/>
        <v>1466946.556627064</v>
      </c>
      <c r="L7" s="37"/>
      <c r="M7" s="37"/>
      <c r="N7" s="1"/>
    </row>
    <row r="8" spans="3:14" x14ac:dyDescent="0.25">
      <c r="C8" s="80" t="s">
        <v>25</v>
      </c>
      <c r="D8" s="64">
        <v>4675000</v>
      </c>
      <c r="E8" s="64">
        <v>2508000</v>
      </c>
      <c r="F8" s="64">
        <v>2701000</v>
      </c>
      <c r="G8" s="64">
        <v>2153000</v>
      </c>
      <c r="H8" s="64">
        <v>2132000</v>
      </c>
      <c r="I8" s="64">
        <v>7098999.9999999991</v>
      </c>
      <c r="J8" s="64">
        <f t="shared" si="0"/>
        <v>3544666.6666666665</v>
      </c>
      <c r="K8" s="64">
        <f t="shared" si="1"/>
        <v>1057096.3532242461</v>
      </c>
      <c r="L8" s="37"/>
      <c r="M8" s="37"/>
      <c r="N8" s="1"/>
    </row>
    <row r="9" spans="3:14" x14ac:dyDescent="0.25">
      <c r="C9" s="81" t="s">
        <v>18</v>
      </c>
      <c r="D9" s="64">
        <v>390200</v>
      </c>
      <c r="E9" s="64">
        <v>392400</v>
      </c>
      <c r="F9" s="64">
        <v>364300</v>
      </c>
      <c r="G9" s="64">
        <v>274300</v>
      </c>
      <c r="H9" s="64">
        <v>342200</v>
      </c>
      <c r="I9" s="64">
        <v>1513000</v>
      </c>
      <c r="J9" s="64">
        <f t="shared" si="0"/>
        <v>546066.66666666663</v>
      </c>
      <c r="K9" s="64">
        <f t="shared" si="1"/>
        <v>48408.955782995363</v>
      </c>
      <c r="L9" s="37"/>
      <c r="M9" s="37"/>
      <c r="N9" s="1"/>
    </row>
    <row r="10" spans="3:14" x14ac:dyDescent="0.25">
      <c r="C10" s="80" t="s">
        <v>19</v>
      </c>
      <c r="D10" s="64">
        <v>93230</v>
      </c>
      <c r="E10" s="64">
        <v>174900</v>
      </c>
      <c r="F10" s="64">
        <v>563200</v>
      </c>
      <c r="G10" s="64">
        <v>68840</v>
      </c>
      <c r="H10" s="64">
        <v>53900</v>
      </c>
      <c r="I10" s="64">
        <v>24470</v>
      </c>
      <c r="J10" s="64">
        <f t="shared" si="0"/>
        <v>163090</v>
      </c>
      <c r="K10" s="64">
        <f t="shared" si="1"/>
        <v>213348.49748709271</v>
      </c>
      <c r="L10" s="37"/>
      <c r="M10" s="37"/>
      <c r="N10" s="1"/>
    </row>
    <row r="11" spans="3:14" x14ac:dyDescent="0.25">
      <c r="C11" s="80" t="s">
        <v>20</v>
      </c>
      <c r="D11" s="64">
        <v>57240</v>
      </c>
      <c r="E11" s="64">
        <v>156730</v>
      </c>
      <c r="F11" s="64">
        <v>97500</v>
      </c>
      <c r="G11" s="64">
        <v>63230</v>
      </c>
      <c r="H11" s="64">
        <v>67820</v>
      </c>
      <c r="I11" s="64">
        <v>155490</v>
      </c>
      <c r="J11" s="64">
        <f t="shared" si="0"/>
        <v>99668.333333333328</v>
      </c>
      <c r="K11" s="64">
        <f t="shared" si="1"/>
        <v>41169.636019765829</v>
      </c>
      <c r="L11" s="37"/>
      <c r="M11" s="37"/>
      <c r="N11" s="1"/>
    </row>
    <row r="12" spans="3:14" x14ac:dyDescent="0.25">
      <c r="C12" s="80" t="s">
        <v>21</v>
      </c>
      <c r="D12" s="64">
        <v>57390</v>
      </c>
      <c r="E12" s="64">
        <v>110700</v>
      </c>
      <c r="F12" s="64">
        <v>57920.000000000007</v>
      </c>
      <c r="G12" s="64">
        <v>86540</v>
      </c>
      <c r="H12" s="64">
        <v>105300</v>
      </c>
      <c r="I12" s="64">
        <v>168900</v>
      </c>
      <c r="J12" s="64">
        <f t="shared" si="0"/>
        <v>97791.666666666672</v>
      </c>
      <c r="K12" s="64">
        <f t="shared" si="1"/>
        <v>25300.027667969061</v>
      </c>
      <c r="L12" s="37"/>
      <c r="M12" s="37"/>
      <c r="N12" s="1"/>
    </row>
    <row r="15" spans="3:14" x14ac:dyDescent="0.25">
      <c r="D15" s="66"/>
      <c r="E15" s="66"/>
      <c r="F15" s="66"/>
      <c r="G15" s="66"/>
      <c r="H15" s="66"/>
      <c r="I15" s="66"/>
      <c r="J15" s="66"/>
      <c r="K15" s="66"/>
    </row>
    <row r="16" spans="3:14" x14ac:dyDescent="0.25">
      <c r="D16" s="66"/>
      <c r="E16" s="66"/>
      <c r="F16" s="66"/>
      <c r="G16" s="66"/>
      <c r="H16" s="66"/>
      <c r="I16" s="66"/>
      <c r="J16" s="66"/>
      <c r="K16" s="66"/>
    </row>
    <row r="17" spans="4:11" x14ac:dyDescent="0.25">
      <c r="D17" s="66"/>
      <c r="E17" s="66"/>
      <c r="F17" s="66"/>
      <c r="G17" s="66"/>
      <c r="H17" s="66"/>
      <c r="I17" s="66"/>
      <c r="J17" s="66"/>
      <c r="K17" s="66"/>
    </row>
    <row r="18" spans="4:11" x14ac:dyDescent="0.25">
      <c r="D18" s="66"/>
      <c r="E18" s="66"/>
      <c r="F18" s="66"/>
      <c r="G18" s="66"/>
      <c r="H18" s="66"/>
      <c r="I18" s="66"/>
      <c r="J18" s="66"/>
      <c r="K18" s="66"/>
    </row>
    <row r="19" spans="4:11" x14ac:dyDescent="0.25">
      <c r="D19" s="66"/>
      <c r="E19" s="66"/>
      <c r="F19" s="66"/>
      <c r="G19" s="66"/>
      <c r="H19" s="66"/>
      <c r="I19" s="66"/>
      <c r="J19" s="66"/>
      <c r="K19" s="66"/>
    </row>
    <row r="20" spans="4:11" x14ac:dyDescent="0.25">
      <c r="D20" s="66"/>
      <c r="E20" s="66"/>
      <c r="F20" s="66"/>
      <c r="G20" s="66"/>
      <c r="H20" s="66"/>
      <c r="I20" s="66"/>
      <c r="J20" s="66"/>
      <c r="K20" s="66"/>
    </row>
    <row r="21" spans="4:11" x14ac:dyDescent="0.25">
      <c r="D21" s="66"/>
      <c r="E21" s="66"/>
      <c r="F21" s="66"/>
      <c r="G21" s="66"/>
      <c r="H21" s="66"/>
      <c r="I21" s="66"/>
      <c r="J21" s="66"/>
      <c r="K21" s="66"/>
    </row>
    <row r="22" spans="4:11" x14ac:dyDescent="0.25">
      <c r="D22" s="66"/>
      <c r="E22" s="66"/>
      <c r="F22" s="66"/>
      <c r="G22" s="66"/>
      <c r="H22" s="66"/>
      <c r="I22" s="66"/>
      <c r="J22" s="66"/>
      <c r="K22" s="66"/>
    </row>
    <row r="23" spans="4:11" x14ac:dyDescent="0.25">
      <c r="J23" s="66"/>
      <c r="K23" s="66"/>
    </row>
    <row r="24" spans="4:11" x14ac:dyDescent="0.25">
      <c r="J24" s="66"/>
      <c r="K24" s="66"/>
    </row>
  </sheetData>
  <mergeCells count="1">
    <mergeCell ref="C3:K3"/>
  </mergeCells>
  <phoneticPr fontId="1" type="noConversion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3DFD-40B7-469E-8047-39417F03F0D2}">
  <dimension ref="C3:Y36"/>
  <sheetViews>
    <sheetView zoomScale="40" zoomScaleNormal="40" workbookViewId="0">
      <selection activeCell="M38" sqref="M38"/>
    </sheetView>
  </sheetViews>
  <sheetFormatPr defaultRowHeight="13.8" x14ac:dyDescent="0.25"/>
  <cols>
    <col min="3" max="3" width="18.33203125" style="14" customWidth="1"/>
    <col min="4" max="4" width="12.21875" style="14" customWidth="1"/>
    <col min="5" max="5" width="13" style="14" customWidth="1"/>
    <col min="6" max="6" width="13.44140625" style="14" customWidth="1"/>
    <col min="7" max="7" width="13.21875" style="14" customWidth="1"/>
    <col min="8" max="8" width="14" style="14" customWidth="1"/>
    <col min="9" max="9" width="13.109375" style="14" customWidth="1"/>
    <col min="10" max="10" width="17.44140625" style="14" customWidth="1"/>
    <col min="11" max="11" width="12.5546875" style="14" customWidth="1"/>
    <col min="12" max="12" width="11.77734375" style="14" customWidth="1"/>
    <col min="13" max="13" width="11.5546875" style="14" customWidth="1"/>
    <col min="14" max="15" width="8.88671875" style="14"/>
  </cols>
  <sheetData>
    <row r="3" spans="3:15" x14ac:dyDescent="0.25">
      <c r="C3" s="125" t="s">
        <v>369</v>
      </c>
      <c r="D3" s="125"/>
      <c r="E3" s="125"/>
      <c r="F3" s="125"/>
      <c r="J3" s="125" t="s">
        <v>320</v>
      </c>
      <c r="K3" s="125"/>
      <c r="L3" s="125"/>
      <c r="M3" s="125"/>
    </row>
    <row r="5" spans="3:15" x14ac:dyDescent="0.25">
      <c r="C5" s="120" t="s">
        <v>128</v>
      </c>
      <c r="D5" s="120"/>
      <c r="E5" s="120"/>
      <c r="F5" s="120"/>
      <c r="G5" s="119" t="s">
        <v>271</v>
      </c>
      <c r="H5" s="119" t="s">
        <v>257</v>
      </c>
      <c r="J5" s="113" t="s">
        <v>127</v>
      </c>
      <c r="K5" s="114"/>
      <c r="L5" s="114"/>
      <c r="M5" s="115"/>
      <c r="N5" s="119" t="s">
        <v>271</v>
      </c>
      <c r="O5" s="119" t="s">
        <v>257</v>
      </c>
    </row>
    <row r="6" spans="3:15" x14ac:dyDescent="0.25">
      <c r="C6" s="47" t="s">
        <v>31</v>
      </c>
      <c r="D6" s="47" t="s">
        <v>68</v>
      </c>
      <c r="E6" s="47" t="s">
        <v>69</v>
      </c>
      <c r="F6" s="47" t="s">
        <v>70</v>
      </c>
      <c r="G6" s="119"/>
      <c r="H6" s="119"/>
      <c r="J6" s="47" t="s">
        <v>31</v>
      </c>
      <c r="K6" s="47" t="s">
        <v>68</v>
      </c>
      <c r="L6" s="47" t="s">
        <v>69</v>
      </c>
      <c r="M6" s="47" t="s">
        <v>70</v>
      </c>
      <c r="N6" s="119"/>
      <c r="O6" s="119"/>
    </row>
    <row r="7" spans="3:15" x14ac:dyDescent="0.25">
      <c r="C7" s="47">
        <v>0</v>
      </c>
      <c r="D7" s="47">
        <v>320</v>
      </c>
      <c r="E7" s="47">
        <v>332</v>
      </c>
      <c r="F7" s="47">
        <v>311</v>
      </c>
      <c r="G7" s="47">
        <f>AVERAGE(D7:F7)</f>
        <v>321</v>
      </c>
      <c r="H7" s="47">
        <f>STDEV(D7:F7)</f>
        <v>10.535653752852738</v>
      </c>
      <c r="J7" s="47">
        <v>0</v>
      </c>
      <c r="K7" s="47">
        <v>168.2</v>
      </c>
      <c r="L7" s="47">
        <v>168.6</v>
      </c>
      <c r="M7" s="47">
        <v>167.6</v>
      </c>
      <c r="N7" s="47">
        <f>AVERAGE(K7:M7)</f>
        <v>168.13333333333333</v>
      </c>
      <c r="O7" s="47">
        <f>STDEV(K7:M7)</f>
        <v>0.50332229568471631</v>
      </c>
    </row>
    <row r="8" spans="3:15" x14ac:dyDescent="0.25">
      <c r="C8" s="47">
        <v>0.2</v>
      </c>
      <c r="D8" s="47">
        <v>280</v>
      </c>
      <c r="E8" s="47">
        <v>273</v>
      </c>
      <c r="F8" s="47">
        <v>287</v>
      </c>
      <c r="G8" s="47">
        <f t="shared" ref="G8:G12" si="0">AVERAGE(D8:F8)</f>
        <v>280</v>
      </c>
      <c r="H8" s="47">
        <f t="shared" ref="H8:H12" si="1">STDEV(D8:F8)</f>
        <v>7</v>
      </c>
      <c r="J8" s="47">
        <v>0.2</v>
      </c>
      <c r="K8" s="47">
        <v>130.9</v>
      </c>
      <c r="L8" s="47">
        <v>131.69999999999999</v>
      </c>
      <c r="M8" s="47">
        <v>131.19999999999999</v>
      </c>
      <c r="N8" s="47">
        <f t="shared" ref="N8:N13" si="2">AVERAGE(K8:M8)</f>
        <v>131.26666666666668</v>
      </c>
      <c r="O8" s="47">
        <f t="shared" ref="O8:O13" si="3">STDEV(K8:M8)</f>
        <v>0.40414518843273028</v>
      </c>
    </row>
    <row r="9" spans="3:15" x14ac:dyDescent="0.25">
      <c r="C9" s="47">
        <v>0.5</v>
      </c>
      <c r="D9" s="47">
        <v>201</v>
      </c>
      <c r="E9" s="47">
        <v>208</v>
      </c>
      <c r="F9" s="47">
        <v>194</v>
      </c>
      <c r="G9" s="47">
        <f t="shared" si="0"/>
        <v>201</v>
      </c>
      <c r="H9" s="47">
        <f t="shared" si="1"/>
        <v>7</v>
      </c>
      <c r="J9" s="47">
        <v>0.5</v>
      </c>
      <c r="K9" s="47">
        <v>82.5</v>
      </c>
      <c r="L9" s="47">
        <v>82.6</v>
      </c>
      <c r="M9" s="47">
        <v>82.2</v>
      </c>
      <c r="N9" s="47">
        <f t="shared" si="2"/>
        <v>82.433333333333337</v>
      </c>
      <c r="O9" s="47">
        <f t="shared" si="3"/>
        <v>0.20816659994660941</v>
      </c>
    </row>
    <row r="10" spans="3:15" x14ac:dyDescent="0.25">
      <c r="C10" s="47">
        <v>1</v>
      </c>
      <c r="D10" s="47">
        <v>128</v>
      </c>
      <c r="E10" s="47">
        <v>136</v>
      </c>
      <c r="F10" s="47">
        <v>133</v>
      </c>
      <c r="G10" s="47">
        <f t="shared" si="0"/>
        <v>132.33333333333334</v>
      </c>
      <c r="H10" s="47">
        <f t="shared" si="1"/>
        <v>4.0414518843273806</v>
      </c>
      <c r="J10" s="47">
        <v>1</v>
      </c>
      <c r="K10" s="47">
        <v>36.4</v>
      </c>
      <c r="L10" s="47">
        <v>36.299999999999997</v>
      </c>
      <c r="M10" s="47">
        <v>36.200000000000003</v>
      </c>
      <c r="N10" s="47">
        <f t="shared" si="2"/>
        <v>36.299999999999997</v>
      </c>
      <c r="O10" s="47">
        <f t="shared" si="3"/>
        <v>9.9999999999997882E-2</v>
      </c>
    </row>
    <row r="11" spans="3:15" x14ac:dyDescent="0.25">
      <c r="C11" s="47">
        <v>2</v>
      </c>
      <c r="D11" s="47">
        <v>99</v>
      </c>
      <c r="E11" s="47">
        <v>107</v>
      </c>
      <c r="F11" s="47">
        <v>104</v>
      </c>
      <c r="G11" s="47">
        <f t="shared" si="0"/>
        <v>103.33333333333333</v>
      </c>
      <c r="H11" s="47">
        <f t="shared" si="1"/>
        <v>4.0414518843273806</v>
      </c>
      <c r="J11" s="47">
        <v>2</v>
      </c>
      <c r="K11" s="47">
        <v>14.3</v>
      </c>
      <c r="L11" s="47">
        <v>14.5</v>
      </c>
      <c r="M11" s="47">
        <v>14.4</v>
      </c>
      <c r="N11" s="47">
        <f t="shared" si="2"/>
        <v>14.4</v>
      </c>
      <c r="O11" s="47">
        <f t="shared" si="3"/>
        <v>9.9999999999999645E-2</v>
      </c>
    </row>
    <row r="12" spans="3:15" x14ac:dyDescent="0.25">
      <c r="C12" s="47">
        <v>4</v>
      </c>
      <c r="D12" s="47">
        <v>96</v>
      </c>
      <c r="E12" s="47">
        <v>100</v>
      </c>
      <c r="F12" s="47">
        <v>99</v>
      </c>
      <c r="G12" s="47">
        <f t="shared" si="0"/>
        <v>98.333333333333329</v>
      </c>
      <c r="H12" s="47">
        <f t="shared" si="1"/>
        <v>2.0816659994661326</v>
      </c>
      <c r="J12" s="47">
        <v>4</v>
      </c>
      <c r="K12" s="47">
        <v>12.3</v>
      </c>
      <c r="L12" s="47">
        <v>12.2</v>
      </c>
      <c r="M12" s="47">
        <v>12.1</v>
      </c>
      <c r="N12" s="47">
        <f t="shared" si="2"/>
        <v>12.200000000000001</v>
      </c>
      <c r="O12" s="47">
        <f t="shared" si="3"/>
        <v>0.10000000000000053</v>
      </c>
    </row>
    <row r="13" spans="3:15" x14ac:dyDescent="0.25">
      <c r="C13" s="47">
        <v>10</v>
      </c>
      <c r="D13" s="47">
        <v>96</v>
      </c>
      <c r="E13" s="47">
        <v>94</v>
      </c>
      <c r="F13" s="47">
        <v>92</v>
      </c>
      <c r="G13" s="47">
        <f t="shared" ref="G13" si="4">AVERAGE(D13:F13)</f>
        <v>94</v>
      </c>
      <c r="H13" s="47">
        <f t="shared" ref="H13" si="5">STDEV(D13:F13)</f>
        <v>2</v>
      </c>
      <c r="J13" s="47">
        <v>10</v>
      </c>
      <c r="K13" s="47">
        <v>11.8</v>
      </c>
      <c r="L13" s="47">
        <v>11.9</v>
      </c>
      <c r="M13" s="47">
        <v>11.7</v>
      </c>
      <c r="N13" s="47">
        <f t="shared" si="2"/>
        <v>11.800000000000002</v>
      </c>
      <c r="O13" s="47">
        <f t="shared" si="3"/>
        <v>0.10000000000000053</v>
      </c>
    </row>
    <row r="24" spans="5:25" x14ac:dyDescent="0.25">
      <c r="T24" s="125"/>
      <c r="U24" s="125"/>
      <c r="V24" s="125"/>
      <c r="W24" s="125"/>
      <c r="X24" s="125"/>
      <c r="Y24" s="125"/>
    </row>
    <row r="26" spans="5:25" x14ac:dyDescent="0.25">
      <c r="F26" s="125" t="s">
        <v>370</v>
      </c>
      <c r="G26" s="125"/>
      <c r="H26" s="125"/>
      <c r="I26" s="125"/>
      <c r="J26" s="125"/>
      <c r="K26" s="125"/>
    </row>
    <row r="27" spans="5:25" x14ac:dyDescent="0.25">
      <c r="F27" s="14" t="s">
        <v>278</v>
      </c>
    </row>
    <row r="28" spans="5:25" x14ac:dyDescent="0.25">
      <c r="E28" s="120"/>
      <c r="F28" s="120"/>
      <c r="G28" s="47" t="s">
        <v>68</v>
      </c>
      <c r="H28" s="47" t="s">
        <v>69</v>
      </c>
      <c r="I28" s="47" t="s">
        <v>70</v>
      </c>
      <c r="J28" s="47" t="s">
        <v>271</v>
      </c>
      <c r="K28" s="47" t="s">
        <v>257</v>
      </c>
    </row>
    <row r="29" spans="5:25" x14ac:dyDescent="0.25">
      <c r="E29" s="120" t="s">
        <v>276</v>
      </c>
      <c r="F29" s="120"/>
      <c r="G29" s="47">
        <v>21.1</v>
      </c>
      <c r="H29" s="47">
        <v>30.6</v>
      </c>
      <c r="I29" s="47">
        <v>13.5</v>
      </c>
      <c r="J29" s="47">
        <f>AVERAGE(G29:I29)</f>
        <v>21.733333333333334</v>
      </c>
      <c r="K29" s="47">
        <f>STDEV(G29:I29)</f>
        <v>8.5675745303635047</v>
      </c>
    </row>
    <row r="30" spans="5:25" x14ac:dyDescent="0.25">
      <c r="E30" s="120" t="s">
        <v>277</v>
      </c>
      <c r="F30" s="120"/>
      <c r="G30" s="47">
        <v>278</v>
      </c>
      <c r="H30" s="47">
        <v>281</v>
      </c>
      <c r="I30" s="47">
        <v>300</v>
      </c>
      <c r="J30" s="47">
        <f>AVERAGE(G30:I30)</f>
        <v>286.33333333333331</v>
      </c>
      <c r="K30" s="47">
        <f>STDEV(G30:I30)</f>
        <v>11.930353445448853</v>
      </c>
      <c r="T30" s="125"/>
      <c r="U30" s="125"/>
      <c r="V30" s="125"/>
      <c r="W30" s="125"/>
      <c r="X30" s="125"/>
      <c r="Y30" s="125"/>
    </row>
    <row r="32" spans="5:25" x14ac:dyDescent="0.25">
      <c r="F32" s="125" t="s">
        <v>371</v>
      </c>
      <c r="G32" s="125"/>
      <c r="H32" s="125"/>
      <c r="I32" s="125"/>
      <c r="J32" s="125"/>
      <c r="K32" s="125"/>
    </row>
    <row r="33" spans="5:11" x14ac:dyDescent="0.25">
      <c r="F33" s="14" t="s">
        <v>279</v>
      </c>
    </row>
    <row r="34" spans="5:11" x14ac:dyDescent="0.25">
      <c r="E34" s="120"/>
      <c r="F34" s="120"/>
      <c r="G34" s="47" t="s">
        <v>68</v>
      </c>
      <c r="H34" s="47" t="s">
        <v>69</v>
      </c>
      <c r="I34" s="47" t="s">
        <v>70</v>
      </c>
      <c r="J34" s="47" t="s">
        <v>271</v>
      </c>
      <c r="K34" s="47" t="s">
        <v>257</v>
      </c>
    </row>
    <row r="35" spans="5:11" x14ac:dyDescent="0.25">
      <c r="E35" s="120" t="s">
        <v>276</v>
      </c>
      <c r="F35" s="120"/>
      <c r="G35" s="47">
        <v>6.5</v>
      </c>
      <c r="H35" s="47">
        <v>8</v>
      </c>
      <c r="I35" s="47">
        <v>4.2</v>
      </c>
      <c r="J35" s="47">
        <f>AVERAGE(G35:I35)</f>
        <v>6.2333333333333334</v>
      </c>
      <c r="K35" s="47">
        <f>STDEV(G35:I35)</f>
        <v>1.9139836293274126</v>
      </c>
    </row>
    <row r="36" spans="5:11" x14ac:dyDescent="0.25">
      <c r="E36" s="113" t="s">
        <v>277</v>
      </c>
      <c r="F36" s="115"/>
      <c r="G36" s="47">
        <v>145</v>
      </c>
      <c r="H36" s="47">
        <v>133</v>
      </c>
      <c r="I36" s="47">
        <v>166</v>
      </c>
      <c r="J36" s="47">
        <f>AVERAGE(G36:I36)</f>
        <v>148</v>
      </c>
      <c r="K36" s="47">
        <f>STDEV(G36:I36)</f>
        <v>16.703293088490067</v>
      </c>
    </row>
  </sheetData>
  <mergeCells count="18">
    <mergeCell ref="E35:F35"/>
    <mergeCell ref="E34:F34"/>
    <mergeCell ref="E36:F36"/>
    <mergeCell ref="T24:Y24"/>
    <mergeCell ref="T30:Y30"/>
    <mergeCell ref="F26:K26"/>
    <mergeCell ref="F32:K32"/>
    <mergeCell ref="E30:F30"/>
    <mergeCell ref="O5:O6"/>
    <mergeCell ref="G5:G6"/>
    <mergeCell ref="H5:H6"/>
    <mergeCell ref="E28:F28"/>
    <mergeCell ref="E29:F29"/>
    <mergeCell ref="C3:F3"/>
    <mergeCell ref="J3:M3"/>
    <mergeCell ref="C5:F5"/>
    <mergeCell ref="J5:M5"/>
    <mergeCell ref="N5:N6"/>
  </mergeCells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4A1C-D936-4143-98CC-207311B04576}">
  <dimension ref="B2:M22"/>
  <sheetViews>
    <sheetView topLeftCell="B1" zoomScale="55" zoomScaleNormal="55" workbookViewId="0">
      <selection activeCell="R17" sqref="R17"/>
    </sheetView>
  </sheetViews>
  <sheetFormatPr defaultRowHeight="13.8" x14ac:dyDescent="0.25"/>
  <cols>
    <col min="2" max="2" width="13.21875" customWidth="1"/>
    <col min="3" max="3" width="37.44140625" customWidth="1"/>
    <col min="4" max="4" width="16.77734375" customWidth="1"/>
    <col min="5" max="5" width="12" customWidth="1"/>
    <col min="6" max="8" width="13.109375" customWidth="1"/>
    <col min="9" max="9" width="14.88671875" customWidth="1"/>
    <col min="10" max="10" width="16.21875" customWidth="1"/>
    <col min="11" max="11" width="14.88671875" customWidth="1"/>
  </cols>
  <sheetData>
    <row r="2" spans="2:13" x14ac:dyDescent="0.25">
      <c r="C2" s="125" t="s">
        <v>367</v>
      </c>
      <c r="D2" s="125"/>
      <c r="E2" s="125"/>
      <c r="F2" s="125"/>
      <c r="G2" s="125"/>
      <c r="H2" s="125"/>
      <c r="I2" s="125"/>
      <c r="J2" s="125"/>
      <c r="K2" s="125"/>
      <c r="L2" s="14"/>
      <c r="M2" s="14"/>
    </row>
    <row r="3" spans="2:13" x14ac:dyDescent="0.25">
      <c r="B3" s="8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x14ac:dyDescent="0.25">
      <c r="C4" s="47" t="s">
        <v>128</v>
      </c>
      <c r="D4" s="120" t="s">
        <v>16</v>
      </c>
      <c r="E4" s="120"/>
      <c r="F4" s="120"/>
      <c r="G4" s="123" t="s">
        <v>271</v>
      </c>
      <c r="H4" s="123" t="s">
        <v>257</v>
      </c>
      <c r="I4" s="120" t="s">
        <v>131</v>
      </c>
      <c r="J4" s="120"/>
      <c r="K4" s="120"/>
      <c r="L4" s="119" t="s">
        <v>271</v>
      </c>
      <c r="M4" s="119" t="s">
        <v>257</v>
      </c>
    </row>
    <row r="5" spans="2:13" x14ac:dyDescent="0.25">
      <c r="C5" s="47" t="s">
        <v>129</v>
      </c>
      <c r="D5" s="47" t="s">
        <v>68</v>
      </c>
      <c r="E5" s="47" t="s">
        <v>69</v>
      </c>
      <c r="F5" s="47" t="s">
        <v>70</v>
      </c>
      <c r="G5" s="124"/>
      <c r="H5" s="124"/>
      <c r="I5" s="47" t="s">
        <v>68</v>
      </c>
      <c r="J5" s="47" t="s">
        <v>69</v>
      </c>
      <c r="K5" s="47" t="s">
        <v>70</v>
      </c>
      <c r="L5" s="119"/>
      <c r="M5" s="119"/>
    </row>
    <row r="6" spans="2:13" x14ac:dyDescent="0.25">
      <c r="C6" s="47">
        <v>0</v>
      </c>
      <c r="D6" s="47">
        <v>4145</v>
      </c>
      <c r="E6" s="47">
        <v>4018</v>
      </c>
      <c r="F6" s="47">
        <v>4124</v>
      </c>
      <c r="G6" s="47">
        <f>AVERAGE(D6:F6)</f>
        <v>4095.6666666666665</v>
      </c>
      <c r="H6" s="47">
        <f>STDEV(D6:F6)</f>
        <v>68.075937990844707</v>
      </c>
      <c r="I6" s="47">
        <v>4479</v>
      </c>
      <c r="J6" s="47">
        <v>4565</v>
      </c>
      <c r="K6" s="47">
        <v>4486</v>
      </c>
      <c r="L6" s="47">
        <f>AVERAGE(I6:K6)</f>
        <v>4510</v>
      </c>
      <c r="M6" s="47">
        <f>STDEV(I6:K6)</f>
        <v>47.75981574503821</v>
      </c>
    </row>
    <row r="7" spans="2:13" x14ac:dyDescent="0.25">
      <c r="C7" s="47">
        <v>5.0000000000000001E-3</v>
      </c>
      <c r="D7" s="47">
        <v>3974</v>
      </c>
      <c r="E7" s="47">
        <v>3930</v>
      </c>
      <c r="F7" s="47">
        <v>3963</v>
      </c>
      <c r="G7" s="47">
        <f t="shared" ref="G7:G11" si="0">AVERAGE(D7:F7)</f>
        <v>3955.6666666666665</v>
      </c>
      <c r="H7" s="47">
        <f t="shared" ref="H7:H11" si="1">STDEV(D7:F7)</f>
        <v>22.898325994127461</v>
      </c>
      <c r="I7" s="47">
        <v>3655</v>
      </c>
      <c r="J7" s="47">
        <v>3687</v>
      </c>
      <c r="K7" s="47">
        <v>3565</v>
      </c>
      <c r="L7" s="47">
        <f t="shared" ref="L7:L11" si="2">AVERAGE(I7:K7)</f>
        <v>3635.6666666666665</v>
      </c>
      <c r="M7" s="47">
        <f t="shared" ref="M7:M11" si="3">STDEV(I7:K7)</f>
        <v>63.256093250637392</v>
      </c>
    </row>
    <row r="8" spans="2:13" x14ac:dyDescent="0.25">
      <c r="C8" s="47">
        <v>0.01</v>
      </c>
      <c r="D8" s="47">
        <v>3939</v>
      </c>
      <c r="E8" s="47">
        <v>3895</v>
      </c>
      <c r="F8" s="47">
        <v>3944</v>
      </c>
      <c r="G8" s="47">
        <f t="shared" si="0"/>
        <v>3926</v>
      </c>
      <c r="H8" s="47">
        <f t="shared" si="1"/>
        <v>26.962937525425527</v>
      </c>
      <c r="I8" s="47">
        <v>3236</v>
      </c>
      <c r="J8" s="47">
        <v>3135</v>
      </c>
      <c r="K8" s="47">
        <v>3189</v>
      </c>
      <c r="L8" s="47">
        <f t="shared" si="2"/>
        <v>3186.6666666666665</v>
      </c>
      <c r="M8" s="47">
        <f t="shared" si="3"/>
        <v>50.54041287260457</v>
      </c>
    </row>
    <row r="9" spans="2:13" x14ac:dyDescent="0.25">
      <c r="C9" s="47">
        <v>0.02</v>
      </c>
      <c r="D9" s="47">
        <v>3869</v>
      </c>
      <c r="E9" s="47">
        <v>3925</v>
      </c>
      <c r="F9" s="47">
        <v>3819</v>
      </c>
      <c r="G9" s="47">
        <f t="shared" si="0"/>
        <v>3871</v>
      </c>
      <c r="H9" s="47">
        <f t="shared" si="1"/>
        <v>53.028294334251406</v>
      </c>
      <c r="I9" s="47">
        <v>2396</v>
      </c>
      <c r="J9" s="47">
        <v>2465</v>
      </c>
      <c r="K9" s="47">
        <v>2467</v>
      </c>
      <c r="L9" s="47">
        <f t="shared" si="2"/>
        <v>2442.6666666666665</v>
      </c>
      <c r="M9" s="47">
        <f t="shared" si="3"/>
        <v>40.426888741694349</v>
      </c>
    </row>
    <row r="10" spans="2:13" x14ac:dyDescent="0.25">
      <c r="C10" s="47">
        <v>0.05</v>
      </c>
      <c r="D10" s="47">
        <v>3936</v>
      </c>
      <c r="E10" s="47">
        <v>3976</v>
      </c>
      <c r="F10" s="47">
        <v>3826</v>
      </c>
      <c r="G10" s="47">
        <f t="shared" si="0"/>
        <v>3912.6666666666665</v>
      </c>
      <c r="H10" s="47">
        <f t="shared" si="1"/>
        <v>77.674534651540299</v>
      </c>
      <c r="I10" s="47">
        <v>1734</v>
      </c>
      <c r="J10" s="47">
        <v>1776</v>
      </c>
      <c r="K10" s="47">
        <v>1738</v>
      </c>
      <c r="L10" s="47">
        <f t="shared" si="2"/>
        <v>1749.3333333333333</v>
      </c>
      <c r="M10" s="47">
        <f t="shared" si="3"/>
        <v>23.180451534284948</v>
      </c>
    </row>
    <row r="11" spans="2:13" x14ac:dyDescent="0.25">
      <c r="C11" s="47">
        <v>0.09</v>
      </c>
      <c r="D11" s="47">
        <v>3923</v>
      </c>
      <c r="E11" s="47">
        <v>3818</v>
      </c>
      <c r="F11" s="47">
        <v>4008</v>
      </c>
      <c r="G11" s="47">
        <f t="shared" si="0"/>
        <v>3916.3333333333335</v>
      </c>
      <c r="H11" s="47">
        <f t="shared" si="1"/>
        <v>95.175276901794888</v>
      </c>
      <c r="I11" s="47">
        <v>1181</v>
      </c>
      <c r="J11" s="47">
        <v>1208</v>
      </c>
      <c r="K11" s="47">
        <v>1202</v>
      </c>
      <c r="L11" s="47">
        <f t="shared" si="2"/>
        <v>1197</v>
      </c>
      <c r="M11" s="47">
        <f t="shared" si="3"/>
        <v>14.177446878757825</v>
      </c>
    </row>
    <row r="12" spans="2:13" x14ac:dyDescent="0.25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2:13" x14ac:dyDescent="0.25">
      <c r="C13" s="125" t="s">
        <v>368</v>
      </c>
      <c r="D13" s="125"/>
      <c r="E13" s="125"/>
      <c r="F13" s="125"/>
      <c r="G13" s="125"/>
      <c r="H13" s="125"/>
      <c r="I13" s="125"/>
      <c r="J13" s="125"/>
      <c r="K13" s="125"/>
      <c r="L13" s="14"/>
      <c r="M13" s="14"/>
    </row>
    <row r="14" spans="2:13" x14ac:dyDescent="0.25">
      <c r="C14" s="21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2:13" x14ac:dyDescent="0.25">
      <c r="B15" s="8"/>
      <c r="C15" s="47" t="s">
        <v>127</v>
      </c>
      <c r="D15" s="120" t="s">
        <v>16</v>
      </c>
      <c r="E15" s="120"/>
      <c r="F15" s="120"/>
      <c r="G15" s="123" t="s">
        <v>271</v>
      </c>
      <c r="H15" s="123" t="s">
        <v>257</v>
      </c>
      <c r="I15" s="120" t="s">
        <v>131</v>
      </c>
      <c r="J15" s="120"/>
      <c r="K15" s="120"/>
      <c r="L15" s="119" t="s">
        <v>271</v>
      </c>
      <c r="M15" s="119" t="s">
        <v>257</v>
      </c>
    </row>
    <row r="16" spans="2:13" x14ac:dyDescent="0.25">
      <c r="C16" s="47" t="s">
        <v>129</v>
      </c>
      <c r="D16" s="47" t="s">
        <v>68</v>
      </c>
      <c r="E16" s="47" t="s">
        <v>69</v>
      </c>
      <c r="F16" s="47" t="s">
        <v>70</v>
      </c>
      <c r="G16" s="124"/>
      <c r="H16" s="124"/>
      <c r="I16" s="47" t="s">
        <v>68</v>
      </c>
      <c r="J16" s="47" t="s">
        <v>69</v>
      </c>
      <c r="K16" s="47" t="s">
        <v>70</v>
      </c>
      <c r="L16" s="119"/>
      <c r="M16" s="119"/>
    </row>
    <row r="17" spans="3:13" x14ac:dyDescent="0.25">
      <c r="C17" s="47">
        <v>0</v>
      </c>
      <c r="D17" s="47">
        <v>361.3</v>
      </c>
      <c r="E17" s="47">
        <v>480.4</v>
      </c>
      <c r="F17" s="47">
        <v>527.1</v>
      </c>
      <c r="G17" s="47">
        <f>AVERAGE(D17:F17)</f>
        <v>456.26666666666671</v>
      </c>
      <c r="H17" s="47">
        <f>STDEV(D17:F17)</f>
        <v>85.493995890549357</v>
      </c>
      <c r="I17" s="47">
        <v>429.7</v>
      </c>
      <c r="J17" s="47">
        <v>533.29999999999995</v>
      </c>
      <c r="K17" s="47">
        <v>612</v>
      </c>
      <c r="L17" s="47">
        <f>AVERAGE(I17:K17)</f>
        <v>525</v>
      </c>
      <c r="M17" s="47">
        <f>STDEV(I17:K17)</f>
        <v>91.432980920453375</v>
      </c>
    </row>
    <row r="18" spans="3:13" x14ac:dyDescent="0.25">
      <c r="C18" s="47">
        <v>5.0000000000000001E-3</v>
      </c>
      <c r="D18" s="47">
        <v>270.39999999999998</v>
      </c>
      <c r="E18" s="47">
        <v>231.4</v>
      </c>
      <c r="F18" s="47">
        <v>394.5</v>
      </c>
      <c r="G18" s="47">
        <f t="shared" ref="G18:G22" si="4">AVERAGE(D18:F18)</f>
        <v>298.76666666666665</v>
      </c>
      <c r="H18" s="47">
        <f t="shared" ref="H18:H22" si="5">STDEV(D18:F18)</f>
        <v>85.169849907894928</v>
      </c>
      <c r="I18" s="47">
        <v>296.89999999999998</v>
      </c>
      <c r="J18" s="47">
        <v>320.5</v>
      </c>
      <c r="K18" s="47">
        <v>360.4</v>
      </c>
      <c r="L18" s="47">
        <f t="shared" ref="L18:L22" si="6">AVERAGE(I18:K18)</f>
        <v>325.93333333333334</v>
      </c>
      <c r="M18" s="47">
        <f t="shared" ref="M18:M22" si="7">STDEV(I18:K18)</f>
        <v>32.096780731614395</v>
      </c>
    </row>
    <row r="19" spans="3:13" x14ac:dyDescent="0.25">
      <c r="C19" s="47">
        <v>0.01</v>
      </c>
      <c r="D19" s="47">
        <v>284.2</v>
      </c>
      <c r="E19" s="47">
        <v>238.9</v>
      </c>
      <c r="F19" s="47">
        <v>292.89999999999998</v>
      </c>
      <c r="G19" s="47">
        <f t="shared" si="4"/>
        <v>272</v>
      </c>
      <c r="H19" s="47">
        <f t="shared" si="5"/>
        <v>28.993619987852487</v>
      </c>
      <c r="I19" s="47">
        <v>339.6</v>
      </c>
      <c r="J19" s="47">
        <v>295.3</v>
      </c>
      <c r="K19" s="47">
        <v>278.60000000000002</v>
      </c>
      <c r="L19" s="47">
        <f t="shared" si="6"/>
        <v>304.50000000000006</v>
      </c>
      <c r="M19" s="47">
        <f t="shared" si="7"/>
        <v>31.523483310065849</v>
      </c>
    </row>
    <row r="20" spans="3:13" x14ac:dyDescent="0.25">
      <c r="C20" s="47">
        <v>0.02</v>
      </c>
      <c r="D20" s="47">
        <v>236.8</v>
      </c>
      <c r="E20" s="47">
        <v>263.7</v>
      </c>
      <c r="F20" s="47">
        <v>221.8</v>
      </c>
      <c r="G20" s="47">
        <f t="shared" si="4"/>
        <v>240.76666666666665</v>
      </c>
      <c r="H20" s="47">
        <f t="shared" si="5"/>
        <v>21.229774688708613</v>
      </c>
      <c r="I20" s="47">
        <v>269.10000000000002</v>
      </c>
      <c r="J20" s="47">
        <v>274.10000000000002</v>
      </c>
      <c r="K20" s="47">
        <v>239.1</v>
      </c>
      <c r="L20" s="47">
        <f t="shared" si="6"/>
        <v>260.76666666666671</v>
      </c>
      <c r="M20" s="47">
        <f t="shared" si="7"/>
        <v>18.92969448600093</v>
      </c>
    </row>
    <row r="21" spans="3:13" x14ac:dyDescent="0.25">
      <c r="C21" s="47">
        <v>0.05</v>
      </c>
      <c r="D21" s="47">
        <v>231.6</v>
      </c>
      <c r="E21" s="47">
        <v>226.6</v>
      </c>
      <c r="F21" s="47">
        <v>201</v>
      </c>
      <c r="G21" s="47">
        <f t="shared" si="4"/>
        <v>219.73333333333335</v>
      </c>
      <c r="H21" s="47">
        <f t="shared" si="5"/>
        <v>16.415033759737849</v>
      </c>
      <c r="I21" s="47">
        <v>235.7</v>
      </c>
      <c r="J21" s="47">
        <v>254.6</v>
      </c>
      <c r="K21" s="47">
        <v>225</v>
      </c>
      <c r="L21" s="47">
        <f t="shared" si="6"/>
        <v>238.43333333333331</v>
      </c>
      <c r="M21" s="47">
        <f t="shared" si="7"/>
        <v>14.988106395850453</v>
      </c>
    </row>
    <row r="22" spans="3:13" x14ac:dyDescent="0.25">
      <c r="C22" s="47">
        <v>0.09</v>
      </c>
      <c r="D22" s="47">
        <v>193.7</v>
      </c>
      <c r="E22" s="47">
        <v>211.7</v>
      </c>
      <c r="F22" s="47">
        <v>226.77</v>
      </c>
      <c r="G22" s="47">
        <f t="shared" si="4"/>
        <v>210.72333333333333</v>
      </c>
      <c r="H22" s="47">
        <f t="shared" si="5"/>
        <v>16.556619018789245</v>
      </c>
      <c r="I22" s="47">
        <v>205</v>
      </c>
      <c r="J22" s="47">
        <v>209</v>
      </c>
      <c r="K22" s="47">
        <v>228</v>
      </c>
      <c r="L22" s="47">
        <f t="shared" si="6"/>
        <v>214</v>
      </c>
      <c r="M22" s="47">
        <f t="shared" si="7"/>
        <v>12.288205727444508</v>
      </c>
    </row>
  </sheetData>
  <mergeCells count="14">
    <mergeCell ref="D4:F4"/>
    <mergeCell ref="I4:K4"/>
    <mergeCell ref="D15:F15"/>
    <mergeCell ref="I15:K15"/>
    <mergeCell ref="C2:K2"/>
    <mergeCell ref="C13:K13"/>
    <mergeCell ref="L4:L5"/>
    <mergeCell ref="M4:M5"/>
    <mergeCell ref="G4:G5"/>
    <mergeCell ref="H4:H5"/>
    <mergeCell ref="G15:G16"/>
    <mergeCell ref="H15:H16"/>
    <mergeCell ref="L15:L16"/>
    <mergeCell ref="M15:M16"/>
  </mergeCells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38D1-309F-458A-B3BA-D7061DF270CB}">
  <dimension ref="B2:W44"/>
  <sheetViews>
    <sheetView zoomScale="55" zoomScaleNormal="55" workbookViewId="0">
      <selection activeCell="Q17" sqref="Q17"/>
    </sheetView>
  </sheetViews>
  <sheetFormatPr defaultRowHeight="13.8" x14ac:dyDescent="0.25"/>
  <cols>
    <col min="2" max="2" width="16.33203125" customWidth="1"/>
    <col min="3" max="3" width="13" customWidth="1"/>
    <col min="4" max="4" width="11.109375" customWidth="1"/>
    <col min="5" max="5" width="12.44140625" customWidth="1"/>
    <col min="6" max="6" width="13.5546875" customWidth="1"/>
    <col min="7" max="7" width="12.88671875" customWidth="1"/>
    <col min="8" max="8" width="12.33203125" customWidth="1"/>
    <col min="9" max="9" width="13.21875" customWidth="1"/>
    <col min="10" max="10" width="11.77734375" customWidth="1"/>
    <col min="11" max="11" width="10.77734375" bestFit="1" customWidth="1"/>
    <col min="19" max="19" width="10.44140625" bestFit="1" customWidth="1"/>
    <col min="23" max="23" width="12.88671875" customWidth="1"/>
  </cols>
  <sheetData>
    <row r="2" spans="2:23" x14ac:dyDescent="0.25">
      <c r="M2" s="37"/>
      <c r="N2" s="37"/>
      <c r="O2" s="37"/>
      <c r="P2" s="37"/>
      <c r="Q2" s="37"/>
      <c r="S2" s="37"/>
      <c r="T2" s="37"/>
      <c r="U2" s="37"/>
      <c r="V2" s="37"/>
      <c r="W2" s="37"/>
    </row>
    <row r="3" spans="2:23" x14ac:dyDescent="0.25">
      <c r="B3" s="125" t="s">
        <v>319</v>
      </c>
      <c r="C3" s="125"/>
      <c r="D3" s="125"/>
      <c r="E3" s="125"/>
      <c r="F3" s="125"/>
      <c r="G3" s="125"/>
      <c r="H3" s="125"/>
      <c r="I3" s="14"/>
      <c r="J3" s="14"/>
      <c r="K3" s="14"/>
      <c r="M3" s="37"/>
      <c r="N3" s="37"/>
      <c r="O3" s="37"/>
      <c r="P3" s="37"/>
      <c r="Q3" s="37"/>
      <c r="S3" s="37"/>
      <c r="T3" s="37"/>
      <c r="U3" s="37"/>
      <c r="V3" s="37"/>
      <c r="W3" s="37"/>
    </row>
    <row r="4" spans="2:23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M4" s="37"/>
      <c r="N4" s="37"/>
      <c r="O4" s="37"/>
      <c r="P4" s="37"/>
      <c r="Q4" s="37"/>
      <c r="S4" s="37"/>
      <c r="T4" s="37"/>
      <c r="U4" s="37"/>
      <c r="V4" s="37"/>
      <c r="W4" s="37"/>
    </row>
    <row r="5" spans="2:23" x14ac:dyDescent="0.25">
      <c r="B5" s="14"/>
      <c r="C5" s="47" t="s">
        <v>68</v>
      </c>
      <c r="D5" s="47" t="s">
        <v>69</v>
      </c>
      <c r="E5" s="47" t="s">
        <v>70</v>
      </c>
      <c r="F5" s="47" t="s">
        <v>5</v>
      </c>
      <c r="G5" s="47" t="s">
        <v>7</v>
      </c>
      <c r="H5" s="47" t="s">
        <v>9</v>
      </c>
      <c r="I5" s="23" t="s">
        <v>271</v>
      </c>
      <c r="J5" s="23" t="s">
        <v>257</v>
      </c>
      <c r="K5" s="14"/>
      <c r="M5" s="37"/>
      <c r="N5" s="37"/>
      <c r="O5" s="37"/>
      <c r="P5" s="37"/>
      <c r="Q5" s="37"/>
      <c r="S5" s="37"/>
      <c r="T5" s="37"/>
      <c r="U5" s="37"/>
      <c r="V5" s="37"/>
      <c r="W5" s="37"/>
    </row>
    <row r="6" spans="2:23" x14ac:dyDescent="0.25">
      <c r="B6" s="47" t="s">
        <v>132</v>
      </c>
      <c r="C6" s="64">
        <v>95810</v>
      </c>
      <c r="D6" s="64">
        <v>152200</v>
      </c>
      <c r="E6" s="64">
        <v>142400</v>
      </c>
      <c r="F6" s="64">
        <v>96100</v>
      </c>
      <c r="G6" s="64">
        <v>129900</v>
      </c>
      <c r="H6" s="64">
        <v>155300</v>
      </c>
      <c r="I6" s="64">
        <f>AVERAGE(C6:H6)</f>
        <v>128618.33333333333</v>
      </c>
      <c r="J6" s="64">
        <f>STDEV(C6:H6)</f>
        <v>26808.252771612431</v>
      </c>
      <c r="K6" s="67"/>
      <c r="L6" s="37"/>
      <c r="M6" s="37"/>
      <c r="N6" s="37"/>
      <c r="O6" s="37"/>
      <c r="P6" s="37"/>
      <c r="Q6" s="37"/>
      <c r="S6" s="37"/>
      <c r="T6" s="37"/>
      <c r="U6" s="37"/>
      <c r="V6" s="37"/>
      <c r="W6" s="37"/>
    </row>
    <row r="7" spans="2:23" x14ac:dyDescent="0.25">
      <c r="B7" s="47" t="s">
        <v>133</v>
      </c>
      <c r="C7" s="64">
        <v>133100</v>
      </c>
      <c r="D7" s="64">
        <v>193300</v>
      </c>
      <c r="E7" s="64">
        <v>192000</v>
      </c>
      <c r="F7" s="64">
        <v>165200</v>
      </c>
      <c r="G7" s="64">
        <v>164200</v>
      </c>
      <c r="H7" s="64">
        <v>122000</v>
      </c>
      <c r="I7" s="64">
        <f>AVERAGE(C7:H7)</f>
        <v>161633.33333333334</v>
      </c>
      <c r="J7" s="64">
        <f>STDEV(C7:H7)</f>
        <v>29425.068677348379</v>
      </c>
      <c r="K7" s="67"/>
      <c r="L7" s="37"/>
    </row>
    <row r="8" spans="2:23" x14ac:dyDescent="0.25">
      <c r="B8" s="47" t="s">
        <v>134</v>
      </c>
      <c r="C8" s="64">
        <v>105400</v>
      </c>
      <c r="D8" s="64">
        <v>82390</v>
      </c>
      <c r="E8" s="64">
        <v>136200</v>
      </c>
      <c r="F8" s="64">
        <v>87770</v>
      </c>
      <c r="G8" s="64">
        <v>169000</v>
      </c>
      <c r="H8" s="64">
        <v>137600</v>
      </c>
      <c r="I8" s="64">
        <f t="shared" ref="I8:I10" si="0">AVERAGE(C8:H8)</f>
        <v>119726.66666666667</v>
      </c>
      <c r="J8" s="64">
        <f t="shared" ref="J8:J10" si="1">STDEV(C8:H8)</f>
        <v>33583.319470634015</v>
      </c>
      <c r="K8" s="67"/>
      <c r="L8" s="37"/>
    </row>
    <row r="9" spans="2:23" x14ac:dyDescent="0.25">
      <c r="B9" s="47" t="s">
        <v>135</v>
      </c>
      <c r="C9" s="64">
        <v>92100</v>
      </c>
      <c r="D9" s="64">
        <v>103600</v>
      </c>
      <c r="E9" s="64">
        <v>99530</v>
      </c>
      <c r="F9" s="64">
        <v>126600</v>
      </c>
      <c r="G9" s="64">
        <v>125499.99999999999</v>
      </c>
      <c r="H9" s="64">
        <v>80270</v>
      </c>
      <c r="I9" s="64">
        <f t="shared" si="0"/>
        <v>104600</v>
      </c>
      <c r="J9" s="64">
        <f t="shared" si="1"/>
        <v>18415.829060892152</v>
      </c>
      <c r="K9" s="67"/>
      <c r="L9" s="37"/>
    </row>
    <row r="10" spans="2:23" x14ac:dyDescent="0.25">
      <c r="B10" s="47" t="s">
        <v>130</v>
      </c>
      <c r="C10" s="64">
        <v>480199.99999999994</v>
      </c>
      <c r="D10" s="64">
        <v>508000</v>
      </c>
      <c r="E10" s="64">
        <v>480199.99999999994</v>
      </c>
      <c r="F10" s="64">
        <v>448900</v>
      </c>
      <c r="G10" s="64">
        <v>465299.99999999994</v>
      </c>
      <c r="H10" s="64">
        <v>474200</v>
      </c>
      <c r="I10" s="64">
        <f t="shared" si="0"/>
        <v>476133.33333333331</v>
      </c>
      <c r="J10" s="64">
        <f t="shared" si="1"/>
        <v>19551.538728874173</v>
      </c>
      <c r="K10" s="67"/>
      <c r="L10" s="37"/>
    </row>
    <row r="11" spans="2:23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2:23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2:23" x14ac:dyDescent="0.25">
      <c r="B13" s="138" t="s">
        <v>365</v>
      </c>
      <c r="C13" s="138"/>
      <c r="D13" s="138"/>
      <c r="E13" s="138"/>
      <c r="F13" s="14"/>
      <c r="G13" s="14"/>
      <c r="H13" s="14"/>
      <c r="I13" s="14"/>
      <c r="J13" s="14"/>
      <c r="K13" s="14"/>
    </row>
    <row r="14" spans="2:23" x14ac:dyDescent="0.25">
      <c r="B14" s="47" t="s">
        <v>144</v>
      </c>
      <c r="C14" s="47" t="s">
        <v>68</v>
      </c>
      <c r="D14" s="47" t="s">
        <v>69</v>
      </c>
      <c r="E14" s="47" t="s">
        <v>70</v>
      </c>
      <c r="F14" s="23" t="s">
        <v>271</v>
      </c>
      <c r="G14" s="23" t="s">
        <v>257</v>
      </c>
      <c r="H14" s="14"/>
      <c r="I14" s="14"/>
      <c r="J14" s="14"/>
      <c r="K14" s="14"/>
    </row>
    <row r="15" spans="2:23" x14ac:dyDescent="0.25">
      <c r="B15" s="47" t="s">
        <v>132</v>
      </c>
      <c r="C15" s="47">
        <v>61416</v>
      </c>
      <c r="D15" s="47">
        <v>63965.999999999993</v>
      </c>
      <c r="E15" s="47">
        <v>58881</v>
      </c>
      <c r="F15" s="47">
        <f>AVERAGE(C15:E15)</f>
        <v>61421</v>
      </c>
      <c r="G15" s="47">
        <f>STDEV(C15:E15)</f>
        <v>2542.5036873129566</v>
      </c>
      <c r="H15" s="14"/>
      <c r="I15" s="14"/>
      <c r="J15" s="14"/>
      <c r="K15" s="14"/>
    </row>
    <row r="16" spans="2:23" x14ac:dyDescent="0.25">
      <c r="B16" s="47" t="s">
        <v>133</v>
      </c>
      <c r="C16" s="47">
        <v>59268</v>
      </c>
      <c r="D16" s="47">
        <v>54910.000000000007</v>
      </c>
      <c r="E16" s="47">
        <v>59657</v>
      </c>
      <c r="F16" s="47">
        <f t="shared" ref="F16:F19" si="2">AVERAGE(C16:E16)</f>
        <v>57945</v>
      </c>
      <c r="G16" s="47">
        <f t="shared" ref="G16:G19" si="3">STDEV(C16:E16)</f>
        <v>2635.5737515766805</v>
      </c>
      <c r="H16" s="14"/>
      <c r="I16" s="14"/>
      <c r="J16" s="14"/>
      <c r="K16" s="14"/>
    </row>
    <row r="17" spans="2:11" x14ac:dyDescent="0.25">
      <c r="B17" s="47" t="s">
        <v>134</v>
      </c>
      <c r="C17" s="47">
        <v>57905</v>
      </c>
      <c r="D17" s="47">
        <v>54891</v>
      </c>
      <c r="E17" s="47">
        <v>60801</v>
      </c>
      <c r="F17" s="47">
        <f t="shared" si="2"/>
        <v>57865.666666666664</v>
      </c>
      <c r="G17" s="47">
        <f t="shared" si="3"/>
        <v>2955.1963273754477</v>
      </c>
      <c r="H17" s="14"/>
      <c r="I17" s="14"/>
      <c r="J17" s="14"/>
      <c r="K17" s="14"/>
    </row>
    <row r="18" spans="2:11" x14ac:dyDescent="0.25">
      <c r="B18" s="47" t="s">
        <v>135</v>
      </c>
      <c r="C18" s="47">
        <v>58534</v>
      </c>
      <c r="D18" s="47">
        <v>53284</v>
      </c>
      <c r="E18" s="47">
        <v>57288</v>
      </c>
      <c r="F18" s="47">
        <f t="shared" si="2"/>
        <v>56368.666666666664</v>
      </c>
      <c r="G18" s="47">
        <f t="shared" si="3"/>
        <v>2743.083180170323</v>
      </c>
      <c r="H18" s="14"/>
      <c r="I18" s="14"/>
      <c r="J18" s="14"/>
      <c r="K18" s="14"/>
    </row>
    <row r="19" spans="2:11" x14ac:dyDescent="0.25">
      <c r="B19" s="47" t="s">
        <v>130</v>
      </c>
      <c r="C19" s="47">
        <v>20120</v>
      </c>
      <c r="D19" s="47">
        <v>16571</v>
      </c>
      <c r="E19" s="47">
        <v>18697</v>
      </c>
      <c r="F19" s="47">
        <f t="shared" si="2"/>
        <v>18462.666666666668</v>
      </c>
      <c r="G19" s="47">
        <f t="shared" si="3"/>
        <v>1786.0667214114183</v>
      </c>
      <c r="H19" s="14"/>
      <c r="I19" s="14"/>
      <c r="J19" s="14"/>
      <c r="K19" s="14"/>
    </row>
    <row r="20" spans="2:1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2:11" x14ac:dyDescent="0.25">
      <c r="B21" s="138" t="s">
        <v>366</v>
      </c>
      <c r="C21" s="138"/>
      <c r="D21" s="138"/>
      <c r="E21" s="138"/>
      <c r="F21" s="14"/>
      <c r="G21" s="14"/>
      <c r="H21" s="14"/>
      <c r="I21" s="14"/>
      <c r="J21" s="14"/>
      <c r="K21" s="14"/>
    </row>
    <row r="22" spans="2:11" x14ac:dyDescent="0.25">
      <c r="B22" s="47" t="s">
        <v>136</v>
      </c>
      <c r="C22" s="47" t="s">
        <v>68</v>
      </c>
      <c r="D22" s="47" t="s">
        <v>69</v>
      </c>
      <c r="E22" s="47" t="s">
        <v>70</v>
      </c>
      <c r="F22" s="23" t="s">
        <v>271</v>
      </c>
      <c r="G22" s="23" t="s">
        <v>257</v>
      </c>
      <c r="H22" s="14"/>
      <c r="I22" s="14"/>
      <c r="J22" s="14"/>
      <c r="K22" s="14"/>
    </row>
    <row r="23" spans="2:11" x14ac:dyDescent="0.25">
      <c r="B23" s="47" t="s">
        <v>132</v>
      </c>
      <c r="C23" s="47">
        <v>31293</v>
      </c>
      <c r="D23" s="47">
        <v>31736</v>
      </c>
      <c r="E23" s="47">
        <v>33825</v>
      </c>
      <c r="F23" s="47">
        <f t="shared" ref="F23:F27" si="4">AVERAGE(C23:E23)</f>
        <v>32284.666666666668</v>
      </c>
      <c r="G23" s="47">
        <f t="shared" ref="G23:G27" si="5">STDEV(C23:E23)</f>
        <v>1352.2323518291275</v>
      </c>
      <c r="H23" s="14"/>
      <c r="I23" s="14"/>
      <c r="J23" s="14"/>
      <c r="K23" s="14"/>
    </row>
    <row r="24" spans="2:11" x14ac:dyDescent="0.25">
      <c r="B24" s="47" t="s">
        <v>133</v>
      </c>
      <c r="C24" s="47">
        <v>30740</v>
      </c>
      <c r="D24" s="47">
        <v>30125</v>
      </c>
      <c r="E24" s="47">
        <v>32872</v>
      </c>
      <c r="F24" s="47">
        <f t="shared" si="4"/>
        <v>31245.666666666668</v>
      </c>
      <c r="G24" s="47">
        <f t="shared" si="5"/>
        <v>1441.622812435116</v>
      </c>
      <c r="H24" s="14"/>
      <c r="I24" s="14"/>
      <c r="J24" s="14"/>
      <c r="K24" s="14"/>
    </row>
    <row r="25" spans="2:11" x14ac:dyDescent="0.25">
      <c r="B25" s="47" t="s">
        <v>134</v>
      </c>
      <c r="C25" s="47">
        <v>28123</v>
      </c>
      <c r="D25" s="47">
        <v>26535</v>
      </c>
      <c r="E25" s="47">
        <v>29782</v>
      </c>
      <c r="F25" s="47">
        <f t="shared" si="4"/>
        <v>28146.666666666668</v>
      </c>
      <c r="G25" s="47">
        <f t="shared" si="5"/>
        <v>1623.6293706795689</v>
      </c>
      <c r="H25" s="14"/>
      <c r="I25" s="14"/>
      <c r="J25" s="14"/>
      <c r="K25" s="14"/>
    </row>
    <row r="26" spans="2:11" x14ac:dyDescent="0.25">
      <c r="B26" s="47" t="s">
        <v>135</v>
      </c>
      <c r="C26" s="47">
        <v>29381</v>
      </c>
      <c r="D26" s="47">
        <v>30972</v>
      </c>
      <c r="E26" s="47">
        <v>28341</v>
      </c>
      <c r="F26" s="47">
        <f t="shared" si="4"/>
        <v>29564.666666666668</v>
      </c>
      <c r="G26" s="47">
        <f t="shared" si="5"/>
        <v>1325.0812553701503</v>
      </c>
      <c r="H26" s="14"/>
      <c r="I26" s="14"/>
      <c r="J26" s="14"/>
      <c r="K26" s="14"/>
    </row>
    <row r="27" spans="2:11" x14ac:dyDescent="0.25">
      <c r="B27" s="47" t="s">
        <v>130</v>
      </c>
      <c r="C27" s="47">
        <v>38617</v>
      </c>
      <c r="D27" s="47">
        <v>41049</v>
      </c>
      <c r="E27" s="47">
        <v>40761</v>
      </c>
      <c r="F27" s="47">
        <f t="shared" si="4"/>
        <v>40142.333333333336</v>
      </c>
      <c r="G27" s="47">
        <f t="shared" si="5"/>
        <v>1328.8029700950149</v>
      </c>
      <c r="H27" s="14"/>
      <c r="I27" s="14"/>
      <c r="J27" s="14"/>
      <c r="K27" s="14"/>
    </row>
    <row r="28" spans="2:11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33" spans="3:9" x14ac:dyDescent="0.25">
      <c r="C33" s="37"/>
      <c r="D33" s="37"/>
      <c r="E33" s="37"/>
      <c r="F33" s="37"/>
      <c r="G33" s="37"/>
    </row>
    <row r="34" spans="3:9" x14ac:dyDescent="0.25">
      <c r="C34" s="37"/>
      <c r="D34" s="37"/>
      <c r="E34" s="37"/>
      <c r="F34" s="37"/>
      <c r="G34" s="37"/>
    </row>
    <row r="35" spans="3:9" x14ac:dyDescent="0.25">
      <c r="C35" s="37"/>
      <c r="D35" s="37"/>
      <c r="E35" s="37"/>
      <c r="F35" s="37"/>
      <c r="G35" s="37"/>
    </row>
    <row r="36" spans="3:9" x14ac:dyDescent="0.25">
      <c r="C36" s="37"/>
      <c r="D36" s="37"/>
      <c r="E36" s="37"/>
      <c r="F36" s="37"/>
      <c r="G36" s="37"/>
    </row>
    <row r="37" spans="3:9" x14ac:dyDescent="0.25">
      <c r="C37" s="37"/>
      <c r="D37" s="37"/>
      <c r="E37" s="37"/>
      <c r="F37" s="37"/>
      <c r="G37" s="37"/>
    </row>
    <row r="38" spans="3:9" x14ac:dyDescent="0.25">
      <c r="C38" s="37"/>
      <c r="D38" s="37"/>
      <c r="E38" s="37"/>
      <c r="F38" s="37"/>
      <c r="G38" s="37"/>
    </row>
    <row r="39" spans="3:9" x14ac:dyDescent="0.25">
      <c r="C39" s="37"/>
      <c r="D39" s="37"/>
      <c r="E39" s="37"/>
      <c r="F39" s="37"/>
      <c r="G39" s="37"/>
    </row>
    <row r="40" spans="3:9" x14ac:dyDescent="0.25">
      <c r="C40" s="37"/>
      <c r="D40" s="37"/>
      <c r="E40" s="37"/>
      <c r="F40" s="37"/>
      <c r="G40" s="37"/>
      <c r="I40" s="37"/>
    </row>
    <row r="41" spans="3:9" x14ac:dyDescent="0.25">
      <c r="I41" s="37"/>
    </row>
    <row r="42" spans="3:9" x14ac:dyDescent="0.25">
      <c r="I42" s="37"/>
    </row>
    <row r="43" spans="3:9" x14ac:dyDescent="0.25">
      <c r="I43" s="37"/>
    </row>
    <row r="44" spans="3:9" x14ac:dyDescent="0.25">
      <c r="I44" s="37"/>
    </row>
  </sheetData>
  <mergeCells count="3">
    <mergeCell ref="B3:H3"/>
    <mergeCell ref="B21:E21"/>
    <mergeCell ref="B13:E13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E97F-0389-46FA-9AB6-AC69F6D6DFE9}">
  <dimension ref="B3:K21"/>
  <sheetViews>
    <sheetView zoomScale="40" zoomScaleNormal="40" workbookViewId="0">
      <selection activeCell="Q31" sqref="Q31"/>
    </sheetView>
  </sheetViews>
  <sheetFormatPr defaultRowHeight="13.8" x14ac:dyDescent="0.25"/>
  <cols>
    <col min="2" max="2" width="30.33203125" customWidth="1"/>
    <col min="3" max="3" width="27.77734375" customWidth="1"/>
    <col min="4" max="4" width="15.77734375" customWidth="1"/>
    <col min="5" max="5" width="13.5546875" customWidth="1"/>
    <col min="6" max="6" width="15" customWidth="1"/>
  </cols>
  <sheetData>
    <row r="3" spans="2:11" x14ac:dyDescent="0.25">
      <c r="C3" s="125" t="s">
        <v>318</v>
      </c>
      <c r="D3" s="125"/>
      <c r="E3" s="125"/>
      <c r="F3" s="125"/>
    </row>
    <row r="5" spans="2:11" x14ac:dyDescent="0.25">
      <c r="B5" s="8"/>
      <c r="C5" s="125"/>
      <c r="D5" s="125"/>
      <c r="E5" s="125"/>
      <c r="F5" s="125"/>
    </row>
    <row r="6" spans="2:11" x14ac:dyDescent="0.25">
      <c r="B6" s="14" t="s">
        <v>228</v>
      </c>
      <c r="C6" s="47" t="s">
        <v>137</v>
      </c>
      <c r="D6" s="47" t="s">
        <v>68</v>
      </c>
      <c r="E6" s="47" t="s">
        <v>69</v>
      </c>
      <c r="F6" s="47" t="s">
        <v>70</v>
      </c>
      <c r="G6" s="23" t="s">
        <v>271</v>
      </c>
      <c r="H6" s="23" t="s">
        <v>257</v>
      </c>
      <c r="I6" s="14"/>
      <c r="J6" s="14"/>
      <c r="K6" s="14"/>
    </row>
    <row r="7" spans="2:11" x14ac:dyDescent="0.25">
      <c r="B7" s="14"/>
      <c r="C7" s="47">
        <v>0</v>
      </c>
      <c r="D7" s="47">
        <v>17948</v>
      </c>
      <c r="E7" s="47">
        <v>15840</v>
      </c>
      <c r="F7" s="47">
        <v>17808</v>
      </c>
      <c r="G7" s="47">
        <f>AVERAGE(D7:F7)</f>
        <v>17198.666666666668</v>
      </c>
      <c r="H7" s="47">
        <f>STDEV(D7:F7)</f>
        <v>1178.7202099452327</v>
      </c>
      <c r="I7" s="14"/>
      <c r="J7" s="14"/>
      <c r="K7" s="14"/>
    </row>
    <row r="8" spans="2:11" x14ac:dyDescent="0.25">
      <c r="B8" s="14"/>
      <c r="C8" s="47">
        <v>2.8000000000000001E-2</v>
      </c>
      <c r="D8" s="47">
        <v>20353</v>
      </c>
      <c r="E8" s="47">
        <v>21349</v>
      </c>
      <c r="F8" s="47">
        <v>22505</v>
      </c>
      <c r="G8" s="47">
        <f t="shared" ref="G8:G21" si="0">AVERAGE(D8:F8)</f>
        <v>21402.333333333332</v>
      </c>
      <c r="H8" s="47">
        <f t="shared" ref="H8:H21" si="1">STDEV(D8:F8)</f>
        <v>1076.9908696610819</v>
      </c>
      <c r="I8" s="14"/>
      <c r="J8" s="14"/>
      <c r="K8" s="14"/>
    </row>
    <row r="9" spans="2:11" x14ac:dyDescent="0.25">
      <c r="B9" s="14"/>
      <c r="C9" s="47">
        <v>5.6000000000000001E-2</v>
      </c>
      <c r="D9" s="47">
        <v>26607</v>
      </c>
      <c r="E9" s="47">
        <v>25354</v>
      </c>
      <c r="F9" s="47">
        <v>24957</v>
      </c>
      <c r="G9" s="47">
        <f t="shared" si="0"/>
        <v>25639.333333333332</v>
      </c>
      <c r="H9" s="47">
        <f t="shared" si="1"/>
        <v>861.21213027530757</v>
      </c>
      <c r="I9" s="14"/>
      <c r="J9" s="14"/>
      <c r="K9" s="14"/>
    </row>
    <row r="10" spans="2:11" x14ac:dyDescent="0.25">
      <c r="B10" s="14"/>
      <c r="C10" s="47">
        <v>0.11</v>
      </c>
      <c r="D10" s="47">
        <v>29205</v>
      </c>
      <c r="E10" s="47">
        <v>31375</v>
      </c>
      <c r="F10" s="47">
        <v>30570</v>
      </c>
      <c r="G10" s="47">
        <f t="shared" si="0"/>
        <v>30383.333333333332</v>
      </c>
      <c r="H10" s="47">
        <f t="shared" si="1"/>
        <v>1096.9769064722072</v>
      </c>
      <c r="I10" s="14"/>
      <c r="J10" s="14"/>
      <c r="K10" s="14"/>
    </row>
    <row r="11" spans="2:11" x14ac:dyDescent="0.25">
      <c r="B11" s="14"/>
      <c r="C11" s="47">
        <v>0.22</v>
      </c>
      <c r="D11" s="47">
        <v>30352</v>
      </c>
      <c r="E11" s="47">
        <v>32348</v>
      </c>
      <c r="F11" s="47">
        <v>32243.000000000004</v>
      </c>
      <c r="G11" s="47">
        <f t="shared" si="0"/>
        <v>31647.666666666668</v>
      </c>
      <c r="H11" s="47">
        <f t="shared" si="1"/>
        <v>1123.3077642985184</v>
      </c>
      <c r="I11" s="14"/>
      <c r="J11" s="14"/>
      <c r="K11" s="14"/>
    </row>
    <row r="12" spans="2:11" x14ac:dyDescent="0.25">
      <c r="B12" s="14"/>
      <c r="C12" s="47">
        <v>0.43</v>
      </c>
      <c r="D12" s="47">
        <v>32842</v>
      </c>
      <c r="E12" s="47">
        <v>31488</v>
      </c>
      <c r="F12" s="47">
        <v>30763</v>
      </c>
      <c r="G12" s="47">
        <f t="shared" si="0"/>
        <v>31697.666666666668</v>
      </c>
      <c r="H12" s="47">
        <f t="shared" si="1"/>
        <v>1055.239467293246</v>
      </c>
      <c r="I12" s="14"/>
      <c r="J12" s="14"/>
      <c r="K12" s="14"/>
    </row>
    <row r="13" spans="2:1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2:1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2:11" x14ac:dyDescent="0.25">
      <c r="B15" s="62" t="s">
        <v>229</v>
      </c>
      <c r="C15" s="47" t="s">
        <v>137</v>
      </c>
      <c r="D15" s="47" t="s">
        <v>68</v>
      </c>
      <c r="E15" s="47" t="s">
        <v>69</v>
      </c>
      <c r="F15" s="47" t="s">
        <v>70</v>
      </c>
      <c r="G15" s="23" t="s">
        <v>271</v>
      </c>
      <c r="H15" s="23" t="s">
        <v>257</v>
      </c>
      <c r="I15" s="14"/>
      <c r="J15" s="14"/>
      <c r="K15" s="14"/>
    </row>
    <row r="16" spans="2:11" x14ac:dyDescent="0.25">
      <c r="B16" s="14"/>
      <c r="C16" s="47">
        <v>0</v>
      </c>
      <c r="D16" s="47">
        <v>37677</v>
      </c>
      <c r="E16" s="47">
        <v>41306</v>
      </c>
      <c r="F16" s="47">
        <v>39158</v>
      </c>
      <c r="G16" s="47">
        <f t="shared" si="0"/>
        <v>39380.333333333336</v>
      </c>
      <c r="H16" s="47">
        <f t="shared" si="1"/>
        <v>1824.6874618228003</v>
      </c>
      <c r="I16" s="14"/>
      <c r="J16" s="14"/>
      <c r="K16" s="14"/>
    </row>
    <row r="17" spans="2:11" x14ac:dyDescent="0.25">
      <c r="B17" s="14"/>
      <c r="C17" s="47">
        <v>2.8000000000000001E-2</v>
      </c>
      <c r="D17" s="47">
        <v>39080</v>
      </c>
      <c r="E17" s="47">
        <v>40673.729999999996</v>
      </c>
      <c r="F17" s="47">
        <v>41817</v>
      </c>
      <c r="G17" s="47">
        <f t="shared" si="0"/>
        <v>40523.576666666668</v>
      </c>
      <c r="H17" s="47">
        <f t="shared" si="1"/>
        <v>1374.664238144476</v>
      </c>
      <c r="I17" s="14"/>
      <c r="J17" s="14"/>
      <c r="K17" s="14"/>
    </row>
    <row r="18" spans="2:11" x14ac:dyDescent="0.25">
      <c r="B18" s="14"/>
      <c r="C18" s="47">
        <v>5.6000000000000001E-2</v>
      </c>
      <c r="D18" s="47">
        <v>43622</v>
      </c>
      <c r="E18" s="47">
        <v>42296</v>
      </c>
      <c r="F18" s="47">
        <v>40515</v>
      </c>
      <c r="G18" s="47">
        <f t="shared" si="0"/>
        <v>42144.333333333336</v>
      </c>
      <c r="H18" s="47">
        <f t="shared" si="1"/>
        <v>1559.0427618681065</v>
      </c>
      <c r="I18" s="14"/>
      <c r="J18" s="14"/>
      <c r="K18" s="14"/>
    </row>
    <row r="19" spans="2:11" x14ac:dyDescent="0.25">
      <c r="B19" s="14"/>
      <c r="C19" s="47">
        <v>0.11</v>
      </c>
      <c r="D19" s="47">
        <v>45905</v>
      </c>
      <c r="E19" s="47">
        <v>43337</v>
      </c>
      <c r="F19" s="47">
        <v>43509</v>
      </c>
      <c r="G19" s="47">
        <f t="shared" si="0"/>
        <v>44250.333333333336</v>
      </c>
      <c r="H19" s="47">
        <f t="shared" si="1"/>
        <v>1435.5616786935116</v>
      </c>
      <c r="I19" s="14"/>
      <c r="J19" s="14"/>
      <c r="K19" s="14"/>
    </row>
    <row r="20" spans="2:11" x14ac:dyDescent="0.25">
      <c r="B20" s="14"/>
      <c r="C20" s="47">
        <v>0.22</v>
      </c>
      <c r="D20" s="47">
        <v>46075.199999999997</v>
      </c>
      <c r="E20" s="47">
        <v>45031.4</v>
      </c>
      <c r="F20" s="47">
        <v>47628</v>
      </c>
      <c r="G20" s="47">
        <f t="shared" si="0"/>
        <v>46244.866666666669</v>
      </c>
      <c r="H20" s="47">
        <f t="shared" si="1"/>
        <v>1306.588295268763</v>
      </c>
      <c r="I20" s="14"/>
      <c r="J20" s="14"/>
      <c r="K20" s="14"/>
    </row>
    <row r="21" spans="2:11" x14ac:dyDescent="0.25">
      <c r="B21" s="14"/>
      <c r="C21" s="47">
        <v>0.43</v>
      </c>
      <c r="D21" s="47">
        <v>47925</v>
      </c>
      <c r="E21" s="47">
        <v>47356</v>
      </c>
      <c r="F21" s="47">
        <v>45403</v>
      </c>
      <c r="G21" s="47">
        <f t="shared" si="0"/>
        <v>46894.666666666664</v>
      </c>
      <c r="H21" s="47">
        <f t="shared" si="1"/>
        <v>1322.7782631013156</v>
      </c>
      <c r="I21" s="14"/>
      <c r="J21" s="14"/>
      <c r="K21" s="14"/>
    </row>
  </sheetData>
  <mergeCells count="2">
    <mergeCell ref="C5:F5"/>
    <mergeCell ref="C3:F3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EDA7-DB69-47CB-A2B3-CF60284E6EFA}">
  <dimension ref="C3:N74"/>
  <sheetViews>
    <sheetView zoomScale="55" zoomScaleNormal="55" workbookViewId="0">
      <selection activeCell="Q24" sqref="Q24"/>
    </sheetView>
  </sheetViews>
  <sheetFormatPr defaultRowHeight="13.8" x14ac:dyDescent="0.25"/>
  <cols>
    <col min="3" max="4" width="8.88671875" style="14"/>
    <col min="5" max="5" width="14.88671875" style="14" customWidth="1"/>
    <col min="6" max="6" width="17.44140625" style="14" customWidth="1"/>
    <col min="7" max="7" width="8.88671875" style="14"/>
    <col min="8" max="8" width="9.77734375" style="14" bestFit="1" customWidth="1"/>
    <col min="9" max="9" width="13.6640625" style="14" customWidth="1"/>
    <col min="10" max="10" width="11" style="14" customWidth="1"/>
    <col min="13" max="13" width="20.88671875" customWidth="1"/>
    <col min="14" max="14" width="11.88671875" customWidth="1"/>
  </cols>
  <sheetData>
    <row r="3" spans="3:14" x14ac:dyDescent="0.25">
      <c r="C3" s="125" t="s">
        <v>363</v>
      </c>
      <c r="D3" s="125"/>
      <c r="E3" s="125"/>
      <c r="F3" s="125"/>
      <c r="G3" s="21"/>
      <c r="H3" s="21"/>
      <c r="I3" s="125" t="s">
        <v>364</v>
      </c>
      <c r="J3" s="125"/>
      <c r="L3" s="8"/>
      <c r="M3" s="125"/>
      <c r="N3" s="125"/>
    </row>
    <row r="4" spans="3:14" x14ac:dyDescent="0.25">
      <c r="C4" s="21"/>
      <c r="D4" s="21"/>
      <c r="E4" s="21"/>
      <c r="F4" s="21"/>
      <c r="G4" s="21"/>
      <c r="H4" s="21"/>
    </row>
    <row r="5" spans="3:14" x14ac:dyDescent="0.25">
      <c r="C5" s="47" t="s">
        <v>116</v>
      </c>
      <c r="D5" s="47" t="s">
        <v>118</v>
      </c>
      <c r="I5" s="47" t="s">
        <v>68</v>
      </c>
      <c r="J5" s="47">
        <v>-43.8</v>
      </c>
    </row>
    <row r="6" spans="3:14" x14ac:dyDescent="0.25">
      <c r="C6" s="47">
        <v>0.4</v>
      </c>
      <c r="D6" s="47">
        <v>0</v>
      </c>
      <c r="E6" s="47" t="s">
        <v>68</v>
      </c>
      <c r="F6" s="47">
        <v>78.820179999999993</v>
      </c>
      <c r="I6" s="47" t="s">
        <v>69</v>
      </c>
      <c r="J6" s="47">
        <v>-41.1</v>
      </c>
    </row>
    <row r="7" spans="3:14" x14ac:dyDescent="0.25">
      <c r="C7" s="47">
        <v>0.46322999999999998</v>
      </c>
      <c r="D7" s="47">
        <v>0</v>
      </c>
      <c r="E7" s="47" t="s">
        <v>69</v>
      </c>
      <c r="F7" s="47">
        <v>68.061130000000006</v>
      </c>
      <c r="I7" s="47" t="s">
        <v>70</v>
      </c>
      <c r="J7" s="47">
        <v>-42.6</v>
      </c>
    </row>
    <row r="8" spans="3:14" x14ac:dyDescent="0.25">
      <c r="C8" s="47">
        <v>0.53646000000000005</v>
      </c>
      <c r="D8" s="47">
        <v>0</v>
      </c>
      <c r="E8" s="47" t="s">
        <v>70</v>
      </c>
      <c r="F8" s="47">
        <v>91.280010000000004</v>
      </c>
      <c r="I8" s="23" t="s">
        <v>271</v>
      </c>
      <c r="J8" s="47">
        <f>AVERAGE(J5:J7)</f>
        <v>-42.5</v>
      </c>
    </row>
    <row r="9" spans="3:14" x14ac:dyDescent="0.25">
      <c r="C9" s="47">
        <v>0.62126000000000003</v>
      </c>
      <c r="D9" s="47">
        <v>0</v>
      </c>
      <c r="E9" s="23" t="s">
        <v>271</v>
      </c>
      <c r="F9" s="47">
        <f>AVERAGE(F6:F8)</f>
        <v>79.387106666666668</v>
      </c>
      <c r="I9" s="23" t="s">
        <v>257</v>
      </c>
      <c r="J9" s="47">
        <f>STDEV(J5:J7)</f>
        <v>1.3527749258468662</v>
      </c>
    </row>
    <row r="10" spans="3:14" x14ac:dyDescent="0.25">
      <c r="C10" s="47">
        <v>0.71947000000000005</v>
      </c>
      <c r="D10" s="47">
        <v>0</v>
      </c>
      <c r="E10" s="23" t="s">
        <v>257</v>
      </c>
      <c r="F10" s="47">
        <f>STDEV(F6:F8)</f>
        <v>11.619817188649575</v>
      </c>
    </row>
    <row r="11" spans="3:14" x14ac:dyDescent="0.25">
      <c r="C11" s="47">
        <v>0.83320000000000005</v>
      </c>
      <c r="D11" s="47">
        <v>0</v>
      </c>
    </row>
    <row r="12" spans="3:14" x14ac:dyDescent="0.25">
      <c r="C12" s="47">
        <v>0.96492</v>
      </c>
      <c r="D12" s="47">
        <v>0</v>
      </c>
    </row>
    <row r="13" spans="3:14" x14ac:dyDescent="0.25">
      <c r="C13" s="47">
        <v>1.1174500000000001</v>
      </c>
      <c r="D13" s="47">
        <v>0</v>
      </c>
    </row>
    <row r="14" spans="3:14" x14ac:dyDescent="0.25">
      <c r="C14" s="47">
        <v>1.29409</v>
      </c>
      <c r="D14" s="47">
        <v>0</v>
      </c>
    </row>
    <row r="15" spans="3:14" x14ac:dyDescent="0.25">
      <c r="C15" s="47">
        <v>1.4986600000000001</v>
      </c>
      <c r="D15" s="47">
        <v>0</v>
      </c>
    </row>
    <row r="16" spans="3:14" x14ac:dyDescent="0.25">
      <c r="C16" s="47">
        <v>1.7355700000000001</v>
      </c>
      <c r="D16" s="47">
        <v>0</v>
      </c>
    </row>
    <row r="17" spans="3:4" x14ac:dyDescent="0.25">
      <c r="C17" s="47">
        <v>2.0099300000000002</v>
      </c>
      <c r="D17" s="47">
        <v>0</v>
      </c>
    </row>
    <row r="18" spans="3:4" x14ac:dyDescent="0.25">
      <c r="C18" s="47">
        <v>2.3276599999999998</v>
      </c>
      <c r="D18" s="47">
        <v>0</v>
      </c>
    </row>
    <row r="19" spans="3:4" x14ac:dyDescent="0.25">
      <c r="C19" s="47">
        <v>2.6956099999999998</v>
      </c>
      <c r="D19" s="47">
        <v>0</v>
      </c>
    </row>
    <row r="20" spans="3:4" x14ac:dyDescent="0.25">
      <c r="C20" s="47">
        <v>3.1217299999999999</v>
      </c>
      <c r="D20" s="47">
        <v>0</v>
      </c>
    </row>
    <row r="21" spans="3:4" x14ac:dyDescent="0.25">
      <c r="C21" s="47">
        <v>3.6152099999999998</v>
      </c>
      <c r="D21" s="47">
        <v>0</v>
      </c>
    </row>
    <row r="22" spans="3:4" x14ac:dyDescent="0.25">
      <c r="C22" s="47">
        <v>4.1867000000000001</v>
      </c>
      <c r="D22" s="47">
        <v>0</v>
      </c>
    </row>
    <row r="23" spans="3:4" x14ac:dyDescent="0.25">
      <c r="C23" s="47">
        <v>4.8485300000000002</v>
      </c>
      <c r="D23" s="47">
        <v>0</v>
      </c>
    </row>
    <row r="24" spans="3:4" x14ac:dyDescent="0.25">
      <c r="C24" s="47">
        <v>5.6149899999999997</v>
      </c>
      <c r="D24" s="47">
        <v>0</v>
      </c>
    </row>
    <row r="25" spans="3:4" x14ac:dyDescent="0.25">
      <c r="C25" s="47">
        <v>6.5026000000000002</v>
      </c>
      <c r="D25" s="47">
        <v>0</v>
      </c>
    </row>
    <row r="26" spans="3:4" x14ac:dyDescent="0.25">
      <c r="C26" s="47">
        <v>7.5305200000000001</v>
      </c>
      <c r="D26" s="47">
        <v>0</v>
      </c>
    </row>
    <row r="27" spans="3:4" x14ac:dyDescent="0.25">
      <c r="C27" s="47">
        <v>8.7209400000000006</v>
      </c>
      <c r="D27" s="47">
        <v>0</v>
      </c>
    </row>
    <row r="28" spans="3:4" x14ac:dyDescent="0.25">
      <c r="C28" s="47">
        <v>10.099539999999999</v>
      </c>
      <c r="D28" s="47">
        <v>0</v>
      </c>
    </row>
    <row r="29" spans="3:4" x14ac:dyDescent="0.25">
      <c r="C29" s="47">
        <v>11.696070000000001</v>
      </c>
      <c r="D29" s="47">
        <v>0</v>
      </c>
    </row>
    <row r="30" spans="3:4" x14ac:dyDescent="0.25">
      <c r="C30" s="47">
        <v>13.544980000000001</v>
      </c>
      <c r="D30" s="47">
        <v>0</v>
      </c>
    </row>
    <row r="31" spans="3:4" x14ac:dyDescent="0.25">
      <c r="C31" s="47">
        <v>15.686159999999999</v>
      </c>
      <c r="D31" s="47">
        <v>0</v>
      </c>
    </row>
    <row r="32" spans="3:4" x14ac:dyDescent="0.25">
      <c r="C32" s="47">
        <v>18.16581</v>
      </c>
      <c r="D32" s="47">
        <v>0</v>
      </c>
    </row>
    <row r="33" spans="3:4" x14ac:dyDescent="0.25">
      <c r="C33" s="47">
        <v>21.03745</v>
      </c>
      <c r="D33" s="47">
        <v>0</v>
      </c>
    </row>
    <row r="34" spans="3:4" x14ac:dyDescent="0.25">
      <c r="C34" s="47">
        <v>24.363029999999998</v>
      </c>
      <c r="D34" s="47">
        <v>0</v>
      </c>
    </row>
    <row r="35" spans="3:4" x14ac:dyDescent="0.25">
      <c r="C35" s="47">
        <v>28.214320000000001</v>
      </c>
      <c r="D35" s="47">
        <v>0</v>
      </c>
    </row>
    <row r="36" spans="3:4" x14ac:dyDescent="0.25">
      <c r="C36" s="47">
        <v>32.674419999999998</v>
      </c>
      <c r="D36" s="47">
        <v>0</v>
      </c>
    </row>
    <row r="37" spans="3:4" x14ac:dyDescent="0.25">
      <c r="C37" s="47">
        <v>37.839559999999999</v>
      </c>
      <c r="D37" s="47">
        <v>0</v>
      </c>
    </row>
    <row r="38" spans="3:4" x14ac:dyDescent="0.25">
      <c r="C38" s="47">
        <v>43.821210000000001</v>
      </c>
      <c r="D38" s="47">
        <v>0</v>
      </c>
    </row>
    <row r="39" spans="3:4" x14ac:dyDescent="0.25">
      <c r="C39" s="47">
        <v>50.748429999999999</v>
      </c>
      <c r="D39" s="47">
        <v>3.8197000000000001</v>
      </c>
    </row>
    <row r="40" spans="3:4" x14ac:dyDescent="0.25">
      <c r="C40" s="47">
        <v>58.770699999999998</v>
      </c>
      <c r="D40" s="47">
        <v>14.18647</v>
      </c>
    </row>
    <row r="41" spans="3:4" x14ac:dyDescent="0.25">
      <c r="C41" s="47">
        <v>68.061130000000006</v>
      </c>
      <c r="D41" s="47">
        <v>22.666239999999998</v>
      </c>
    </row>
    <row r="42" spans="3:4" x14ac:dyDescent="0.25">
      <c r="C42" s="47">
        <v>78.820179999999993</v>
      </c>
      <c r="D42" s="47">
        <v>21.872350000000001</v>
      </c>
    </row>
    <row r="43" spans="3:4" x14ac:dyDescent="0.25">
      <c r="C43" s="47">
        <v>91.280010000000004</v>
      </c>
      <c r="D43" s="47">
        <v>15.607559999999999</v>
      </c>
    </row>
    <row r="44" spans="3:4" x14ac:dyDescent="0.25">
      <c r="C44" s="47">
        <v>105.70947</v>
      </c>
      <c r="D44" s="47">
        <v>9.4658599999999993</v>
      </c>
    </row>
    <row r="45" spans="3:4" x14ac:dyDescent="0.25">
      <c r="C45" s="47">
        <v>122.41994</v>
      </c>
      <c r="D45" s="47">
        <v>5.3256600000000001</v>
      </c>
    </row>
    <row r="46" spans="3:4" x14ac:dyDescent="0.25">
      <c r="C46" s="47">
        <v>141.77198999999999</v>
      </c>
      <c r="D46" s="47">
        <v>2.9798300000000002</v>
      </c>
    </row>
    <row r="47" spans="3:4" x14ac:dyDescent="0.25">
      <c r="C47" s="47">
        <v>164.1832</v>
      </c>
      <c r="D47" s="47">
        <v>1.72967</v>
      </c>
    </row>
    <row r="48" spans="3:4" x14ac:dyDescent="0.25">
      <c r="C48" s="47">
        <v>190.13713000000001</v>
      </c>
      <c r="D48" s="47">
        <v>1.0157400000000001</v>
      </c>
    </row>
    <row r="49" spans="3:4" x14ac:dyDescent="0.25">
      <c r="C49" s="47">
        <v>220.19386</v>
      </c>
      <c r="D49" s="47">
        <v>0.58111000000000002</v>
      </c>
    </row>
    <row r="50" spans="3:4" x14ac:dyDescent="0.25">
      <c r="C50" s="47">
        <v>255.00193999999999</v>
      </c>
      <c r="D50" s="47">
        <v>0.32630999999999999</v>
      </c>
    </row>
    <row r="51" spans="3:4" x14ac:dyDescent="0.25">
      <c r="C51" s="47">
        <v>295.31243999999998</v>
      </c>
      <c r="D51" s="47">
        <v>0.18235000000000001</v>
      </c>
    </row>
    <row r="52" spans="3:4" x14ac:dyDescent="0.25">
      <c r="C52" s="47">
        <v>341.99518</v>
      </c>
      <c r="D52" s="47">
        <v>0.10185</v>
      </c>
    </row>
    <row r="53" spans="3:4" x14ac:dyDescent="0.25">
      <c r="C53" s="47">
        <v>396.05752999999999</v>
      </c>
      <c r="D53" s="47">
        <v>5.4829999999999997E-2</v>
      </c>
    </row>
    <row r="54" spans="3:4" x14ac:dyDescent="0.25">
      <c r="C54" s="47">
        <v>458.66595000000001</v>
      </c>
      <c r="D54" s="47">
        <v>2.8729999999999999E-2</v>
      </c>
    </row>
    <row r="55" spans="3:4" x14ac:dyDescent="0.25">
      <c r="C55" s="47">
        <v>531.17151000000001</v>
      </c>
      <c r="D55" s="47">
        <v>1.5949999999999999E-2</v>
      </c>
    </row>
    <row r="56" spans="3:4" x14ac:dyDescent="0.25">
      <c r="C56" s="47">
        <v>615.13867000000005</v>
      </c>
      <c r="D56" s="47">
        <v>9.9399999999999992E-3</v>
      </c>
    </row>
    <row r="57" spans="3:4" x14ac:dyDescent="0.25">
      <c r="C57" s="47">
        <v>712.37932999999998</v>
      </c>
      <c r="D57" s="47">
        <v>6.96E-3</v>
      </c>
    </row>
    <row r="58" spans="3:4" x14ac:dyDescent="0.25">
      <c r="C58" s="47">
        <v>824.99170000000004</v>
      </c>
      <c r="D58" s="47">
        <v>5.2599999999999999E-3</v>
      </c>
    </row>
    <row r="59" spans="3:4" x14ac:dyDescent="0.25">
      <c r="C59" s="47">
        <v>955.40570000000002</v>
      </c>
      <c r="D59" s="47">
        <v>4.1200000000000004E-3</v>
      </c>
    </row>
    <row r="60" spans="3:4" x14ac:dyDescent="0.25">
      <c r="C60" s="47">
        <v>1106.43542</v>
      </c>
      <c r="D60" s="47">
        <v>3.2799999999999999E-3</v>
      </c>
    </row>
    <row r="61" spans="3:4" x14ac:dyDescent="0.25">
      <c r="C61" s="47">
        <v>1281.3398400000001</v>
      </c>
      <c r="D61" s="47">
        <v>2.5899999999999999E-3</v>
      </c>
    </row>
    <row r="62" spans="3:4" x14ac:dyDescent="0.25">
      <c r="C62" s="47">
        <v>1483.8930700000001</v>
      </c>
      <c r="D62" s="47">
        <v>1.99E-3</v>
      </c>
    </row>
    <row r="63" spans="3:4" x14ac:dyDescent="0.25">
      <c r="C63" s="47">
        <v>1718.4657</v>
      </c>
      <c r="D63" s="47">
        <v>1.5100000000000001E-3</v>
      </c>
    </row>
    <row r="64" spans="3:4" x14ac:dyDescent="0.25">
      <c r="C64" s="47">
        <v>1990.1193800000001</v>
      </c>
      <c r="D64" s="47">
        <v>1.1800000000000001E-3</v>
      </c>
    </row>
    <row r="65" spans="3:4" x14ac:dyDescent="0.25">
      <c r="C65" s="47">
        <v>2304.7158199999999</v>
      </c>
      <c r="D65" s="48">
        <v>9.7360999999999997E-4</v>
      </c>
    </row>
    <row r="66" spans="3:4" x14ac:dyDescent="0.25">
      <c r="C66" s="47">
        <v>2669.0434599999999</v>
      </c>
      <c r="D66" s="48">
        <v>8.1535400000000001E-4</v>
      </c>
    </row>
    <row r="67" spans="3:4" x14ac:dyDescent="0.25">
      <c r="C67" s="47">
        <v>3090.96387</v>
      </c>
      <c r="D67" s="48">
        <v>6.4685999999999997E-4</v>
      </c>
    </row>
    <row r="68" spans="3:4" x14ac:dyDescent="0.25">
      <c r="C68" s="47">
        <v>3579.5808099999999</v>
      </c>
      <c r="D68" s="48">
        <v>3.9239400000000001E-4</v>
      </c>
    </row>
    <row r="69" spans="3:4" x14ac:dyDescent="0.25">
      <c r="C69" s="47">
        <v>4145.4379900000004</v>
      </c>
      <c r="D69" s="48">
        <v>1.1495E-4</v>
      </c>
    </row>
    <row r="70" spans="3:4" x14ac:dyDescent="0.25">
      <c r="C70" s="47">
        <v>4800.7456099999999</v>
      </c>
      <c r="D70" s="47">
        <v>0</v>
      </c>
    </row>
    <row r="71" spans="3:4" x14ac:dyDescent="0.25">
      <c r="C71" s="47">
        <v>5559.6435499999998</v>
      </c>
      <c r="D71" s="69">
        <v>0</v>
      </c>
    </row>
    <row r="72" spans="3:4" x14ac:dyDescent="0.25">
      <c r="C72" s="47">
        <v>6438.5078100000001</v>
      </c>
      <c r="D72" s="48">
        <v>0</v>
      </c>
    </row>
    <row r="73" spans="3:4" x14ac:dyDescent="0.25">
      <c r="C73" s="47">
        <v>7456.3017600000003</v>
      </c>
      <c r="D73" s="48">
        <v>0</v>
      </c>
    </row>
    <row r="74" spans="3:4" x14ac:dyDescent="0.25">
      <c r="C74" s="47">
        <v>8634.9882799999996</v>
      </c>
      <c r="D74" s="48">
        <v>0</v>
      </c>
    </row>
  </sheetData>
  <mergeCells count="3">
    <mergeCell ref="M3:N3"/>
    <mergeCell ref="C3:F3"/>
    <mergeCell ref="I3:J3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73BD-A611-43BA-B5FA-5DDF9B9690E3}">
  <dimension ref="E5:K12"/>
  <sheetViews>
    <sheetView zoomScale="70" zoomScaleNormal="70" workbookViewId="0">
      <selection activeCell="M17" sqref="M17"/>
    </sheetView>
  </sheetViews>
  <sheetFormatPr defaultRowHeight="13.8" x14ac:dyDescent="0.25"/>
  <cols>
    <col min="4" max="4" width="2.21875" customWidth="1"/>
    <col min="5" max="5" width="14.5546875" customWidth="1"/>
    <col min="6" max="6" width="13.88671875" customWidth="1"/>
    <col min="7" max="7" width="11.5546875" customWidth="1"/>
    <col min="8" max="8" width="12.33203125" customWidth="1"/>
    <col min="9" max="9" width="12.88671875" customWidth="1"/>
  </cols>
  <sheetData>
    <row r="5" spans="5:11" x14ac:dyDescent="0.25">
      <c r="E5" s="119" t="s">
        <v>362</v>
      </c>
      <c r="F5" s="119"/>
      <c r="G5" s="119"/>
      <c r="H5" s="119"/>
      <c r="I5" s="119"/>
      <c r="J5" s="119" t="s">
        <v>271</v>
      </c>
      <c r="K5" s="119" t="s">
        <v>257</v>
      </c>
    </row>
    <row r="6" spans="5:11" x14ac:dyDescent="0.25">
      <c r="E6" s="47"/>
      <c r="F6" s="47" t="s">
        <v>68</v>
      </c>
      <c r="G6" s="47" t="s">
        <v>69</v>
      </c>
      <c r="H6" s="47" t="s">
        <v>70</v>
      </c>
      <c r="I6" s="47" t="s">
        <v>5</v>
      </c>
      <c r="J6" s="119"/>
      <c r="K6" s="119"/>
    </row>
    <row r="7" spans="5:11" x14ac:dyDescent="0.25">
      <c r="E7" s="47" t="s">
        <v>139</v>
      </c>
      <c r="F7" s="48">
        <v>216200</v>
      </c>
      <c r="G7" s="48">
        <v>278140</v>
      </c>
      <c r="H7" s="48">
        <v>221099.99999999997</v>
      </c>
      <c r="I7" s="48">
        <v>155100</v>
      </c>
      <c r="J7" s="47">
        <f>AVERAGE(F7:I7)</f>
        <v>217635</v>
      </c>
      <c r="K7" s="47">
        <f>STDEV(F7:I7)</f>
        <v>50284.347133741991</v>
      </c>
    </row>
    <row r="8" spans="5:11" x14ac:dyDescent="0.25">
      <c r="E8" s="47" t="s">
        <v>140</v>
      </c>
      <c r="F8" s="48">
        <v>271080</v>
      </c>
      <c r="G8" s="48">
        <v>276170</v>
      </c>
      <c r="H8" s="48">
        <v>354600</v>
      </c>
      <c r="I8" s="48">
        <v>320100</v>
      </c>
      <c r="J8" s="47">
        <f t="shared" ref="J8" si="0">AVERAGE(F8:I8)</f>
        <v>305487.5</v>
      </c>
      <c r="K8" s="47">
        <f t="shared" ref="K8" si="1">STDEV(F8:I8)</f>
        <v>39450.199302411645</v>
      </c>
    </row>
    <row r="11" spans="5:11" x14ac:dyDescent="0.25">
      <c r="F11" s="1"/>
      <c r="G11" s="1"/>
      <c r="H11" s="1"/>
      <c r="I11" s="1"/>
    </row>
    <row r="12" spans="5:11" x14ac:dyDescent="0.25">
      <c r="F12" s="1"/>
      <c r="G12" s="1"/>
      <c r="H12" s="1"/>
      <c r="I12" s="1"/>
    </row>
  </sheetData>
  <mergeCells count="3">
    <mergeCell ref="E5:I5"/>
    <mergeCell ref="J5:J6"/>
    <mergeCell ref="K5:K6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2732-D9B8-4C71-9397-223C5860ED3E}">
  <dimension ref="E4:M17"/>
  <sheetViews>
    <sheetView zoomScale="70" zoomScaleNormal="70" workbookViewId="0">
      <selection activeCell="J19" sqref="J19"/>
    </sheetView>
  </sheetViews>
  <sheetFormatPr defaultRowHeight="13.8" x14ac:dyDescent="0.25"/>
  <cols>
    <col min="5" max="5" width="20.33203125" customWidth="1"/>
    <col min="6" max="6" width="13.33203125" customWidth="1"/>
    <col min="7" max="7" width="13.109375" customWidth="1"/>
    <col min="8" max="8" width="12.6640625" customWidth="1"/>
    <col min="9" max="9" width="11.5546875" customWidth="1"/>
    <col min="10" max="10" width="12.109375" customWidth="1"/>
    <col min="11" max="11" width="13" customWidth="1"/>
  </cols>
  <sheetData>
    <row r="4" spans="5:13" x14ac:dyDescent="0.25">
      <c r="E4" s="126" t="s">
        <v>317</v>
      </c>
      <c r="F4" s="127"/>
      <c r="G4" s="127"/>
      <c r="H4" s="127"/>
      <c r="I4" s="127"/>
      <c r="J4" s="127"/>
      <c r="K4" s="128"/>
      <c r="L4" s="123" t="s">
        <v>271</v>
      </c>
      <c r="M4" s="123" t="s">
        <v>257</v>
      </c>
    </row>
    <row r="5" spans="5:13" x14ac:dyDescent="0.25">
      <c r="E5" s="47" t="s">
        <v>275</v>
      </c>
      <c r="F5" s="47" t="s">
        <v>68</v>
      </c>
      <c r="G5" s="47" t="s">
        <v>69</v>
      </c>
      <c r="H5" s="47" t="s">
        <v>70</v>
      </c>
      <c r="I5" s="47" t="s">
        <v>5</v>
      </c>
      <c r="J5" s="47" t="s">
        <v>7</v>
      </c>
      <c r="K5" s="47" t="s">
        <v>9</v>
      </c>
      <c r="L5" s="124"/>
      <c r="M5" s="124"/>
    </row>
    <row r="6" spans="5:13" x14ac:dyDescent="0.25">
      <c r="E6" s="47">
        <v>0</v>
      </c>
      <c r="F6" s="48">
        <v>137300</v>
      </c>
      <c r="G6" s="48">
        <v>67130</v>
      </c>
      <c r="H6" s="48">
        <v>195400</v>
      </c>
      <c r="I6" s="48">
        <v>227300</v>
      </c>
      <c r="J6" s="48">
        <v>98420</v>
      </c>
      <c r="K6" s="48">
        <v>218100</v>
      </c>
      <c r="L6" s="47">
        <f>AVERAGE(F6:K6)</f>
        <v>157275</v>
      </c>
      <c r="M6" s="47">
        <f>STDEV(F6:K6)</f>
        <v>66401.399909941654</v>
      </c>
    </row>
    <row r="7" spans="5:13" x14ac:dyDescent="0.25">
      <c r="E7" s="47">
        <v>2</v>
      </c>
      <c r="F7" s="48">
        <v>131400</v>
      </c>
      <c r="G7" s="48">
        <v>80710</v>
      </c>
      <c r="H7" s="48">
        <v>49140</v>
      </c>
      <c r="I7" s="48">
        <v>309500</v>
      </c>
      <c r="J7" s="48">
        <v>283500</v>
      </c>
      <c r="K7" s="48">
        <v>132700</v>
      </c>
      <c r="L7" s="47">
        <f t="shared" ref="L7:L9" si="0">AVERAGE(F7:K7)</f>
        <v>164491.66666666666</v>
      </c>
      <c r="M7" s="47">
        <f t="shared" ref="M7:M9" si="1">STDEV(F7:K7)</f>
        <v>107351.33281271672</v>
      </c>
    </row>
    <row r="8" spans="5:13" x14ac:dyDescent="0.25">
      <c r="E8" s="47">
        <v>4</v>
      </c>
      <c r="F8" s="48">
        <v>394800</v>
      </c>
      <c r="G8" s="48">
        <v>393880</v>
      </c>
      <c r="H8" s="48">
        <v>126699.99999999999</v>
      </c>
      <c r="I8" s="48">
        <v>193700</v>
      </c>
      <c r="J8" s="48">
        <v>116599.99999999999</v>
      </c>
      <c r="K8" s="48">
        <v>293100</v>
      </c>
      <c r="L8" s="47">
        <f t="shared" si="0"/>
        <v>253130</v>
      </c>
      <c r="M8" s="47">
        <f t="shared" si="1"/>
        <v>126202.58555196086</v>
      </c>
    </row>
    <row r="9" spans="5:13" x14ac:dyDescent="0.25">
      <c r="E9" s="47">
        <v>6</v>
      </c>
      <c r="F9" s="48">
        <v>346400</v>
      </c>
      <c r="G9" s="48">
        <v>436400</v>
      </c>
      <c r="H9" s="48">
        <v>446156.66669999994</v>
      </c>
      <c r="I9" s="48">
        <v>164400</v>
      </c>
      <c r="J9" s="48">
        <v>137100</v>
      </c>
      <c r="K9" s="48">
        <v>119700</v>
      </c>
      <c r="L9" s="47">
        <f t="shared" si="0"/>
        <v>275026.11111666664</v>
      </c>
      <c r="M9" s="47">
        <f t="shared" si="1"/>
        <v>152190.26280620744</v>
      </c>
    </row>
    <row r="13" spans="5:13" x14ac:dyDescent="0.25">
      <c r="F13" s="1"/>
      <c r="G13" s="1"/>
      <c r="H13" s="1"/>
      <c r="I13" s="1"/>
      <c r="J13" s="1"/>
      <c r="K13" s="1"/>
    </row>
    <row r="14" spans="5:13" x14ac:dyDescent="0.25">
      <c r="F14" s="1"/>
      <c r="G14" s="1"/>
      <c r="H14" s="1"/>
      <c r="I14" s="1"/>
      <c r="J14" s="1"/>
      <c r="K14" s="1"/>
    </row>
    <row r="15" spans="5:13" x14ac:dyDescent="0.25">
      <c r="F15" s="1"/>
      <c r="G15" s="1"/>
      <c r="H15" s="1"/>
      <c r="I15" s="1"/>
      <c r="J15" s="1"/>
      <c r="K15" s="1"/>
    </row>
    <row r="16" spans="5:13" x14ac:dyDescent="0.25">
      <c r="F16" s="1"/>
      <c r="G16" s="1"/>
      <c r="H16" s="1"/>
      <c r="I16" s="1"/>
      <c r="J16" s="1"/>
      <c r="K16" s="1"/>
    </row>
    <row r="17" spans="6:6" x14ac:dyDescent="0.25">
      <c r="F17" s="1"/>
    </row>
  </sheetData>
  <mergeCells count="3">
    <mergeCell ref="E4:K4"/>
    <mergeCell ref="L4:L5"/>
    <mergeCell ref="M4:M5"/>
  </mergeCells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9328-B19D-4FEC-9DD2-AEEAAD6838F7}">
  <dimension ref="C4:O21"/>
  <sheetViews>
    <sheetView zoomScale="70" zoomScaleNormal="70" workbookViewId="0">
      <selection activeCell="Q19" sqref="Q19"/>
    </sheetView>
  </sheetViews>
  <sheetFormatPr defaultRowHeight="13.8" x14ac:dyDescent="0.25"/>
  <cols>
    <col min="6" max="6" width="14.44140625" customWidth="1"/>
    <col min="7" max="7" width="12.88671875" customWidth="1"/>
    <col min="8" max="8" width="14.6640625" customWidth="1"/>
    <col min="9" max="9" width="12.77734375" customWidth="1"/>
    <col min="10" max="10" width="12.6640625" customWidth="1"/>
    <col min="11" max="11" width="12.88671875" customWidth="1"/>
    <col min="12" max="14" width="10.77734375" bestFit="1" customWidth="1"/>
  </cols>
  <sheetData>
    <row r="4" spans="3:15" x14ac:dyDescent="0.25">
      <c r="C4" s="8"/>
      <c r="E4" s="125" t="s">
        <v>361</v>
      </c>
      <c r="F4" s="125"/>
      <c r="G4" s="125"/>
      <c r="H4" s="125"/>
      <c r="I4" s="125"/>
      <c r="J4" s="125"/>
      <c r="K4" s="125"/>
      <c r="L4" s="125"/>
      <c r="M4" s="125"/>
    </row>
    <row r="6" spans="3:15" x14ac:dyDescent="0.25">
      <c r="E6" s="3" t="s">
        <v>138</v>
      </c>
      <c r="F6" s="3" t="s">
        <v>68</v>
      </c>
      <c r="G6" s="3" t="s">
        <v>69</v>
      </c>
      <c r="H6" s="3" t="s">
        <v>70</v>
      </c>
      <c r="I6" s="3" t="s">
        <v>5</v>
      </c>
      <c r="J6" s="3" t="s">
        <v>7</v>
      </c>
      <c r="K6" s="3" t="s">
        <v>9</v>
      </c>
      <c r="L6" s="16" t="s">
        <v>271</v>
      </c>
      <c r="M6" s="16" t="s">
        <v>257</v>
      </c>
    </row>
    <row r="7" spans="3:15" x14ac:dyDescent="0.25">
      <c r="E7" s="3">
        <v>0.5</v>
      </c>
      <c r="F7" s="27">
        <v>137291</v>
      </c>
      <c r="G7" s="27">
        <v>118551</v>
      </c>
      <c r="H7" s="27">
        <v>150151</v>
      </c>
      <c r="I7" s="27">
        <v>161321</v>
      </c>
      <c r="J7" s="27">
        <v>97491</v>
      </c>
      <c r="K7" s="27">
        <v>137991</v>
      </c>
      <c r="L7" s="27">
        <f>AVERAGE(F7:K7)</f>
        <v>133799.33333333334</v>
      </c>
      <c r="M7" s="27">
        <f>STDEV(F7:K7)</f>
        <v>22827.122829359501</v>
      </c>
      <c r="N7" s="37"/>
      <c r="O7" s="37"/>
    </row>
    <row r="8" spans="3:15" x14ac:dyDescent="0.25">
      <c r="E8" s="3">
        <v>1</v>
      </c>
      <c r="F8" s="27">
        <v>169478</v>
      </c>
      <c r="G8" s="27">
        <v>496008</v>
      </c>
      <c r="H8" s="27">
        <v>220298</v>
      </c>
      <c r="I8" s="27">
        <v>366308</v>
      </c>
      <c r="J8" s="27">
        <v>169478</v>
      </c>
      <c r="K8" s="27">
        <v>98801</v>
      </c>
      <c r="L8" s="27">
        <f t="shared" ref="L8:L10" si="0">AVERAGE(F8:K8)</f>
        <v>253395.16666666666</v>
      </c>
      <c r="M8" s="27">
        <f t="shared" ref="M8:M10" si="1">STDEV(F8:K8)</f>
        <v>148787.93994194106</v>
      </c>
      <c r="N8" s="37"/>
      <c r="O8" s="37"/>
    </row>
    <row r="9" spans="3:15" x14ac:dyDescent="0.25">
      <c r="E9" s="3">
        <v>2</v>
      </c>
      <c r="F9" s="27">
        <v>466242</v>
      </c>
      <c r="G9" s="27">
        <v>391646</v>
      </c>
      <c r="H9" s="27">
        <v>283316</v>
      </c>
      <c r="I9" s="27">
        <v>232572</v>
      </c>
      <c r="J9" s="27">
        <v>489686</v>
      </c>
      <c r="K9" s="27">
        <v>478386</v>
      </c>
      <c r="L9" s="27">
        <f t="shared" si="0"/>
        <v>390308</v>
      </c>
      <c r="M9" s="27">
        <f t="shared" si="1"/>
        <v>109297.22533349143</v>
      </c>
      <c r="N9" s="37"/>
      <c r="O9" s="37"/>
    </row>
    <row r="10" spans="3:15" x14ac:dyDescent="0.25">
      <c r="E10" s="3">
        <v>4</v>
      </c>
      <c r="F10" s="27">
        <v>525854</v>
      </c>
      <c r="G10" s="27">
        <v>295324</v>
      </c>
      <c r="H10" s="27">
        <v>425424</v>
      </c>
      <c r="I10" s="27">
        <v>343560</v>
      </c>
      <c r="J10" s="27">
        <v>492397</v>
      </c>
      <c r="K10" s="27">
        <v>544134</v>
      </c>
      <c r="L10" s="27">
        <f t="shared" si="0"/>
        <v>437782.16666666669</v>
      </c>
      <c r="M10" s="27">
        <f t="shared" si="1"/>
        <v>101365.6850466007</v>
      </c>
      <c r="N10" s="37"/>
      <c r="O10" s="37"/>
    </row>
    <row r="14" spans="3:15" x14ac:dyDescent="0.25">
      <c r="L14" s="37"/>
      <c r="M14" s="37"/>
    </row>
    <row r="15" spans="3:15" x14ac:dyDescent="0.25">
      <c r="L15" s="37"/>
      <c r="M15" s="37"/>
    </row>
    <row r="16" spans="3:15" x14ac:dyDescent="0.25">
      <c r="L16" s="37"/>
      <c r="M16" s="37"/>
    </row>
    <row r="17" spans="12:13" x14ac:dyDescent="0.25">
      <c r="L17" s="37"/>
      <c r="M17" s="37"/>
    </row>
    <row r="18" spans="12:13" x14ac:dyDescent="0.25">
      <c r="L18" s="37"/>
      <c r="M18" s="37"/>
    </row>
    <row r="19" spans="12:13" x14ac:dyDescent="0.25">
      <c r="L19" s="37"/>
      <c r="M19" s="37"/>
    </row>
    <row r="20" spans="12:13" x14ac:dyDescent="0.25">
      <c r="L20" s="37"/>
      <c r="M20" s="37"/>
    </row>
    <row r="21" spans="12:13" x14ac:dyDescent="0.25">
      <c r="L21" s="37"/>
      <c r="M21" s="37"/>
    </row>
  </sheetData>
  <mergeCells count="1">
    <mergeCell ref="E4:M4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FA34-C03C-4D97-866E-AAD67679F211}">
  <dimension ref="B3:M10"/>
  <sheetViews>
    <sheetView zoomScale="70" zoomScaleNormal="70" workbookViewId="0">
      <selection activeCell="B3" sqref="B3:M10"/>
    </sheetView>
  </sheetViews>
  <sheetFormatPr defaultRowHeight="13.8" x14ac:dyDescent="0.25"/>
  <cols>
    <col min="3" max="3" width="11.21875" customWidth="1"/>
    <col min="4" max="4" width="13.21875" customWidth="1"/>
    <col min="5" max="5" width="12.6640625" customWidth="1"/>
    <col min="6" max="6" width="12.5546875" customWidth="1"/>
    <col min="7" max="7" width="14.6640625" customWidth="1"/>
    <col min="9" max="9" width="12.21875" customWidth="1"/>
    <col min="10" max="10" width="11.77734375" customWidth="1"/>
    <col min="11" max="11" width="12.21875" customWidth="1"/>
  </cols>
  <sheetData>
    <row r="3" spans="2:13" x14ac:dyDescent="0.25">
      <c r="B3" s="119" t="s">
        <v>360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x14ac:dyDescent="0.25">
      <c r="B4" s="52"/>
      <c r="C4" s="134" t="s">
        <v>141</v>
      </c>
      <c r="D4" s="135"/>
      <c r="E4" s="136"/>
      <c r="F4" s="123" t="s">
        <v>271</v>
      </c>
      <c r="G4" s="123" t="s">
        <v>257</v>
      </c>
      <c r="H4" s="52"/>
      <c r="I4" s="122" t="s">
        <v>142</v>
      </c>
      <c r="J4" s="122"/>
      <c r="K4" s="122"/>
      <c r="L4" s="123" t="s">
        <v>271</v>
      </c>
      <c r="M4" s="123" t="s">
        <v>257</v>
      </c>
    </row>
    <row r="5" spans="2:13" x14ac:dyDescent="0.25">
      <c r="B5" s="47" t="s">
        <v>138</v>
      </c>
      <c r="C5" s="47" t="s">
        <v>68</v>
      </c>
      <c r="D5" s="47" t="s">
        <v>69</v>
      </c>
      <c r="E5" s="47" t="s">
        <v>70</v>
      </c>
      <c r="F5" s="124"/>
      <c r="G5" s="124"/>
      <c r="H5" s="47" t="s">
        <v>138</v>
      </c>
      <c r="I5" s="47" t="s">
        <v>68</v>
      </c>
      <c r="J5" s="47" t="s">
        <v>69</v>
      </c>
      <c r="K5" s="47" t="s">
        <v>70</v>
      </c>
      <c r="L5" s="124"/>
      <c r="M5" s="124"/>
    </row>
    <row r="6" spans="2:13" x14ac:dyDescent="0.25">
      <c r="B6" s="47">
        <v>0</v>
      </c>
      <c r="C6" s="47">
        <v>5.2</v>
      </c>
      <c r="D6" s="47">
        <v>6.3</v>
      </c>
      <c r="E6" s="47">
        <v>3.5</v>
      </c>
      <c r="F6" s="47">
        <f>AVERAGE(C6:E6)</f>
        <v>5</v>
      </c>
      <c r="G6" s="47">
        <f>STDEV(C6:E6)</f>
        <v>1.4106735979665892</v>
      </c>
      <c r="H6" s="47">
        <v>0</v>
      </c>
      <c r="I6" s="47">
        <v>11.6</v>
      </c>
      <c r="J6" s="47">
        <v>4.0999999999999996</v>
      </c>
      <c r="K6" s="47">
        <v>8.1</v>
      </c>
      <c r="L6" s="47">
        <f>AVERAGE(I6:K6)</f>
        <v>7.9333333333333327</v>
      </c>
      <c r="M6" s="47">
        <f>STDEV(I6:K6)</f>
        <v>3.7527767497325724</v>
      </c>
    </row>
    <row r="7" spans="2:13" x14ac:dyDescent="0.25">
      <c r="B7" s="47">
        <v>0.5</v>
      </c>
      <c r="C7" s="47">
        <v>21.1</v>
      </c>
      <c r="D7" s="47">
        <v>28.3</v>
      </c>
      <c r="E7" s="47">
        <v>34.4</v>
      </c>
      <c r="F7" s="47">
        <f t="shared" ref="F7:F10" si="0">AVERAGE(C7:E7)</f>
        <v>27.933333333333337</v>
      </c>
      <c r="G7" s="47">
        <f t="shared" ref="G7:G10" si="1">STDEV(C7:E7)</f>
        <v>6.6575771368669123</v>
      </c>
      <c r="H7" s="47">
        <v>0.5</v>
      </c>
      <c r="I7" s="47">
        <v>17.600000000000001</v>
      </c>
      <c r="J7" s="47">
        <v>13.7</v>
      </c>
      <c r="K7" s="47">
        <v>8.1999999999999993</v>
      </c>
      <c r="L7" s="47">
        <f t="shared" ref="L7:L10" si="2">AVERAGE(I7:K7)</f>
        <v>13.166666666666666</v>
      </c>
      <c r="M7" s="47">
        <f t="shared" ref="M7:M10" si="3">STDEV(I7:K7)</f>
        <v>4.7226405043506476</v>
      </c>
    </row>
    <row r="8" spans="2:13" x14ac:dyDescent="0.25">
      <c r="B8" s="47">
        <v>1</v>
      </c>
      <c r="C8" s="47">
        <v>34.1</v>
      </c>
      <c r="D8" s="47">
        <v>42.1</v>
      </c>
      <c r="E8" s="47">
        <v>49.2</v>
      </c>
      <c r="F8" s="47">
        <f t="shared" si="0"/>
        <v>41.800000000000004</v>
      </c>
      <c r="G8" s="47">
        <f t="shared" si="1"/>
        <v>7.5544688761024199</v>
      </c>
      <c r="H8" s="47">
        <v>1</v>
      </c>
      <c r="I8" s="47">
        <v>24.8</v>
      </c>
      <c r="J8" s="47">
        <v>21.3</v>
      </c>
      <c r="K8" s="47">
        <v>15.2</v>
      </c>
      <c r="L8" s="47">
        <f t="shared" si="2"/>
        <v>20.433333333333334</v>
      </c>
      <c r="M8" s="47">
        <f t="shared" si="3"/>
        <v>4.8583261863869689</v>
      </c>
    </row>
    <row r="9" spans="2:13" x14ac:dyDescent="0.25">
      <c r="B9" s="47">
        <v>2</v>
      </c>
      <c r="C9" s="47">
        <v>53.2</v>
      </c>
      <c r="D9" s="47">
        <v>47.6</v>
      </c>
      <c r="E9" s="47">
        <v>61.2</v>
      </c>
      <c r="F9" s="47">
        <f t="shared" si="0"/>
        <v>54</v>
      </c>
      <c r="G9" s="47">
        <f t="shared" si="1"/>
        <v>6.8352029962540435</v>
      </c>
      <c r="H9" s="47">
        <v>2</v>
      </c>
      <c r="I9" s="47">
        <v>34.299999999999997</v>
      </c>
      <c r="J9" s="47">
        <v>24.9</v>
      </c>
      <c r="K9" s="47">
        <v>22.4</v>
      </c>
      <c r="L9" s="47">
        <f t="shared" si="2"/>
        <v>27.2</v>
      </c>
      <c r="M9" s="47">
        <f t="shared" si="3"/>
        <v>6.2745517768203705</v>
      </c>
    </row>
    <row r="10" spans="2:13" x14ac:dyDescent="0.25">
      <c r="B10" s="47">
        <v>3</v>
      </c>
      <c r="C10" s="47">
        <v>57.9</v>
      </c>
      <c r="D10" s="47">
        <v>63.8</v>
      </c>
      <c r="E10" s="47">
        <v>75.2</v>
      </c>
      <c r="F10" s="47">
        <f t="shared" si="0"/>
        <v>65.633333333333326</v>
      </c>
      <c r="G10" s="47">
        <f t="shared" si="1"/>
        <v>8.7945058606685897</v>
      </c>
      <c r="H10" s="47">
        <v>3</v>
      </c>
      <c r="I10" s="47">
        <v>40.9</v>
      </c>
      <c r="J10" s="47">
        <v>29.3</v>
      </c>
      <c r="K10" s="47">
        <v>24.3</v>
      </c>
      <c r="L10" s="47">
        <f t="shared" si="2"/>
        <v>31.5</v>
      </c>
      <c r="M10" s="47">
        <f t="shared" si="3"/>
        <v>8.5158675424175065</v>
      </c>
    </row>
  </sheetData>
  <mergeCells count="7">
    <mergeCell ref="B3:M3"/>
    <mergeCell ref="I4:K4"/>
    <mergeCell ref="C4:E4"/>
    <mergeCell ref="L4:L5"/>
    <mergeCell ref="M4:M5"/>
    <mergeCell ref="F4:F5"/>
    <mergeCell ref="G4:G5"/>
  </mergeCells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4DFE-554B-4E2F-BE7C-0DE089AA3083}">
  <dimension ref="C4:W23"/>
  <sheetViews>
    <sheetView zoomScale="40" zoomScaleNormal="40" workbookViewId="0">
      <selection activeCell="L40" sqref="L39:L40"/>
    </sheetView>
  </sheetViews>
  <sheetFormatPr defaultRowHeight="13.8" x14ac:dyDescent="0.25"/>
  <cols>
    <col min="3" max="3" width="17.6640625" customWidth="1"/>
    <col min="4" max="4" width="11.21875" customWidth="1"/>
    <col min="5" max="5" width="12.33203125" customWidth="1"/>
    <col min="6" max="8" width="11.44140625" customWidth="1"/>
    <col min="9" max="9" width="11.77734375" customWidth="1"/>
    <col min="10" max="10" width="11.6640625" customWidth="1"/>
    <col min="11" max="13" width="11.33203125" customWidth="1"/>
    <col min="14" max="14" width="12" customWidth="1"/>
    <col min="15" max="15" width="11.21875" customWidth="1"/>
    <col min="16" max="18" width="11.5546875" customWidth="1"/>
    <col min="19" max="19" width="12.6640625" customWidth="1"/>
    <col min="20" max="20" width="11.33203125" customWidth="1"/>
    <col min="21" max="21" width="12.88671875" customWidth="1"/>
    <col min="22" max="23" width="11.5546875" bestFit="1" customWidth="1"/>
  </cols>
  <sheetData>
    <row r="4" spans="3:23" x14ac:dyDescent="0.25">
      <c r="C4" s="125" t="s">
        <v>359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4"/>
      <c r="W4" s="14"/>
    </row>
    <row r="5" spans="3:23" x14ac:dyDescent="0.25">
      <c r="C5" s="21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3:23" x14ac:dyDescent="0.25">
      <c r="C6" s="47" t="s">
        <v>136</v>
      </c>
      <c r="D6" s="113" t="s">
        <v>267</v>
      </c>
      <c r="E6" s="114"/>
      <c r="F6" s="114"/>
      <c r="G6" s="164" t="s">
        <v>271</v>
      </c>
      <c r="H6" s="163" t="s">
        <v>257</v>
      </c>
      <c r="I6" s="120" t="s">
        <v>268</v>
      </c>
      <c r="J6" s="120"/>
      <c r="K6" s="120"/>
      <c r="L6" s="123" t="s">
        <v>271</v>
      </c>
      <c r="M6" s="123" t="s">
        <v>257</v>
      </c>
      <c r="N6" s="120" t="s">
        <v>269</v>
      </c>
      <c r="O6" s="120"/>
      <c r="P6" s="120"/>
      <c r="Q6" s="123" t="s">
        <v>271</v>
      </c>
      <c r="R6" s="123" t="s">
        <v>257</v>
      </c>
      <c r="S6" s="120" t="s">
        <v>270</v>
      </c>
      <c r="T6" s="120"/>
      <c r="U6" s="120"/>
      <c r="V6" s="123" t="s">
        <v>271</v>
      </c>
      <c r="W6" s="123" t="s">
        <v>257</v>
      </c>
    </row>
    <row r="7" spans="3:23" x14ac:dyDescent="0.25">
      <c r="C7" s="47" t="s">
        <v>143</v>
      </c>
      <c r="D7" s="47" t="s">
        <v>68</v>
      </c>
      <c r="E7" s="47" t="s">
        <v>69</v>
      </c>
      <c r="F7" s="47" t="s">
        <v>70</v>
      </c>
      <c r="G7" s="138"/>
      <c r="H7" s="157"/>
      <c r="I7" s="47" t="s">
        <v>68</v>
      </c>
      <c r="J7" s="47" t="s">
        <v>69</v>
      </c>
      <c r="K7" s="47" t="s">
        <v>70</v>
      </c>
      <c r="L7" s="124"/>
      <c r="M7" s="124"/>
      <c r="N7" s="47" t="s">
        <v>68</v>
      </c>
      <c r="O7" s="47" t="s">
        <v>69</v>
      </c>
      <c r="P7" s="47" t="s">
        <v>70</v>
      </c>
      <c r="Q7" s="124"/>
      <c r="R7" s="124"/>
      <c r="S7" s="47" t="s">
        <v>68</v>
      </c>
      <c r="T7" s="47" t="s">
        <v>69</v>
      </c>
      <c r="U7" s="47" t="s">
        <v>70</v>
      </c>
      <c r="V7" s="124"/>
      <c r="W7" s="124"/>
    </row>
    <row r="8" spans="3:23" x14ac:dyDescent="0.25">
      <c r="C8" s="47">
        <v>0</v>
      </c>
      <c r="D8" s="64">
        <v>19561</v>
      </c>
      <c r="E8" s="64">
        <v>20530</v>
      </c>
      <c r="F8" s="64">
        <v>20968</v>
      </c>
      <c r="G8" s="64">
        <f>AVERAGE(D8:F8)</f>
        <v>20353</v>
      </c>
      <c r="H8" s="64">
        <f>STDEV(D8:F8)</f>
        <v>720.00624997287355</v>
      </c>
      <c r="I8" s="64">
        <v>19107</v>
      </c>
      <c r="J8" s="64">
        <v>19124</v>
      </c>
      <c r="K8" s="64">
        <v>20444</v>
      </c>
      <c r="L8" s="64">
        <f>AVERAGE(I8:K8)</f>
        <v>19558.333333333332</v>
      </c>
      <c r="M8" s="64">
        <f>STDEV(I8:K8)</f>
        <v>767.05692965602839</v>
      </c>
      <c r="N8" s="64">
        <v>18875</v>
      </c>
      <c r="O8" s="64">
        <v>20584</v>
      </c>
      <c r="P8" s="64">
        <v>19678</v>
      </c>
      <c r="Q8" s="64">
        <f>AVERAGE(N8:P8)</f>
        <v>19712.333333333332</v>
      </c>
      <c r="R8" s="64">
        <f>STDEV(N8:P8)</f>
        <v>855.01715382402324</v>
      </c>
      <c r="S8" s="64">
        <v>19100</v>
      </c>
      <c r="T8" s="64">
        <v>20313</v>
      </c>
      <c r="U8" s="64">
        <v>19163</v>
      </c>
      <c r="V8" s="64">
        <f>AVERAGE(S8:U8)</f>
        <v>19525.333333333332</v>
      </c>
      <c r="W8" s="64">
        <f>STDEV(S8:U8)</f>
        <v>682.8662631389351</v>
      </c>
    </row>
    <row r="9" spans="3:23" x14ac:dyDescent="0.25">
      <c r="C9" s="47">
        <v>0.4</v>
      </c>
      <c r="D9" s="64">
        <v>19292</v>
      </c>
      <c r="E9" s="64">
        <v>20652</v>
      </c>
      <c r="F9" s="64">
        <v>21559</v>
      </c>
      <c r="G9" s="64">
        <f t="shared" ref="G9:G13" si="0">AVERAGE(D9:F9)</f>
        <v>20501</v>
      </c>
      <c r="H9" s="64">
        <f t="shared" ref="H9:H13" si="1">STDEV(D9:F9)</f>
        <v>1141.0184047595376</v>
      </c>
      <c r="I9" s="64">
        <v>19328.000000000004</v>
      </c>
      <c r="J9" s="64">
        <v>19491</v>
      </c>
      <c r="K9" s="64">
        <v>20824</v>
      </c>
      <c r="L9" s="64">
        <f t="shared" ref="L9:L13" si="2">AVERAGE(I9:K9)</f>
        <v>19881</v>
      </c>
      <c r="M9" s="64">
        <f t="shared" ref="M9:M13" si="3">STDEV(I9:K9)</f>
        <v>820.71858758041913</v>
      </c>
      <c r="N9" s="64">
        <v>19507</v>
      </c>
      <c r="O9" s="64">
        <v>18998</v>
      </c>
      <c r="P9" s="64">
        <v>21395</v>
      </c>
      <c r="Q9" s="64">
        <f t="shared" ref="Q9:Q13" si="4">AVERAGE(N9:P9)</f>
        <v>19966.666666666668</v>
      </c>
      <c r="R9" s="64">
        <f t="shared" ref="R9:R13" si="5">STDEV(N9:P9)</f>
        <v>1262.8825493027186</v>
      </c>
      <c r="S9" s="64">
        <v>20303.900000000001</v>
      </c>
      <c r="T9" s="64">
        <v>18967.5</v>
      </c>
      <c r="U9" s="64">
        <v>21250</v>
      </c>
      <c r="V9" s="64">
        <f t="shared" ref="V9:V13" si="6">AVERAGE(S9:U9)</f>
        <v>20173.8</v>
      </c>
      <c r="W9" s="64">
        <f t="shared" ref="W9:W13" si="7">STDEV(S9:U9)</f>
        <v>1146.7981818960127</v>
      </c>
    </row>
    <row r="10" spans="3:23" x14ac:dyDescent="0.25">
      <c r="C10" s="47">
        <v>0.8</v>
      </c>
      <c r="D10" s="64">
        <v>19659</v>
      </c>
      <c r="E10" s="64">
        <v>20653</v>
      </c>
      <c r="F10" s="64">
        <v>22050</v>
      </c>
      <c r="G10" s="64">
        <f t="shared" si="0"/>
        <v>20787.333333333332</v>
      </c>
      <c r="H10" s="64">
        <f t="shared" si="1"/>
        <v>1201.14709063184</v>
      </c>
      <c r="I10" s="64">
        <v>19075.999999999996</v>
      </c>
      <c r="J10" s="64">
        <v>20129</v>
      </c>
      <c r="K10" s="64">
        <v>20460</v>
      </c>
      <c r="L10" s="64">
        <f t="shared" si="2"/>
        <v>19888.333333333332</v>
      </c>
      <c r="M10" s="64">
        <f t="shared" si="3"/>
        <v>722.70625660314874</v>
      </c>
      <c r="N10" s="64">
        <v>20113</v>
      </c>
      <c r="O10" s="64">
        <v>21139</v>
      </c>
      <c r="P10" s="64">
        <v>19457</v>
      </c>
      <c r="Q10" s="64">
        <f t="shared" si="4"/>
        <v>20236.333333333332</v>
      </c>
      <c r="R10" s="64">
        <f t="shared" si="5"/>
        <v>847.75546788760573</v>
      </c>
      <c r="S10" s="64">
        <v>20012</v>
      </c>
      <c r="T10" s="64">
        <v>21373</v>
      </c>
      <c r="U10" s="64">
        <v>20343</v>
      </c>
      <c r="V10" s="64">
        <f t="shared" si="6"/>
        <v>20576</v>
      </c>
      <c r="W10" s="64">
        <f t="shared" si="7"/>
        <v>709.78658764448346</v>
      </c>
    </row>
    <row r="11" spans="3:23" x14ac:dyDescent="0.25">
      <c r="C11" s="47">
        <v>1.2</v>
      </c>
      <c r="D11" s="64">
        <v>19460</v>
      </c>
      <c r="E11" s="64">
        <v>20785</v>
      </c>
      <c r="F11" s="64">
        <v>22588</v>
      </c>
      <c r="G11" s="64">
        <f t="shared" si="0"/>
        <v>20944.333333333332</v>
      </c>
      <c r="H11" s="64">
        <f t="shared" si="1"/>
        <v>1570.0752635887659</v>
      </c>
      <c r="I11" s="64">
        <v>20383</v>
      </c>
      <c r="J11" s="64">
        <v>22451</v>
      </c>
      <c r="K11" s="64">
        <v>19562</v>
      </c>
      <c r="L11" s="64">
        <f t="shared" si="2"/>
        <v>20798.666666666668</v>
      </c>
      <c r="M11" s="64">
        <f t="shared" si="3"/>
        <v>1488.6787206557813</v>
      </c>
      <c r="N11" s="64">
        <v>21789</v>
      </c>
      <c r="O11" s="64">
        <v>21475</v>
      </c>
      <c r="P11" s="64">
        <v>19792</v>
      </c>
      <c r="Q11" s="64">
        <f t="shared" si="4"/>
        <v>21018.666666666668</v>
      </c>
      <c r="R11" s="64">
        <f t="shared" si="5"/>
        <v>1073.8632749718809</v>
      </c>
      <c r="S11" s="64">
        <v>21839</v>
      </c>
      <c r="T11" s="64">
        <v>21514</v>
      </c>
      <c r="U11" s="64">
        <v>22880</v>
      </c>
      <c r="V11" s="64">
        <f t="shared" si="6"/>
        <v>22077.666666666668</v>
      </c>
      <c r="W11" s="64">
        <f t="shared" si="7"/>
        <v>713.58975142117436</v>
      </c>
    </row>
    <row r="12" spans="3:23" x14ac:dyDescent="0.25">
      <c r="C12" s="47">
        <v>1.6</v>
      </c>
      <c r="D12" s="64">
        <v>21168</v>
      </c>
      <c r="E12" s="64">
        <v>20673</v>
      </c>
      <c r="F12" s="64">
        <v>22447</v>
      </c>
      <c r="G12" s="64">
        <f t="shared" si="0"/>
        <v>21429.333333333332</v>
      </c>
      <c r="H12" s="64">
        <f t="shared" si="1"/>
        <v>915.41811940409684</v>
      </c>
      <c r="I12" s="64">
        <v>19638</v>
      </c>
      <c r="J12" s="64">
        <v>20638</v>
      </c>
      <c r="K12" s="64">
        <v>22994</v>
      </c>
      <c r="L12" s="64">
        <f t="shared" si="2"/>
        <v>21090</v>
      </c>
      <c r="M12" s="64">
        <f t="shared" si="3"/>
        <v>1723.0531042309751</v>
      </c>
      <c r="N12" s="64">
        <v>21851</v>
      </c>
      <c r="O12" s="64">
        <v>23412</v>
      </c>
      <c r="P12" s="64">
        <v>20511</v>
      </c>
      <c r="Q12" s="64">
        <f t="shared" si="4"/>
        <v>21924.666666666668</v>
      </c>
      <c r="R12" s="64">
        <f t="shared" si="5"/>
        <v>1451.9023153550427</v>
      </c>
      <c r="S12" s="64">
        <v>22652</v>
      </c>
      <c r="T12" s="64">
        <v>22041</v>
      </c>
      <c r="U12" s="64">
        <v>23717</v>
      </c>
      <c r="V12" s="64">
        <f t="shared" si="6"/>
        <v>22803.333333333332</v>
      </c>
      <c r="W12" s="64">
        <f t="shared" si="7"/>
        <v>848.18649678790177</v>
      </c>
    </row>
    <row r="13" spans="3:23" x14ac:dyDescent="0.25">
      <c r="C13" s="47">
        <v>2</v>
      </c>
      <c r="D13" s="64">
        <v>22652</v>
      </c>
      <c r="E13" s="64">
        <v>21248</v>
      </c>
      <c r="F13" s="64">
        <v>21006</v>
      </c>
      <c r="G13" s="64">
        <f t="shared" si="0"/>
        <v>21635.333333333332</v>
      </c>
      <c r="H13" s="64">
        <f t="shared" si="1"/>
        <v>888.73468106816517</v>
      </c>
      <c r="I13" s="64">
        <v>21937</v>
      </c>
      <c r="J13" s="64">
        <v>21051</v>
      </c>
      <c r="K13" s="64">
        <v>23126</v>
      </c>
      <c r="L13" s="64">
        <f t="shared" si="2"/>
        <v>22038</v>
      </c>
      <c r="M13" s="64">
        <f t="shared" si="3"/>
        <v>1041.1805799187766</v>
      </c>
      <c r="N13" s="64">
        <v>23730</v>
      </c>
      <c r="O13" s="64">
        <v>21833</v>
      </c>
      <c r="P13" s="64">
        <v>24749</v>
      </c>
      <c r="Q13" s="64">
        <f t="shared" si="4"/>
        <v>23437.333333333332</v>
      </c>
      <c r="R13" s="64">
        <f t="shared" si="5"/>
        <v>1479.8663227918032</v>
      </c>
      <c r="S13" s="64">
        <v>22890</v>
      </c>
      <c r="T13" s="64">
        <v>25572</v>
      </c>
      <c r="U13" s="64">
        <v>24767</v>
      </c>
      <c r="V13" s="64">
        <f t="shared" si="6"/>
        <v>24409.666666666668</v>
      </c>
      <c r="W13" s="64">
        <f t="shared" si="7"/>
        <v>1376.2435588707883</v>
      </c>
    </row>
    <row r="14" spans="3:23" x14ac:dyDescent="0.25">
      <c r="C14" s="14"/>
      <c r="D14" s="14"/>
      <c r="E14" s="14"/>
      <c r="F14" s="14"/>
      <c r="G14" s="47"/>
      <c r="H14" s="47"/>
      <c r="I14" s="14"/>
      <c r="J14" s="14"/>
      <c r="K14" s="14"/>
      <c r="L14" s="47"/>
      <c r="M14" s="47"/>
      <c r="N14" s="14"/>
      <c r="O14" s="14"/>
      <c r="P14" s="14"/>
      <c r="Q14" s="47"/>
      <c r="R14" s="47"/>
      <c r="S14" s="14"/>
      <c r="T14" s="14"/>
      <c r="U14" s="14"/>
      <c r="V14" s="14"/>
      <c r="W14" s="14"/>
    </row>
    <row r="15" spans="3:23" x14ac:dyDescent="0.25">
      <c r="C15" s="47" t="s">
        <v>144</v>
      </c>
      <c r="D15" s="120" t="s">
        <v>267</v>
      </c>
      <c r="E15" s="120"/>
      <c r="F15" s="120"/>
      <c r="G15" s="123" t="s">
        <v>271</v>
      </c>
      <c r="H15" s="123" t="s">
        <v>257</v>
      </c>
      <c r="I15" s="120" t="s">
        <v>268</v>
      </c>
      <c r="J15" s="120"/>
      <c r="K15" s="120"/>
      <c r="L15" s="123" t="s">
        <v>271</v>
      </c>
      <c r="M15" s="123" t="s">
        <v>257</v>
      </c>
      <c r="N15" s="120" t="s">
        <v>269</v>
      </c>
      <c r="O15" s="120"/>
      <c r="P15" s="120"/>
      <c r="Q15" s="123" t="s">
        <v>271</v>
      </c>
      <c r="R15" s="123" t="s">
        <v>257</v>
      </c>
      <c r="S15" s="120" t="s">
        <v>270</v>
      </c>
      <c r="T15" s="120"/>
      <c r="U15" s="120"/>
      <c r="V15" s="123" t="s">
        <v>271</v>
      </c>
      <c r="W15" s="123" t="s">
        <v>257</v>
      </c>
    </row>
    <row r="16" spans="3:23" x14ac:dyDescent="0.25">
      <c r="C16" s="47" t="s">
        <v>143</v>
      </c>
      <c r="D16" s="47" t="s">
        <v>68</v>
      </c>
      <c r="E16" s="47" t="s">
        <v>69</v>
      </c>
      <c r="F16" s="47" t="s">
        <v>70</v>
      </c>
      <c r="G16" s="124"/>
      <c r="H16" s="124"/>
      <c r="I16" s="47" t="s">
        <v>68</v>
      </c>
      <c r="J16" s="47" t="s">
        <v>69</v>
      </c>
      <c r="K16" s="47" t="s">
        <v>70</v>
      </c>
      <c r="L16" s="124"/>
      <c r="M16" s="124"/>
      <c r="N16" s="47" t="s">
        <v>68</v>
      </c>
      <c r="O16" s="47" t="s">
        <v>69</v>
      </c>
      <c r="P16" s="47" t="s">
        <v>70</v>
      </c>
      <c r="Q16" s="124"/>
      <c r="R16" s="124"/>
      <c r="S16" s="47" t="s">
        <v>68</v>
      </c>
      <c r="T16" s="47" t="s">
        <v>69</v>
      </c>
      <c r="U16" s="47" t="s">
        <v>70</v>
      </c>
      <c r="V16" s="124"/>
      <c r="W16" s="124"/>
    </row>
    <row r="17" spans="3:23" x14ac:dyDescent="0.25">
      <c r="C17" s="47">
        <v>0</v>
      </c>
      <c r="D17" s="64">
        <v>53444</v>
      </c>
      <c r="E17" s="64">
        <v>57568</v>
      </c>
      <c r="F17" s="64">
        <v>53361</v>
      </c>
      <c r="G17" s="64">
        <f t="shared" ref="G17:G22" si="8">AVERAGE(D17:F17)</f>
        <v>54791</v>
      </c>
      <c r="H17" s="64">
        <f t="shared" ref="H17:H22" si="9">STDEV(D17:F17)</f>
        <v>2405.3105828561934</v>
      </c>
      <c r="I17" s="64">
        <v>50767</v>
      </c>
      <c r="J17" s="64">
        <v>53008</v>
      </c>
      <c r="K17" s="64">
        <v>55821</v>
      </c>
      <c r="L17" s="64">
        <f t="shared" ref="L17:L22" si="10">AVERAGE(I17:K17)</f>
        <v>53198.666666666664</v>
      </c>
      <c r="M17" s="64">
        <f t="shared" ref="M17:M22" si="11">STDEV(I17:K17)</f>
        <v>2532.3890564708522</v>
      </c>
      <c r="N17" s="64">
        <v>48753</v>
      </c>
      <c r="O17" s="64">
        <v>52048</v>
      </c>
      <c r="P17" s="64">
        <v>53238</v>
      </c>
      <c r="Q17" s="64">
        <f t="shared" ref="Q17:Q22" si="12">AVERAGE(N17:P17)</f>
        <v>51346.333333333336</v>
      </c>
      <c r="R17" s="64">
        <f t="shared" ref="R17:R22" si="13">STDEV(N17:P17)</f>
        <v>2323.3721900146202</v>
      </c>
      <c r="S17" s="64">
        <v>50765</v>
      </c>
      <c r="T17" s="64">
        <v>47322</v>
      </c>
      <c r="U17" s="64">
        <v>49191</v>
      </c>
      <c r="V17" s="64">
        <f>AVERAGE(S17:U17)</f>
        <v>49092.666666666664</v>
      </c>
      <c r="W17" s="64">
        <f>STDEV(S17:U17)</f>
        <v>1723.6050398317282</v>
      </c>
    </row>
    <row r="18" spans="3:23" x14ac:dyDescent="0.25">
      <c r="C18" s="47">
        <v>0.4</v>
      </c>
      <c r="D18" s="64">
        <v>47918</v>
      </c>
      <c r="E18" s="64">
        <v>46887</v>
      </c>
      <c r="F18" s="64">
        <v>53397</v>
      </c>
      <c r="G18" s="64">
        <f t="shared" si="8"/>
        <v>49400.666666666664</v>
      </c>
      <c r="H18" s="64">
        <f t="shared" si="9"/>
        <v>3499.1070765744412</v>
      </c>
      <c r="I18" s="64">
        <v>43452</v>
      </c>
      <c r="J18" s="64">
        <v>47683</v>
      </c>
      <c r="K18" s="64">
        <v>47778</v>
      </c>
      <c r="L18" s="64">
        <f t="shared" si="10"/>
        <v>46304.333333333336</v>
      </c>
      <c r="M18" s="64">
        <f t="shared" si="11"/>
        <v>2470.6497795789137</v>
      </c>
      <c r="N18" s="71">
        <v>44050</v>
      </c>
      <c r="O18" s="71">
        <v>40042</v>
      </c>
      <c r="P18" s="64">
        <v>38719</v>
      </c>
      <c r="Q18" s="64">
        <f t="shared" si="12"/>
        <v>40937</v>
      </c>
      <c r="R18" s="64">
        <f t="shared" si="13"/>
        <v>2775.9068788415798</v>
      </c>
      <c r="S18" s="64">
        <v>35994</v>
      </c>
      <c r="T18" s="64">
        <v>36652</v>
      </c>
      <c r="U18" s="64">
        <v>39649</v>
      </c>
      <c r="V18" s="64">
        <f t="shared" ref="V18:V22" si="14">AVERAGE(S18:U18)</f>
        <v>37431.666666666664</v>
      </c>
      <c r="W18" s="64">
        <f t="shared" ref="W18:W22" si="15">STDEV(S18:U18)</f>
        <v>1948.2469898175984</v>
      </c>
    </row>
    <row r="19" spans="3:23" x14ac:dyDescent="0.25">
      <c r="C19" s="47">
        <v>0.8</v>
      </c>
      <c r="D19" s="64">
        <v>45152</v>
      </c>
      <c r="E19" s="64">
        <v>44295</v>
      </c>
      <c r="F19" s="64">
        <v>42149</v>
      </c>
      <c r="G19" s="64">
        <f t="shared" si="8"/>
        <v>43865.333333333336</v>
      </c>
      <c r="H19" s="64">
        <f t="shared" si="9"/>
        <v>1546.9202737482412</v>
      </c>
      <c r="I19" s="64">
        <v>39907</v>
      </c>
      <c r="J19" s="64">
        <v>38890</v>
      </c>
      <c r="K19" s="64">
        <v>36775</v>
      </c>
      <c r="L19" s="64">
        <f t="shared" si="10"/>
        <v>38524</v>
      </c>
      <c r="M19" s="64">
        <f t="shared" si="11"/>
        <v>1597.7556133526805</v>
      </c>
      <c r="N19" s="64">
        <v>36366</v>
      </c>
      <c r="O19" s="64">
        <v>37481</v>
      </c>
      <c r="P19" s="64">
        <v>40039</v>
      </c>
      <c r="Q19" s="64">
        <f t="shared" si="12"/>
        <v>37962</v>
      </c>
      <c r="R19" s="64">
        <f t="shared" si="13"/>
        <v>1883.1497550646363</v>
      </c>
      <c r="S19" s="64">
        <v>31741.999999999996</v>
      </c>
      <c r="T19" s="64">
        <v>30705.999999999996</v>
      </c>
      <c r="U19" s="64">
        <v>34089.999999999993</v>
      </c>
      <c r="V19" s="64">
        <f t="shared" si="14"/>
        <v>32179.333333333328</v>
      </c>
      <c r="W19" s="64">
        <f t="shared" si="15"/>
        <v>1733.8711985996326</v>
      </c>
    </row>
    <row r="20" spans="3:23" x14ac:dyDescent="0.25">
      <c r="C20" s="47">
        <v>1.2</v>
      </c>
      <c r="D20" s="64">
        <v>38435</v>
      </c>
      <c r="E20" s="64">
        <v>35667</v>
      </c>
      <c r="F20" s="64">
        <v>39763</v>
      </c>
      <c r="G20" s="64">
        <f t="shared" si="8"/>
        <v>37955</v>
      </c>
      <c r="H20" s="64">
        <f t="shared" si="9"/>
        <v>2089.761708903673</v>
      </c>
      <c r="I20" s="64">
        <v>35662</v>
      </c>
      <c r="J20" s="64">
        <v>32299.999999999996</v>
      </c>
      <c r="K20" s="64">
        <v>34120</v>
      </c>
      <c r="L20" s="64">
        <f t="shared" si="10"/>
        <v>34027.333333333336</v>
      </c>
      <c r="M20" s="64">
        <f t="shared" si="11"/>
        <v>1682.9145353621911</v>
      </c>
      <c r="N20" s="64">
        <v>29159</v>
      </c>
      <c r="O20" s="64">
        <v>28451</v>
      </c>
      <c r="P20" s="64">
        <v>32525</v>
      </c>
      <c r="Q20" s="64">
        <f t="shared" si="12"/>
        <v>30045</v>
      </c>
      <c r="R20" s="64">
        <f t="shared" si="13"/>
        <v>2176.7213877756612</v>
      </c>
      <c r="S20" s="64">
        <v>27809</v>
      </c>
      <c r="T20" s="64">
        <v>26617</v>
      </c>
      <c r="U20" s="64">
        <v>25338</v>
      </c>
      <c r="V20" s="64">
        <f t="shared" si="14"/>
        <v>26588</v>
      </c>
      <c r="W20" s="64">
        <f t="shared" si="15"/>
        <v>1235.7552346642112</v>
      </c>
    </row>
    <row r="21" spans="3:23" x14ac:dyDescent="0.25">
      <c r="C21" s="47">
        <v>1.6</v>
      </c>
      <c r="D21" s="64">
        <v>35715</v>
      </c>
      <c r="E21" s="64">
        <v>37808</v>
      </c>
      <c r="F21" s="64">
        <v>34735</v>
      </c>
      <c r="G21" s="64">
        <f t="shared" si="8"/>
        <v>36086</v>
      </c>
      <c r="H21" s="64">
        <f t="shared" si="9"/>
        <v>1569.7334168577797</v>
      </c>
      <c r="I21" s="64">
        <v>28693</v>
      </c>
      <c r="J21" s="64">
        <v>31132</v>
      </c>
      <c r="K21" s="64">
        <v>32570</v>
      </c>
      <c r="L21" s="64">
        <f t="shared" si="10"/>
        <v>30798.333333333332</v>
      </c>
      <c r="M21" s="64">
        <f t="shared" si="11"/>
        <v>1959.9189609096936</v>
      </c>
      <c r="N21" s="64">
        <v>29227</v>
      </c>
      <c r="O21" s="64">
        <v>27980</v>
      </c>
      <c r="P21" s="64">
        <v>24777</v>
      </c>
      <c r="Q21" s="64">
        <f t="shared" si="12"/>
        <v>27328</v>
      </c>
      <c r="R21" s="64">
        <f t="shared" si="13"/>
        <v>2295.5289150868912</v>
      </c>
      <c r="S21" s="64">
        <v>23852</v>
      </c>
      <c r="T21" s="64">
        <v>25064</v>
      </c>
      <c r="U21" s="64">
        <v>26499</v>
      </c>
      <c r="V21" s="64">
        <f t="shared" si="14"/>
        <v>25138.333333333332</v>
      </c>
      <c r="W21" s="64">
        <f t="shared" si="15"/>
        <v>1325.0646525107118</v>
      </c>
    </row>
    <row r="22" spans="3:23" x14ac:dyDescent="0.25">
      <c r="C22" s="47">
        <v>2</v>
      </c>
      <c r="D22" s="64">
        <v>38312</v>
      </c>
      <c r="E22" s="64">
        <v>35334</v>
      </c>
      <c r="F22" s="64">
        <v>34968</v>
      </c>
      <c r="G22" s="64">
        <f t="shared" si="8"/>
        <v>36204.666666666664</v>
      </c>
      <c r="H22" s="64">
        <f t="shared" si="9"/>
        <v>1834.1563001372956</v>
      </c>
      <c r="I22" s="64">
        <v>28916</v>
      </c>
      <c r="J22" s="64">
        <v>30041</v>
      </c>
      <c r="K22" s="64">
        <v>32159</v>
      </c>
      <c r="L22" s="64">
        <f t="shared" si="10"/>
        <v>30372</v>
      </c>
      <c r="M22" s="64">
        <f t="shared" si="11"/>
        <v>1646.6429485471342</v>
      </c>
      <c r="N22" s="64">
        <v>30102</v>
      </c>
      <c r="O22" s="64">
        <v>23738</v>
      </c>
      <c r="P22" s="64">
        <v>26571</v>
      </c>
      <c r="Q22" s="64">
        <f t="shared" si="12"/>
        <v>26803.666666666668</v>
      </c>
      <c r="R22" s="64">
        <f t="shared" si="13"/>
        <v>3188.3733052033499</v>
      </c>
      <c r="S22" s="64">
        <v>18520</v>
      </c>
      <c r="T22" s="64">
        <v>18586</v>
      </c>
      <c r="U22" s="64">
        <v>15649</v>
      </c>
      <c r="V22" s="64">
        <f t="shared" si="14"/>
        <v>17585</v>
      </c>
      <c r="W22" s="64">
        <f t="shared" si="15"/>
        <v>1676.9499098064914</v>
      </c>
    </row>
    <row r="23" spans="3:23" x14ac:dyDescent="0.25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</sheetData>
  <mergeCells count="25">
    <mergeCell ref="C4:U4"/>
    <mergeCell ref="D6:F6"/>
    <mergeCell ref="I6:K6"/>
    <mergeCell ref="N6:P6"/>
    <mergeCell ref="S6:U6"/>
    <mergeCell ref="R6:R7"/>
    <mergeCell ref="Q6:Q7"/>
    <mergeCell ref="M6:M7"/>
    <mergeCell ref="L6:L7"/>
    <mergeCell ref="H6:H7"/>
    <mergeCell ref="G6:G7"/>
    <mergeCell ref="V15:V16"/>
    <mergeCell ref="W15:W16"/>
    <mergeCell ref="V6:V7"/>
    <mergeCell ref="W6:W7"/>
    <mergeCell ref="D15:F15"/>
    <mergeCell ref="I15:K15"/>
    <mergeCell ref="N15:P15"/>
    <mergeCell ref="S15:U15"/>
    <mergeCell ref="G15:G16"/>
    <mergeCell ref="H15:H16"/>
    <mergeCell ref="L15:L16"/>
    <mergeCell ref="M15:M16"/>
    <mergeCell ref="Q15:Q16"/>
    <mergeCell ref="R15:R1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98BC-93D4-487B-83F6-4BE0ED33B945}">
  <dimension ref="C1:F73"/>
  <sheetViews>
    <sheetView zoomScale="40" zoomScaleNormal="40" workbookViewId="0">
      <selection activeCell="J12" sqref="J12"/>
    </sheetView>
  </sheetViews>
  <sheetFormatPr defaultRowHeight="13.8" x14ac:dyDescent="0.25"/>
  <cols>
    <col min="3" max="3" width="15.77734375" customWidth="1"/>
    <col min="4" max="4" width="28.33203125" customWidth="1"/>
    <col min="5" max="5" width="19" customWidth="1"/>
    <col min="6" max="6" width="31.21875" customWidth="1"/>
  </cols>
  <sheetData>
    <row r="1" spans="3:6" x14ac:dyDescent="0.25">
      <c r="C1" s="119" t="s">
        <v>285</v>
      </c>
      <c r="D1" s="119"/>
      <c r="E1" s="119"/>
      <c r="F1" s="119"/>
    </row>
    <row r="2" spans="3:6" x14ac:dyDescent="0.25">
      <c r="C2" s="120" t="s">
        <v>16</v>
      </c>
      <c r="D2" s="120"/>
      <c r="E2" s="120" t="s">
        <v>28</v>
      </c>
      <c r="F2" s="120"/>
    </row>
    <row r="3" spans="3:6" x14ac:dyDescent="0.25">
      <c r="C3" s="3" t="s">
        <v>26</v>
      </c>
      <c r="D3" s="3" t="s">
        <v>27</v>
      </c>
      <c r="E3" s="3" t="s">
        <v>26</v>
      </c>
      <c r="F3" s="3" t="s">
        <v>27</v>
      </c>
    </row>
    <row r="4" spans="3:6" x14ac:dyDescent="0.25">
      <c r="C4" s="47">
        <v>0.4</v>
      </c>
      <c r="D4" s="47">
        <v>0</v>
      </c>
      <c r="E4" s="47">
        <v>0.4</v>
      </c>
      <c r="F4" s="47">
        <v>0</v>
      </c>
    </row>
    <row r="5" spans="3:6" x14ac:dyDescent="0.25">
      <c r="C5" s="47">
        <v>0.46322999999999998</v>
      </c>
      <c r="D5" s="47">
        <v>0</v>
      </c>
      <c r="E5" s="47">
        <v>0.46322999999999998</v>
      </c>
      <c r="F5" s="47">
        <v>0</v>
      </c>
    </row>
    <row r="6" spans="3:6" x14ac:dyDescent="0.25">
      <c r="C6" s="47">
        <v>0.53646000000000005</v>
      </c>
      <c r="D6" s="47">
        <v>0</v>
      </c>
      <c r="E6" s="47">
        <v>0.53646000000000005</v>
      </c>
      <c r="F6" s="47">
        <v>0</v>
      </c>
    </row>
    <row r="7" spans="3:6" x14ac:dyDescent="0.25">
      <c r="C7" s="47">
        <v>0.62126000000000003</v>
      </c>
      <c r="D7" s="47">
        <v>0</v>
      </c>
      <c r="E7" s="47">
        <v>0.62126000000000003</v>
      </c>
      <c r="F7" s="47">
        <v>0</v>
      </c>
    </row>
    <row r="8" spans="3:6" x14ac:dyDescent="0.25">
      <c r="C8" s="47">
        <v>0.71947000000000005</v>
      </c>
      <c r="D8" s="47">
        <v>0</v>
      </c>
      <c r="E8" s="47">
        <v>0.71947000000000005</v>
      </c>
      <c r="F8" s="47">
        <v>0</v>
      </c>
    </row>
    <row r="9" spans="3:6" x14ac:dyDescent="0.25">
      <c r="C9" s="47">
        <v>0.83320000000000005</v>
      </c>
      <c r="D9" s="47">
        <v>0</v>
      </c>
      <c r="E9" s="47">
        <v>0.83320000000000005</v>
      </c>
      <c r="F9" s="47">
        <v>0</v>
      </c>
    </row>
    <row r="10" spans="3:6" x14ac:dyDescent="0.25">
      <c r="C10" s="47">
        <v>0.96492</v>
      </c>
      <c r="D10" s="47">
        <v>0</v>
      </c>
      <c r="E10" s="47">
        <v>0.96492</v>
      </c>
      <c r="F10" s="47">
        <v>0</v>
      </c>
    </row>
    <row r="11" spans="3:6" x14ac:dyDescent="0.25">
      <c r="C11" s="47">
        <v>1.1174500000000001</v>
      </c>
      <c r="D11" s="47">
        <v>0</v>
      </c>
      <c r="E11" s="47">
        <v>1.1174500000000001</v>
      </c>
      <c r="F11" s="47">
        <v>0</v>
      </c>
    </row>
    <row r="12" spans="3:6" x14ac:dyDescent="0.25">
      <c r="C12" s="47">
        <v>1.29409</v>
      </c>
      <c r="D12" s="47">
        <v>0</v>
      </c>
      <c r="E12" s="47">
        <v>1.29409</v>
      </c>
      <c r="F12" s="47">
        <v>0</v>
      </c>
    </row>
    <row r="13" spans="3:6" x14ac:dyDescent="0.25">
      <c r="C13" s="47">
        <v>1.4986600000000001</v>
      </c>
      <c r="D13" s="47">
        <v>0</v>
      </c>
      <c r="E13" s="47">
        <v>1.4986600000000001</v>
      </c>
      <c r="F13" s="47">
        <v>0</v>
      </c>
    </row>
    <row r="14" spans="3:6" x14ac:dyDescent="0.25">
      <c r="C14" s="47">
        <v>1.7355700000000001</v>
      </c>
      <c r="D14" s="47">
        <v>0</v>
      </c>
      <c r="E14" s="47">
        <v>1.7355700000000001</v>
      </c>
      <c r="F14" s="47">
        <v>0</v>
      </c>
    </row>
    <row r="15" spans="3:6" x14ac:dyDescent="0.25">
      <c r="C15" s="47">
        <v>2.0099300000000002</v>
      </c>
      <c r="D15" s="47">
        <v>0</v>
      </c>
      <c r="E15" s="47">
        <v>2.0099300000000002</v>
      </c>
      <c r="F15" s="47">
        <v>0</v>
      </c>
    </row>
    <row r="16" spans="3:6" x14ac:dyDescent="0.25">
      <c r="C16" s="47">
        <v>2.3276599999999998</v>
      </c>
      <c r="D16" s="47">
        <v>0</v>
      </c>
      <c r="E16" s="47">
        <v>2.3276599999999998</v>
      </c>
      <c r="F16" s="47">
        <v>0</v>
      </c>
    </row>
    <row r="17" spans="3:6" x14ac:dyDescent="0.25">
      <c r="C17" s="47">
        <v>2.6956099999999998</v>
      </c>
      <c r="D17" s="47">
        <v>0</v>
      </c>
      <c r="E17" s="47">
        <v>2.6956099999999998</v>
      </c>
      <c r="F17" s="47">
        <v>0</v>
      </c>
    </row>
    <row r="18" spans="3:6" x14ac:dyDescent="0.25">
      <c r="C18" s="47">
        <v>3.1217299999999999</v>
      </c>
      <c r="D18" s="47">
        <v>0</v>
      </c>
      <c r="E18" s="47">
        <v>3.1217299999999999</v>
      </c>
      <c r="F18" s="47">
        <v>0</v>
      </c>
    </row>
    <row r="19" spans="3:6" x14ac:dyDescent="0.25">
      <c r="C19" s="47">
        <v>3.6152099999999998</v>
      </c>
      <c r="D19" s="47">
        <v>0</v>
      </c>
      <c r="E19" s="47">
        <v>3.6152099999999998</v>
      </c>
      <c r="F19" s="47">
        <v>0</v>
      </c>
    </row>
    <row r="20" spans="3:6" x14ac:dyDescent="0.25">
      <c r="C20" s="47">
        <v>4.1867000000000001</v>
      </c>
      <c r="D20" s="47">
        <v>0</v>
      </c>
      <c r="E20" s="47">
        <v>4.1867000000000001</v>
      </c>
      <c r="F20" s="47">
        <v>0</v>
      </c>
    </row>
    <row r="21" spans="3:6" x14ac:dyDescent="0.25">
      <c r="C21" s="47">
        <v>4.8485300000000002</v>
      </c>
      <c r="D21" s="47">
        <v>0</v>
      </c>
      <c r="E21" s="47">
        <v>4.8485300000000002</v>
      </c>
      <c r="F21" s="47">
        <v>0</v>
      </c>
    </row>
    <row r="22" spans="3:6" x14ac:dyDescent="0.25">
      <c r="C22" s="47">
        <v>5.6149899999999997</v>
      </c>
      <c r="D22" s="47">
        <v>0</v>
      </c>
      <c r="E22" s="47">
        <v>5.6149899999999997</v>
      </c>
      <c r="F22" s="47">
        <v>0</v>
      </c>
    </row>
    <row r="23" spans="3:6" x14ac:dyDescent="0.25">
      <c r="C23" s="47">
        <v>6.5026000000000002</v>
      </c>
      <c r="D23" s="47">
        <v>0</v>
      </c>
      <c r="E23" s="47">
        <v>6.5026000000000002</v>
      </c>
      <c r="F23" s="47">
        <v>0</v>
      </c>
    </row>
    <row r="24" spans="3:6" x14ac:dyDescent="0.25">
      <c r="C24" s="47">
        <v>7.5305200000000001</v>
      </c>
      <c r="D24" s="47">
        <v>0</v>
      </c>
      <c r="E24" s="47">
        <v>7.5305200000000001</v>
      </c>
      <c r="F24" s="47">
        <v>0</v>
      </c>
    </row>
    <row r="25" spans="3:6" x14ac:dyDescent="0.25">
      <c r="C25" s="47">
        <v>8.7209400000000006</v>
      </c>
      <c r="D25" s="47">
        <v>0</v>
      </c>
      <c r="E25" s="47">
        <v>8.7209400000000006</v>
      </c>
      <c r="F25" s="47">
        <v>0</v>
      </c>
    </row>
    <row r="26" spans="3:6" x14ac:dyDescent="0.25">
      <c r="C26" s="47">
        <v>10.099539999999999</v>
      </c>
      <c r="D26" s="47">
        <v>0</v>
      </c>
      <c r="E26" s="47">
        <v>10.099539999999999</v>
      </c>
      <c r="F26" s="47">
        <v>0</v>
      </c>
    </row>
    <row r="27" spans="3:6" x14ac:dyDescent="0.25">
      <c r="C27" s="47">
        <v>11.696070000000001</v>
      </c>
      <c r="D27" s="47">
        <v>0</v>
      </c>
      <c r="E27" s="47">
        <v>11.696070000000001</v>
      </c>
      <c r="F27" s="47">
        <v>0</v>
      </c>
    </row>
    <row r="28" spans="3:6" x14ac:dyDescent="0.25">
      <c r="C28" s="47">
        <v>13.544980000000001</v>
      </c>
      <c r="D28" s="47">
        <v>0</v>
      </c>
      <c r="E28" s="47">
        <v>13.544980000000001</v>
      </c>
      <c r="F28" s="47">
        <v>0</v>
      </c>
    </row>
    <row r="29" spans="3:6" x14ac:dyDescent="0.25">
      <c r="C29" s="47">
        <v>15.686159999999999</v>
      </c>
      <c r="D29" s="47">
        <v>0</v>
      </c>
      <c r="E29" s="47">
        <v>15.686159999999999</v>
      </c>
      <c r="F29" s="47">
        <v>0</v>
      </c>
    </row>
    <row r="30" spans="3:6" x14ac:dyDescent="0.25">
      <c r="C30" s="47">
        <v>18.16581</v>
      </c>
      <c r="D30" s="47">
        <v>0</v>
      </c>
      <c r="E30" s="47">
        <v>18.16581</v>
      </c>
      <c r="F30" s="47">
        <v>0</v>
      </c>
    </row>
    <row r="31" spans="3:6" x14ac:dyDescent="0.25">
      <c r="C31" s="47">
        <v>21.03745</v>
      </c>
      <c r="D31" s="47">
        <v>0</v>
      </c>
      <c r="E31" s="47">
        <v>21.03745</v>
      </c>
      <c r="F31" s="47">
        <v>0</v>
      </c>
    </row>
    <row r="32" spans="3:6" x14ac:dyDescent="0.25">
      <c r="C32" s="47">
        <v>24.363029999999998</v>
      </c>
      <c r="D32" s="47">
        <v>0</v>
      </c>
      <c r="E32" s="47">
        <v>24.363029999999998</v>
      </c>
      <c r="F32" s="47">
        <v>0</v>
      </c>
    </row>
    <row r="33" spans="3:6" x14ac:dyDescent="0.25">
      <c r="C33" s="47">
        <v>28.214320000000001</v>
      </c>
      <c r="D33" s="47">
        <v>0</v>
      </c>
      <c r="E33" s="47">
        <v>28.214320000000001</v>
      </c>
      <c r="F33" s="47">
        <v>0</v>
      </c>
    </row>
    <row r="34" spans="3:6" x14ac:dyDescent="0.25">
      <c r="C34" s="47">
        <v>32.674419999999998</v>
      </c>
      <c r="D34" s="47">
        <v>0</v>
      </c>
      <c r="E34" s="47">
        <v>32.674419999999998</v>
      </c>
      <c r="F34" s="47">
        <v>3.8197000000000001</v>
      </c>
    </row>
    <row r="35" spans="3:6" x14ac:dyDescent="0.25">
      <c r="C35" s="47">
        <v>37.839559999999999</v>
      </c>
      <c r="D35" s="47">
        <v>0</v>
      </c>
      <c r="E35" s="47">
        <v>37.839559999999999</v>
      </c>
      <c r="F35" s="47">
        <v>14.18647</v>
      </c>
    </row>
    <row r="36" spans="3:6" x14ac:dyDescent="0.25">
      <c r="C36" s="47">
        <v>43.821210000000001</v>
      </c>
      <c r="D36" s="47">
        <v>0</v>
      </c>
      <c r="E36" s="47">
        <v>43.821210000000001</v>
      </c>
      <c r="F36" s="47">
        <v>22.666239999999998</v>
      </c>
    </row>
    <row r="37" spans="3:6" x14ac:dyDescent="0.25">
      <c r="C37" s="47">
        <v>50.748429999999999</v>
      </c>
      <c r="D37" s="47">
        <v>0</v>
      </c>
      <c r="E37" s="47">
        <v>50.748429999999999</v>
      </c>
      <c r="F37" s="47">
        <v>21.872350000000001</v>
      </c>
    </row>
    <row r="38" spans="3:6" x14ac:dyDescent="0.25">
      <c r="C38" s="47">
        <v>58.770699999999998</v>
      </c>
      <c r="D38" s="47">
        <v>2.8100900000000002</v>
      </c>
      <c r="E38" s="47">
        <v>58.770699999999998</v>
      </c>
      <c r="F38" s="47">
        <v>15.607559999999999</v>
      </c>
    </row>
    <row r="39" spans="3:6" x14ac:dyDescent="0.25">
      <c r="C39" s="47">
        <v>68.061130000000006</v>
      </c>
      <c r="D39" s="47">
        <v>11.05744</v>
      </c>
      <c r="E39" s="47">
        <v>68.061130000000006</v>
      </c>
      <c r="F39" s="47">
        <v>9.4658599999999993</v>
      </c>
    </row>
    <row r="40" spans="3:6" x14ac:dyDescent="0.25">
      <c r="C40" s="47">
        <v>78.820179999999993</v>
      </c>
      <c r="D40" s="47">
        <v>19.119520000000001</v>
      </c>
      <c r="E40" s="47">
        <v>78.820179999999993</v>
      </c>
      <c r="F40" s="47">
        <v>5.3256600000000001</v>
      </c>
    </row>
    <row r="41" spans="3:6" x14ac:dyDescent="0.25">
      <c r="C41" s="47">
        <v>91.280010000000004</v>
      </c>
      <c r="D41" s="47">
        <v>20.499179999999999</v>
      </c>
      <c r="E41" s="47">
        <v>91.280010000000004</v>
      </c>
      <c r="F41" s="47">
        <v>2.9798300000000002</v>
      </c>
    </row>
    <row r="42" spans="3:6" x14ac:dyDescent="0.25">
      <c r="C42" s="47">
        <v>105.70947</v>
      </c>
      <c r="D42" s="47">
        <v>16.727779999999999</v>
      </c>
      <c r="E42" s="47">
        <v>105.70947</v>
      </c>
      <c r="F42" s="47">
        <v>1.72967</v>
      </c>
    </row>
    <row r="43" spans="3:6" x14ac:dyDescent="0.25">
      <c r="C43" s="47">
        <v>122.41994</v>
      </c>
      <c r="D43" s="47">
        <v>12.00179</v>
      </c>
      <c r="E43" s="47">
        <v>122.41994</v>
      </c>
      <c r="F43" s="47">
        <v>1.0157400000000001</v>
      </c>
    </row>
    <row r="44" spans="3:6" x14ac:dyDescent="0.25">
      <c r="C44" s="47">
        <v>141.77198999999999</v>
      </c>
      <c r="D44" s="47">
        <v>8.09361</v>
      </c>
      <c r="E44" s="47">
        <v>141.77198999999999</v>
      </c>
      <c r="F44" s="47">
        <v>0.58111000000000002</v>
      </c>
    </row>
    <row r="45" spans="3:6" x14ac:dyDescent="0.25">
      <c r="C45" s="47">
        <v>164.1832</v>
      </c>
      <c r="D45" s="47">
        <v>5.0293200000000002</v>
      </c>
      <c r="E45" s="47">
        <v>164.1832</v>
      </c>
      <c r="F45" s="47">
        <v>0.32630999999999999</v>
      </c>
    </row>
    <row r="46" spans="3:6" x14ac:dyDescent="0.25">
      <c r="C46" s="47">
        <v>190.13713000000001</v>
      </c>
      <c r="D46" s="47">
        <v>2.7506699999999999</v>
      </c>
      <c r="E46" s="47">
        <v>190.13713000000001</v>
      </c>
      <c r="F46" s="47">
        <v>0.18235000000000001</v>
      </c>
    </row>
    <row r="47" spans="3:6" x14ac:dyDescent="0.25">
      <c r="C47" s="47">
        <v>220.19386</v>
      </c>
      <c r="D47" s="47">
        <v>1.28339</v>
      </c>
      <c r="E47" s="47">
        <v>220.19386</v>
      </c>
      <c r="F47" s="47">
        <v>0.10185</v>
      </c>
    </row>
    <row r="48" spans="3:6" x14ac:dyDescent="0.25">
      <c r="C48" s="47">
        <v>255.00193999999999</v>
      </c>
      <c r="D48" s="47">
        <v>0.47752</v>
      </c>
      <c r="E48" s="47">
        <v>255.00193999999999</v>
      </c>
      <c r="F48" s="47">
        <v>5.4829999999999997E-2</v>
      </c>
    </row>
    <row r="49" spans="3:6" x14ac:dyDescent="0.25">
      <c r="C49" s="47">
        <v>295.31243999999998</v>
      </c>
      <c r="D49" s="47">
        <v>0.12422999999999999</v>
      </c>
      <c r="E49" s="47">
        <v>295.31243999999998</v>
      </c>
      <c r="F49" s="47">
        <v>2.8729999999999999E-2</v>
      </c>
    </row>
    <row r="50" spans="3:6" x14ac:dyDescent="0.25">
      <c r="C50" s="47">
        <v>341.99518</v>
      </c>
      <c r="D50" s="47">
        <v>1.6150000000000001E-2</v>
      </c>
      <c r="E50" s="47">
        <v>341.99518</v>
      </c>
      <c r="F50" s="47">
        <v>1.5949999999999999E-2</v>
      </c>
    </row>
    <row r="51" spans="3:6" x14ac:dyDescent="0.25">
      <c r="C51" s="47">
        <v>396.05752999999999</v>
      </c>
      <c r="D51" s="47">
        <v>0</v>
      </c>
      <c r="E51" s="47">
        <v>396.05752999999999</v>
      </c>
      <c r="F51" s="47">
        <v>9.9399999999999992E-3</v>
      </c>
    </row>
    <row r="52" spans="3:6" x14ac:dyDescent="0.25">
      <c r="C52" s="47">
        <v>458.66595000000001</v>
      </c>
      <c r="D52" s="47">
        <v>0</v>
      </c>
      <c r="E52" s="47">
        <v>458.66595000000001</v>
      </c>
      <c r="F52" s="47">
        <v>6.96E-3</v>
      </c>
    </row>
    <row r="53" spans="3:6" x14ac:dyDescent="0.25">
      <c r="C53" s="47">
        <v>531.17151000000001</v>
      </c>
      <c r="D53" s="47">
        <v>0</v>
      </c>
      <c r="E53" s="47">
        <v>531.17151000000001</v>
      </c>
      <c r="F53" s="47">
        <v>5.2599999999999999E-3</v>
      </c>
    </row>
    <row r="54" spans="3:6" x14ac:dyDescent="0.25">
      <c r="C54" s="47">
        <v>615.13867000000005</v>
      </c>
      <c r="D54" s="47">
        <v>0</v>
      </c>
      <c r="E54" s="47">
        <v>615.13867000000005</v>
      </c>
      <c r="F54" s="47">
        <v>4.1200000000000004E-3</v>
      </c>
    </row>
    <row r="55" spans="3:6" x14ac:dyDescent="0.25">
      <c r="C55" s="47">
        <v>712.37932999999998</v>
      </c>
      <c r="D55" s="47">
        <v>0</v>
      </c>
      <c r="E55" s="47">
        <v>712.37932999999998</v>
      </c>
      <c r="F55" s="47">
        <v>3.2799999999999999E-3</v>
      </c>
    </row>
    <row r="56" spans="3:6" x14ac:dyDescent="0.25">
      <c r="C56" s="47">
        <v>824.99170000000004</v>
      </c>
      <c r="D56" s="47">
        <v>0</v>
      </c>
      <c r="E56" s="47">
        <v>824.99170000000004</v>
      </c>
      <c r="F56" s="47">
        <v>2.5899999999999999E-3</v>
      </c>
    </row>
    <row r="57" spans="3:6" x14ac:dyDescent="0.25">
      <c r="C57" s="47">
        <v>955.40570000000002</v>
      </c>
      <c r="D57" s="47">
        <v>0</v>
      </c>
      <c r="E57" s="47">
        <v>955.40570000000002</v>
      </c>
      <c r="F57" s="47">
        <v>1.99E-3</v>
      </c>
    </row>
    <row r="58" spans="3:6" x14ac:dyDescent="0.25">
      <c r="C58" s="47">
        <v>1106.43542</v>
      </c>
      <c r="D58" s="47">
        <v>0</v>
      </c>
      <c r="E58" s="47">
        <v>1106.43542</v>
      </c>
      <c r="F58" s="47">
        <v>1.5100000000000001E-3</v>
      </c>
    </row>
    <row r="59" spans="3:6" x14ac:dyDescent="0.25">
      <c r="C59" s="47">
        <v>1281.3398400000001</v>
      </c>
      <c r="D59" s="47">
        <v>0</v>
      </c>
      <c r="E59" s="47">
        <v>1281.3398400000001</v>
      </c>
      <c r="F59" s="47">
        <v>1.1800000000000001E-3</v>
      </c>
    </row>
    <row r="60" spans="3:6" x14ac:dyDescent="0.25">
      <c r="C60" s="47">
        <v>1483.8930700000001</v>
      </c>
      <c r="D60" s="47">
        <v>0</v>
      </c>
      <c r="E60" s="47">
        <v>1483.8930700000001</v>
      </c>
      <c r="F60" s="48">
        <v>9.7360999999999997E-4</v>
      </c>
    </row>
    <row r="61" spans="3:6" x14ac:dyDescent="0.25">
      <c r="C61" s="47">
        <v>1718.4657</v>
      </c>
      <c r="D61" s="47">
        <v>0</v>
      </c>
      <c r="E61" s="47">
        <v>1718.4657</v>
      </c>
      <c r="F61" s="48">
        <v>8.1535400000000001E-4</v>
      </c>
    </row>
    <row r="62" spans="3:6" x14ac:dyDescent="0.25">
      <c r="C62" s="47">
        <v>1990.1193800000001</v>
      </c>
      <c r="D62" s="48">
        <v>2.5776299999999999E-4</v>
      </c>
      <c r="E62" s="47">
        <v>1990.1193800000001</v>
      </c>
      <c r="F62" s="48">
        <v>6.4685999999999997E-4</v>
      </c>
    </row>
    <row r="63" spans="3:6" x14ac:dyDescent="0.25">
      <c r="C63" s="47">
        <v>2304.7158199999999</v>
      </c>
      <c r="D63" s="47">
        <v>1.2999999999999999E-3</v>
      </c>
      <c r="E63" s="47">
        <v>2304.7158199999999</v>
      </c>
      <c r="F63" s="48">
        <v>3.9239400000000001E-4</v>
      </c>
    </row>
    <row r="64" spans="3:6" x14ac:dyDescent="0.25">
      <c r="C64" s="47">
        <v>2669.0434599999999</v>
      </c>
      <c r="D64" s="47">
        <v>3.1099999999999999E-3</v>
      </c>
      <c r="E64" s="47">
        <v>2669.0434599999999</v>
      </c>
      <c r="F64" s="47">
        <v>1.1494999999683841E-4</v>
      </c>
    </row>
    <row r="65" spans="3:6" x14ac:dyDescent="0.25">
      <c r="C65" s="47">
        <v>3090.96387</v>
      </c>
      <c r="D65" s="47">
        <v>3.3500000000000001E-3</v>
      </c>
      <c r="E65" s="47">
        <v>3090.96387</v>
      </c>
      <c r="F65" s="47">
        <v>1.6831999985811308E-5</v>
      </c>
    </row>
    <row r="66" spans="3:6" x14ac:dyDescent="0.25">
      <c r="C66" s="47">
        <v>3579.5808099999999</v>
      </c>
      <c r="D66" s="47">
        <v>1.2800000000000001E-3</v>
      </c>
      <c r="E66" s="47">
        <v>3579.5808099999999</v>
      </c>
      <c r="F66" s="48">
        <v>0</v>
      </c>
    </row>
    <row r="67" spans="3:6" x14ac:dyDescent="0.25">
      <c r="C67" s="47">
        <v>4145.4379900000004</v>
      </c>
      <c r="D67" s="14">
        <v>1.2237000021286804E-5</v>
      </c>
      <c r="E67" s="47">
        <v>4145.4379900000004</v>
      </c>
      <c r="F67" s="47">
        <v>0</v>
      </c>
    </row>
    <row r="68" spans="3:6" x14ac:dyDescent="0.25">
      <c r="C68" s="47">
        <v>4800.7456099999999</v>
      </c>
      <c r="D68" s="47">
        <v>0</v>
      </c>
      <c r="E68" s="47">
        <v>4800.7456099999999</v>
      </c>
      <c r="F68" s="47">
        <v>0</v>
      </c>
    </row>
    <row r="69" spans="3:6" x14ac:dyDescent="0.25">
      <c r="C69" s="47">
        <v>5559.6435499999998</v>
      </c>
      <c r="D69" s="47">
        <v>0</v>
      </c>
      <c r="E69" s="47">
        <v>5559.6435499999998</v>
      </c>
      <c r="F69" s="47">
        <v>0</v>
      </c>
    </row>
    <row r="70" spans="3:6" x14ac:dyDescent="0.25">
      <c r="C70" s="47">
        <v>6438.5078100000001</v>
      </c>
      <c r="D70" s="47">
        <v>0</v>
      </c>
      <c r="E70" s="47">
        <v>6438.5078100000001</v>
      </c>
      <c r="F70" s="47">
        <v>0</v>
      </c>
    </row>
    <row r="71" spans="3:6" x14ac:dyDescent="0.25">
      <c r="C71" s="47">
        <v>7456.3017600000003</v>
      </c>
      <c r="D71" s="47">
        <v>0</v>
      </c>
      <c r="E71" s="47">
        <v>7456.3017600000003</v>
      </c>
      <c r="F71" s="47">
        <v>0</v>
      </c>
    </row>
    <row r="72" spans="3:6" x14ac:dyDescent="0.25">
      <c r="C72" s="47">
        <v>8634.9882799999996</v>
      </c>
      <c r="D72" s="47">
        <v>0</v>
      </c>
      <c r="E72" s="47">
        <v>8634.9882799999996</v>
      </c>
      <c r="F72" s="47">
        <v>0</v>
      </c>
    </row>
    <row r="73" spans="3:6" x14ac:dyDescent="0.25">
      <c r="C73" s="14"/>
      <c r="D73" s="14"/>
      <c r="E73" s="14"/>
      <c r="F73" s="14"/>
    </row>
  </sheetData>
  <mergeCells count="3">
    <mergeCell ref="C2:D2"/>
    <mergeCell ref="E2:F2"/>
    <mergeCell ref="C1:F1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CE76-CB42-4AA7-9D29-6B9B66A3F3A2}">
  <dimension ref="D1:R26"/>
  <sheetViews>
    <sheetView zoomScale="70" zoomScaleNormal="70" workbookViewId="0">
      <selection activeCell="K22" sqref="K22"/>
    </sheetView>
  </sheetViews>
  <sheetFormatPr defaultRowHeight="13.8" x14ac:dyDescent="0.25"/>
  <cols>
    <col min="5" max="5" width="14.33203125" customWidth="1"/>
    <col min="6" max="6" width="13.21875" customWidth="1"/>
    <col min="7" max="9" width="14" customWidth="1"/>
    <col min="10" max="10" width="12.77734375" customWidth="1"/>
    <col min="11" max="12" width="12.6640625" customWidth="1"/>
    <col min="13" max="14" width="11.5546875" bestFit="1" customWidth="1"/>
    <col min="16" max="16" width="10.33203125" bestFit="1" customWidth="1"/>
  </cols>
  <sheetData>
    <row r="1" spans="4:18" x14ac:dyDescent="0.25"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4:18" x14ac:dyDescent="0.25">
      <c r="D2" s="165" t="s">
        <v>264</v>
      </c>
      <c r="E2" s="165"/>
      <c r="F2" s="165"/>
      <c r="G2" s="165"/>
      <c r="H2" s="165"/>
      <c r="I2" s="165"/>
      <c r="J2" s="165"/>
      <c r="K2" s="165"/>
      <c r="L2" s="165"/>
      <c r="M2" s="57"/>
      <c r="N2" s="57"/>
      <c r="O2" s="25"/>
    </row>
    <row r="3" spans="4:18" x14ac:dyDescent="0.25">
      <c r="D3" s="59"/>
      <c r="E3" s="148" t="s">
        <v>145</v>
      </c>
      <c r="F3" s="148"/>
      <c r="G3" s="148"/>
      <c r="H3" s="117" t="s">
        <v>271</v>
      </c>
      <c r="I3" s="117" t="s">
        <v>257</v>
      </c>
      <c r="J3" s="148" t="s">
        <v>146</v>
      </c>
      <c r="K3" s="148"/>
      <c r="L3" s="148"/>
      <c r="M3" s="154" t="s">
        <v>271</v>
      </c>
      <c r="N3" s="154" t="s">
        <v>257</v>
      </c>
      <c r="O3" s="25"/>
    </row>
    <row r="4" spans="4:18" x14ac:dyDescent="0.25">
      <c r="D4" s="59" t="s">
        <v>138</v>
      </c>
      <c r="E4" s="59" t="s">
        <v>68</v>
      </c>
      <c r="F4" s="59" t="s">
        <v>69</v>
      </c>
      <c r="G4" s="59" t="s">
        <v>70</v>
      </c>
      <c r="H4" s="118"/>
      <c r="I4" s="118"/>
      <c r="J4" s="59" t="s">
        <v>68</v>
      </c>
      <c r="K4" s="59" t="s">
        <v>69</v>
      </c>
      <c r="L4" s="59" t="s">
        <v>70</v>
      </c>
      <c r="M4" s="154"/>
      <c r="N4" s="154"/>
      <c r="O4" s="25"/>
    </row>
    <row r="5" spans="4:18" x14ac:dyDescent="0.25">
      <c r="D5" s="59">
        <v>0.08</v>
      </c>
      <c r="E5" s="72">
        <v>24938</v>
      </c>
      <c r="F5" s="72">
        <v>54043</v>
      </c>
      <c r="G5" s="72">
        <v>71560</v>
      </c>
      <c r="H5" s="72">
        <f>AVERAGE(E5:G5)</f>
        <v>50180.333333333336</v>
      </c>
      <c r="I5" s="72">
        <f>STDEV(E5:G5)</f>
        <v>23549.795462664501</v>
      </c>
      <c r="J5" s="72">
        <v>2522</v>
      </c>
      <c r="K5" s="72">
        <v>4109</v>
      </c>
      <c r="L5" s="72">
        <v>5702</v>
      </c>
      <c r="M5" s="72">
        <f>AVERAGE(J5:L5)</f>
        <v>4111</v>
      </c>
      <c r="N5" s="72">
        <f>STDEV(J5:L5)</f>
        <v>1590.0009433959465</v>
      </c>
      <c r="O5" s="25"/>
      <c r="P5" s="37"/>
      <c r="Q5" s="37"/>
      <c r="R5" s="37"/>
    </row>
    <row r="6" spans="4:18" x14ac:dyDescent="0.25">
      <c r="D6" s="59">
        <v>0.5</v>
      </c>
      <c r="E6" s="72">
        <v>50088</v>
      </c>
      <c r="F6" s="72">
        <v>63360</v>
      </c>
      <c r="G6" s="72">
        <v>75323</v>
      </c>
      <c r="H6" s="72">
        <f t="shared" ref="H6:H12" si="0">AVERAGE(E6:G6)</f>
        <v>62923.666666666664</v>
      </c>
      <c r="I6" s="72">
        <f t="shared" ref="I6:I12" si="1">STDEV(E6:G6)</f>
        <v>12623.157146028605</v>
      </c>
      <c r="J6" s="72">
        <v>2115</v>
      </c>
      <c r="K6" s="72">
        <v>2792</v>
      </c>
      <c r="L6" s="72">
        <v>2718</v>
      </c>
      <c r="M6" s="72">
        <f t="shared" ref="M6:M12" si="2">AVERAGE(J6:L6)</f>
        <v>2541.6666666666665</v>
      </c>
      <c r="N6" s="72">
        <f t="shared" ref="N6:N12" si="3">STDEV(J6:L6)</f>
        <v>371.35203423885258</v>
      </c>
      <c r="O6" s="25"/>
      <c r="P6" s="37"/>
      <c r="Q6" s="37"/>
      <c r="R6" s="37"/>
    </row>
    <row r="7" spans="4:18" x14ac:dyDescent="0.25">
      <c r="D7" s="59">
        <v>1</v>
      </c>
      <c r="E7" s="72">
        <v>50598</v>
      </c>
      <c r="F7" s="72">
        <v>59733</v>
      </c>
      <c r="G7" s="72">
        <v>111280</v>
      </c>
      <c r="H7" s="72">
        <f t="shared" si="0"/>
        <v>73870.333333333328</v>
      </c>
      <c r="I7" s="72">
        <f t="shared" si="1"/>
        <v>32718.105482031398</v>
      </c>
      <c r="J7" s="72">
        <v>1654</v>
      </c>
      <c r="K7" s="72">
        <v>1773</v>
      </c>
      <c r="L7" s="72">
        <v>3172</v>
      </c>
      <c r="M7" s="72">
        <f t="shared" si="2"/>
        <v>2199.6666666666665</v>
      </c>
      <c r="N7" s="72">
        <f t="shared" si="3"/>
        <v>844.16487331168491</v>
      </c>
      <c r="O7" s="25"/>
      <c r="P7" s="37"/>
      <c r="Q7" s="37"/>
      <c r="R7" s="37"/>
    </row>
    <row r="8" spans="4:18" x14ac:dyDescent="0.25">
      <c r="D8" s="59">
        <v>2</v>
      </c>
      <c r="E8" s="72">
        <v>66999</v>
      </c>
      <c r="F8" s="72">
        <v>81722</v>
      </c>
      <c r="G8" s="72">
        <v>79199</v>
      </c>
      <c r="H8" s="72">
        <f t="shared" si="0"/>
        <v>75973.333333333328</v>
      </c>
      <c r="I8" s="72">
        <f t="shared" si="1"/>
        <v>7873.7142654107865</v>
      </c>
      <c r="J8" s="72">
        <v>1434</v>
      </c>
      <c r="K8" s="72">
        <v>2002</v>
      </c>
      <c r="L8" s="72">
        <v>1471</v>
      </c>
      <c r="M8" s="72">
        <f t="shared" si="2"/>
        <v>1635.6666666666667</v>
      </c>
      <c r="N8" s="72">
        <f t="shared" si="3"/>
        <v>317.7929095076438</v>
      </c>
      <c r="O8" s="25"/>
      <c r="P8" s="37"/>
      <c r="Q8" s="37"/>
      <c r="R8" s="37"/>
    </row>
    <row r="9" spans="4:18" x14ac:dyDescent="0.25">
      <c r="D9" s="59">
        <v>3</v>
      </c>
      <c r="E9" s="72">
        <v>84550</v>
      </c>
      <c r="F9" s="72">
        <v>83113</v>
      </c>
      <c r="G9" s="72">
        <v>127970</v>
      </c>
      <c r="H9" s="72">
        <f t="shared" si="0"/>
        <v>98544.333333333328</v>
      </c>
      <c r="I9" s="72">
        <f t="shared" si="1"/>
        <v>25493.501845241542</v>
      </c>
      <c r="J9" s="72">
        <v>1701</v>
      </c>
      <c r="K9" s="72">
        <v>1638</v>
      </c>
      <c r="L9" s="72">
        <v>2179</v>
      </c>
      <c r="M9" s="72">
        <f t="shared" si="2"/>
        <v>1839.3333333333333</v>
      </c>
      <c r="N9" s="72">
        <f t="shared" si="3"/>
        <v>295.84173696984175</v>
      </c>
      <c r="O9" s="25"/>
      <c r="P9" s="37"/>
      <c r="Q9" s="37"/>
      <c r="R9" s="37"/>
    </row>
    <row r="10" spans="4:18" x14ac:dyDescent="0.25">
      <c r="D10" s="59">
        <v>4</v>
      </c>
      <c r="E10" s="72">
        <v>126032</v>
      </c>
      <c r="F10" s="72">
        <v>106781</v>
      </c>
      <c r="G10" s="72">
        <v>154141</v>
      </c>
      <c r="H10" s="72">
        <f t="shared" si="0"/>
        <v>128984.66666666667</v>
      </c>
      <c r="I10" s="72">
        <f t="shared" si="1"/>
        <v>23817.663200518477</v>
      </c>
      <c r="J10" s="72">
        <v>2261</v>
      </c>
      <c r="K10" s="72">
        <v>1787</v>
      </c>
      <c r="L10" s="72">
        <v>2670</v>
      </c>
      <c r="M10" s="72">
        <f t="shared" si="2"/>
        <v>2239.3333333333335</v>
      </c>
      <c r="N10" s="72">
        <f t="shared" si="3"/>
        <v>441.89855547776239</v>
      </c>
      <c r="O10" s="25"/>
      <c r="P10" s="37"/>
      <c r="Q10" s="37"/>
      <c r="R10" s="37"/>
    </row>
    <row r="11" spans="4:18" x14ac:dyDescent="0.25">
      <c r="D11" s="59">
        <v>5</v>
      </c>
      <c r="E11" s="72">
        <v>134637</v>
      </c>
      <c r="F11" s="72">
        <v>194348</v>
      </c>
      <c r="G11" s="72">
        <v>167103</v>
      </c>
      <c r="H11" s="72">
        <f t="shared" si="0"/>
        <v>165362.66666666666</v>
      </c>
      <c r="I11" s="72">
        <f t="shared" si="1"/>
        <v>29893.518533845021</v>
      </c>
      <c r="J11" s="72">
        <v>2455</v>
      </c>
      <c r="K11" s="72">
        <v>3297</v>
      </c>
      <c r="L11" s="72">
        <v>3042</v>
      </c>
      <c r="M11" s="72">
        <f t="shared" si="2"/>
        <v>2931.3333333333335</v>
      </c>
      <c r="N11" s="72">
        <f t="shared" si="3"/>
        <v>431.77115852420474</v>
      </c>
      <c r="O11" s="25"/>
      <c r="P11" s="37"/>
      <c r="Q11" s="37"/>
      <c r="R11" s="37"/>
    </row>
    <row r="12" spans="4:18" x14ac:dyDescent="0.25">
      <c r="D12" s="59">
        <v>6</v>
      </c>
      <c r="E12" s="72">
        <v>163338</v>
      </c>
      <c r="F12" s="72">
        <v>209343</v>
      </c>
      <c r="G12" s="72">
        <v>181660</v>
      </c>
      <c r="H12" s="72">
        <f t="shared" si="0"/>
        <v>184780.33333333334</v>
      </c>
      <c r="I12" s="72">
        <f t="shared" si="1"/>
        <v>23160.685791516102</v>
      </c>
      <c r="J12" s="72">
        <v>3046</v>
      </c>
      <c r="K12" s="72">
        <v>3970</v>
      </c>
      <c r="L12" s="72">
        <v>2763</v>
      </c>
      <c r="M12" s="72">
        <f t="shared" si="2"/>
        <v>3259.6666666666665</v>
      </c>
      <c r="N12" s="72">
        <f t="shared" si="3"/>
        <v>631.23080828911861</v>
      </c>
      <c r="O12" s="25"/>
      <c r="P12" s="37"/>
      <c r="Q12" s="37"/>
      <c r="R12" s="37"/>
    </row>
    <row r="13" spans="4:18" x14ac:dyDescent="0.25"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5" spans="4:18" x14ac:dyDescent="0.25">
      <c r="H15" s="37"/>
      <c r="I15" s="37"/>
      <c r="J15" s="37"/>
      <c r="K15" s="37"/>
      <c r="L15" s="37"/>
      <c r="M15" s="37"/>
      <c r="N15" s="37"/>
    </row>
    <row r="16" spans="4:18" x14ac:dyDescent="0.25">
      <c r="H16" s="37"/>
      <c r="I16" s="37"/>
      <c r="J16" s="37"/>
      <c r="K16" s="37"/>
      <c r="L16" s="37"/>
      <c r="M16" s="37"/>
      <c r="N16" s="37"/>
    </row>
    <row r="17" spans="8:14" x14ac:dyDescent="0.25">
      <c r="H17" s="37"/>
      <c r="I17" s="37"/>
      <c r="J17" s="37"/>
      <c r="K17" s="37"/>
      <c r="L17" s="37"/>
      <c r="M17" s="37"/>
      <c r="N17" s="37"/>
    </row>
    <row r="18" spans="8:14" x14ac:dyDescent="0.25">
      <c r="H18" s="37"/>
      <c r="I18" s="37"/>
      <c r="J18" s="37"/>
      <c r="K18" s="37"/>
      <c r="L18" s="37"/>
      <c r="M18" s="37"/>
      <c r="N18" s="37"/>
    </row>
    <row r="19" spans="8:14" x14ac:dyDescent="0.25">
      <c r="H19" s="37"/>
      <c r="I19" s="37"/>
      <c r="J19" s="37"/>
      <c r="K19" s="37"/>
      <c r="L19" s="37"/>
      <c r="M19" s="37"/>
      <c r="N19" s="37"/>
    </row>
    <row r="20" spans="8:14" x14ac:dyDescent="0.25">
      <c r="H20" s="37"/>
      <c r="I20" s="37"/>
      <c r="J20" s="37"/>
      <c r="K20" s="37"/>
      <c r="L20" s="37"/>
      <c r="M20" s="37"/>
      <c r="N20" s="37"/>
    </row>
    <row r="21" spans="8:14" x14ac:dyDescent="0.25">
      <c r="H21" s="37"/>
      <c r="I21" s="37"/>
      <c r="J21" s="37"/>
      <c r="K21" s="37"/>
      <c r="L21" s="37"/>
      <c r="M21" s="37"/>
      <c r="N21" s="37"/>
    </row>
    <row r="22" spans="8:14" x14ac:dyDescent="0.25">
      <c r="H22" s="37"/>
      <c r="I22" s="37"/>
      <c r="J22" s="37"/>
      <c r="K22" s="37"/>
      <c r="L22" s="37"/>
      <c r="M22" s="37"/>
      <c r="N22" s="37"/>
    </row>
    <row r="23" spans="8:14" x14ac:dyDescent="0.25">
      <c r="H23" s="37"/>
      <c r="I23" s="37"/>
      <c r="J23" s="37"/>
      <c r="K23" s="37"/>
      <c r="L23" s="37"/>
      <c r="M23" s="37"/>
      <c r="N23" s="37"/>
    </row>
    <row r="24" spans="8:14" x14ac:dyDescent="0.25">
      <c r="H24" s="37"/>
      <c r="I24" s="37"/>
      <c r="J24" s="37"/>
      <c r="K24" s="37"/>
      <c r="L24" s="37"/>
      <c r="M24" s="37"/>
      <c r="N24" s="37"/>
    </row>
    <row r="25" spans="8:14" x14ac:dyDescent="0.25">
      <c r="H25" s="37"/>
      <c r="I25" s="37"/>
      <c r="M25" s="37"/>
      <c r="N25" s="37"/>
    </row>
    <row r="26" spans="8:14" x14ac:dyDescent="0.25">
      <c r="H26" s="37"/>
      <c r="I26" s="37"/>
      <c r="M26" s="37"/>
      <c r="N26" s="37"/>
    </row>
  </sheetData>
  <mergeCells count="7">
    <mergeCell ref="M3:M4"/>
    <mergeCell ref="N3:N4"/>
    <mergeCell ref="E3:G3"/>
    <mergeCell ref="J3:L3"/>
    <mergeCell ref="D2:L2"/>
    <mergeCell ref="H3:H4"/>
    <mergeCell ref="I3:I4"/>
  </mergeCells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828D-3220-4E02-B2DD-3FC2AE70CBF9}">
  <dimension ref="B3:AL52"/>
  <sheetViews>
    <sheetView zoomScale="40" zoomScaleNormal="40" workbookViewId="0">
      <selection activeCell="M29" sqref="M29"/>
    </sheetView>
  </sheetViews>
  <sheetFormatPr defaultRowHeight="13.8" x14ac:dyDescent="0.25"/>
  <cols>
    <col min="3" max="3" width="9.33203125" bestFit="1" customWidth="1"/>
    <col min="4" max="4" width="13.109375" customWidth="1"/>
    <col min="5" max="8" width="13.44140625" customWidth="1"/>
    <col min="9" max="9" width="13.88671875" customWidth="1"/>
    <col min="10" max="10" width="14.44140625" customWidth="1"/>
    <col min="11" max="13" width="14.109375" customWidth="1"/>
    <col min="14" max="15" width="12.44140625" customWidth="1"/>
    <col min="16" max="18" width="12.33203125" customWidth="1"/>
    <col min="19" max="19" width="12.88671875" customWidth="1"/>
    <col min="20" max="20" width="12" customWidth="1"/>
    <col min="21" max="21" width="13.44140625" customWidth="1"/>
    <col min="22" max="22" width="13.109375" bestFit="1" customWidth="1"/>
    <col min="23" max="23" width="10.77734375" bestFit="1" customWidth="1"/>
    <col min="24" max="24" width="9.77734375" bestFit="1" customWidth="1"/>
    <col min="28" max="28" width="14.44140625" customWidth="1"/>
    <col min="29" max="30" width="10.44140625" bestFit="1" customWidth="1"/>
  </cols>
  <sheetData>
    <row r="3" spans="3:23" x14ac:dyDescent="0.25">
      <c r="C3" s="137" t="s">
        <v>265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</row>
    <row r="4" spans="3:23" x14ac:dyDescent="0.25">
      <c r="C4" s="47"/>
      <c r="D4" s="120" t="s">
        <v>267</v>
      </c>
      <c r="E4" s="120"/>
      <c r="F4" s="120"/>
      <c r="G4" s="119" t="s">
        <v>271</v>
      </c>
      <c r="H4" s="119" t="s">
        <v>257</v>
      </c>
      <c r="I4" s="120" t="s">
        <v>268</v>
      </c>
      <c r="J4" s="120"/>
      <c r="K4" s="120"/>
      <c r="L4" s="119" t="s">
        <v>271</v>
      </c>
      <c r="M4" s="119" t="s">
        <v>257</v>
      </c>
      <c r="N4" s="120" t="s">
        <v>269</v>
      </c>
      <c r="O4" s="120"/>
      <c r="P4" s="120"/>
      <c r="Q4" s="119" t="s">
        <v>271</v>
      </c>
      <c r="R4" s="119" t="s">
        <v>257</v>
      </c>
      <c r="S4" s="120" t="s">
        <v>270</v>
      </c>
      <c r="T4" s="120"/>
      <c r="U4" s="120"/>
      <c r="V4" s="119" t="s">
        <v>271</v>
      </c>
      <c r="W4" s="119" t="s">
        <v>257</v>
      </c>
    </row>
    <row r="5" spans="3:23" x14ac:dyDescent="0.25">
      <c r="C5" s="47" t="s">
        <v>85</v>
      </c>
      <c r="D5" s="47" t="s">
        <v>68</v>
      </c>
      <c r="E5" s="47" t="s">
        <v>69</v>
      </c>
      <c r="F5" s="47" t="s">
        <v>70</v>
      </c>
      <c r="G5" s="119"/>
      <c r="H5" s="119"/>
      <c r="I5" s="47" t="s">
        <v>68</v>
      </c>
      <c r="J5" s="47" t="s">
        <v>69</v>
      </c>
      <c r="K5" s="47" t="s">
        <v>70</v>
      </c>
      <c r="L5" s="119"/>
      <c r="M5" s="119"/>
      <c r="N5" s="47" t="s">
        <v>68</v>
      </c>
      <c r="O5" s="47" t="s">
        <v>69</v>
      </c>
      <c r="P5" s="47" t="s">
        <v>70</v>
      </c>
      <c r="Q5" s="119"/>
      <c r="R5" s="119"/>
      <c r="S5" s="47" t="s">
        <v>68</v>
      </c>
      <c r="T5" s="47" t="s">
        <v>69</v>
      </c>
      <c r="U5" s="47" t="s">
        <v>70</v>
      </c>
      <c r="V5" s="119"/>
      <c r="W5" s="119"/>
    </row>
    <row r="6" spans="3:23" x14ac:dyDescent="0.25">
      <c r="C6" s="47" t="s">
        <v>52</v>
      </c>
      <c r="D6" s="64">
        <v>62150</v>
      </c>
      <c r="E6" s="64">
        <v>57280</v>
      </c>
      <c r="F6" s="64">
        <v>37260</v>
      </c>
      <c r="G6" s="64">
        <f>AVERAGE(D6:F6)</f>
        <v>52230</v>
      </c>
      <c r="H6" s="64">
        <f>STDEV(D6:F6)</f>
        <v>13191.091690986004</v>
      </c>
      <c r="I6" s="64">
        <v>65900</v>
      </c>
      <c r="J6" s="64">
        <v>79600</v>
      </c>
      <c r="K6" s="64">
        <v>22400</v>
      </c>
      <c r="L6" s="64">
        <f>AVERAGE(I6:K6)</f>
        <v>55966.666666666664</v>
      </c>
      <c r="M6" s="64">
        <f>STDEV(I6:K6)</f>
        <v>29865.755194425154</v>
      </c>
      <c r="N6" s="64">
        <v>45870</v>
      </c>
      <c r="O6" s="64">
        <v>89640</v>
      </c>
      <c r="P6" s="64">
        <v>32470</v>
      </c>
      <c r="Q6" s="64">
        <f>AVERAGE(N6:P6)</f>
        <v>55993.333333333336</v>
      </c>
      <c r="R6" s="64">
        <f>STDEV(N6:P6)</f>
        <v>29899.224627627602</v>
      </c>
      <c r="S6" s="64">
        <v>5700</v>
      </c>
      <c r="T6" s="64">
        <v>63630</v>
      </c>
      <c r="U6" s="64">
        <v>53730</v>
      </c>
      <c r="V6" s="64">
        <f>AVERAGE(S6:U6)</f>
        <v>41020</v>
      </c>
      <c r="W6" s="64">
        <f>STDEV(S6:U6)</f>
        <v>30985.953269183119</v>
      </c>
    </row>
    <row r="7" spans="3:23" x14ac:dyDescent="0.25">
      <c r="C7" s="47" t="s">
        <v>147</v>
      </c>
      <c r="D7" s="64">
        <v>73300</v>
      </c>
      <c r="E7" s="64">
        <v>86600</v>
      </c>
      <c r="F7" s="64">
        <v>93023</v>
      </c>
      <c r="G7" s="64">
        <f t="shared" ref="G7:G12" si="0">AVERAGE(D7:F7)</f>
        <v>84307.666666666672</v>
      </c>
      <c r="H7" s="64">
        <f t="shared" ref="H7:H13" si="1">STDEV(D7:F7)</f>
        <v>10059.337768130332</v>
      </c>
      <c r="I7" s="64">
        <v>109620</v>
      </c>
      <c r="J7" s="64">
        <v>168500</v>
      </c>
      <c r="K7" s="64">
        <v>75230</v>
      </c>
      <c r="L7" s="64">
        <f t="shared" ref="L7:L13" si="2">AVERAGE(I7:K7)</f>
        <v>117783.33333333333</v>
      </c>
      <c r="M7" s="64">
        <f t="shared" ref="M7:M13" si="3">STDEV(I7:K7)</f>
        <v>47167.819891673309</v>
      </c>
      <c r="N7" s="64">
        <v>55701</v>
      </c>
      <c r="O7" s="64">
        <v>117210</v>
      </c>
      <c r="P7" s="64">
        <v>98510</v>
      </c>
      <c r="Q7" s="64">
        <f t="shared" ref="Q7:Q10" si="4">AVERAGE(N7:P7)</f>
        <v>90473.666666666672</v>
      </c>
      <c r="R7" s="64">
        <f t="shared" ref="R7:R10" si="5">STDEV(N7:P7)</f>
        <v>31532.146459341046</v>
      </c>
      <c r="S7" s="64">
        <v>47910</v>
      </c>
      <c r="T7" s="64">
        <v>128550</v>
      </c>
      <c r="U7" s="64">
        <v>138790</v>
      </c>
      <c r="V7" s="64">
        <f t="shared" ref="V7:V10" si="6">AVERAGE(S7:U7)</f>
        <v>105083.33333333333</v>
      </c>
      <c r="W7" s="64">
        <f t="shared" ref="W7:W10" si="7">STDEV(S7:U7)</f>
        <v>49777.574602759967</v>
      </c>
    </row>
    <row r="8" spans="3:23" x14ac:dyDescent="0.25">
      <c r="C8" s="47" t="s">
        <v>86</v>
      </c>
      <c r="D8" s="64">
        <v>78810</v>
      </c>
      <c r="E8" s="64">
        <v>97970</v>
      </c>
      <c r="F8" s="64">
        <v>90980</v>
      </c>
      <c r="G8" s="64">
        <f t="shared" si="0"/>
        <v>89253.333333333328</v>
      </c>
      <c r="H8" s="64">
        <f t="shared" si="1"/>
        <v>9696.0008938393439</v>
      </c>
      <c r="I8" s="64">
        <v>126700</v>
      </c>
      <c r="J8" s="64">
        <v>184000</v>
      </c>
      <c r="K8" s="64">
        <v>143800</v>
      </c>
      <c r="L8" s="64">
        <f t="shared" si="2"/>
        <v>151500</v>
      </c>
      <c r="M8" s="64">
        <f t="shared" si="3"/>
        <v>29415.812074460904</v>
      </c>
      <c r="N8" s="64">
        <v>220170</v>
      </c>
      <c r="O8" s="64">
        <v>148970</v>
      </c>
      <c r="P8" s="64">
        <v>167870</v>
      </c>
      <c r="Q8" s="64">
        <f t="shared" si="4"/>
        <v>179003.33333333334</v>
      </c>
      <c r="R8" s="64">
        <f t="shared" si="5"/>
        <v>36882.561371647389</v>
      </c>
      <c r="S8" s="64">
        <v>205200</v>
      </c>
      <c r="T8" s="64">
        <v>356930</v>
      </c>
      <c r="U8" s="64">
        <v>304130</v>
      </c>
      <c r="V8" s="64">
        <f t="shared" si="6"/>
        <v>288753.33333333331</v>
      </c>
      <c r="W8" s="64">
        <f t="shared" si="7"/>
        <v>77024.863734597602</v>
      </c>
    </row>
    <row r="9" spans="3:23" x14ac:dyDescent="0.25">
      <c r="C9" s="47" t="s">
        <v>71</v>
      </c>
      <c r="D9" s="64">
        <v>95210</v>
      </c>
      <c r="E9" s="64">
        <v>124960</v>
      </c>
      <c r="F9" s="64">
        <v>168890</v>
      </c>
      <c r="G9" s="64">
        <f t="shared" si="0"/>
        <v>129686.66666666667</v>
      </c>
      <c r="H9" s="64">
        <f t="shared" si="1"/>
        <v>37066.718675023447</v>
      </c>
      <c r="I9" s="64">
        <v>218000</v>
      </c>
      <c r="J9" s="64">
        <v>196300</v>
      </c>
      <c r="K9" s="64">
        <v>201800</v>
      </c>
      <c r="L9" s="64">
        <f t="shared" si="2"/>
        <v>205366.66666666666</v>
      </c>
      <c r="M9" s="64">
        <f t="shared" si="3"/>
        <v>11281.105146807795</v>
      </c>
      <c r="N9" s="64">
        <v>225769.99999999997</v>
      </c>
      <c r="O9" s="64">
        <v>374040</v>
      </c>
      <c r="P9" s="64">
        <v>251070</v>
      </c>
      <c r="Q9" s="64">
        <f t="shared" si="4"/>
        <v>283626.66666666669</v>
      </c>
      <c r="R9" s="64">
        <f t="shared" si="5"/>
        <v>79315.513194666579</v>
      </c>
      <c r="S9" s="64">
        <v>496500</v>
      </c>
      <c r="T9" s="64">
        <v>454930</v>
      </c>
      <c r="U9" s="64">
        <v>563630</v>
      </c>
      <c r="V9" s="64">
        <f t="shared" si="6"/>
        <v>505020</v>
      </c>
      <c r="W9" s="64">
        <f t="shared" si="7"/>
        <v>54848.56698219198</v>
      </c>
    </row>
    <row r="10" spans="3:23" x14ac:dyDescent="0.25">
      <c r="C10" s="47" t="s">
        <v>148</v>
      </c>
      <c r="D10" s="64">
        <v>167770</v>
      </c>
      <c r="E10" s="64">
        <v>96350</v>
      </c>
      <c r="F10" s="64">
        <v>127680</v>
      </c>
      <c r="G10" s="64">
        <f t="shared" si="0"/>
        <v>130600</v>
      </c>
      <c r="H10" s="64">
        <f t="shared" si="1"/>
        <v>35799.425973051577</v>
      </c>
      <c r="I10" s="64">
        <v>216800</v>
      </c>
      <c r="J10" s="64">
        <v>311800</v>
      </c>
      <c r="K10" s="64">
        <v>291000</v>
      </c>
      <c r="L10" s="64">
        <f t="shared" si="2"/>
        <v>273200</v>
      </c>
      <c r="M10" s="64">
        <f t="shared" si="3"/>
        <v>49938.762499685552</v>
      </c>
      <c r="N10" s="64">
        <v>366070.00000000006</v>
      </c>
      <c r="O10" s="64">
        <v>392240</v>
      </c>
      <c r="P10" s="64">
        <v>427970</v>
      </c>
      <c r="Q10" s="64">
        <f t="shared" si="4"/>
        <v>395426.66666666669</v>
      </c>
      <c r="R10" s="64">
        <f t="shared" si="5"/>
        <v>31072.795711575931</v>
      </c>
      <c r="S10" s="64">
        <v>521700</v>
      </c>
      <c r="T10" s="64">
        <v>652330</v>
      </c>
      <c r="U10" s="64">
        <v>613330</v>
      </c>
      <c r="V10" s="64">
        <f t="shared" si="6"/>
        <v>595786.66666666663</v>
      </c>
      <c r="W10" s="64">
        <f t="shared" si="7"/>
        <v>67058.747627236036</v>
      </c>
    </row>
    <row r="11" spans="3:23" x14ac:dyDescent="0.25">
      <c r="C11" s="47" t="s">
        <v>72</v>
      </c>
      <c r="D11" s="64">
        <v>239250</v>
      </c>
      <c r="E11" s="64">
        <v>160020</v>
      </c>
      <c r="F11" s="64">
        <v>203880</v>
      </c>
      <c r="G11" s="64">
        <f t="shared" si="0"/>
        <v>201050</v>
      </c>
      <c r="H11" s="64">
        <f t="shared" si="1"/>
        <v>39690.740733828592</v>
      </c>
      <c r="I11" s="64">
        <v>253200</v>
      </c>
      <c r="J11" s="64">
        <v>321500</v>
      </c>
      <c r="K11" s="64">
        <v>297700</v>
      </c>
      <c r="L11" s="64">
        <f t="shared" si="2"/>
        <v>290800</v>
      </c>
      <c r="M11" s="64">
        <f t="shared" si="3"/>
        <v>34668.862109968366</v>
      </c>
      <c r="N11" s="64">
        <v>372370</v>
      </c>
      <c r="O11" s="64">
        <v>460140</v>
      </c>
      <c r="P11" s="64">
        <v>514170</v>
      </c>
      <c r="Q11" s="64">
        <f t="shared" ref="Q11:Q13" si="8">AVERAGE(N11:P11)</f>
        <v>448893.33333333331</v>
      </c>
      <c r="R11" s="64">
        <f t="shared" ref="R11:R13" si="9">STDEV(N11:P11)</f>
        <v>71565.883166026208</v>
      </c>
      <c r="S11" s="64">
        <v>703200</v>
      </c>
      <c r="T11" s="64">
        <v>882030</v>
      </c>
      <c r="U11" s="64">
        <v>812930</v>
      </c>
      <c r="V11" s="64">
        <f t="shared" ref="V11:V13" si="10">AVERAGE(S11:U11)</f>
        <v>799386.66666666663</v>
      </c>
      <c r="W11" s="64">
        <f t="shared" ref="W11:W13" si="11">STDEV(S11:U11)</f>
        <v>90180.977114540816</v>
      </c>
    </row>
    <row r="12" spans="3:23" x14ac:dyDescent="0.25">
      <c r="C12" s="47" t="s">
        <v>149</v>
      </c>
      <c r="D12" s="64">
        <v>277850</v>
      </c>
      <c r="E12" s="64">
        <v>257580</v>
      </c>
      <c r="F12" s="64">
        <v>196830</v>
      </c>
      <c r="G12" s="64">
        <f t="shared" si="0"/>
        <v>244086.66666666666</v>
      </c>
      <c r="H12" s="64">
        <f t="shared" si="1"/>
        <v>42161.743717893456</v>
      </c>
      <c r="I12" s="64">
        <v>316100</v>
      </c>
      <c r="J12" s="64">
        <v>372900</v>
      </c>
      <c r="K12" s="64">
        <v>416700</v>
      </c>
      <c r="L12" s="64">
        <f t="shared" si="2"/>
        <v>368566.66666666669</v>
      </c>
      <c r="M12" s="64">
        <f t="shared" si="3"/>
        <v>50439.799100842414</v>
      </c>
      <c r="N12" s="64">
        <v>672940</v>
      </c>
      <c r="O12" s="64">
        <v>591470</v>
      </c>
      <c r="P12" s="64">
        <v>681070</v>
      </c>
      <c r="Q12" s="64">
        <f t="shared" si="8"/>
        <v>648493.33333333337</v>
      </c>
      <c r="R12" s="64">
        <f t="shared" si="9"/>
        <v>49550.677425574453</v>
      </c>
      <c r="S12" s="64">
        <v>930930</v>
      </c>
      <c r="T12" s="64">
        <v>1024130</v>
      </c>
      <c r="U12" s="64">
        <v>795000</v>
      </c>
      <c r="V12" s="64">
        <f t="shared" si="10"/>
        <v>916686.66666666663</v>
      </c>
      <c r="W12" s="64">
        <f t="shared" si="11"/>
        <v>115227.13930898941</v>
      </c>
    </row>
    <row r="13" spans="3:23" x14ac:dyDescent="0.25">
      <c r="C13" s="47" t="s">
        <v>150</v>
      </c>
      <c r="D13" s="64">
        <v>296550</v>
      </c>
      <c r="E13" s="64">
        <v>372580</v>
      </c>
      <c r="F13" s="64">
        <v>341360</v>
      </c>
      <c r="G13" s="64">
        <f>AVERAGE(D13:F13)</f>
        <v>336830</v>
      </c>
      <c r="H13" s="64">
        <f t="shared" si="1"/>
        <v>38216.892861665248</v>
      </c>
      <c r="I13" s="64">
        <v>482300</v>
      </c>
      <c r="J13" s="64">
        <v>591600</v>
      </c>
      <c r="K13" s="64">
        <v>412500</v>
      </c>
      <c r="L13" s="64">
        <f t="shared" si="2"/>
        <v>495466.66666666669</v>
      </c>
      <c r="M13" s="64">
        <f t="shared" si="3"/>
        <v>90273.048765029045</v>
      </c>
      <c r="N13" s="64">
        <v>787240</v>
      </c>
      <c r="O13" s="64">
        <v>833270</v>
      </c>
      <c r="P13" s="64">
        <v>626670</v>
      </c>
      <c r="Q13" s="64">
        <f t="shared" si="8"/>
        <v>749060</v>
      </c>
      <c r="R13" s="64">
        <f t="shared" si="9"/>
        <v>108462.77840807878</v>
      </c>
      <c r="S13" s="64">
        <v>1017930.0000000001</v>
      </c>
      <c r="T13" s="64">
        <v>1177030</v>
      </c>
      <c r="U13" s="64">
        <v>954200</v>
      </c>
      <c r="V13" s="64">
        <f t="shared" si="10"/>
        <v>1049720</v>
      </c>
      <c r="W13" s="64">
        <f t="shared" si="11"/>
        <v>114766.0895038251</v>
      </c>
    </row>
    <row r="14" spans="3:23" x14ac:dyDescent="0.25"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3:23" x14ac:dyDescent="0.2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3:23" x14ac:dyDescent="0.25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3:38" x14ac:dyDescent="0.25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3:38" x14ac:dyDescent="0.25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3:38" x14ac:dyDescent="0.25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3:38" x14ac:dyDescent="0.25"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3:38" x14ac:dyDescent="0.25"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3:38" x14ac:dyDescent="0.25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3:38" x14ac:dyDescent="0.25"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3:38" x14ac:dyDescent="0.25"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</row>
    <row r="25" spans="3:38" x14ac:dyDescent="0.25"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3:38" x14ac:dyDescent="0.25"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3:38" x14ac:dyDescent="0.25"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3:38" x14ac:dyDescent="0.25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3:38" x14ac:dyDescent="0.25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3:38" x14ac:dyDescent="0.25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3:38" x14ac:dyDescent="0.25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Y31" s="2"/>
      <c r="Z31" s="2"/>
      <c r="AE31" s="2"/>
      <c r="AF31" s="2"/>
      <c r="AK31" s="2"/>
      <c r="AL31" s="2"/>
    </row>
    <row r="32" spans="3:38" x14ac:dyDescent="0.25">
      <c r="C32" s="2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2"/>
      <c r="Y32" s="2"/>
      <c r="Z32" s="2"/>
      <c r="AB32" s="2"/>
      <c r="AC32" s="2"/>
      <c r="AD32" s="2"/>
      <c r="AE32" s="2"/>
      <c r="AF32" s="2"/>
      <c r="AH32" s="2"/>
      <c r="AI32" s="2"/>
      <c r="AJ32" s="2"/>
      <c r="AK32" s="2"/>
      <c r="AL32" s="2"/>
    </row>
    <row r="33" spans="2:36" x14ac:dyDescent="0.25">
      <c r="C33" s="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1"/>
      <c r="AB33" s="1"/>
      <c r="AC33" s="1"/>
      <c r="AD33" s="1"/>
      <c r="AH33" s="1"/>
      <c r="AI33" s="1"/>
      <c r="AJ33" s="1"/>
    </row>
    <row r="34" spans="2:36" x14ac:dyDescent="0.25">
      <c r="C34" s="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1"/>
      <c r="AB34" s="1"/>
      <c r="AC34" s="1"/>
      <c r="AD34" s="1"/>
      <c r="AH34" s="1"/>
      <c r="AI34" s="1"/>
      <c r="AJ34" s="1"/>
    </row>
    <row r="35" spans="2:36" x14ac:dyDescent="0.25">
      <c r="B35" s="20"/>
      <c r="C35" s="1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1"/>
      <c r="AA35" s="20"/>
      <c r="AB35" s="1"/>
      <c r="AC35" s="1"/>
      <c r="AD35" s="1"/>
      <c r="AG35" s="20"/>
      <c r="AH35" s="1"/>
      <c r="AI35" s="1"/>
      <c r="AJ35" s="1"/>
    </row>
    <row r="36" spans="2:36" x14ac:dyDescent="0.25">
      <c r="C36" s="1"/>
      <c r="K36" s="1"/>
      <c r="L36" s="1"/>
      <c r="M36" s="1"/>
      <c r="N36" s="1"/>
      <c r="O36" s="1"/>
      <c r="V36" s="1"/>
      <c r="W36" s="37"/>
      <c r="X36" s="1"/>
      <c r="AB36" s="1"/>
      <c r="AC36" s="1"/>
      <c r="AD36" s="1"/>
      <c r="AH36" s="1"/>
      <c r="AI36" s="1"/>
      <c r="AJ36" s="1"/>
    </row>
    <row r="37" spans="2:36" x14ac:dyDescent="0.25">
      <c r="C37" s="1"/>
      <c r="K37" s="1"/>
      <c r="L37" s="1"/>
      <c r="M37" s="1"/>
      <c r="N37" s="1"/>
      <c r="O37" s="1"/>
      <c r="V37" s="1"/>
      <c r="W37" s="37"/>
      <c r="X37" s="1"/>
      <c r="AB37" s="1"/>
      <c r="AC37" s="1"/>
      <c r="AD37" s="1"/>
      <c r="AH37" s="1"/>
      <c r="AI37" s="1"/>
      <c r="AJ37" s="1"/>
    </row>
    <row r="38" spans="2:36" x14ac:dyDescent="0.25">
      <c r="C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1"/>
      <c r="AB38" s="1"/>
      <c r="AC38" s="1"/>
      <c r="AD38" s="1"/>
      <c r="AH38" s="1"/>
      <c r="AI38" s="1"/>
      <c r="AJ38" s="1"/>
    </row>
    <row r="39" spans="2:36" x14ac:dyDescent="0.25">
      <c r="C39" s="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1"/>
      <c r="AB39" s="1"/>
      <c r="AC39" s="1"/>
      <c r="AD39" s="1"/>
      <c r="AH39" s="1"/>
      <c r="AI39" s="1"/>
      <c r="AJ39" s="1"/>
    </row>
    <row r="40" spans="2:36" x14ac:dyDescent="0.25">
      <c r="C40" s="1"/>
      <c r="D40" s="1"/>
      <c r="E40" s="1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  <c r="AB40" s="1"/>
      <c r="AC40" s="1"/>
      <c r="AD40" s="1"/>
      <c r="AH40" s="1"/>
      <c r="AI40" s="1"/>
      <c r="AJ40" s="1"/>
    </row>
    <row r="41" spans="2:36" x14ac:dyDescent="0.25"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2:36" x14ac:dyDescent="0.25">
      <c r="C42" s="1"/>
      <c r="D42" s="1"/>
      <c r="E42" s="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1"/>
      <c r="AB42" s="1"/>
      <c r="AC42" s="1"/>
      <c r="AD42" s="1"/>
    </row>
    <row r="43" spans="2:36" x14ac:dyDescent="0.25">
      <c r="C43" s="1"/>
      <c r="D43" s="1"/>
      <c r="E43" s="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1"/>
      <c r="AB43" s="1"/>
      <c r="AC43" s="1"/>
      <c r="AD43" s="1"/>
    </row>
    <row r="44" spans="2:36" x14ac:dyDescent="0.25">
      <c r="C44" s="1"/>
      <c r="D44" s="1"/>
      <c r="E44" s="1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1"/>
      <c r="AB44" s="1"/>
      <c r="AC44" s="1"/>
      <c r="AD44" s="1"/>
    </row>
    <row r="45" spans="2:36" x14ac:dyDescent="0.25">
      <c r="C45" s="1"/>
      <c r="D45" s="1"/>
      <c r="E45" s="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1"/>
      <c r="AB45" s="1"/>
      <c r="AC45" s="1"/>
      <c r="AD45" s="1"/>
    </row>
    <row r="46" spans="2:36" x14ac:dyDescent="0.25">
      <c r="C46" s="1"/>
      <c r="D46" s="1"/>
      <c r="E46" s="1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1"/>
      <c r="AB46" s="1"/>
      <c r="AC46" s="1"/>
      <c r="AD46" s="1"/>
    </row>
    <row r="47" spans="2:36" x14ac:dyDescent="0.25">
      <c r="C47" s="1"/>
      <c r="D47" s="1"/>
      <c r="E47" s="1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1"/>
      <c r="AB47" s="1"/>
      <c r="AC47" s="1"/>
      <c r="AD47" s="1"/>
    </row>
    <row r="48" spans="2:36" x14ac:dyDescent="0.25">
      <c r="C48" s="1"/>
      <c r="D48" s="1"/>
      <c r="E48" s="1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1"/>
      <c r="AB48" s="1"/>
      <c r="AC48" s="1"/>
      <c r="AD48" s="1"/>
    </row>
    <row r="49" spans="3:30" x14ac:dyDescent="0.25">
      <c r="C49" s="1"/>
      <c r="D49" s="1"/>
      <c r="E49" s="1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1"/>
      <c r="AB49" s="1"/>
      <c r="AC49" s="1"/>
      <c r="AD49" s="1"/>
    </row>
    <row r="50" spans="3:30" x14ac:dyDescent="0.25">
      <c r="C50" s="1"/>
      <c r="D50" s="1"/>
      <c r="E50" s="1"/>
      <c r="K50" s="1"/>
      <c r="L50" s="1"/>
      <c r="M50" s="1"/>
      <c r="N50" s="1"/>
      <c r="O50" s="1"/>
      <c r="V50" s="1"/>
      <c r="W50" s="1"/>
      <c r="X50" s="1"/>
      <c r="AB50" s="1"/>
      <c r="AC50" s="1"/>
      <c r="AD50" s="1"/>
    </row>
    <row r="51" spans="3:30" x14ac:dyDescent="0.25">
      <c r="K51" s="1"/>
      <c r="L51" s="1"/>
      <c r="M51" s="1"/>
      <c r="N51" s="1"/>
      <c r="O51" s="1"/>
      <c r="V51" s="1"/>
      <c r="W51" s="1"/>
      <c r="X51" s="1"/>
      <c r="AB51" s="1"/>
      <c r="AC51" s="1"/>
      <c r="AD51" s="1"/>
    </row>
    <row r="52" spans="3:30" x14ac:dyDescent="0.25">
      <c r="K52" s="1"/>
      <c r="L52" s="1"/>
      <c r="M52" s="1"/>
      <c r="N52" s="1"/>
      <c r="O52" s="1"/>
      <c r="V52" s="1"/>
      <c r="W52" s="1"/>
      <c r="X52" s="1"/>
      <c r="AB52" s="1"/>
      <c r="AC52" s="1"/>
      <c r="AD52" s="1"/>
    </row>
  </sheetData>
  <mergeCells count="13">
    <mergeCell ref="S4:U4"/>
    <mergeCell ref="W4:W5"/>
    <mergeCell ref="V4:V5"/>
    <mergeCell ref="R4:R5"/>
    <mergeCell ref="C3:W3"/>
    <mergeCell ref="D4:F4"/>
    <mergeCell ref="I4:K4"/>
    <mergeCell ref="G4:G5"/>
    <mergeCell ref="H4:H5"/>
    <mergeCell ref="L4:L5"/>
    <mergeCell ref="M4:M5"/>
    <mergeCell ref="Q4:Q5"/>
    <mergeCell ref="N4:P4"/>
  </mergeCells>
  <phoneticPr fontId="1" type="noConversion"/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38C8-966D-461C-A6D0-344F047DFE05}">
  <dimension ref="C3:R35"/>
  <sheetViews>
    <sheetView zoomScale="55" zoomScaleNormal="55" workbookViewId="0">
      <selection activeCell="L39" sqref="L39"/>
    </sheetView>
  </sheetViews>
  <sheetFormatPr defaultRowHeight="13.8" x14ac:dyDescent="0.25"/>
  <cols>
    <col min="4" max="4" width="14.109375" customWidth="1"/>
    <col min="5" max="5" width="13.44140625" customWidth="1"/>
    <col min="6" max="6" width="12" customWidth="1"/>
    <col min="7" max="7" width="13.6640625" customWidth="1"/>
    <col min="8" max="8" width="12.33203125" customWidth="1"/>
    <col min="9" max="9" width="13" customWidth="1"/>
    <col min="10" max="10" width="10.77734375" bestFit="1" customWidth="1"/>
    <col min="11" max="12" width="9.77734375" bestFit="1" customWidth="1"/>
    <col min="13" max="13" width="12.5546875" customWidth="1"/>
    <col min="15" max="18" width="10.44140625" bestFit="1" customWidth="1"/>
  </cols>
  <sheetData>
    <row r="3" spans="3:18" x14ac:dyDescent="0.25">
      <c r="C3" s="154" t="s">
        <v>358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3:18" x14ac:dyDescent="0.25">
      <c r="C4" s="59"/>
      <c r="D4" s="148" t="s">
        <v>152</v>
      </c>
      <c r="E4" s="148"/>
      <c r="F4" s="148"/>
      <c r="G4" s="148" t="s">
        <v>153</v>
      </c>
      <c r="H4" s="148"/>
      <c r="I4" s="148"/>
      <c r="J4" s="148" t="s">
        <v>408</v>
      </c>
      <c r="K4" s="147"/>
      <c r="L4" s="145" t="s">
        <v>409</v>
      </c>
      <c r="M4" s="147"/>
    </row>
    <row r="5" spans="3:18" x14ac:dyDescent="0.25">
      <c r="C5" s="59" t="s">
        <v>138</v>
      </c>
      <c r="D5" s="59" t="s">
        <v>68</v>
      </c>
      <c r="E5" s="59" t="s">
        <v>69</v>
      </c>
      <c r="F5" s="59" t="s">
        <v>70</v>
      </c>
      <c r="G5" s="59" t="s">
        <v>68</v>
      </c>
      <c r="H5" s="59" t="s">
        <v>69</v>
      </c>
      <c r="I5" s="59" t="s">
        <v>70</v>
      </c>
      <c r="J5" s="46" t="s">
        <v>271</v>
      </c>
      <c r="K5" s="46" t="s">
        <v>257</v>
      </c>
      <c r="L5" s="46" t="s">
        <v>271</v>
      </c>
      <c r="M5" s="46" t="s">
        <v>257</v>
      </c>
    </row>
    <row r="6" spans="3:18" x14ac:dyDescent="0.25">
      <c r="C6" s="59">
        <v>0</v>
      </c>
      <c r="D6" s="74">
        <v>7260000</v>
      </c>
      <c r="E6" s="74">
        <v>2160000</v>
      </c>
      <c r="F6" s="74">
        <v>9480000</v>
      </c>
      <c r="G6" s="74">
        <v>6199000</v>
      </c>
      <c r="H6" s="74">
        <v>1081000</v>
      </c>
      <c r="I6" s="74">
        <v>3156000</v>
      </c>
      <c r="J6" s="74">
        <f t="shared" ref="J6:J13" si="0">AVERAGE(D6:F6)</f>
        <v>6300000</v>
      </c>
      <c r="K6" s="59">
        <f t="shared" ref="K6:K13" si="1">STDEV(D6:F6)</f>
        <v>3753238.6015280192</v>
      </c>
      <c r="L6" s="59">
        <f>AVERAGE(G6:I6)</f>
        <v>3478666.6666666665</v>
      </c>
      <c r="M6" s="59">
        <f>STDEV(G6:I6)</f>
        <v>2574211.7887488068</v>
      </c>
      <c r="O6" s="1"/>
      <c r="P6" s="1"/>
      <c r="Q6" s="1"/>
      <c r="R6" s="1"/>
    </row>
    <row r="7" spans="3:18" x14ac:dyDescent="0.25">
      <c r="C7" s="59">
        <v>0.5</v>
      </c>
      <c r="D7" s="74">
        <v>6301000</v>
      </c>
      <c r="E7" s="74">
        <v>11399999.999999998</v>
      </c>
      <c r="F7" s="74">
        <v>14920000</v>
      </c>
      <c r="G7" s="74">
        <v>1370000</v>
      </c>
      <c r="H7" s="74">
        <v>3089000</v>
      </c>
      <c r="I7" s="74">
        <v>6366000</v>
      </c>
      <c r="J7" s="59">
        <f t="shared" si="0"/>
        <v>10873666.666666666</v>
      </c>
      <c r="K7" s="59">
        <f t="shared" si="1"/>
        <v>4333539.0079395054</v>
      </c>
      <c r="L7" s="59">
        <f t="shared" ref="L7:L13" si="2">AVERAGE(G7:I7)</f>
        <v>3608333.3333333335</v>
      </c>
      <c r="M7" s="59">
        <f t="shared" ref="M7:M13" si="3">STDEV(G7:I7)</f>
        <v>2538165.5449031158</v>
      </c>
      <c r="O7" s="1"/>
      <c r="P7" s="1"/>
      <c r="Q7" s="1"/>
      <c r="R7" s="1"/>
    </row>
    <row r="8" spans="3:18" x14ac:dyDescent="0.25">
      <c r="C8" s="59">
        <v>1</v>
      </c>
      <c r="D8" s="74">
        <v>1971000</v>
      </c>
      <c r="E8" s="74">
        <v>21640000</v>
      </c>
      <c r="F8" s="74">
        <v>25350000</v>
      </c>
      <c r="G8" s="74">
        <v>656000</v>
      </c>
      <c r="H8" s="74">
        <v>4907000</v>
      </c>
      <c r="I8" s="74">
        <v>3296000</v>
      </c>
      <c r="J8" s="59">
        <f t="shared" si="0"/>
        <v>16320333.333333334</v>
      </c>
      <c r="K8" s="59">
        <f t="shared" si="1"/>
        <v>12564575.214997653</v>
      </c>
      <c r="L8" s="59">
        <f t="shared" si="2"/>
        <v>2953000</v>
      </c>
      <c r="M8" s="59">
        <f t="shared" si="3"/>
        <v>2146156.3316776343</v>
      </c>
      <c r="O8" s="1"/>
      <c r="P8" s="1"/>
      <c r="Q8" s="1"/>
      <c r="R8" s="1"/>
    </row>
    <row r="9" spans="3:18" x14ac:dyDescent="0.25">
      <c r="C9" s="59">
        <v>2</v>
      </c>
      <c r="D9" s="74">
        <v>7883000</v>
      </c>
      <c r="E9" s="74">
        <v>28520000</v>
      </c>
      <c r="F9" s="74">
        <v>27260000</v>
      </c>
      <c r="G9" s="74">
        <v>1926000</v>
      </c>
      <c r="H9" s="74">
        <v>3696000</v>
      </c>
      <c r="I9" s="74">
        <v>4083000</v>
      </c>
      <c r="J9" s="59">
        <f t="shared" si="0"/>
        <v>21221000</v>
      </c>
      <c r="K9" s="59">
        <f t="shared" si="1"/>
        <v>11568214.339300599</v>
      </c>
      <c r="L9" s="59">
        <f t="shared" si="2"/>
        <v>3235000</v>
      </c>
      <c r="M9" s="59">
        <f t="shared" si="3"/>
        <v>1150023.0432473952</v>
      </c>
      <c r="O9" s="1"/>
      <c r="P9" s="1"/>
      <c r="Q9" s="1"/>
      <c r="R9" s="1"/>
    </row>
    <row r="10" spans="3:18" x14ac:dyDescent="0.25">
      <c r="C10" s="59">
        <v>3</v>
      </c>
      <c r="D10" s="74">
        <v>20150000</v>
      </c>
      <c r="E10" s="74">
        <v>42710000</v>
      </c>
      <c r="F10" s="74">
        <v>39440000</v>
      </c>
      <c r="G10" s="74">
        <v>2116000</v>
      </c>
      <c r="H10" s="74">
        <v>4139000</v>
      </c>
      <c r="I10" s="74">
        <v>3557000</v>
      </c>
      <c r="J10" s="59">
        <f t="shared" si="0"/>
        <v>34100000</v>
      </c>
      <c r="K10" s="59">
        <f t="shared" si="1"/>
        <v>12191189.441559834</v>
      </c>
      <c r="L10" s="59">
        <f t="shared" si="2"/>
        <v>3270666.6666666665</v>
      </c>
      <c r="M10" s="59">
        <f t="shared" si="3"/>
        <v>1041452.0312205137</v>
      </c>
      <c r="O10" s="1"/>
      <c r="P10" s="1"/>
      <c r="Q10" s="1"/>
      <c r="R10" s="1"/>
    </row>
    <row r="11" spans="3:18" x14ac:dyDescent="0.25">
      <c r="C11" s="59">
        <v>4</v>
      </c>
      <c r="D11" s="74">
        <v>24040000</v>
      </c>
      <c r="E11" s="74">
        <v>55150000</v>
      </c>
      <c r="F11" s="74">
        <v>48670000</v>
      </c>
      <c r="G11" s="74">
        <v>1561000</v>
      </c>
      <c r="H11" s="74">
        <v>3444000</v>
      </c>
      <c r="I11" s="74">
        <v>3718000</v>
      </c>
      <c r="J11" s="59">
        <f t="shared" si="0"/>
        <v>42620000</v>
      </c>
      <c r="K11" s="59">
        <f t="shared" si="1"/>
        <v>16413710.73218972</v>
      </c>
      <c r="L11" s="59">
        <f t="shared" si="2"/>
        <v>2907666.6666666665</v>
      </c>
      <c r="M11" s="59">
        <f t="shared" si="3"/>
        <v>1174266.721547253</v>
      </c>
      <c r="O11" s="1"/>
      <c r="P11" s="1"/>
      <c r="Q11" s="1"/>
      <c r="R11" s="1"/>
    </row>
    <row r="12" spans="3:18" x14ac:dyDescent="0.25">
      <c r="C12" s="59">
        <v>5</v>
      </c>
      <c r="D12" s="74">
        <v>41900000.000000007</v>
      </c>
      <c r="E12" s="74">
        <v>50039999.999999993</v>
      </c>
      <c r="F12" s="74">
        <v>69070000</v>
      </c>
      <c r="G12" s="74">
        <v>2610000</v>
      </c>
      <c r="H12" s="74">
        <v>2854000</v>
      </c>
      <c r="I12" s="74">
        <v>3944000</v>
      </c>
      <c r="J12" s="59">
        <f t="shared" si="0"/>
        <v>53670000</v>
      </c>
      <c r="K12" s="59">
        <f t="shared" si="1"/>
        <v>13943991.53757632</v>
      </c>
      <c r="L12" s="59">
        <f t="shared" si="2"/>
        <v>3136000</v>
      </c>
      <c r="M12" s="59">
        <f t="shared" si="3"/>
        <v>710304.160201811</v>
      </c>
      <c r="O12" s="1"/>
      <c r="P12" s="1"/>
      <c r="Q12" s="1"/>
      <c r="R12" s="1"/>
    </row>
    <row r="13" spans="3:18" x14ac:dyDescent="0.25">
      <c r="C13" s="59">
        <v>6</v>
      </c>
      <c r="D13" s="74">
        <v>42250000</v>
      </c>
      <c r="E13" s="74">
        <v>62240000</v>
      </c>
      <c r="F13" s="74">
        <v>72200000</v>
      </c>
      <c r="G13" s="74">
        <v>2294000</v>
      </c>
      <c r="H13" s="74">
        <v>3359000</v>
      </c>
      <c r="I13" s="74">
        <v>3620000</v>
      </c>
      <c r="J13" s="59">
        <f t="shared" si="0"/>
        <v>58896666.666666664</v>
      </c>
      <c r="K13" s="59">
        <f t="shared" si="1"/>
        <v>15252345.174868453</v>
      </c>
      <c r="L13" s="59">
        <f t="shared" si="2"/>
        <v>3091000</v>
      </c>
      <c r="M13" s="59">
        <f t="shared" si="3"/>
        <v>702450.7100145889</v>
      </c>
      <c r="O13" s="1"/>
      <c r="P13" s="1"/>
      <c r="Q13" s="1"/>
      <c r="R13" s="1"/>
    </row>
    <row r="14" spans="3:18" x14ac:dyDescent="0.25"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6" spans="3:18" x14ac:dyDescent="0.25">
      <c r="J16" s="1"/>
      <c r="K16" s="1"/>
      <c r="L16" s="1"/>
      <c r="M16" s="1"/>
    </row>
    <row r="17" spans="4:15" x14ac:dyDescent="0.25">
      <c r="J17" s="1"/>
      <c r="K17" s="1"/>
      <c r="L17" s="1"/>
      <c r="M17" s="1"/>
    </row>
    <row r="18" spans="4:15" x14ac:dyDescent="0.25">
      <c r="D18" s="1"/>
      <c r="E18" s="1"/>
      <c r="F18" s="1"/>
      <c r="G18" s="36"/>
      <c r="H18" s="8"/>
      <c r="J18" s="1"/>
      <c r="K18" s="1"/>
      <c r="L18" s="1"/>
      <c r="M18" s="1"/>
    </row>
    <row r="19" spans="4:15" x14ac:dyDescent="0.25">
      <c r="D19" s="1"/>
      <c r="E19" s="1"/>
      <c r="F19" s="1"/>
      <c r="G19" s="36"/>
      <c r="H19" s="8"/>
      <c r="I19" s="8"/>
      <c r="J19" s="1"/>
      <c r="K19" s="1"/>
      <c r="L19" s="1"/>
      <c r="M19" s="1"/>
      <c r="N19" s="8"/>
      <c r="O19" s="8"/>
    </row>
    <row r="20" spans="4:15" x14ac:dyDescent="0.25">
      <c r="D20" s="1"/>
      <c r="E20" s="1"/>
      <c r="F20" s="1"/>
      <c r="G20" s="36"/>
      <c r="H20" s="8"/>
      <c r="I20" s="2"/>
      <c r="J20" s="1"/>
      <c r="K20" s="1"/>
      <c r="L20" s="1"/>
      <c r="M20" s="1"/>
      <c r="N20" s="156"/>
      <c r="O20" s="156"/>
    </row>
    <row r="21" spans="4:15" x14ac:dyDescent="0.25">
      <c r="D21" s="1"/>
      <c r="E21" s="1"/>
      <c r="F21" s="1"/>
      <c r="G21" s="36"/>
      <c r="H21" s="8"/>
      <c r="I21" s="2"/>
      <c r="J21" s="1"/>
      <c r="K21" s="1"/>
      <c r="L21" s="1"/>
      <c r="M21" s="1"/>
      <c r="N21" s="156"/>
      <c r="O21" s="156"/>
    </row>
    <row r="22" spans="4:15" x14ac:dyDescent="0.25">
      <c r="D22" s="1"/>
      <c r="E22" s="1"/>
      <c r="F22" s="1"/>
      <c r="G22" s="36"/>
      <c r="H22" s="8"/>
      <c r="J22" s="1"/>
      <c r="K22" s="1"/>
      <c r="L22" s="1"/>
      <c r="M22" s="1"/>
    </row>
    <row r="23" spans="4:15" x14ac:dyDescent="0.25">
      <c r="D23" s="1"/>
      <c r="E23" s="1"/>
      <c r="F23" s="1"/>
      <c r="G23" s="36"/>
      <c r="H23" s="8"/>
      <c r="J23" s="1"/>
      <c r="K23" s="1"/>
      <c r="L23" s="1"/>
      <c r="M23" s="1"/>
    </row>
    <row r="24" spans="4:15" x14ac:dyDescent="0.25">
      <c r="D24" s="1"/>
      <c r="E24" s="1"/>
      <c r="F24" s="1"/>
      <c r="G24" s="36"/>
      <c r="H24" s="8"/>
      <c r="J24" s="1"/>
      <c r="K24" s="1"/>
      <c r="L24" s="1"/>
    </row>
    <row r="25" spans="4:15" x14ac:dyDescent="0.25">
      <c r="D25" s="1"/>
      <c r="E25" s="1"/>
      <c r="F25" s="1"/>
      <c r="G25" s="36"/>
      <c r="H25" s="8"/>
      <c r="J25" s="1"/>
      <c r="K25" s="1"/>
      <c r="L25" s="1"/>
    </row>
    <row r="26" spans="4:15" x14ac:dyDescent="0.25">
      <c r="D26" s="1"/>
      <c r="E26" s="1"/>
      <c r="F26" s="1"/>
    </row>
    <row r="27" spans="4:15" x14ac:dyDescent="0.25">
      <c r="D27" s="1"/>
      <c r="E27" s="1"/>
      <c r="F27" s="1"/>
    </row>
    <row r="28" spans="4:15" x14ac:dyDescent="0.25">
      <c r="D28" s="1"/>
      <c r="E28" s="1"/>
      <c r="F28" s="1"/>
    </row>
    <row r="35" spans="10:10" x14ac:dyDescent="0.25">
      <c r="J35" s="8"/>
    </row>
  </sheetData>
  <mergeCells count="7">
    <mergeCell ref="C3:M3"/>
    <mergeCell ref="D4:F4"/>
    <mergeCell ref="G4:I4"/>
    <mergeCell ref="N20:N21"/>
    <mergeCell ref="O20:O21"/>
    <mergeCell ref="J4:K4"/>
    <mergeCell ref="L4:M4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2AAB-60FA-4BB5-821C-D6A5A491EC3F}">
  <dimension ref="C3:J23"/>
  <sheetViews>
    <sheetView zoomScale="70" zoomScaleNormal="70" workbookViewId="0">
      <selection activeCell="O18" sqref="O18:O19"/>
    </sheetView>
  </sheetViews>
  <sheetFormatPr defaultRowHeight="13.8" x14ac:dyDescent="0.25"/>
  <cols>
    <col min="4" max="4" width="12.21875" customWidth="1"/>
    <col min="5" max="5" width="12.44140625" customWidth="1"/>
    <col min="6" max="6" width="13" customWidth="1"/>
    <col min="7" max="8" width="12.6640625" customWidth="1"/>
    <col min="9" max="9" width="14.21875" customWidth="1"/>
  </cols>
  <sheetData>
    <row r="3" spans="3:10" x14ac:dyDescent="0.25">
      <c r="C3" s="165" t="s">
        <v>357</v>
      </c>
      <c r="D3" s="165"/>
      <c r="E3" s="165"/>
      <c r="F3" s="165"/>
      <c r="G3" s="165"/>
      <c r="H3" s="165"/>
    </row>
    <row r="4" spans="3:10" x14ac:dyDescent="0.25">
      <c r="C4" s="59"/>
      <c r="D4" s="148" t="s">
        <v>151</v>
      </c>
      <c r="E4" s="148"/>
      <c r="F4" s="148"/>
      <c r="G4" s="154" t="s">
        <v>271</v>
      </c>
      <c r="H4" s="154" t="s">
        <v>257</v>
      </c>
    </row>
    <row r="5" spans="3:10" x14ac:dyDescent="0.25">
      <c r="C5" s="59" t="s">
        <v>85</v>
      </c>
      <c r="D5" s="59" t="s">
        <v>68</v>
      </c>
      <c r="E5" s="59" t="s">
        <v>69</v>
      </c>
      <c r="F5" s="59" t="s">
        <v>70</v>
      </c>
      <c r="G5" s="154"/>
      <c r="H5" s="154"/>
    </row>
    <row r="6" spans="3:10" x14ac:dyDescent="0.25">
      <c r="C6" s="59" t="s">
        <v>52</v>
      </c>
      <c r="D6" s="74">
        <v>28350</v>
      </c>
      <c r="E6" s="74">
        <v>48350</v>
      </c>
      <c r="F6" s="74">
        <v>59790</v>
      </c>
      <c r="G6" s="74">
        <f>AVERAGE(D6:F6)</f>
        <v>45496.666666666664</v>
      </c>
      <c r="H6" s="74">
        <f>STDEV(D6:F6)</f>
        <v>15913.030300145019</v>
      </c>
      <c r="I6" s="1"/>
      <c r="J6" s="1"/>
    </row>
    <row r="7" spans="3:10" x14ac:dyDescent="0.25">
      <c r="C7" s="59" t="s">
        <v>147</v>
      </c>
      <c r="D7" s="74">
        <v>81510</v>
      </c>
      <c r="E7" s="74">
        <v>98450</v>
      </c>
      <c r="F7" s="74">
        <v>111030</v>
      </c>
      <c r="G7" s="74">
        <f t="shared" ref="G7:G12" si="0">AVERAGE(D7:F7)</f>
        <v>96996.666666666672</v>
      </c>
      <c r="H7" s="74">
        <f t="shared" ref="H7:H12" si="1">STDEV(D7:F7)</f>
        <v>14813.565854760764</v>
      </c>
      <c r="I7" s="1"/>
      <c r="J7" s="1"/>
    </row>
    <row r="8" spans="3:10" x14ac:dyDescent="0.25">
      <c r="C8" s="59" t="s">
        <v>86</v>
      </c>
      <c r="D8" s="74">
        <v>43820</v>
      </c>
      <c r="E8" s="74">
        <v>84810</v>
      </c>
      <c r="F8" s="74">
        <v>112550.00000000001</v>
      </c>
      <c r="G8" s="74">
        <f t="shared" si="0"/>
        <v>80393.333333333328</v>
      </c>
      <c r="H8" s="74">
        <f t="shared" si="1"/>
        <v>34577.209738978876</v>
      </c>
      <c r="I8" s="1"/>
      <c r="J8" s="1"/>
    </row>
    <row r="9" spans="3:10" x14ac:dyDescent="0.25">
      <c r="C9" s="59" t="s">
        <v>71</v>
      </c>
      <c r="D9" s="74">
        <v>95260</v>
      </c>
      <c r="E9" s="74">
        <v>139700</v>
      </c>
      <c r="F9" s="74">
        <v>173030</v>
      </c>
      <c r="G9" s="74">
        <f t="shared" si="0"/>
        <v>135996.66666666666</v>
      </c>
      <c r="H9" s="74">
        <f t="shared" si="1"/>
        <v>39017.037731397962</v>
      </c>
      <c r="I9" s="1"/>
      <c r="J9" s="1"/>
    </row>
    <row r="10" spans="3:10" x14ac:dyDescent="0.25">
      <c r="C10" s="59" t="s">
        <v>148</v>
      </c>
      <c r="D10" s="74">
        <v>141910</v>
      </c>
      <c r="E10" s="74">
        <v>217520</v>
      </c>
      <c r="F10" s="74">
        <v>286750</v>
      </c>
      <c r="G10" s="74">
        <f t="shared" si="0"/>
        <v>215393.33333333334</v>
      </c>
      <c r="H10" s="74">
        <f t="shared" si="1"/>
        <v>72443.415389760077</v>
      </c>
      <c r="I10" s="1"/>
      <c r="J10" s="1"/>
    </row>
    <row r="11" spans="3:10" x14ac:dyDescent="0.25">
      <c r="C11" s="59" t="s">
        <v>72</v>
      </c>
      <c r="D11" s="74">
        <v>304430</v>
      </c>
      <c r="E11" s="74">
        <v>354660</v>
      </c>
      <c r="F11" s="74">
        <v>438590</v>
      </c>
      <c r="G11" s="74">
        <f t="shared" si="0"/>
        <v>365893.33333333331</v>
      </c>
      <c r="H11" s="74">
        <f t="shared" si="1"/>
        <v>67781.761804583861</v>
      </c>
      <c r="I11" s="1"/>
      <c r="J11" s="1"/>
    </row>
    <row r="12" spans="3:10" x14ac:dyDescent="0.25">
      <c r="C12" s="59" t="s">
        <v>150</v>
      </c>
      <c r="D12" s="74">
        <v>599060</v>
      </c>
      <c r="E12" s="74">
        <v>620700</v>
      </c>
      <c r="F12" s="74">
        <v>742050</v>
      </c>
      <c r="G12" s="74">
        <f t="shared" si="0"/>
        <v>653936.66666666663</v>
      </c>
      <c r="H12" s="74">
        <f t="shared" si="1"/>
        <v>77071.668162388538</v>
      </c>
      <c r="I12" s="1"/>
      <c r="J12" s="1"/>
    </row>
    <row r="13" spans="3:10" x14ac:dyDescent="0.25">
      <c r="G13" s="28"/>
      <c r="H13" s="28"/>
      <c r="I13" s="1"/>
      <c r="J13" s="1"/>
    </row>
    <row r="14" spans="3:10" x14ac:dyDescent="0.25">
      <c r="G14" s="28"/>
      <c r="H14" s="28"/>
      <c r="I14" s="1"/>
      <c r="J14" s="1"/>
    </row>
    <row r="15" spans="3:10" x14ac:dyDescent="0.25">
      <c r="G15" s="28"/>
      <c r="H15" s="28"/>
      <c r="I15" s="1"/>
      <c r="J15" s="1"/>
    </row>
    <row r="16" spans="3:10" x14ac:dyDescent="0.25">
      <c r="D16" s="1"/>
      <c r="E16" s="1"/>
      <c r="F16" s="1"/>
      <c r="G16" s="28"/>
      <c r="H16" s="28"/>
      <c r="I16" s="1"/>
      <c r="J16" s="1"/>
    </row>
    <row r="17" spans="4:10" x14ac:dyDescent="0.25">
      <c r="D17" s="1"/>
      <c r="E17" s="1"/>
      <c r="F17" s="1"/>
      <c r="G17" s="28"/>
      <c r="H17" s="28"/>
      <c r="I17" s="1"/>
      <c r="J17" s="1"/>
    </row>
    <row r="18" spans="4:10" x14ac:dyDescent="0.25">
      <c r="D18" s="1"/>
      <c r="E18" s="1"/>
      <c r="F18" s="1"/>
      <c r="G18" s="28"/>
      <c r="H18" s="28"/>
      <c r="I18" s="1"/>
      <c r="J18" s="1"/>
    </row>
    <row r="19" spans="4:10" x14ac:dyDescent="0.25">
      <c r="D19" s="1"/>
      <c r="E19" s="1"/>
      <c r="F19" s="1"/>
      <c r="G19" s="28"/>
      <c r="H19" s="28"/>
      <c r="I19" s="1"/>
      <c r="J19" s="1"/>
    </row>
    <row r="20" spans="4:10" x14ac:dyDescent="0.25">
      <c r="D20" s="1"/>
      <c r="E20" s="1"/>
      <c r="F20" s="1"/>
      <c r="G20" s="28"/>
      <c r="H20" s="28"/>
      <c r="I20" s="1"/>
      <c r="J20" s="1"/>
    </row>
    <row r="21" spans="4:10" x14ac:dyDescent="0.25">
      <c r="D21" s="1"/>
      <c r="E21" s="1"/>
      <c r="F21" s="1"/>
      <c r="G21" s="28"/>
      <c r="H21" s="28"/>
      <c r="I21" s="1"/>
      <c r="J21" s="1"/>
    </row>
    <row r="22" spans="4:10" x14ac:dyDescent="0.25">
      <c r="D22" s="1"/>
      <c r="E22" s="1"/>
      <c r="F22" s="1"/>
      <c r="G22" s="28"/>
      <c r="H22" s="28"/>
      <c r="I22" s="1"/>
      <c r="J22" s="1"/>
    </row>
    <row r="23" spans="4:10" x14ac:dyDescent="0.25">
      <c r="G23" s="28"/>
      <c r="H23" s="28"/>
    </row>
  </sheetData>
  <mergeCells count="4">
    <mergeCell ref="D4:F4"/>
    <mergeCell ref="G4:G5"/>
    <mergeCell ref="H4:H5"/>
    <mergeCell ref="C3:H3"/>
  </mergeCells>
  <phoneticPr fontId="1" type="noConversion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FFC-8901-4621-85CF-0DE595A8DDBF}">
  <dimension ref="A3:G29"/>
  <sheetViews>
    <sheetView zoomScale="55" zoomScaleNormal="55" workbookViewId="0">
      <selection activeCell="M17" sqref="M17"/>
    </sheetView>
  </sheetViews>
  <sheetFormatPr defaultRowHeight="13.8" x14ac:dyDescent="0.25"/>
  <cols>
    <col min="2" max="2" width="8.88671875" customWidth="1"/>
    <col min="3" max="3" width="12.21875" customWidth="1"/>
    <col min="4" max="4" width="13" customWidth="1"/>
    <col min="5" max="5" width="12.77734375" customWidth="1"/>
  </cols>
  <sheetData>
    <row r="3" spans="1:7" x14ac:dyDescent="0.25">
      <c r="A3" s="25"/>
      <c r="B3" s="154" t="s">
        <v>356</v>
      </c>
      <c r="C3" s="154"/>
      <c r="D3" s="154"/>
      <c r="E3" s="154"/>
      <c r="F3" s="154"/>
      <c r="G3" s="154"/>
    </row>
    <row r="4" spans="1:7" x14ac:dyDescent="0.25">
      <c r="A4" s="25"/>
      <c r="B4" s="148" t="s">
        <v>221</v>
      </c>
      <c r="C4" s="148"/>
      <c r="D4" s="148"/>
      <c r="E4" s="148"/>
      <c r="F4" s="117" t="s">
        <v>271</v>
      </c>
      <c r="G4" s="117" t="s">
        <v>257</v>
      </c>
    </row>
    <row r="5" spans="1:7" x14ac:dyDescent="0.25">
      <c r="A5" s="25" t="s">
        <v>13</v>
      </c>
      <c r="B5" s="59" t="s">
        <v>85</v>
      </c>
      <c r="C5" s="59" t="s">
        <v>68</v>
      </c>
      <c r="D5" s="59" t="s">
        <v>69</v>
      </c>
      <c r="E5" s="59" t="s">
        <v>70</v>
      </c>
      <c r="F5" s="118"/>
      <c r="G5" s="118"/>
    </row>
    <row r="6" spans="1:7" x14ac:dyDescent="0.25">
      <c r="A6" s="25"/>
      <c r="B6" s="59" t="s">
        <v>154</v>
      </c>
      <c r="C6" s="59">
        <v>17710</v>
      </c>
      <c r="D6" s="59">
        <v>17658</v>
      </c>
      <c r="E6" s="59">
        <v>18520</v>
      </c>
      <c r="F6" s="59">
        <f>AVERAGE(C6:E6)</f>
        <v>17962.666666666668</v>
      </c>
      <c r="G6" s="59">
        <f>STDEV(C6:E6)</f>
        <v>483.36459669004859</v>
      </c>
    </row>
    <row r="7" spans="1:7" x14ac:dyDescent="0.25">
      <c r="A7" s="25"/>
      <c r="B7" s="59" t="s">
        <v>52</v>
      </c>
      <c r="C7" s="59">
        <v>21786</v>
      </c>
      <c r="D7" s="59">
        <v>19785</v>
      </c>
      <c r="E7" s="59">
        <v>18055</v>
      </c>
      <c r="F7" s="59">
        <f t="shared" ref="F7:F14" si="0">AVERAGE(C7:E7)</f>
        <v>19875.333333333332</v>
      </c>
      <c r="G7" s="59">
        <f t="shared" ref="G7:G14" si="1">STDEV(C7:E7)</f>
        <v>1867.1396127053094</v>
      </c>
    </row>
    <row r="8" spans="1:7" x14ac:dyDescent="0.25">
      <c r="A8" s="25"/>
      <c r="B8" s="59" t="s">
        <v>147</v>
      </c>
      <c r="C8" s="59">
        <v>21013</v>
      </c>
      <c r="D8" s="59">
        <v>20126</v>
      </c>
      <c r="E8" s="59">
        <v>19310</v>
      </c>
      <c r="F8" s="59">
        <f t="shared" si="0"/>
        <v>20149.666666666668</v>
      </c>
      <c r="G8" s="59">
        <f t="shared" si="1"/>
        <v>851.74663681950233</v>
      </c>
    </row>
    <row r="9" spans="1:7" x14ac:dyDescent="0.25">
      <c r="A9" s="25"/>
      <c r="B9" s="59" t="s">
        <v>86</v>
      </c>
      <c r="C9" s="59">
        <v>22280</v>
      </c>
      <c r="D9" s="59">
        <v>20636</v>
      </c>
      <c r="E9" s="59">
        <v>19338</v>
      </c>
      <c r="F9" s="59">
        <f t="shared" si="0"/>
        <v>20751.333333333332</v>
      </c>
      <c r="G9" s="59">
        <f t="shared" si="1"/>
        <v>1474.3871043024399</v>
      </c>
    </row>
    <row r="10" spans="1:7" x14ac:dyDescent="0.25">
      <c r="A10" s="25"/>
      <c r="B10" s="59" t="s">
        <v>71</v>
      </c>
      <c r="C10" s="59">
        <v>22837</v>
      </c>
      <c r="D10" s="59">
        <v>20907</v>
      </c>
      <c r="E10" s="59">
        <v>19350</v>
      </c>
      <c r="F10" s="59">
        <f t="shared" si="0"/>
        <v>21031.333333333332</v>
      </c>
      <c r="G10" s="59">
        <f t="shared" si="1"/>
        <v>1746.8217806443031</v>
      </c>
    </row>
    <row r="11" spans="1:7" x14ac:dyDescent="0.25">
      <c r="A11" s="25"/>
      <c r="B11" s="59" t="s">
        <v>148</v>
      </c>
      <c r="C11" s="59">
        <v>23297</v>
      </c>
      <c r="D11" s="59">
        <v>21836</v>
      </c>
      <c r="E11" s="59">
        <v>20378</v>
      </c>
      <c r="F11" s="59">
        <f t="shared" si="0"/>
        <v>21837</v>
      </c>
      <c r="G11" s="59">
        <f t="shared" si="1"/>
        <v>1459.5002569372846</v>
      </c>
    </row>
    <row r="12" spans="1:7" x14ac:dyDescent="0.25">
      <c r="A12" s="25"/>
      <c r="B12" s="59" t="s">
        <v>72</v>
      </c>
      <c r="C12" s="59">
        <v>23365</v>
      </c>
      <c r="D12" s="59">
        <v>22393</v>
      </c>
      <c r="E12" s="59">
        <v>20468</v>
      </c>
      <c r="F12" s="59">
        <f t="shared" si="0"/>
        <v>22075.333333333332</v>
      </c>
      <c r="G12" s="59">
        <f t="shared" si="1"/>
        <v>1474.3935476436857</v>
      </c>
    </row>
    <row r="13" spans="1:7" x14ac:dyDescent="0.25">
      <c r="A13" s="25"/>
      <c r="B13" s="59" t="s">
        <v>149</v>
      </c>
      <c r="C13" s="59">
        <v>23227</v>
      </c>
      <c r="D13" s="59">
        <v>22398</v>
      </c>
      <c r="E13" s="59">
        <v>20475</v>
      </c>
      <c r="F13" s="59">
        <f t="shared" si="0"/>
        <v>22033.333333333332</v>
      </c>
      <c r="G13" s="59">
        <f t="shared" si="1"/>
        <v>1411.7763042824217</v>
      </c>
    </row>
    <row r="14" spans="1:7" x14ac:dyDescent="0.25">
      <c r="A14" s="25"/>
      <c r="B14" s="59" t="s">
        <v>150</v>
      </c>
      <c r="C14" s="59">
        <v>23338</v>
      </c>
      <c r="D14" s="59">
        <v>22390</v>
      </c>
      <c r="E14" s="59">
        <v>20721</v>
      </c>
      <c r="F14" s="59">
        <f t="shared" si="0"/>
        <v>22149.666666666668</v>
      </c>
      <c r="G14" s="59">
        <f t="shared" si="1"/>
        <v>1324.9499361611115</v>
      </c>
    </row>
    <row r="15" spans="1:7" x14ac:dyDescent="0.25">
      <c r="A15" s="25"/>
      <c r="B15" s="57"/>
      <c r="C15" s="57"/>
      <c r="D15" s="57"/>
      <c r="E15" s="57"/>
      <c r="F15" s="57"/>
      <c r="G15" s="57"/>
    </row>
    <row r="16" spans="1:7" x14ac:dyDescent="0.25">
      <c r="A16" s="25"/>
      <c r="B16" s="57"/>
      <c r="C16" s="57"/>
      <c r="D16" s="57"/>
      <c r="E16" s="57"/>
      <c r="F16" s="57"/>
      <c r="G16" s="57"/>
    </row>
    <row r="17" spans="1:7" x14ac:dyDescent="0.25">
      <c r="A17" s="25"/>
      <c r="B17" s="149" t="s">
        <v>356</v>
      </c>
      <c r="C17" s="150"/>
      <c r="D17" s="150"/>
      <c r="E17" s="150"/>
      <c r="F17" s="150"/>
      <c r="G17" s="151"/>
    </row>
    <row r="18" spans="1:7" x14ac:dyDescent="0.25">
      <c r="A18" s="25"/>
      <c r="B18" s="148" t="s">
        <v>221</v>
      </c>
      <c r="C18" s="148"/>
      <c r="D18" s="148"/>
      <c r="E18" s="148"/>
      <c r="F18" s="117" t="s">
        <v>271</v>
      </c>
      <c r="G18" s="117" t="s">
        <v>257</v>
      </c>
    </row>
    <row r="19" spans="1:7" x14ac:dyDescent="0.25">
      <c r="A19" s="25" t="s">
        <v>14</v>
      </c>
      <c r="B19" s="59" t="s">
        <v>85</v>
      </c>
      <c r="C19" s="59" t="s">
        <v>68</v>
      </c>
      <c r="D19" s="59" t="s">
        <v>69</v>
      </c>
      <c r="E19" s="59" t="s">
        <v>70</v>
      </c>
      <c r="F19" s="118"/>
      <c r="G19" s="118"/>
    </row>
    <row r="20" spans="1:7" x14ac:dyDescent="0.25">
      <c r="A20" s="25"/>
      <c r="B20" s="59" t="s">
        <v>154</v>
      </c>
      <c r="C20" s="59">
        <v>18692</v>
      </c>
      <c r="D20" s="59">
        <v>20629</v>
      </c>
      <c r="E20" s="59">
        <v>16903</v>
      </c>
      <c r="F20" s="59">
        <f>AVERAGE(C20:E20)</f>
        <v>18741.333333333332</v>
      </c>
      <c r="G20" s="59">
        <f>STDEV(C20:E20)</f>
        <v>1863.4898264635985</v>
      </c>
    </row>
    <row r="21" spans="1:7" x14ac:dyDescent="0.25">
      <c r="A21" s="25"/>
      <c r="B21" s="59" t="s">
        <v>52</v>
      </c>
      <c r="C21" s="59">
        <v>16261</v>
      </c>
      <c r="D21" s="59">
        <v>17994</v>
      </c>
      <c r="E21" s="59">
        <v>15247</v>
      </c>
      <c r="F21" s="59">
        <f t="shared" ref="F21:F28" si="2">AVERAGE(C21:E21)</f>
        <v>16500.666666666668</v>
      </c>
      <c r="G21" s="59">
        <f t="shared" ref="G21:G28" si="3">STDEV(C21:E21)</f>
        <v>1389.0940692888057</v>
      </c>
    </row>
    <row r="22" spans="1:7" x14ac:dyDescent="0.25">
      <c r="A22" s="25"/>
      <c r="B22" s="59" t="s">
        <v>147</v>
      </c>
      <c r="C22" s="59">
        <v>17482</v>
      </c>
      <c r="D22" s="59">
        <v>15961</v>
      </c>
      <c r="E22" s="59">
        <v>15901.4</v>
      </c>
      <c r="F22" s="59">
        <f t="shared" si="2"/>
        <v>16448.133333333335</v>
      </c>
      <c r="G22" s="59">
        <f t="shared" si="3"/>
        <v>895.8505753379485</v>
      </c>
    </row>
    <row r="23" spans="1:7" x14ac:dyDescent="0.25">
      <c r="A23" s="25"/>
      <c r="B23" s="59" t="s">
        <v>86</v>
      </c>
      <c r="C23" s="59">
        <v>16432</v>
      </c>
      <c r="D23" s="59">
        <v>15980</v>
      </c>
      <c r="E23" s="59">
        <v>16798</v>
      </c>
      <c r="F23" s="59">
        <f t="shared" si="2"/>
        <v>16403.333333333332</v>
      </c>
      <c r="G23" s="59">
        <f t="shared" si="3"/>
        <v>409.75277098920674</v>
      </c>
    </row>
    <row r="24" spans="1:7" x14ac:dyDescent="0.25">
      <c r="A24" s="25"/>
      <c r="B24" s="59" t="s">
        <v>71</v>
      </c>
      <c r="C24" s="59">
        <v>17981</v>
      </c>
      <c r="D24" s="59">
        <v>15972</v>
      </c>
      <c r="E24" s="59">
        <v>15059</v>
      </c>
      <c r="F24" s="59">
        <f t="shared" si="2"/>
        <v>16337.333333333334</v>
      </c>
      <c r="G24" s="59">
        <f t="shared" si="3"/>
        <v>1494.8653228078219</v>
      </c>
    </row>
    <row r="25" spans="1:7" x14ac:dyDescent="0.25">
      <c r="A25" s="25"/>
      <c r="B25" s="59" t="s">
        <v>148</v>
      </c>
      <c r="C25" s="59">
        <v>17320</v>
      </c>
      <c r="D25" s="59">
        <v>15532</v>
      </c>
      <c r="E25" s="59">
        <v>14973</v>
      </c>
      <c r="F25" s="59">
        <f t="shared" si="2"/>
        <v>15941.666666666666</v>
      </c>
      <c r="G25" s="59">
        <f t="shared" si="3"/>
        <v>1225.9577208588121</v>
      </c>
    </row>
    <row r="26" spans="1:7" x14ac:dyDescent="0.25">
      <c r="A26" s="25"/>
      <c r="B26" s="59" t="s">
        <v>72</v>
      </c>
      <c r="C26" s="59">
        <v>16959</v>
      </c>
      <c r="D26" s="59">
        <v>15554</v>
      </c>
      <c r="E26" s="59">
        <v>14096</v>
      </c>
      <c r="F26" s="59">
        <f t="shared" si="2"/>
        <v>15536.333333333334</v>
      </c>
      <c r="G26" s="59">
        <f t="shared" si="3"/>
        <v>1431.5817592206647</v>
      </c>
    </row>
    <row r="27" spans="1:7" x14ac:dyDescent="0.25">
      <c r="A27" s="25"/>
      <c r="B27" s="59" t="s">
        <v>149</v>
      </c>
      <c r="C27" s="59">
        <v>13541</v>
      </c>
      <c r="D27" s="59">
        <v>15683</v>
      </c>
      <c r="E27" s="59">
        <v>14602</v>
      </c>
      <c r="F27" s="59">
        <f t="shared" si="2"/>
        <v>14608.666666666666</v>
      </c>
      <c r="G27" s="59">
        <f t="shared" si="3"/>
        <v>1071.0155616672118</v>
      </c>
    </row>
    <row r="28" spans="1:7" x14ac:dyDescent="0.25">
      <c r="A28" s="25"/>
      <c r="B28" s="59" t="s">
        <v>150</v>
      </c>
      <c r="C28" s="59">
        <v>12849</v>
      </c>
      <c r="D28" s="59">
        <v>15982</v>
      </c>
      <c r="E28" s="59">
        <v>14591</v>
      </c>
      <c r="F28" s="59">
        <f t="shared" si="2"/>
        <v>14474</v>
      </c>
      <c r="G28" s="59">
        <f t="shared" si="3"/>
        <v>1569.7735505479764</v>
      </c>
    </row>
    <row r="29" spans="1:7" x14ac:dyDescent="0.25">
      <c r="A29" s="25"/>
      <c r="B29" s="25"/>
      <c r="C29" s="25"/>
      <c r="D29" s="25"/>
      <c r="E29" s="25"/>
      <c r="F29" s="25"/>
      <c r="G29" s="25"/>
    </row>
  </sheetData>
  <mergeCells count="8">
    <mergeCell ref="B3:G3"/>
    <mergeCell ref="B17:G17"/>
    <mergeCell ref="F4:F5"/>
    <mergeCell ref="G4:G5"/>
    <mergeCell ref="F18:F19"/>
    <mergeCell ref="G18:G19"/>
    <mergeCell ref="B18:E18"/>
    <mergeCell ref="B4:E4"/>
  </mergeCells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4180-2CF2-43AC-8ED2-8EED114927ED}">
  <dimension ref="A3:H39"/>
  <sheetViews>
    <sheetView zoomScale="55" zoomScaleNormal="55" workbookViewId="0">
      <selection activeCell="P23" sqref="P23"/>
    </sheetView>
  </sheetViews>
  <sheetFormatPr defaultRowHeight="13.8" x14ac:dyDescent="0.25"/>
  <cols>
    <col min="2" max="3" width="12.44140625" customWidth="1"/>
    <col min="4" max="4" width="12.33203125" customWidth="1"/>
    <col min="5" max="5" width="11.6640625" customWidth="1"/>
  </cols>
  <sheetData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165" t="s">
        <v>355</v>
      </c>
      <c r="B4" s="165"/>
      <c r="C4" s="165"/>
      <c r="D4" s="165"/>
      <c r="E4" s="165"/>
      <c r="F4" s="57"/>
      <c r="G4" s="57"/>
      <c r="H4" s="25"/>
    </row>
    <row r="5" spans="1:8" x14ac:dyDescent="0.25">
      <c r="A5" s="148" t="s">
        <v>267</v>
      </c>
      <c r="B5" s="59"/>
      <c r="C5" s="59" t="s">
        <v>68</v>
      </c>
      <c r="D5" s="59" t="s">
        <v>69</v>
      </c>
      <c r="E5" s="58" t="s">
        <v>70</v>
      </c>
      <c r="F5" s="46" t="s">
        <v>271</v>
      </c>
      <c r="G5" s="46" t="s">
        <v>257</v>
      </c>
      <c r="H5" s="25"/>
    </row>
    <row r="6" spans="1:8" x14ac:dyDescent="0.25">
      <c r="A6" s="148"/>
      <c r="B6" s="59" t="s">
        <v>155</v>
      </c>
      <c r="C6" s="59">
        <v>0.43259999999999998</v>
      </c>
      <c r="D6" s="59">
        <v>1.476</v>
      </c>
      <c r="E6" s="58">
        <v>1.115</v>
      </c>
      <c r="F6" s="59">
        <f>AVERAGE(C6:E6)</f>
        <v>1.0078666666666667</v>
      </c>
      <c r="G6" s="59">
        <f>STDEV(C6:E6)</f>
        <v>0.52988588708639239</v>
      </c>
      <c r="H6" s="25"/>
    </row>
    <row r="7" spans="1:8" x14ac:dyDescent="0.25">
      <c r="A7" s="148"/>
      <c r="B7" s="59" t="s">
        <v>156</v>
      </c>
      <c r="C7" s="59">
        <v>3.472</v>
      </c>
      <c r="D7" s="59">
        <v>5.05</v>
      </c>
      <c r="E7" s="58">
        <v>6.7919999999999998</v>
      </c>
      <c r="F7" s="59">
        <f t="shared" ref="F7:F8" si="0">AVERAGE(C7:E7)</f>
        <v>5.1046666666666667</v>
      </c>
      <c r="G7" s="59">
        <f t="shared" ref="G7:G8" si="1">STDEV(C7:E7)</f>
        <v>1.6606749631801316</v>
      </c>
      <c r="H7" s="25"/>
    </row>
    <row r="8" spans="1:8" x14ac:dyDescent="0.25">
      <c r="A8" s="148"/>
      <c r="B8" s="59" t="s">
        <v>157</v>
      </c>
      <c r="C8" s="59">
        <v>0.68199999999999994</v>
      </c>
      <c r="D8" s="59">
        <v>1.254</v>
      </c>
      <c r="E8" s="58">
        <v>2.4529999999999998</v>
      </c>
      <c r="F8" s="59">
        <f t="shared" si="0"/>
        <v>1.4629999999999999</v>
      </c>
      <c r="G8" s="59">
        <f t="shared" si="1"/>
        <v>0.90380916127244493</v>
      </c>
      <c r="H8" s="25"/>
    </row>
    <row r="9" spans="1:8" x14ac:dyDescent="0.25">
      <c r="A9" s="148"/>
      <c r="B9" s="59" t="s">
        <v>158</v>
      </c>
      <c r="C9" s="59">
        <v>0.81530000000000002</v>
      </c>
      <c r="D9" s="59">
        <v>1.7569999999999999</v>
      </c>
      <c r="E9" s="58">
        <v>1.96</v>
      </c>
      <c r="F9" s="59">
        <f t="shared" ref="F9:F11" si="2">AVERAGE(C9:E9)</f>
        <v>1.5107666666666664</v>
      </c>
      <c r="G9" s="59">
        <f t="shared" ref="G9:G11" si="3">STDEV(C9:E9)</f>
        <v>0.61078446553046339</v>
      </c>
      <c r="H9" s="25"/>
    </row>
    <row r="10" spans="1:8" x14ac:dyDescent="0.25">
      <c r="A10" s="148"/>
      <c r="B10" s="59" t="s">
        <v>159</v>
      </c>
      <c r="C10" s="57">
        <v>1.004</v>
      </c>
      <c r="D10" s="57">
        <v>1.3879999999999999</v>
      </c>
      <c r="E10" s="57">
        <v>2.6579999999999999</v>
      </c>
      <c r="F10" s="59">
        <f t="shared" si="2"/>
        <v>1.6833333333333333</v>
      </c>
      <c r="G10" s="59">
        <f t="shared" si="3"/>
        <v>0.86564734929030618</v>
      </c>
      <c r="H10" s="25"/>
    </row>
    <row r="11" spans="1:8" x14ac:dyDescent="0.25">
      <c r="A11" s="148"/>
      <c r="B11" s="59" t="s">
        <v>145</v>
      </c>
      <c r="C11" s="59">
        <v>8.3970000000000002</v>
      </c>
      <c r="D11" s="59">
        <v>22.69</v>
      </c>
      <c r="E11" s="59">
        <v>33.39</v>
      </c>
      <c r="F11" s="59">
        <f t="shared" si="2"/>
        <v>21.492333333333335</v>
      </c>
      <c r="G11" s="59">
        <f t="shared" si="3"/>
        <v>12.539470337033116</v>
      </c>
      <c r="H11" s="25"/>
    </row>
    <row r="12" spans="1:8" x14ac:dyDescent="0.25">
      <c r="A12" s="57"/>
      <c r="B12" s="57"/>
      <c r="C12" s="57"/>
      <c r="D12" s="57"/>
      <c r="E12" s="57"/>
      <c r="F12" s="57"/>
      <c r="G12" s="57"/>
      <c r="H12" s="25"/>
    </row>
    <row r="13" spans="1:8" x14ac:dyDescent="0.25">
      <c r="A13" s="148" t="s">
        <v>268</v>
      </c>
      <c r="B13" s="59"/>
      <c r="C13" s="59" t="s">
        <v>68</v>
      </c>
      <c r="D13" s="59" t="s">
        <v>69</v>
      </c>
      <c r="E13" s="59" t="s">
        <v>70</v>
      </c>
      <c r="F13" s="46" t="s">
        <v>271</v>
      </c>
      <c r="G13" s="46" t="s">
        <v>257</v>
      </c>
      <c r="H13" s="25"/>
    </row>
    <row r="14" spans="1:8" x14ac:dyDescent="0.25">
      <c r="A14" s="148"/>
      <c r="B14" s="59" t="s">
        <v>155</v>
      </c>
      <c r="C14" s="59">
        <v>0.26750000000000002</v>
      </c>
      <c r="D14" s="59">
        <v>0.98150000000000004</v>
      </c>
      <c r="E14" s="59">
        <v>2.17</v>
      </c>
      <c r="F14" s="59">
        <f t="shared" ref="F14:F35" si="4">AVERAGE(C14:E14)</f>
        <v>1.1396666666666666</v>
      </c>
      <c r="G14" s="59">
        <f t="shared" ref="G14:G35" si="5">STDEV(C14:E14)</f>
        <v>0.96106143577470304</v>
      </c>
      <c r="H14" s="25"/>
    </row>
    <row r="15" spans="1:8" x14ac:dyDescent="0.25">
      <c r="A15" s="148"/>
      <c r="B15" s="59" t="s">
        <v>156</v>
      </c>
      <c r="C15" s="59">
        <v>7.3529999999999998</v>
      </c>
      <c r="D15" s="59">
        <v>9.5850000000000009</v>
      </c>
      <c r="E15" s="59">
        <v>11.54</v>
      </c>
      <c r="F15" s="59">
        <f t="shared" si="4"/>
        <v>9.4926666666666666</v>
      </c>
      <c r="G15" s="59">
        <f t="shared" si="5"/>
        <v>2.0950265710327667</v>
      </c>
      <c r="H15" s="25"/>
    </row>
    <row r="16" spans="1:8" x14ac:dyDescent="0.25">
      <c r="A16" s="148"/>
      <c r="B16" s="59" t="s">
        <v>157</v>
      </c>
      <c r="C16" s="59">
        <v>0.50009999999999999</v>
      </c>
      <c r="D16" s="59">
        <v>1.804</v>
      </c>
      <c r="E16" s="59">
        <v>2.54</v>
      </c>
      <c r="F16" s="59">
        <f t="shared" si="4"/>
        <v>1.6147</v>
      </c>
      <c r="G16" s="59">
        <f t="shared" si="5"/>
        <v>1.0330410785636748</v>
      </c>
      <c r="H16" s="25"/>
    </row>
    <row r="17" spans="1:8" x14ac:dyDescent="0.25">
      <c r="A17" s="148"/>
      <c r="B17" s="59" t="s">
        <v>158</v>
      </c>
      <c r="C17" s="59">
        <v>0.80099999999999993</v>
      </c>
      <c r="D17" s="59">
        <v>1.5979999999999999</v>
      </c>
      <c r="E17" s="59">
        <v>2.7010000000000001</v>
      </c>
      <c r="F17" s="59">
        <f t="shared" si="4"/>
        <v>1.7</v>
      </c>
      <c r="G17" s="59">
        <f t="shared" si="5"/>
        <v>0.9540980033518569</v>
      </c>
      <c r="H17" s="25"/>
    </row>
    <row r="18" spans="1:8" x14ac:dyDescent="0.25">
      <c r="A18" s="148"/>
      <c r="B18" s="59" t="s">
        <v>159</v>
      </c>
      <c r="C18" s="59">
        <v>1.431</v>
      </c>
      <c r="D18" s="59">
        <v>1.8320000000000001</v>
      </c>
      <c r="E18" s="59">
        <v>3.2610000000000001</v>
      </c>
      <c r="F18" s="59">
        <f t="shared" si="4"/>
        <v>2.1746666666666665</v>
      </c>
      <c r="G18" s="59">
        <f t="shared" si="5"/>
        <v>0.96192012835439356</v>
      </c>
      <c r="H18" s="25"/>
    </row>
    <row r="19" spans="1:8" x14ac:dyDescent="0.25">
      <c r="A19" s="148"/>
      <c r="B19" s="59" t="s">
        <v>145</v>
      </c>
      <c r="C19" s="59">
        <v>40.630000000000003</v>
      </c>
      <c r="D19" s="59">
        <v>51.77</v>
      </c>
      <c r="E19" s="59">
        <v>70.03</v>
      </c>
      <c r="F19" s="59">
        <f t="shared" si="4"/>
        <v>54.143333333333338</v>
      </c>
      <c r="G19" s="59">
        <f t="shared" si="5"/>
        <v>14.842996103662266</v>
      </c>
      <c r="H19" s="25"/>
    </row>
    <row r="20" spans="1:8" x14ac:dyDescent="0.25">
      <c r="A20" s="57"/>
      <c r="B20" s="57"/>
      <c r="C20" s="57"/>
      <c r="D20" s="57"/>
      <c r="E20" s="57"/>
      <c r="F20" s="57"/>
      <c r="G20" s="57"/>
      <c r="H20" s="25"/>
    </row>
    <row r="21" spans="1:8" x14ac:dyDescent="0.25">
      <c r="A21" s="148" t="s">
        <v>269</v>
      </c>
      <c r="B21" s="59"/>
      <c r="C21" s="59" t="s">
        <v>68</v>
      </c>
      <c r="D21" s="59" t="s">
        <v>69</v>
      </c>
      <c r="E21" s="59" t="s">
        <v>70</v>
      </c>
      <c r="F21" s="46" t="s">
        <v>271</v>
      </c>
      <c r="G21" s="46" t="s">
        <v>257</v>
      </c>
      <c r="H21" s="25"/>
    </row>
    <row r="22" spans="1:8" x14ac:dyDescent="0.25">
      <c r="A22" s="148"/>
      <c r="B22" s="59" t="s">
        <v>155</v>
      </c>
      <c r="C22" s="59">
        <v>1.327</v>
      </c>
      <c r="D22" s="59">
        <v>1.8819999999999999</v>
      </c>
      <c r="E22" s="59">
        <v>2.7829999999999999</v>
      </c>
      <c r="F22" s="59">
        <f t="shared" si="4"/>
        <v>1.997333333333333</v>
      </c>
      <c r="G22" s="59">
        <f t="shared" si="5"/>
        <v>0.73481993259119882</v>
      </c>
      <c r="H22" s="25"/>
    </row>
    <row r="23" spans="1:8" x14ac:dyDescent="0.25">
      <c r="A23" s="148"/>
      <c r="B23" s="59" t="s">
        <v>156</v>
      </c>
      <c r="C23" s="59">
        <v>4.5659999999999998</v>
      </c>
      <c r="D23" s="59">
        <v>5.1449999999999996</v>
      </c>
      <c r="E23" s="59">
        <v>6.907</v>
      </c>
      <c r="F23" s="59">
        <f t="shared" si="4"/>
        <v>5.5393333333333326</v>
      </c>
      <c r="G23" s="59">
        <f t="shared" si="5"/>
        <v>1.2193007558979583</v>
      </c>
      <c r="H23" s="25"/>
    </row>
    <row r="24" spans="1:8" x14ac:dyDescent="0.25">
      <c r="A24" s="148"/>
      <c r="B24" s="59" t="s">
        <v>157</v>
      </c>
      <c r="C24" s="59">
        <v>0.86639999999999995</v>
      </c>
      <c r="D24" s="59">
        <v>1.1000000000000001</v>
      </c>
      <c r="E24" s="59">
        <v>2.7029999999999998</v>
      </c>
      <c r="F24" s="59">
        <f t="shared" si="4"/>
        <v>1.5564666666666664</v>
      </c>
      <c r="G24" s="59">
        <f t="shared" si="5"/>
        <v>0.99977310092507166</v>
      </c>
      <c r="H24" s="25"/>
    </row>
    <row r="25" spans="1:8" x14ac:dyDescent="0.25">
      <c r="A25" s="148"/>
      <c r="B25" s="59" t="s">
        <v>158</v>
      </c>
      <c r="C25" s="59">
        <v>2.6539999999999999</v>
      </c>
      <c r="D25" s="59">
        <v>4.6740000000000004</v>
      </c>
      <c r="E25" s="59">
        <v>6.8540000000000001</v>
      </c>
      <c r="F25" s="59">
        <f t="shared" si="4"/>
        <v>4.7273333333333332</v>
      </c>
      <c r="G25" s="59">
        <f t="shared" si="5"/>
        <v>2.1005078750943396</v>
      </c>
      <c r="H25" s="25"/>
    </row>
    <row r="26" spans="1:8" x14ac:dyDescent="0.25">
      <c r="A26" s="148"/>
      <c r="B26" s="59" t="s">
        <v>159</v>
      </c>
      <c r="C26" s="59">
        <v>0.92859999999999998</v>
      </c>
      <c r="D26" s="59">
        <v>1.3180000000000001</v>
      </c>
      <c r="E26" s="59">
        <v>2.2810000000000001</v>
      </c>
      <c r="F26" s="59">
        <f t="shared" si="4"/>
        <v>1.5091999999999999</v>
      </c>
      <c r="G26" s="59">
        <f t="shared" si="5"/>
        <v>0.69617851159023947</v>
      </c>
      <c r="H26" s="25"/>
    </row>
    <row r="27" spans="1:8" x14ac:dyDescent="0.25">
      <c r="A27" s="148"/>
      <c r="B27" s="59" t="s">
        <v>145</v>
      </c>
      <c r="C27" s="59">
        <v>73.23</v>
      </c>
      <c r="D27" s="59">
        <v>86.24</v>
      </c>
      <c r="E27" s="59">
        <v>106.5</v>
      </c>
      <c r="F27" s="59">
        <f t="shared" si="4"/>
        <v>88.65666666666668</v>
      </c>
      <c r="G27" s="59">
        <f t="shared" si="5"/>
        <v>16.766139488067314</v>
      </c>
      <c r="H27" s="25"/>
    </row>
    <row r="28" spans="1:8" x14ac:dyDescent="0.25">
      <c r="A28" s="57"/>
      <c r="B28" s="57"/>
      <c r="C28" s="57"/>
      <c r="D28" s="57"/>
      <c r="E28" s="57"/>
      <c r="F28" s="57"/>
      <c r="G28" s="57"/>
      <c r="H28" s="25"/>
    </row>
    <row r="29" spans="1:8" x14ac:dyDescent="0.25">
      <c r="A29" s="148" t="s">
        <v>270</v>
      </c>
      <c r="B29" s="59"/>
      <c r="C29" s="59" t="s">
        <v>68</v>
      </c>
      <c r="D29" s="59" t="s">
        <v>69</v>
      </c>
      <c r="E29" s="59" t="s">
        <v>70</v>
      </c>
      <c r="F29" s="46" t="s">
        <v>271</v>
      </c>
      <c r="G29" s="46" t="s">
        <v>257</v>
      </c>
      <c r="H29" s="25"/>
    </row>
    <row r="30" spans="1:8" x14ac:dyDescent="0.25">
      <c r="A30" s="148"/>
      <c r="B30" s="59" t="s">
        <v>155</v>
      </c>
      <c r="C30" s="59">
        <v>1.548</v>
      </c>
      <c r="D30" s="59">
        <v>1.1850000000000001</v>
      </c>
      <c r="E30" s="59">
        <v>0.99850000000000005</v>
      </c>
      <c r="F30" s="59">
        <f t="shared" si="4"/>
        <v>1.2438333333333333</v>
      </c>
      <c r="G30" s="59">
        <f t="shared" si="5"/>
        <v>0.27943439898003525</v>
      </c>
      <c r="H30" s="25"/>
    </row>
    <row r="31" spans="1:8" x14ac:dyDescent="0.25">
      <c r="A31" s="148"/>
      <c r="B31" s="59" t="s">
        <v>156</v>
      </c>
      <c r="C31" s="59">
        <v>5.39</v>
      </c>
      <c r="D31" s="59">
        <v>6.8419999999999996</v>
      </c>
      <c r="E31" s="59">
        <v>9.1470000000000002</v>
      </c>
      <c r="F31" s="59">
        <f t="shared" si="4"/>
        <v>7.1263333333333323</v>
      </c>
      <c r="G31" s="59">
        <f t="shared" si="5"/>
        <v>1.8945702239118349</v>
      </c>
      <c r="H31" s="25"/>
    </row>
    <row r="32" spans="1:8" x14ac:dyDescent="0.25">
      <c r="A32" s="148"/>
      <c r="B32" s="59" t="s">
        <v>157</v>
      </c>
      <c r="C32" s="59">
        <v>1.88</v>
      </c>
      <c r="D32" s="59">
        <v>1.968</v>
      </c>
      <c r="E32" s="59">
        <v>2.448</v>
      </c>
      <c r="F32" s="59">
        <f t="shared" si="4"/>
        <v>2.0986666666666665</v>
      </c>
      <c r="G32" s="59">
        <f t="shared" si="5"/>
        <v>0.30571446372936745</v>
      </c>
      <c r="H32" s="25"/>
    </row>
    <row r="33" spans="1:8" x14ac:dyDescent="0.25">
      <c r="A33" s="148"/>
      <c r="B33" s="59" t="s">
        <v>158</v>
      </c>
      <c r="C33" s="59">
        <v>7.7530000000000001</v>
      </c>
      <c r="D33" s="59">
        <v>8.3230000000000004</v>
      </c>
      <c r="E33" s="59">
        <v>10.29</v>
      </c>
      <c r="F33" s="59">
        <f t="shared" si="4"/>
        <v>8.788666666666666</v>
      </c>
      <c r="G33" s="59">
        <f t="shared" si="5"/>
        <v>1.3310621072411863</v>
      </c>
      <c r="H33" s="25"/>
    </row>
    <row r="34" spans="1:8" x14ac:dyDescent="0.25">
      <c r="A34" s="148"/>
      <c r="B34" s="59" t="s">
        <v>159</v>
      </c>
      <c r="C34" s="59">
        <v>2.3879999999999999</v>
      </c>
      <c r="D34" s="59">
        <v>3.2120000000000002</v>
      </c>
      <c r="E34" s="59">
        <v>3.71</v>
      </c>
      <c r="F34" s="59">
        <f t="shared" si="4"/>
        <v>3.1033333333333331</v>
      </c>
      <c r="G34" s="59">
        <f t="shared" si="5"/>
        <v>0.66766558495502637</v>
      </c>
      <c r="H34" s="25"/>
    </row>
    <row r="35" spans="1:8" x14ac:dyDescent="0.25">
      <c r="A35" s="148"/>
      <c r="B35" s="59" t="s">
        <v>145</v>
      </c>
      <c r="C35" s="59">
        <v>128.5</v>
      </c>
      <c r="D35" s="59">
        <v>134.5</v>
      </c>
      <c r="E35" s="59">
        <v>163.5</v>
      </c>
      <c r="F35" s="59">
        <f t="shared" si="4"/>
        <v>142.16666666666666</v>
      </c>
      <c r="G35" s="59">
        <f t="shared" si="5"/>
        <v>18.717193521821912</v>
      </c>
      <c r="H35" s="25"/>
    </row>
    <row r="36" spans="1:8" x14ac:dyDescent="0.25">
      <c r="A36" s="25"/>
      <c r="B36" s="25"/>
      <c r="C36" s="25"/>
      <c r="D36" s="25"/>
      <c r="E36" s="25"/>
      <c r="F36" s="25"/>
      <c r="G36" s="25"/>
      <c r="H36" s="25"/>
    </row>
    <row r="37" spans="1:8" x14ac:dyDescent="0.25">
      <c r="A37" s="25"/>
      <c r="B37" s="25"/>
      <c r="C37" s="25"/>
      <c r="D37" s="25"/>
      <c r="E37" s="25"/>
      <c r="F37" s="25"/>
      <c r="G37" s="25"/>
      <c r="H37" s="25"/>
    </row>
    <row r="38" spans="1:8" x14ac:dyDescent="0.25">
      <c r="A38" s="25"/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</sheetData>
  <mergeCells count="5">
    <mergeCell ref="A5:A11"/>
    <mergeCell ref="A13:A19"/>
    <mergeCell ref="A21:A27"/>
    <mergeCell ref="A29:A35"/>
    <mergeCell ref="A4:E4"/>
  </mergeCells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7F1B-D639-4F05-ADAC-37B6380D9729}">
  <dimension ref="B2:I30"/>
  <sheetViews>
    <sheetView zoomScale="55" zoomScaleNormal="55" workbookViewId="0">
      <selection activeCell="M16" sqref="M16"/>
    </sheetView>
  </sheetViews>
  <sheetFormatPr defaultRowHeight="13.8" x14ac:dyDescent="0.25"/>
  <cols>
    <col min="4" max="4" width="11.44140625" customWidth="1"/>
    <col min="5" max="5" width="12.77734375" customWidth="1"/>
    <col min="6" max="6" width="11.33203125" customWidth="1"/>
    <col min="15" max="15" width="9.5546875" bestFit="1" customWidth="1"/>
  </cols>
  <sheetData>
    <row r="2" spans="2:9" x14ac:dyDescent="0.25">
      <c r="B2" s="25"/>
      <c r="C2" s="25"/>
      <c r="D2" s="25"/>
      <c r="E2" s="25"/>
      <c r="F2" s="25"/>
      <c r="G2" s="25"/>
      <c r="H2" s="25"/>
      <c r="I2" s="25"/>
    </row>
    <row r="3" spans="2:9" x14ac:dyDescent="0.25">
      <c r="B3" s="25"/>
      <c r="C3" s="166" t="s">
        <v>304</v>
      </c>
      <c r="D3" s="166"/>
      <c r="E3" s="166"/>
      <c r="F3" s="166"/>
      <c r="G3" s="166"/>
      <c r="H3" s="166"/>
      <c r="I3" s="25"/>
    </row>
    <row r="4" spans="2:9" x14ac:dyDescent="0.25">
      <c r="B4" s="25"/>
      <c r="C4" s="25"/>
      <c r="D4" s="25"/>
      <c r="E4" s="25"/>
      <c r="F4" s="25"/>
      <c r="G4" s="25"/>
      <c r="H4" s="25"/>
      <c r="I4" s="25"/>
    </row>
    <row r="5" spans="2:9" x14ac:dyDescent="0.25">
      <c r="B5" s="25" t="s">
        <v>13</v>
      </c>
      <c r="C5" s="22" t="s">
        <v>85</v>
      </c>
      <c r="D5" s="22" t="s">
        <v>68</v>
      </c>
      <c r="E5" s="22" t="s">
        <v>69</v>
      </c>
      <c r="F5" s="22" t="s">
        <v>70</v>
      </c>
      <c r="G5" s="73" t="s">
        <v>271</v>
      </c>
      <c r="H5" s="73" t="s">
        <v>257</v>
      </c>
      <c r="I5" s="25"/>
    </row>
    <row r="6" spans="2:9" x14ac:dyDescent="0.25">
      <c r="B6" s="25"/>
      <c r="C6" s="22" t="s">
        <v>154</v>
      </c>
      <c r="D6" s="22">
        <v>18081</v>
      </c>
      <c r="E6" s="22">
        <v>15348</v>
      </c>
      <c r="F6" s="22">
        <v>18704</v>
      </c>
      <c r="G6" s="22">
        <f>AVERAGE(D6:F6)</f>
        <v>17377.666666666668</v>
      </c>
      <c r="H6" s="22">
        <f>STDEV(D6:F6)</f>
        <v>1785.1309008958792</v>
      </c>
      <c r="I6" s="25"/>
    </row>
    <row r="7" spans="2:9" x14ac:dyDescent="0.25">
      <c r="B7" s="25"/>
      <c r="C7" s="22" t="s">
        <v>52</v>
      </c>
      <c r="D7" s="22">
        <v>19725</v>
      </c>
      <c r="E7" s="22">
        <v>20675</v>
      </c>
      <c r="F7" s="22">
        <v>17885</v>
      </c>
      <c r="G7" s="22">
        <f t="shared" ref="G7:G14" si="0">AVERAGE(D7:F7)</f>
        <v>19428.333333333332</v>
      </c>
      <c r="H7" s="22">
        <f t="shared" ref="H7:H14" si="1">STDEV(D7:F7)</f>
        <v>1418.4616079870943</v>
      </c>
      <c r="I7" s="25"/>
    </row>
    <row r="8" spans="2:9" x14ac:dyDescent="0.25">
      <c r="B8" s="25"/>
      <c r="C8" s="22" t="s">
        <v>147</v>
      </c>
      <c r="D8" s="22">
        <v>20006</v>
      </c>
      <c r="E8" s="22">
        <v>21134</v>
      </c>
      <c r="F8" s="22">
        <v>19590</v>
      </c>
      <c r="G8" s="22">
        <f t="shared" si="0"/>
        <v>20243.333333333332</v>
      </c>
      <c r="H8" s="22">
        <f t="shared" si="1"/>
        <v>798.8925668281895</v>
      </c>
      <c r="I8" s="25"/>
    </row>
    <row r="9" spans="2:9" x14ac:dyDescent="0.25">
      <c r="B9" s="25"/>
      <c r="C9" s="22" t="s">
        <v>86</v>
      </c>
      <c r="D9" s="22">
        <v>20268</v>
      </c>
      <c r="E9" s="22">
        <v>22290</v>
      </c>
      <c r="F9" s="22">
        <v>19608</v>
      </c>
      <c r="G9" s="22">
        <f t="shared" si="0"/>
        <v>20722</v>
      </c>
      <c r="H9" s="22">
        <f t="shared" si="1"/>
        <v>1397.4505357972425</v>
      </c>
      <c r="I9" s="25"/>
    </row>
    <row r="10" spans="2:9" x14ac:dyDescent="0.25">
      <c r="B10" s="25"/>
      <c r="C10" s="22" t="s">
        <v>71</v>
      </c>
      <c r="D10" s="22">
        <v>20419</v>
      </c>
      <c r="E10" s="22">
        <v>22656</v>
      </c>
      <c r="F10" s="22">
        <v>20482</v>
      </c>
      <c r="G10" s="22">
        <f t="shared" si="0"/>
        <v>21185.666666666668</v>
      </c>
      <c r="H10" s="22">
        <f t="shared" si="1"/>
        <v>1273.7355821886006</v>
      </c>
      <c r="I10" s="25"/>
    </row>
    <row r="11" spans="2:9" x14ac:dyDescent="0.25">
      <c r="B11" s="25"/>
      <c r="C11" s="22" t="s">
        <v>148</v>
      </c>
      <c r="D11" s="22">
        <v>21181</v>
      </c>
      <c r="E11" s="22">
        <v>23516</v>
      </c>
      <c r="F11" s="22">
        <v>21319</v>
      </c>
      <c r="G11" s="22">
        <f t="shared" si="0"/>
        <v>22005.333333333332</v>
      </c>
      <c r="H11" s="22">
        <f t="shared" si="1"/>
        <v>1310.0940169824962</v>
      </c>
      <c r="I11" s="25"/>
    </row>
    <row r="12" spans="2:9" x14ac:dyDescent="0.25">
      <c r="B12" s="25"/>
      <c r="C12" s="22" t="s">
        <v>72</v>
      </c>
      <c r="D12" s="22">
        <v>21026</v>
      </c>
      <c r="E12" s="22">
        <v>24115</v>
      </c>
      <c r="F12" s="22">
        <v>22177</v>
      </c>
      <c r="G12" s="22">
        <f t="shared" si="0"/>
        <v>22439.333333333332</v>
      </c>
      <c r="H12" s="22">
        <f t="shared" si="1"/>
        <v>1561.1195768849143</v>
      </c>
      <c r="I12" s="25"/>
    </row>
    <row r="13" spans="2:9" x14ac:dyDescent="0.25">
      <c r="B13" s="25"/>
      <c r="C13" s="22" t="s">
        <v>149</v>
      </c>
      <c r="D13" s="22">
        <v>21786</v>
      </c>
      <c r="E13" s="22">
        <v>24909</v>
      </c>
      <c r="F13" s="22">
        <v>21966</v>
      </c>
      <c r="G13" s="22">
        <f t="shared" si="0"/>
        <v>22887</v>
      </c>
      <c r="H13" s="22">
        <f t="shared" si="1"/>
        <v>1753.4146685824207</v>
      </c>
      <c r="I13" s="25"/>
    </row>
    <row r="14" spans="2:9" x14ac:dyDescent="0.25">
      <c r="B14" s="25"/>
      <c r="C14" s="22" t="s">
        <v>150</v>
      </c>
      <c r="D14" s="22">
        <v>22099</v>
      </c>
      <c r="E14" s="22">
        <v>25110</v>
      </c>
      <c r="F14" s="22">
        <v>21737</v>
      </c>
      <c r="G14" s="22">
        <f t="shared" si="0"/>
        <v>22982</v>
      </c>
      <c r="H14" s="22">
        <f t="shared" si="1"/>
        <v>1851.7691540794171</v>
      </c>
      <c r="I14" s="25"/>
    </row>
    <row r="15" spans="2:9" x14ac:dyDescent="0.25">
      <c r="B15" s="25"/>
      <c r="C15" s="25"/>
      <c r="D15" s="25"/>
      <c r="E15" s="25"/>
      <c r="F15" s="25"/>
      <c r="G15" s="25"/>
      <c r="H15" s="25"/>
      <c r="I15" s="25"/>
    </row>
    <row r="16" spans="2:9" x14ac:dyDescent="0.25">
      <c r="B16" s="25"/>
      <c r="C16" s="25"/>
      <c r="D16" s="25"/>
      <c r="E16" s="25"/>
      <c r="F16" s="25"/>
      <c r="G16" s="25"/>
      <c r="H16" s="25"/>
      <c r="I16" s="25"/>
    </row>
    <row r="17" spans="2:9" x14ac:dyDescent="0.25">
      <c r="B17" s="25"/>
      <c r="C17" s="166" t="s">
        <v>316</v>
      </c>
      <c r="D17" s="166"/>
      <c r="E17" s="166"/>
      <c r="F17" s="166"/>
      <c r="G17" s="166"/>
      <c r="H17" s="166"/>
      <c r="I17" s="25"/>
    </row>
    <row r="18" spans="2:9" x14ac:dyDescent="0.25">
      <c r="B18" s="25"/>
      <c r="C18" s="25"/>
      <c r="D18" s="25"/>
      <c r="E18" s="25"/>
      <c r="F18" s="25"/>
      <c r="G18" s="25"/>
      <c r="H18" s="25"/>
      <c r="I18" s="25"/>
    </row>
    <row r="19" spans="2:9" x14ac:dyDescent="0.25">
      <c r="B19" s="25" t="s">
        <v>14</v>
      </c>
      <c r="C19" s="22" t="s">
        <v>85</v>
      </c>
      <c r="D19" s="22" t="s">
        <v>68</v>
      </c>
      <c r="E19" s="22" t="s">
        <v>69</v>
      </c>
      <c r="F19" s="22" t="s">
        <v>70</v>
      </c>
      <c r="G19" s="73" t="s">
        <v>271</v>
      </c>
      <c r="H19" s="73" t="s">
        <v>257</v>
      </c>
      <c r="I19" s="25"/>
    </row>
    <row r="20" spans="2:9" x14ac:dyDescent="0.25">
      <c r="B20" s="25"/>
      <c r="C20" s="22" t="s">
        <v>154</v>
      </c>
      <c r="D20" s="22">
        <v>14675</v>
      </c>
      <c r="E20" s="22">
        <v>16172</v>
      </c>
      <c r="F20" s="22">
        <v>17864</v>
      </c>
      <c r="G20" s="22">
        <f>AVERAGE(D20:F20)</f>
        <v>16237</v>
      </c>
      <c r="H20" s="22">
        <f>STDEV(D20:F20)</f>
        <v>1595.4933406316682</v>
      </c>
      <c r="I20" s="25"/>
    </row>
    <row r="21" spans="2:9" x14ac:dyDescent="0.25">
      <c r="B21" s="25"/>
      <c r="C21" s="22" t="s">
        <v>52</v>
      </c>
      <c r="D21" s="22">
        <v>15808</v>
      </c>
      <c r="E21" s="22">
        <v>16896</v>
      </c>
      <c r="F21" s="22">
        <v>19427</v>
      </c>
      <c r="G21" s="22">
        <f t="shared" ref="G21:G28" si="2">AVERAGE(D21:F21)</f>
        <v>17377</v>
      </c>
      <c r="H21" s="22">
        <f t="shared" ref="H21:H28" si="3">STDEV(D21:F21)</f>
        <v>1856.8282096090634</v>
      </c>
      <c r="I21" s="25"/>
    </row>
    <row r="22" spans="2:9" x14ac:dyDescent="0.25">
      <c r="B22" s="25"/>
      <c r="C22" s="22" t="s">
        <v>147</v>
      </c>
      <c r="D22" s="22">
        <v>15200</v>
      </c>
      <c r="E22" s="22">
        <v>17837</v>
      </c>
      <c r="F22" s="22">
        <v>18792</v>
      </c>
      <c r="G22" s="22">
        <f t="shared" si="2"/>
        <v>17276.333333333332</v>
      </c>
      <c r="H22" s="22">
        <f t="shared" si="3"/>
        <v>1860.4774476820014</v>
      </c>
      <c r="I22" s="25"/>
    </row>
    <row r="23" spans="2:9" x14ac:dyDescent="0.25">
      <c r="B23" s="25"/>
      <c r="C23" s="22" t="s">
        <v>86</v>
      </c>
      <c r="D23" s="22">
        <v>14853</v>
      </c>
      <c r="E23" s="22">
        <v>18587</v>
      </c>
      <c r="F23" s="22">
        <v>18530</v>
      </c>
      <c r="G23" s="22">
        <f t="shared" si="2"/>
        <v>17323.333333333332</v>
      </c>
      <c r="H23" s="22">
        <f t="shared" si="3"/>
        <v>2139.5612478574467</v>
      </c>
      <c r="I23" s="25"/>
    </row>
    <row r="24" spans="2:9" x14ac:dyDescent="0.25">
      <c r="B24" s="25"/>
      <c r="C24" s="22" t="s">
        <v>71</v>
      </c>
      <c r="D24" s="22">
        <v>13250</v>
      </c>
      <c r="E24" s="22">
        <v>16264</v>
      </c>
      <c r="F24" s="22">
        <v>16836</v>
      </c>
      <c r="G24" s="22">
        <f t="shared" si="2"/>
        <v>15450</v>
      </c>
      <c r="H24" s="22">
        <f t="shared" si="3"/>
        <v>1926.6021903859655</v>
      </c>
      <c r="I24" s="25"/>
    </row>
    <row r="25" spans="2:9" x14ac:dyDescent="0.25">
      <c r="B25" s="25"/>
      <c r="C25" s="22" t="s">
        <v>148</v>
      </c>
      <c r="D25" s="22">
        <v>13046</v>
      </c>
      <c r="E25" s="22">
        <v>15320</v>
      </c>
      <c r="F25" s="22">
        <v>16238</v>
      </c>
      <c r="G25" s="22">
        <f t="shared" si="2"/>
        <v>14868</v>
      </c>
      <c r="H25" s="22">
        <f t="shared" si="3"/>
        <v>1643.3027718591604</v>
      </c>
      <c r="I25" s="25"/>
    </row>
    <row r="26" spans="2:9" x14ac:dyDescent="0.25">
      <c r="B26" s="25"/>
      <c r="C26" s="22" t="s">
        <v>72</v>
      </c>
      <c r="D26" s="22">
        <v>12954</v>
      </c>
      <c r="E26" s="22">
        <v>15448</v>
      </c>
      <c r="F26" s="22">
        <v>16277</v>
      </c>
      <c r="G26" s="22">
        <f t="shared" si="2"/>
        <v>14893</v>
      </c>
      <c r="H26" s="22">
        <f t="shared" si="3"/>
        <v>1729.6245257280552</v>
      </c>
      <c r="I26" s="25"/>
    </row>
    <row r="27" spans="2:9" x14ac:dyDescent="0.25">
      <c r="B27" s="25"/>
      <c r="C27" s="22" t="s">
        <v>149</v>
      </c>
      <c r="D27" s="22">
        <v>12406</v>
      </c>
      <c r="E27" s="22">
        <v>14985</v>
      </c>
      <c r="F27" s="22">
        <v>15973</v>
      </c>
      <c r="G27" s="22">
        <f t="shared" si="2"/>
        <v>14454.666666666666</v>
      </c>
      <c r="H27" s="22">
        <f t="shared" si="3"/>
        <v>1841.6873603663878</v>
      </c>
      <c r="I27" s="25"/>
    </row>
    <row r="28" spans="2:9" x14ac:dyDescent="0.25">
      <c r="B28" s="25"/>
      <c r="C28" s="22" t="s">
        <v>150</v>
      </c>
      <c r="D28" s="22">
        <v>12978</v>
      </c>
      <c r="E28" s="22">
        <v>14962</v>
      </c>
      <c r="F28" s="22">
        <v>16892</v>
      </c>
      <c r="G28" s="22">
        <f t="shared" si="2"/>
        <v>14944</v>
      </c>
      <c r="H28" s="22">
        <f t="shared" si="3"/>
        <v>1957.0620838389364</v>
      </c>
      <c r="I28" s="25"/>
    </row>
    <row r="29" spans="2:9" x14ac:dyDescent="0.25">
      <c r="B29" s="25"/>
      <c r="C29" s="25"/>
      <c r="D29" s="25"/>
      <c r="E29" s="25"/>
      <c r="F29" s="25"/>
      <c r="G29" s="25"/>
      <c r="H29" s="25"/>
      <c r="I29" s="25"/>
    </row>
    <row r="30" spans="2:9" x14ac:dyDescent="0.25">
      <c r="B30" s="25"/>
      <c r="C30" s="25"/>
      <c r="D30" s="25"/>
      <c r="E30" s="25"/>
      <c r="F30" s="25"/>
      <c r="G30" s="25"/>
      <c r="H30" s="25"/>
      <c r="I30" s="25"/>
    </row>
  </sheetData>
  <mergeCells count="2">
    <mergeCell ref="C3:H3"/>
    <mergeCell ref="C17:H17"/>
  </mergeCells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9E41-6E08-41CA-83BB-B94B4D98E812}">
  <dimension ref="A4:J31"/>
  <sheetViews>
    <sheetView zoomScale="55" zoomScaleNormal="55" workbookViewId="0">
      <selection activeCell="B4" sqref="B4:H29"/>
    </sheetView>
  </sheetViews>
  <sheetFormatPr defaultRowHeight="13.8" x14ac:dyDescent="0.25"/>
  <sheetData>
    <row r="4" spans="1:10" x14ac:dyDescent="0.25">
      <c r="C4" s="167" t="s">
        <v>299</v>
      </c>
      <c r="D4" s="167"/>
      <c r="E4" s="167"/>
      <c r="F4" s="167"/>
    </row>
    <row r="5" spans="1:10" x14ac:dyDescent="0.25">
      <c r="A5" s="25"/>
      <c r="B5" s="25"/>
      <c r="C5" s="25"/>
      <c r="D5" s="25"/>
      <c r="E5" s="25"/>
      <c r="F5" s="25"/>
      <c r="G5" s="25"/>
      <c r="H5" s="25"/>
      <c r="I5" s="25"/>
    </row>
    <row r="6" spans="1:10" x14ac:dyDescent="0.25">
      <c r="A6" s="25"/>
      <c r="B6" s="25" t="s">
        <v>13</v>
      </c>
      <c r="C6" s="22" t="s">
        <v>85</v>
      </c>
      <c r="D6" s="22" t="s">
        <v>68</v>
      </c>
      <c r="E6" s="22" t="s">
        <v>69</v>
      </c>
      <c r="F6" s="22" t="s">
        <v>70</v>
      </c>
      <c r="G6" s="73" t="s">
        <v>271</v>
      </c>
      <c r="H6" s="73" t="s">
        <v>257</v>
      </c>
      <c r="I6" s="25"/>
    </row>
    <row r="7" spans="1:10" x14ac:dyDescent="0.25">
      <c r="A7" s="25"/>
      <c r="B7" s="25"/>
      <c r="C7" s="22" t="s">
        <v>154</v>
      </c>
      <c r="D7" s="22">
        <v>13324</v>
      </c>
      <c r="E7" s="22">
        <v>13995</v>
      </c>
      <c r="F7" s="22">
        <v>15440</v>
      </c>
      <c r="G7" s="22">
        <f t="shared" ref="G7:G15" si="0">AVERAGE(D7:F7)</f>
        <v>14253</v>
      </c>
      <c r="H7" s="22">
        <f t="shared" ref="H7:H15" si="1">STDEV(D7:F7)</f>
        <v>1081.3357480449815</v>
      </c>
      <c r="I7" s="25"/>
      <c r="J7" s="12"/>
    </row>
    <row r="8" spans="1:10" x14ac:dyDescent="0.25">
      <c r="A8" s="25"/>
      <c r="B8" s="25"/>
      <c r="C8" s="22" t="s">
        <v>52</v>
      </c>
      <c r="D8" s="22">
        <v>15904</v>
      </c>
      <c r="E8" s="22">
        <v>16138</v>
      </c>
      <c r="F8" s="22">
        <v>18089</v>
      </c>
      <c r="G8" s="22">
        <f t="shared" si="0"/>
        <v>16710.333333333332</v>
      </c>
      <c r="H8" s="22">
        <f t="shared" si="1"/>
        <v>1199.6792626920469</v>
      </c>
      <c r="I8" s="25"/>
    </row>
    <row r="9" spans="1:10" x14ac:dyDescent="0.25">
      <c r="A9" s="25"/>
      <c r="B9" s="25"/>
      <c r="C9" s="22" t="s">
        <v>147</v>
      </c>
      <c r="D9" s="22">
        <v>16528</v>
      </c>
      <c r="E9" s="22">
        <v>16720</v>
      </c>
      <c r="F9" s="22">
        <v>20110</v>
      </c>
      <c r="G9" s="22">
        <f t="shared" si="0"/>
        <v>17786</v>
      </c>
      <c r="H9" s="22">
        <f t="shared" si="1"/>
        <v>2014.9312643363296</v>
      </c>
      <c r="I9" s="25"/>
    </row>
    <row r="10" spans="1:10" x14ac:dyDescent="0.25">
      <c r="A10" s="25"/>
      <c r="B10" s="25"/>
      <c r="C10" s="22" t="s">
        <v>86</v>
      </c>
      <c r="D10" s="22">
        <v>16455</v>
      </c>
      <c r="E10" s="22">
        <v>17234</v>
      </c>
      <c r="F10" s="22">
        <v>20699</v>
      </c>
      <c r="G10" s="22">
        <f t="shared" si="0"/>
        <v>18129.333333333332</v>
      </c>
      <c r="H10" s="22">
        <f t="shared" si="1"/>
        <v>2259.2256047887986</v>
      </c>
      <c r="I10" s="25"/>
    </row>
    <row r="11" spans="1:10" x14ac:dyDescent="0.25">
      <c r="A11" s="25"/>
      <c r="B11" s="25"/>
      <c r="C11" s="22" t="s">
        <v>71</v>
      </c>
      <c r="D11" s="22">
        <v>18056</v>
      </c>
      <c r="E11" s="22">
        <v>19552</v>
      </c>
      <c r="F11" s="22">
        <v>21851</v>
      </c>
      <c r="G11" s="22">
        <f t="shared" si="0"/>
        <v>19819.666666666668</v>
      </c>
      <c r="H11" s="22">
        <f t="shared" si="1"/>
        <v>1911.6067412868508</v>
      </c>
      <c r="I11" s="25"/>
    </row>
    <row r="12" spans="1:10" x14ac:dyDescent="0.25">
      <c r="A12" s="25"/>
      <c r="B12" s="25"/>
      <c r="C12" s="22" t="s">
        <v>148</v>
      </c>
      <c r="D12" s="22">
        <v>19589</v>
      </c>
      <c r="E12" s="22">
        <v>21067</v>
      </c>
      <c r="F12" s="22">
        <v>21644</v>
      </c>
      <c r="G12" s="22">
        <f t="shared" si="0"/>
        <v>20766.666666666668</v>
      </c>
      <c r="H12" s="22">
        <f t="shared" si="1"/>
        <v>1059.9086438619761</v>
      </c>
      <c r="I12" s="25"/>
    </row>
    <row r="13" spans="1:10" x14ac:dyDescent="0.25">
      <c r="A13" s="25"/>
      <c r="B13" s="25"/>
      <c r="C13" s="22" t="s">
        <v>72</v>
      </c>
      <c r="D13" s="22">
        <v>19432</v>
      </c>
      <c r="E13" s="22">
        <v>21015</v>
      </c>
      <c r="F13" s="22">
        <v>22923</v>
      </c>
      <c r="G13" s="22">
        <f t="shared" si="0"/>
        <v>21123.333333333332</v>
      </c>
      <c r="H13" s="22">
        <f t="shared" si="1"/>
        <v>1748.0195460386974</v>
      </c>
      <c r="I13" s="25"/>
    </row>
    <row r="14" spans="1:10" x14ac:dyDescent="0.25">
      <c r="A14" s="25"/>
      <c r="B14" s="25"/>
      <c r="C14" s="22" t="s">
        <v>149</v>
      </c>
      <c r="D14" s="22">
        <v>20319</v>
      </c>
      <c r="E14" s="22">
        <v>21567</v>
      </c>
      <c r="F14" s="22">
        <v>24300</v>
      </c>
      <c r="G14" s="22">
        <f t="shared" si="0"/>
        <v>22062</v>
      </c>
      <c r="H14" s="22">
        <f t="shared" si="1"/>
        <v>2036.1382566024342</v>
      </c>
      <c r="I14" s="25"/>
    </row>
    <row r="15" spans="1:10" x14ac:dyDescent="0.25">
      <c r="A15" s="25"/>
      <c r="B15" s="25"/>
      <c r="C15" s="22" t="s">
        <v>150</v>
      </c>
      <c r="D15" s="22">
        <v>20414</v>
      </c>
      <c r="E15" s="22">
        <v>20939</v>
      </c>
      <c r="F15" s="22">
        <v>23984</v>
      </c>
      <c r="G15" s="22">
        <f t="shared" si="0"/>
        <v>21779</v>
      </c>
      <c r="H15" s="22">
        <f t="shared" si="1"/>
        <v>1927.543773822011</v>
      </c>
      <c r="I15" s="25"/>
    </row>
    <row r="16" spans="1:10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10" x14ac:dyDescent="0.25">
      <c r="A17" s="25"/>
      <c r="B17" s="25"/>
      <c r="C17" s="25"/>
      <c r="D17" s="25"/>
      <c r="E17" s="25"/>
      <c r="F17" s="25"/>
      <c r="G17" s="25"/>
      <c r="H17" s="25"/>
      <c r="I17" s="25"/>
    </row>
    <row r="18" spans="1:10" x14ac:dyDescent="0.25">
      <c r="A18" s="25"/>
      <c r="B18" s="25"/>
      <c r="C18" s="166" t="s">
        <v>315</v>
      </c>
      <c r="D18" s="166"/>
      <c r="E18" s="166"/>
      <c r="F18" s="166"/>
      <c r="G18" s="25"/>
      <c r="H18" s="25"/>
      <c r="I18" s="25"/>
    </row>
    <row r="19" spans="1:10" x14ac:dyDescent="0.25">
      <c r="A19" s="25"/>
      <c r="B19" s="25"/>
      <c r="C19" s="25"/>
      <c r="D19" s="25"/>
      <c r="E19" s="25"/>
      <c r="F19" s="25"/>
      <c r="G19" s="25"/>
      <c r="H19" s="25"/>
      <c r="I19" s="25"/>
    </row>
    <row r="20" spans="1:10" x14ac:dyDescent="0.25">
      <c r="A20" s="25"/>
      <c r="B20" s="25" t="s">
        <v>14</v>
      </c>
      <c r="C20" s="22" t="s">
        <v>85</v>
      </c>
      <c r="D20" s="22" t="s">
        <v>68</v>
      </c>
      <c r="E20" s="22" t="s">
        <v>69</v>
      </c>
      <c r="F20" s="22" t="s">
        <v>70</v>
      </c>
      <c r="G20" s="73" t="s">
        <v>271</v>
      </c>
      <c r="H20" s="73" t="s">
        <v>257</v>
      </c>
      <c r="I20" s="25"/>
    </row>
    <row r="21" spans="1:10" x14ac:dyDescent="0.25">
      <c r="A21" s="25"/>
      <c r="B21" s="25"/>
      <c r="C21" s="22" t="s">
        <v>154</v>
      </c>
      <c r="D21" s="22">
        <v>14115</v>
      </c>
      <c r="E21" s="22">
        <v>16415</v>
      </c>
      <c r="F21" s="22">
        <v>16491</v>
      </c>
      <c r="G21" s="22">
        <f t="shared" ref="G21" si="2">AVERAGE(D21:F21)</f>
        <v>15673.666666666666</v>
      </c>
      <c r="H21" s="22">
        <f t="shared" ref="H21" si="3">STDEV(D21:F21)</f>
        <v>1350.3796996894366</v>
      </c>
      <c r="I21" s="25"/>
      <c r="J21" s="13"/>
    </row>
    <row r="22" spans="1:10" x14ac:dyDescent="0.25">
      <c r="A22" s="25"/>
      <c r="B22" s="25"/>
      <c r="C22" s="22" t="s">
        <v>52</v>
      </c>
      <c r="D22" s="22">
        <v>18491</v>
      </c>
      <c r="E22" s="22">
        <v>20453</v>
      </c>
      <c r="F22" s="22">
        <v>19744</v>
      </c>
      <c r="G22" s="22">
        <f t="shared" ref="G22:G29" si="4">AVERAGE(D22:F22)</f>
        <v>19562.666666666668</v>
      </c>
      <c r="H22" s="22">
        <f t="shared" ref="H22:H29" si="5">STDEV(D22:F22)</f>
        <v>993.48997646344344</v>
      </c>
      <c r="I22" s="25"/>
    </row>
    <row r="23" spans="1:10" x14ac:dyDescent="0.25">
      <c r="A23" s="25"/>
      <c r="B23" s="25"/>
      <c r="C23" s="22" t="s">
        <v>147</v>
      </c>
      <c r="D23" s="22">
        <v>17930</v>
      </c>
      <c r="E23" s="22">
        <v>20478</v>
      </c>
      <c r="F23" s="22">
        <v>18788</v>
      </c>
      <c r="G23" s="22">
        <f t="shared" si="4"/>
        <v>19065.333333333332</v>
      </c>
      <c r="H23" s="22">
        <f t="shared" si="5"/>
        <v>1296.4417971252444</v>
      </c>
      <c r="I23" s="25"/>
    </row>
    <row r="24" spans="1:10" x14ac:dyDescent="0.25">
      <c r="A24" s="25"/>
      <c r="B24" s="25"/>
      <c r="C24" s="22" t="s">
        <v>86</v>
      </c>
      <c r="D24" s="22">
        <v>16095</v>
      </c>
      <c r="E24" s="22">
        <v>19414</v>
      </c>
      <c r="F24" s="22">
        <v>17250</v>
      </c>
      <c r="G24" s="22">
        <f t="shared" si="4"/>
        <v>17586.333333333332</v>
      </c>
      <c r="H24" s="22">
        <f t="shared" si="5"/>
        <v>1684.8680462675209</v>
      </c>
      <c r="I24" s="25"/>
    </row>
    <row r="25" spans="1:10" x14ac:dyDescent="0.25">
      <c r="A25" s="25"/>
      <c r="B25" s="25"/>
      <c r="C25" s="22" t="s">
        <v>71</v>
      </c>
      <c r="D25" s="22">
        <v>15446</v>
      </c>
      <c r="E25" s="22">
        <v>19062</v>
      </c>
      <c r="F25" s="22">
        <v>16336</v>
      </c>
      <c r="G25" s="22">
        <f t="shared" si="4"/>
        <v>16948</v>
      </c>
      <c r="H25" s="22">
        <f t="shared" si="5"/>
        <v>1884.0838622524211</v>
      </c>
      <c r="I25" s="25"/>
    </row>
    <row r="26" spans="1:10" x14ac:dyDescent="0.25">
      <c r="A26" s="25"/>
      <c r="B26" s="25"/>
      <c r="C26" s="22" t="s">
        <v>148</v>
      </c>
      <c r="D26" s="22">
        <v>14640</v>
      </c>
      <c r="E26" s="22">
        <v>18339</v>
      </c>
      <c r="F26" s="22">
        <v>15875</v>
      </c>
      <c r="G26" s="22">
        <f t="shared" si="4"/>
        <v>16284.666666666666</v>
      </c>
      <c r="H26" s="22">
        <f t="shared" si="5"/>
        <v>1883.2207340971302</v>
      </c>
      <c r="I26" s="25"/>
    </row>
    <row r="27" spans="1:10" x14ac:dyDescent="0.25">
      <c r="A27" s="25"/>
      <c r="B27" s="25"/>
      <c r="C27" s="22" t="s">
        <v>72</v>
      </c>
      <c r="D27" s="22">
        <v>13921</v>
      </c>
      <c r="E27" s="22">
        <v>18059</v>
      </c>
      <c r="F27" s="22">
        <v>16243</v>
      </c>
      <c r="G27" s="22">
        <f t="shared" si="4"/>
        <v>16074.333333333334</v>
      </c>
      <c r="H27" s="22">
        <f t="shared" si="5"/>
        <v>2074.1497856551523</v>
      </c>
      <c r="I27" s="25"/>
    </row>
    <row r="28" spans="1:10" x14ac:dyDescent="0.25">
      <c r="A28" s="25"/>
      <c r="B28" s="25"/>
      <c r="C28" s="22" t="s">
        <v>149</v>
      </c>
      <c r="D28" s="22">
        <v>13193</v>
      </c>
      <c r="E28" s="22">
        <v>17243</v>
      </c>
      <c r="F28" s="22">
        <v>15190</v>
      </c>
      <c r="G28" s="22">
        <f t="shared" si="4"/>
        <v>15208.666666666666</v>
      </c>
      <c r="H28" s="22">
        <f t="shared" si="5"/>
        <v>2025.0645257209246</v>
      </c>
      <c r="I28" s="25"/>
    </row>
    <row r="29" spans="1:10" x14ac:dyDescent="0.25">
      <c r="A29" s="25"/>
      <c r="B29" s="25"/>
      <c r="C29" s="22" t="s">
        <v>150</v>
      </c>
      <c r="D29" s="22">
        <v>12929</v>
      </c>
      <c r="E29" s="22">
        <v>17252</v>
      </c>
      <c r="F29" s="22">
        <v>15023</v>
      </c>
      <c r="G29" s="22">
        <f t="shared" si="4"/>
        <v>15068</v>
      </c>
      <c r="H29" s="22">
        <f t="shared" si="5"/>
        <v>2161.8512899827315</v>
      </c>
      <c r="I29" s="25"/>
    </row>
    <row r="30" spans="1:10" x14ac:dyDescent="0.25">
      <c r="A30" s="25"/>
      <c r="B30" s="25"/>
      <c r="C30" s="25"/>
      <c r="D30" s="25"/>
      <c r="E30" s="25"/>
      <c r="F30" s="25"/>
      <c r="G30" s="25"/>
      <c r="H30" s="25"/>
      <c r="I30" s="25"/>
    </row>
    <row r="31" spans="1:10" x14ac:dyDescent="0.25">
      <c r="B31" s="29"/>
      <c r="C31" s="29"/>
      <c r="D31" s="29"/>
      <c r="E31" s="29"/>
      <c r="F31" s="29"/>
      <c r="G31" s="29"/>
      <c r="H31" s="29"/>
      <c r="I31" s="29"/>
    </row>
  </sheetData>
  <mergeCells count="2">
    <mergeCell ref="C4:F4"/>
    <mergeCell ref="C18:F18"/>
  </mergeCells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0B4D-25AC-4081-AEA7-94DF3D5DDF1A}">
  <dimension ref="B3:H28"/>
  <sheetViews>
    <sheetView zoomScale="55" zoomScaleNormal="55" workbookViewId="0">
      <selection activeCell="M16" sqref="M16"/>
    </sheetView>
  </sheetViews>
  <sheetFormatPr defaultRowHeight="13.8" x14ac:dyDescent="0.25"/>
  <cols>
    <col min="4" max="4" width="11.21875" customWidth="1"/>
    <col min="5" max="5" width="11.88671875" customWidth="1"/>
    <col min="6" max="6" width="12.109375" customWidth="1"/>
  </cols>
  <sheetData>
    <row r="3" spans="2:8" x14ac:dyDescent="0.25">
      <c r="C3" s="167" t="s">
        <v>354</v>
      </c>
      <c r="D3" s="167"/>
      <c r="E3" s="167"/>
      <c r="F3" s="167"/>
    </row>
    <row r="5" spans="2:8" x14ac:dyDescent="0.25">
      <c r="B5" t="s">
        <v>13</v>
      </c>
      <c r="C5" s="3" t="s">
        <v>85</v>
      </c>
      <c r="D5" s="3" t="s">
        <v>68</v>
      </c>
      <c r="E5" s="3" t="s">
        <v>69</v>
      </c>
      <c r="F5" s="3" t="s">
        <v>70</v>
      </c>
      <c r="G5" s="16" t="s">
        <v>271</v>
      </c>
      <c r="H5" s="16" t="s">
        <v>257</v>
      </c>
    </row>
    <row r="6" spans="2:8" x14ac:dyDescent="0.25">
      <c r="C6" s="3" t="s">
        <v>154</v>
      </c>
      <c r="D6" s="3">
        <v>14733</v>
      </c>
      <c r="E6" s="3">
        <v>13237</v>
      </c>
      <c r="F6" s="3">
        <v>14179</v>
      </c>
      <c r="G6" s="3">
        <f>AVERAGE(D6:F6)</f>
        <v>14049.666666666666</v>
      </c>
      <c r="H6" s="3">
        <f>STDEV(D6:F6)</f>
        <v>756.339429973959</v>
      </c>
    </row>
    <row r="7" spans="2:8" x14ac:dyDescent="0.25">
      <c r="C7" s="3" t="s">
        <v>52</v>
      </c>
      <c r="D7" s="3">
        <v>16513</v>
      </c>
      <c r="E7" s="3">
        <v>14740</v>
      </c>
      <c r="F7" s="3">
        <v>15306</v>
      </c>
      <c r="G7" s="3">
        <f t="shared" ref="G7:G14" si="0">AVERAGE(D7:F7)</f>
        <v>15519.666666666666</v>
      </c>
      <c r="H7" s="3">
        <f t="shared" ref="H7:H14" si="1">STDEV(D7:F7)</f>
        <v>905.60605857808468</v>
      </c>
    </row>
    <row r="8" spans="2:8" x14ac:dyDescent="0.25">
      <c r="C8" s="3" t="s">
        <v>147</v>
      </c>
      <c r="D8" s="3">
        <v>17455</v>
      </c>
      <c r="E8" s="3">
        <v>15768</v>
      </c>
      <c r="F8" s="3">
        <v>17964</v>
      </c>
      <c r="G8" s="3">
        <f t="shared" si="0"/>
        <v>17062.333333333332</v>
      </c>
      <c r="H8" s="3">
        <f t="shared" si="1"/>
        <v>1149.4539283213282</v>
      </c>
    </row>
    <row r="9" spans="2:8" x14ac:dyDescent="0.25">
      <c r="C9" s="3" t="s">
        <v>86</v>
      </c>
      <c r="D9" s="3">
        <v>17795</v>
      </c>
      <c r="E9" s="3">
        <v>17045</v>
      </c>
      <c r="F9" s="3">
        <v>18918</v>
      </c>
      <c r="G9" s="3">
        <f t="shared" si="0"/>
        <v>17919.333333333332</v>
      </c>
      <c r="H9" s="3">
        <f t="shared" si="1"/>
        <v>942.66979018813015</v>
      </c>
    </row>
    <row r="10" spans="2:8" x14ac:dyDescent="0.25">
      <c r="C10" s="3" t="s">
        <v>71</v>
      </c>
      <c r="D10" s="3">
        <v>18964</v>
      </c>
      <c r="E10" s="3">
        <v>18954</v>
      </c>
      <c r="F10" s="3">
        <v>20438</v>
      </c>
      <c r="G10" s="3">
        <f t="shared" si="0"/>
        <v>19452</v>
      </c>
      <c r="H10" s="3">
        <f t="shared" si="1"/>
        <v>853.91568670448953</v>
      </c>
    </row>
    <row r="11" spans="2:8" x14ac:dyDescent="0.25">
      <c r="C11" s="3" t="s">
        <v>148</v>
      </c>
      <c r="D11" s="3">
        <v>21037</v>
      </c>
      <c r="E11" s="3">
        <v>19210</v>
      </c>
      <c r="F11" s="3">
        <v>21855</v>
      </c>
      <c r="G11" s="3">
        <f t="shared" si="0"/>
        <v>20700.666666666668</v>
      </c>
      <c r="H11" s="3">
        <f t="shared" si="1"/>
        <v>1354.1958253270955</v>
      </c>
    </row>
    <row r="12" spans="2:8" x14ac:dyDescent="0.25">
      <c r="C12" s="3" t="s">
        <v>72</v>
      </c>
      <c r="D12" s="3">
        <v>21661</v>
      </c>
      <c r="E12" s="3">
        <v>23641</v>
      </c>
      <c r="F12" s="3">
        <v>21017</v>
      </c>
      <c r="G12" s="3">
        <f t="shared" si="0"/>
        <v>22106.333333333332</v>
      </c>
      <c r="H12" s="3">
        <f t="shared" si="1"/>
        <v>1367.5106337185584</v>
      </c>
    </row>
    <row r="13" spans="2:8" x14ac:dyDescent="0.25">
      <c r="C13" s="3" t="s">
        <v>149</v>
      </c>
      <c r="D13" s="3">
        <v>21525</v>
      </c>
      <c r="E13" s="3">
        <v>22856</v>
      </c>
      <c r="F13" s="3">
        <v>24725</v>
      </c>
      <c r="G13" s="3">
        <f t="shared" si="0"/>
        <v>23035.333333333332</v>
      </c>
      <c r="H13" s="3">
        <f t="shared" si="1"/>
        <v>1607.5199324839905</v>
      </c>
    </row>
    <row r="14" spans="2:8" x14ac:dyDescent="0.25">
      <c r="C14" s="3" t="s">
        <v>150</v>
      </c>
      <c r="D14" s="3">
        <v>21529</v>
      </c>
      <c r="E14" s="3">
        <v>22501</v>
      </c>
      <c r="F14" s="3">
        <v>24929</v>
      </c>
      <c r="G14" s="3">
        <f t="shared" si="0"/>
        <v>22986.333333333332</v>
      </c>
      <c r="H14" s="3">
        <f t="shared" si="1"/>
        <v>1751.1885487671889</v>
      </c>
    </row>
    <row r="17" spans="2:8" x14ac:dyDescent="0.25">
      <c r="C17" s="167" t="s">
        <v>353</v>
      </c>
      <c r="D17" s="167"/>
      <c r="E17" s="167"/>
      <c r="F17" s="167"/>
    </row>
    <row r="19" spans="2:8" x14ac:dyDescent="0.25">
      <c r="B19" t="s">
        <v>14</v>
      </c>
      <c r="C19" s="3" t="s">
        <v>85</v>
      </c>
      <c r="D19" s="3" t="s">
        <v>68</v>
      </c>
      <c r="E19" s="3" t="s">
        <v>69</v>
      </c>
      <c r="F19" s="3" t="s">
        <v>70</v>
      </c>
      <c r="G19" s="16" t="s">
        <v>271</v>
      </c>
      <c r="H19" s="16" t="s">
        <v>257</v>
      </c>
    </row>
    <row r="20" spans="2:8" x14ac:dyDescent="0.25">
      <c r="C20" s="3" t="s">
        <v>154</v>
      </c>
      <c r="D20" s="3">
        <v>18363</v>
      </c>
      <c r="E20" s="3">
        <v>14945</v>
      </c>
      <c r="F20" s="3">
        <v>17329</v>
      </c>
      <c r="G20" s="3">
        <f>AVERAGE(D20:F20)</f>
        <v>16879</v>
      </c>
      <c r="H20" s="3">
        <f t="shared" ref="H20" si="2">STDEV(D20:F20)</f>
        <v>1752.8707881643759</v>
      </c>
    </row>
    <row r="21" spans="2:8" x14ac:dyDescent="0.25">
      <c r="C21" s="3" t="s">
        <v>52</v>
      </c>
      <c r="D21">
        <v>17538</v>
      </c>
      <c r="E21" s="3">
        <v>15335</v>
      </c>
      <c r="F21" s="3">
        <v>19432</v>
      </c>
      <c r="G21" s="3">
        <f t="shared" ref="G21:G28" si="3">AVERAGE(D21:F21)</f>
        <v>17435</v>
      </c>
      <c r="H21" s="3">
        <f t="shared" ref="H21:H28" si="4">STDEV(D21:F21)</f>
        <v>2050.4411720407879</v>
      </c>
    </row>
    <row r="22" spans="2:8" x14ac:dyDescent="0.25">
      <c r="C22" s="3" t="s">
        <v>147</v>
      </c>
      <c r="D22" s="3">
        <v>14890</v>
      </c>
      <c r="E22" s="3">
        <v>15576</v>
      </c>
      <c r="F22" s="3">
        <v>18616</v>
      </c>
      <c r="G22" s="3">
        <f t="shared" si="3"/>
        <v>16360.666666666666</v>
      </c>
      <c r="H22" s="3">
        <f t="shared" si="4"/>
        <v>1983.0646316581144</v>
      </c>
    </row>
    <row r="23" spans="2:8" x14ac:dyDescent="0.25">
      <c r="C23" s="3" t="s">
        <v>86</v>
      </c>
      <c r="D23" s="3">
        <v>13656</v>
      </c>
      <c r="E23" s="3">
        <v>15172</v>
      </c>
      <c r="F23" s="3">
        <v>17850</v>
      </c>
      <c r="G23" s="3">
        <f t="shared" si="3"/>
        <v>15559.333333333334</v>
      </c>
      <c r="H23" s="3">
        <f t="shared" si="4"/>
        <v>2123.6594202774872</v>
      </c>
    </row>
    <row r="24" spans="2:8" x14ac:dyDescent="0.25">
      <c r="C24" s="3" t="s">
        <v>71</v>
      </c>
      <c r="D24" s="3">
        <v>12666</v>
      </c>
      <c r="E24" s="3">
        <v>14028</v>
      </c>
      <c r="F24" s="3">
        <v>16631</v>
      </c>
      <c r="G24" s="3">
        <f t="shared" si="3"/>
        <v>14441.666666666666</v>
      </c>
      <c r="H24" s="3">
        <f t="shared" si="4"/>
        <v>2014.6082332139204</v>
      </c>
    </row>
    <row r="25" spans="2:8" x14ac:dyDescent="0.25">
      <c r="C25" s="3" t="s">
        <v>148</v>
      </c>
      <c r="D25" s="3">
        <v>10851</v>
      </c>
      <c r="E25" s="3">
        <v>11519</v>
      </c>
      <c r="F25" s="3">
        <v>15427</v>
      </c>
      <c r="G25" s="3">
        <f t="shared" si="3"/>
        <v>12599</v>
      </c>
      <c r="H25" s="3">
        <f t="shared" si="4"/>
        <v>2471.7896350620131</v>
      </c>
    </row>
    <row r="26" spans="2:8" x14ac:dyDescent="0.25">
      <c r="C26" s="3" t="s">
        <v>72</v>
      </c>
      <c r="D26" s="3">
        <v>10428</v>
      </c>
      <c r="E26" s="3">
        <v>10999</v>
      </c>
      <c r="F26" s="3">
        <v>14631</v>
      </c>
      <c r="G26" s="3">
        <f t="shared" si="3"/>
        <v>12019.333333333334</v>
      </c>
      <c r="H26" s="3">
        <f t="shared" si="4"/>
        <v>2279.7175994700183</v>
      </c>
    </row>
    <row r="27" spans="2:8" x14ac:dyDescent="0.25">
      <c r="C27" s="3" t="s">
        <v>149</v>
      </c>
      <c r="D27" s="3">
        <v>10016</v>
      </c>
      <c r="E27" s="3">
        <v>10725</v>
      </c>
      <c r="F27" s="3">
        <v>14279</v>
      </c>
      <c r="G27" s="3">
        <f t="shared" si="3"/>
        <v>11673.333333333334</v>
      </c>
      <c r="H27" s="3">
        <f t="shared" si="4"/>
        <v>2284.2491837217199</v>
      </c>
    </row>
    <row r="28" spans="2:8" x14ac:dyDescent="0.25">
      <c r="C28" s="3" t="s">
        <v>150</v>
      </c>
      <c r="D28" s="3">
        <v>9392</v>
      </c>
      <c r="E28" s="3">
        <v>10159</v>
      </c>
      <c r="F28" s="3">
        <v>13810</v>
      </c>
      <c r="G28" s="3">
        <f t="shared" si="3"/>
        <v>11120.333333333334</v>
      </c>
      <c r="H28" s="3">
        <f t="shared" si="4"/>
        <v>2360.6783629570004</v>
      </c>
    </row>
  </sheetData>
  <mergeCells count="2">
    <mergeCell ref="C3:F3"/>
    <mergeCell ref="C17:F17"/>
  </mergeCells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ECC3-4628-4790-A384-4F3C83F7407F}">
  <dimension ref="B3:H28"/>
  <sheetViews>
    <sheetView zoomScale="55" zoomScaleNormal="55" workbookViewId="0">
      <selection activeCell="B3" sqref="B3:H29"/>
    </sheetView>
  </sheetViews>
  <sheetFormatPr defaultRowHeight="13.8" x14ac:dyDescent="0.25"/>
  <cols>
    <col min="4" max="4" width="12.6640625" customWidth="1"/>
    <col min="5" max="5" width="11.77734375" customWidth="1"/>
    <col min="6" max="6" width="13.6640625" customWidth="1"/>
    <col min="16" max="16" width="9.109375" bestFit="1" customWidth="1"/>
  </cols>
  <sheetData>
    <row r="3" spans="2:8" x14ac:dyDescent="0.25">
      <c r="C3" s="167" t="s">
        <v>314</v>
      </c>
      <c r="D3" s="167"/>
      <c r="E3" s="167"/>
      <c r="F3" s="167"/>
    </row>
    <row r="5" spans="2:8" x14ac:dyDescent="0.25">
      <c r="B5" t="s">
        <v>13</v>
      </c>
      <c r="C5" s="3" t="s">
        <v>274</v>
      </c>
      <c r="D5" s="3" t="s">
        <v>68</v>
      </c>
      <c r="E5" s="3" t="s">
        <v>69</v>
      </c>
      <c r="F5" s="3" t="s">
        <v>70</v>
      </c>
      <c r="G5" s="16" t="s">
        <v>271</v>
      </c>
      <c r="H5" s="16" t="s">
        <v>257</v>
      </c>
    </row>
    <row r="6" spans="2:8" x14ac:dyDescent="0.25">
      <c r="C6" s="3" t="s">
        <v>154</v>
      </c>
      <c r="D6" s="3">
        <v>13705</v>
      </c>
      <c r="E6" s="3">
        <v>15925</v>
      </c>
      <c r="F6" s="3">
        <v>13035</v>
      </c>
      <c r="G6" s="3">
        <f>AVERAGE(D6:F6)</f>
        <v>14221.666666666666</v>
      </c>
      <c r="H6" s="3">
        <f>STDEV(D6:F6)</f>
        <v>1512.6907593204016</v>
      </c>
    </row>
    <row r="7" spans="2:8" x14ac:dyDescent="0.25">
      <c r="C7" s="3" t="s">
        <v>52</v>
      </c>
      <c r="D7" s="3">
        <v>13755</v>
      </c>
      <c r="E7" s="3">
        <v>15741</v>
      </c>
      <c r="F7" s="3">
        <v>13211</v>
      </c>
      <c r="G7" s="3">
        <f t="shared" ref="G7:G14" si="0">AVERAGE(D7:F7)</f>
        <v>14235.666666666666</v>
      </c>
      <c r="H7" s="3">
        <f t="shared" ref="H7:H14" si="1">STDEV(D7:F7)</f>
        <v>1331.7302029064797</v>
      </c>
    </row>
    <row r="8" spans="2:8" x14ac:dyDescent="0.25">
      <c r="C8" s="3" t="s">
        <v>147</v>
      </c>
      <c r="D8" s="3">
        <v>14095</v>
      </c>
      <c r="E8" s="3">
        <v>17154</v>
      </c>
      <c r="F8" s="3">
        <v>14039</v>
      </c>
      <c r="G8" s="3">
        <f t="shared" si="0"/>
        <v>15096</v>
      </c>
      <c r="H8" s="3">
        <f t="shared" si="1"/>
        <v>1782.5002103786692</v>
      </c>
    </row>
    <row r="9" spans="2:8" x14ac:dyDescent="0.25">
      <c r="C9" s="3" t="s">
        <v>86</v>
      </c>
      <c r="D9" s="3">
        <v>16313</v>
      </c>
      <c r="E9" s="3">
        <v>18650</v>
      </c>
      <c r="F9" s="3">
        <v>15194</v>
      </c>
      <c r="G9" s="3">
        <f t="shared" si="0"/>
        <v>16719</v>
      </c>
      <c r="H9" s="3">
        <f t="shared" si="1"/>
        <v>1763.4089145742685</v>
      </c>
    </row>
    <row r="10" spans="2:8" x14ac:dyDescent="0.25">
      <c r="C10" s="3" t="s">
        <v>71</v>
      </c>
      <c r="D10" s="3">
        <v>18296</v>
      </c>
      <c r="E10" s="3">
        <v>20392</v>
      </c>
      <c r="F10" s="3">
        <v>17195</v>
      </c>
      <c r="G10" s="3">
        <f t="shared" si="0"/>
        <v>18627.666666666668</v>
      </c>
      <c r="H10" s="3">
        <f t="shared" si="1"/>
        <v>1624.1010847029606</v>
      </c>
    </row>
    <row r="11" spans="2:8" x14ac:dyDescent="0.25">
      <c r="C11" s="3" t="s">
        <v>148</v>
      </c>
      <c r="D11" s="3">
        <v>21362</v>
      </c>
      <c r="E11" s="3">
        <v>21391</v>
      </c>
      <c r="F11" s="3">
        <v>19439</v>
      </c>
      <c r="G11" s="3">
        <f t="shared" si="0"/>
        <v>20730.666666666668</v>
      </c>
      <c r="H11" s="3">
        <f t="shared" si="1"/>
        <v>1118.7101203320426</v>
      </c>
    </row>
    <row r="12" spans="2:8" x14ac:dyDescent="0.25">
      <c r="C12" s="3" t="s">
        <v>72</v>
      </c>
      <c r="D12" s="3">
        <v>21409</v>
      </c>
      <c r="E12" s="3">
        <v>23997</v>
      </c>
      <c r="F12" s="3">
        <v>21305</v>
      </c>
      <c r="G12" s="3">
        <f t="shared" si="0"/>
        <v>22237</v>
      </c>
      <c r="H12" s="3">
        <f t="shared" si="1"/>
        <v>1525.0914726664757</v>
      </c>
    </row>
    <row r="13" spans="2:8" x14ac:dyDescent="0.25">
      <c r="C13" s="3" t="s">
        <v>149</v>
      </c>
      <c r="D13" s="3">
        <v>22895</v>
      </c>
      <c r="E13" s="3">
        <v>25992</v>
      </c>
      <c r="F13" s="3">
        <v>21806</v>
      </c>
      <c r="G13" s="3">
        <f t="shared" si="0"/>
        <v>23564.333333333332</v>
      </c>
      <c r="H13" s="3">
        <f t="shared" si="1"/>
        <v>2171.785977791857</v>
      </c>
    </row>
    <row r="14" spans="2:8" x14ac:dyDescent="0.25">
      <c r="C14" s="3" t="s">
        <v>150</v>
      </c>
      <c r="D14" s="3">
        <v>23270</v>
      </c>
      <c r="E14" s="3">
        <v>26329</v>
      </c>
      <c r="F14" s="3">
        <v>22977</v>
      </c>
      <c r="G14" s="3">
        <f t="shared" si="0"/>
        <v>24192</v>
      </c>
      <c r="H14" s="3">
        <f t="shared" si="1"/>
        <v>1856.4856584417776</v>
      </c>
    </row>
    <row r="17" spans="2:8" x14ac:dyDescent="0.25">
      <c r="C17" s="167" t="s">
        <v>352</v>
      </c>
      <c r="D17" s="167"/>
      <c r="E17" s="167"/>
      <c r="F17" s="167"/>
    </row>
    <row r="19" spans="2:8" x14ac:dyDescent="0.25">
      <c r="B19" t="s">
        <v>14</v>
      </c>
      <c r="C19" s="3" t="s">
        <v>85</v>
      </c>
      <c r="D19" s="3" t="s">
        <v>68</v>
      </c>
      <c r="E19" s="3" t="s">
        <v>69</v>
      </c>
      <c r="F19" s="3" t="s">
        <v>70</v>
      </c>
      <c r="G19" s="16" t="s">
        <v>271</v>
      </c>
      <c r="H19" s="16" t="s">
        <v>257</v>
      </c>
    </row>
    <row r="20" spans="2:8" x14ac:dyDescent="0.25">
      <c r="C20" s="3" t="s">
        <v>154</v>
      </c>
      <c r="D20" s="3">
        <v>12936</v>
      </c>
      <c r="E20" s="3">
        <v>12933</v>
      </c>
      <c r="F20" s="3">
        <v>18444.000000000004</v>
      </c>
      <c r="G20" s="3">
        <f t="shared" ref="G20:G28" si="2">AVERAGE(D20:F20)</f>
        <v>14771</v>
      </c>
      <c r="H20" s="3">
        <f t="shared" ref="H20:H28" si="3">STDEV(D20:F20)</f>
        <v>3180.9116617724644</v>
      </c>
    </row>
    <row r="21" spans="2:8" x14ac:dyDescent="0.25">
      <c r="C21" s="3" t="s">
        <v>52</v>
      </c>
      <c r="D21" s="3">
        <v>16128</v>
      </c>
      <c r="E21" s="3">
        <v>16618</v>
      </c>
      <c r="F21" s="3">
        <v>21615</v>
      </c>
      <c r="G21" s="3">
        <f t="shared" si="2"/>
        <v>18120.333333333332</v>
      </c>
      <c r="H21" s="3">
        <f t="shared" si="3"/>
        <v>3036.3705856389324</v>
      </c>
    </row>
    <row r="22" spans="2:8" x14ac:dyDescent="0.25">
      <c r="C22" s="3" t="s">
        <v>147</v>
      </c>
      <c r="D22" s="3">
        <v>15631</v>
      </c>
      <c r="E22" s="3">
        <v>15802</v>
      </c>
      <c r="F22" s="3">
        <v>21370</v>
      </c>
      <c r="G22" s="3">
        <f t="shared" si="2"/>
        <v>17601</v>
      </c>
      <c r="H22" s="3">
        <f t="shared" si="3"/>
        <v>3265.1693677357689</v>
      </c>
    </row>
    <row r="23" spans="2:8" x14ac:dyDescent="0.25">
      <c r="C23" s="3" t="s">
        <v>86</v>
      </c>
      <c r="D23" s="3">
        <v>14355</v>
      </c>
      <c r="E23" s="3">
        <v>13641</v>
      </c>
      <c r="F23" s="3">
        <v>18330</v>
      </c>
      <c r="G23" s="3">
        <f t="shared" si="2"/>
        <v>15442</v>
      </c>
      <c r="H23" s="3">
        <f t="shared" si="3"/>
        <v>2526.4316733290057</v>
      </c>
    </row>
    <row r="24" spans="2:8" x14ac:dyDescent="0.25">
      <c r="C24" s="3" t="s">
        <v>71</v>
      </c>
      <c r="D24" s="3">
        <v>11407</v>
      </c>
      <c r="E24" s="3">
        <v>12558</v>
      </c>
      <c r="F24" s="3">
        <v>16432</v>
      </c>
      <c r="G24" s="3">
        <f t="shared" si="2"/>
        <v>13465.666666666666</v>
      </c>
      <c r="H24" s="3">
        <f t="shared" si="3"/>
        <v>2632.5938413156923</v>
      </c>
    </row>
    <row r="25" spans="2:8" x14ac:dyDescent="0.25">
      <c r="C25" s="3" t="s">
        <v>148</v>
      </c>
      <c r="D25" s="3">
        <v>9970</v>
      </c>
      <c r="E25" s="3">
        <v>11265</v>
      </c>
      <c r="F25" s="3">
        <v>15231</v>
      </c>
      <c r="G25" s="3">
        <f t="shared" si="2"/>
        <v>12155.333333333334</v>
      </c>
      <c r="H25" s="3">
        <f t="shared" si="3"/>
        <v>2741.1768154085471</v>
      </c>
    </row>
    <row r="26" spans="2:8" x14ac:dyDescent="0.25">
      <c r="C26" s="3" t="s">
        <v>72</v>
      </c>
      <c r="D26" s="3">
        <v>9516</v>
      </c>
      <c r="E26" s="3">
        <v>11051</v>
      </c>
      <c r="F26" s="3">
        <v>14851</v>
      </c>
      <c r="G26" s="3">
        <f t="shared" si="2"/>
        <v>11806</v>
      </c>
      <c r="H26" s="3">
        <f t="shared" si="3"/>
        <v>2746.465910948104</v>
      </c>
    </row>
    <row r="27" spans="2:8" x14ac:dyDescent="0.25">
      <c r="C27" s="3" t="s">
        <v>149</v>
      </c>
      <c r="D27" s="3">
        <v>9175</v>
      </c>
      <c r="E27" s="3">
        <v>10540</v>
      </c>
      <c r="F27" s="3">
        <v>14322</v>
      </c>
      <c r="G27" s="3">
        <f t="shared" si="2"/>
        <v>11345.666666666666</v>
      </c>
      <c r="H27" s="3">
        <f t="shared" si="3"/>
        <v>2666.407008191612</v>
      </c>
    </row>
    <row r="28" spans="2:8" x14ac:dyDescent="0.25">
      <c r="C28" s="3" t="s">
        <v>150</v>
      </c>
      <c r="D28" s="3">
        <v>8922</v>
      </c>
      <c r="E28" s="3">
        <v>10112</v>
      </c>
      <c r="F28" s="3">
        <v>13901</v>
      </c>
      <c r="G28" s="3">
        <f t="shared" si="2"/>
        <v>10978.333333333334</v>
      </c>
      <c r="H28" s="3">
        <f t="shared" si="3"/>
        <v>2600.0981391734704</v>
      </c>
    </row>
  </sheetData>
  <mergeCells count="2">
    <mergeCell ref="C3:F3"/>
    <mergeCell ref="C17:F1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B39C-1127-483C-9765-0F3AEA6CED66}">
  <dimension ref="B3:K36"/>
  <sheetViews>
    <sheetView zoomScale="55" zoomScaleNormal="55" workbookViewId="0">
      <selection activeCell="F21" sqref="F21"/>
    </sheetView>
  </sheetViews>
  <sheetFormatPr defaultRowHeight="13.8" x14ac:dyDescent="0.25"/>
  <cols>
    <col min="2" max="2" width="18" style="14" customWidth="1"/>
    <col min="3" max="3" width="11.6640625" style="14" customWidth="1"/>
    <col min="4" max="4" width="13.5546875" style="14" customWidth="1"/>
    <col min="5" max="5" width="15.33203125" style="14" customWidth="1"/>
    <col min="6" max="6" width="13.77734375" style="14" customWidth="1"/>
    <col min="7" max="7" width="15.109375" style="14" customWidth="1"/>
    <col min="8" max="8" width="12.33203125" style="14" customWidth="1"/>
    <col min="9" max="10" width="8.88671875" style="14"/>
  </cols>
  <sheetData>
    <row r="3" spans="2:10" x14ac:dyDescent="0.25">
      <c r="B3" s="119" t="s">
        <v>388</v>
      </c>
      <c r="C3" s="119"/>
      <c r="D3" s="119"/>
      <c r="E3" s="119"/>
      <c r="F3" s="119"/>
      <c r="G3" s="119"/>
      <c r="H3" s="119"/>
      <c r="I3" s="110" t="s">
        <v>271</v>
      </c>
      <c r="J3" s="110" t="s">
        <v>257</v>
      </c>
    </row>
    <row r="4" spans="2:10" x14ac:dyDescent="0.25">
      <c r="B4" s="47" t="s">
        <v>31</v>
      </c>
      <c r="C4" s="60" t="s">
        <v>0</v>
      </c>
      <c r="D4" s="60" t="s">
        <v>1</v>
      </c>
      <c r="E4" s="60" t="s">
        <v>2</v>
      </c>
      <c r="F4" s="60" t="s">
        <v>5</v>
      </c>
      <c r="G4" s="60" t="s">
        <v>7</v>
      </c>
      <c r="H4" s="60" t="s">
        <v>9</v>
      </c>
      <c r="I4" s="110"/>
      <c r="J4" s="110"/>
    </row>
    <row r="5" spans="2:10" x14ac:dyDescent="0.25">
      <c r="B5" s="47">
        <v>0</v>
      </c>
      <c r="C5" s="64">
        <v>0</v>
      </c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47">
        <f>AVERAGE(C5:H5)</f>
        <v>0</v>
      </c>
      <c r="J5" s="47">
        <f>STDEV(C5:H5)</f>
        <v>0</v>
      </c>
    </row>
    <row r="6" spans="2:10" x14ac:dyDescent="0.25">
      <c r="B6" s="47">
        <v>0.2</v>
      </c>
      <c r="C6" s="64">
        <v>49200</v>
      </c>
      <c r="D6" s="64">
        <v>77000</v>
      </c>
      <c r="E6" s="64">
        <v>52300</v>
      </c>
      <c r="F6" s="64">
        <v>78300</v>
      </c>
      <c r="G6" s="64">
        <v>79900</v>
      </c>
      <c r="H6" s="64">
        <v>76200</v>
      </c>
      <c r="I6" s="47">
        <f t="shared" ref="I6:I10" si="0">AVERAGE(C6:H6)</f>
        <v>68816.666666666672</v>
      </c>
      <c r="J6" s="47">
        <f t="shared" ref="J6:J10" si="1">STDEV(C6:H6)</f>
        <v>14084.518687788604</v>
      </c>
    </row>
    <row r="7" spans="2:10" x14ac:dyDescent="0.25">
      <c r="B7" s="47">
        <v>0.5</v>
      </c>
      <c r="C7" s="64">
        <v>137499.99999999997</v>
      </c>
      <c r="D7" s="64">
        <v>105899.99999999997</v>
      </c>
      <c r="E7" s="64">
        <v>112400</v>
      </c>
      <c r="F7" s="64">
        <v>142400</v>
      </c>
      <c r="G7" s="64">
        <v>214900</v>
      </c>
      <c r="H7" s="64">
        <v>123899.99999999997</v>
      </c>
      <c r="I7" s="47">
        <f t="shared" si="0"/>
        <v>139500</v>
      </c>
      <c r="J7" s="47">
        <f t="shared" si="1"/>
        <v>39507.72076442773</v>
      </c>
    </row>
    <row r="8" spans="2:10" x14ac:dyDescent="0.25">
      <c r="B8" s="47">
        <v>1</v>
      </c>
      <c r="C8" s="64">
        <v>382400</v>
      </c>
      <c r="D8" s="64">
        <v>418100</v>
      </c>
      <c r="E8" s="64">
        <v>292500</v>
      </c>
      <c r="F8" s="64">
        <v>412800.00000000006</v>
      </c>
      <c r="G8" s="64">
        <v>446600</v>
      </c>
      <c r="H8" s="64">
        <v>277000</v>
      </c>
      <c r="I8" s="47">
        <f t="shared" si="0"/>
        <v>371566.66666666669</v>
      </c>
      <c r="J8" s="47">
        <f t="shared" si="1"/>
        <v>70437.622522815713</v>
      </c>
    </row>
    <row r="9" spans="2:10" x14ac:dyDescent="0.25">
      <c r="B9" s="47">
        <v>2</v>
      </c>
      <c r="C9" s="64">
        <v>680900</v>
      </c>
      <c r="D9" s="64">
        <v>724600</v>
      </c>
      <c r="E9" s="64">
        <v>552300</v>
      </c>
      <c r="F9" s="64">
        <v>545100</v>
      </c>
      <c r="G9" s="64">
        <v>788699.99999999988</v>
      </c>
      <c r="H9" s="64">
        <v>735399.99999999988</v>
      </c>
      <c r="I9" s="47">
        <f t="shared" si="0"/>
        <v>671166.66666666663</v>
      </c>
      <c r="J9" s="47">
        <f t="shared" si="1"/>
        <v>100907.83253378648</v>
      </c>
    </row>
    <row r="10" spans="2:10" x14ac:dyDescent="0.25">
      <c r="B10" s="47">
        <v>4</v>
      </c>
      <c r="C10" s="64">
        <v>1185700</v>
      </c>
      <c r="D10" s="64">
        <v>991600</v>
      </c>
      <c r="E10" s="64">
        <v>1406100</v>
      </c>
      <c r="F10" s="64">
        <v>1261900</v>
      </c>
      <c r="G10" s="64">
        <v>1136800</v>
      </c>
      <c r="H10" s="64">
        <v>1193900</v>
      </c>
      <c r="I10" s="47">
        <f t="shared" si="0"/>
        <v>1196000</v>
      </c>
      <c r="J10" s="47">
        <f t="shared" si="1"/>
        <v>137025.0488049539</v>
      </c>
    </row>
    <row r="11" spans="2:10" x14ac:dyDescent="0.25">
      <c r="C11" s="66"/>
      <c r="D11" s="66"/>
      <c r="E11" s="66"/>
      <c r="F11" s="66"/>
      <c r="G11" s="66"/>
      <c r="H11" s="66"/>
    </row>
    <row r="12" spans="2:10" x14ac:dyDescent="0.25">
      <c r="C12" s="66"/>
      <c r="D12" s="66"/>
      <c r="E12" s="66"/>
      <c r="F12" s="66"/>
      <c r="G12" s="66"/>
      <c r="H12" s="66"/>
    </row>
    <row r="13" spans="2:10" x14ac:dyDescent="0.25">
      <c r="C13" s="66"/>
      <c r="D13" s="66"/>
      <c r="E13" s="66"/>
      <c r="F13" s="66"/>
      <c r="G13" s="66"/>
      <c r="H13" s="66"/>
    </row>
    <row r="17" spans="2:11" x14ac:dyDescent="0.25">
      <c r="B17" s="21"/>
      <c r="C17" s="21"/>
      <c r="D17" s="21"/>
      <c r="E17" s="21"/>
      <c r="F17" s="21"/>
      <c r="G17" s="21"/>
      <c r="H17" s="21"/>
    </row>
    <row r="20" spans="2:11" x14ac:dyDescent="0.25">
      <c r="C20" s="67"/>
      <c r="D20" s="67"/>
      <c r="E20" s="67"/>
      <c r="F20" s="67"/>
      <c r="G20" s="67"/>
      <c r="H20" s="67"/>
      <c r="K20" s="37"/>
    </row>
    <row r="21" spans="2:11" x14ac:dyDescent="0.25">
      <c r="C21" s="67"/>
      <c r="D21" s="67"/>
      <c r="E21" s="67"/>
      <c r="F21" s="67"/>
      <c r="G21" s="67"/>
      <c r="H21" s="67"/>
      <c r="I21" s="67"/>
      <c r="J21" s="67"/>
      <c r="K21" s="37"/>
    </row>
    <row r="22" spans="2:11" x14ac:dyDescent="0.25">
      <c r="C22" s="67"/>
      <c r="D22" s="67"/>
      <c r="E22" s="67"/>
      <c r="F22" s="67"/>
      <c r="G22" s="67"/>
      <c r="H22" s="67"/>
      <c r="I22" s="67"/>
      <c r="J22" s="67"/>
      <c r="K22" s="37"/>
    </row>
    <row r="23" spans="2:11" x14ac:dyDescent="0.25">
      <c r="C23" s="67"/>
      <c r="D23" s="67"/>
      <c r="E23" s="67"/>
      <c r="F23" s="67"/>
      <c r="G23" s="67"/>
      <c r="H23" s="67"/>
      <c r="I23" s="67"/>
      <c r="J23" s="67"/>
      <c r="K23" s="37"/>
    </row>
    <row r="24" spans="2:11" x14ac:dyDescent="0.25">
      <c r="C24" s="67"/>
      <c r="D24" s="67"/>
      <c r="E24" s="67"/>
      <c r="F24" s="67"/>
      <c r="G24" s="67"/>
      <c r="H24" s="67"/>
      <c r="I24" s="67"/>
      <c r="J24" s="67"/>
      <c r="K24" s="37"/>
    </row>
    <row r="25" spans="2:11" x14ac:dyDescent="0.25">
      <c r="C25" s="67"/>
      <c r="D25" s="67"/>
      <c r="E25" s="67"/>
      <c r="F25" s="67"/>
      <c r="G25" s="67"/>
      <c r="H25" s="67"/>
      <c r="I25" s="67"/>
      <c r="J25" s="67"/>
      <c r="K25" s="37"/>
    </row>
    <row r="26" spans="2:11" x14ac:dyDescent="0.25">
      <c r="C26" s="67"/>
      <c r="D26" s="67"/>
      <c r="E26" s="67"/>
      <c r="F26" s="67"/>
      <c r="G26" s="67"/>
      <c r="H26" s="67"/>
      <c r="I26" s="67"/>
      <c r="J26" s="67"/>
      <c r="K26" s="37"/>
    </row>
    <row r="27" spans="2:11" x14ac:dyDescent="0.25">
      <c r="C27" s="67"/>
      <c r="D27" s="67"/>
      <c r="E27" s="67"/>
      <c r="F27" s="67"/>
      <c r="G27" s="67"/>
      <c r="H27" s="67"/>
      <c r="I27" s="67"/>
      <c r="J27" s="67"/>
      <c r="K27" s="37"/>
    </row>
    <row r="28" spans="2:11" x14ac:dyDescent="0.25">
      <c r="C28" s="67"/>
      <c r="D28" s="67"/>
      <c r="E28" s="67"/>
      <c r="F28" s="67"/>
      <c r="G28" s="67"/>
      <c r="H28" s="67"/>
      <c r="I28" s="67"/>
      <c r="J28" s="67"/>
      <c r="K28" s="37"/>
    </row>
    <row r="30" spans="2:11" x14ac:dyDescent="0.25">
      <c r="C30" s="67"/>
      <c r="D30" s="67"/>
      <c r="E30" s="67"/>
      <c r="F30" s="67"/>
      <c r="G30" s="67"/>
      <c r="H30" s="67"/>
    </row>
    <row r="31" spans="2:11" x14ac:dyDescent="0.25">
      <c r="C31" s="67"/>
      <c r="D31" s="67"/>
      <c r="E31" s="67"/>
      <c r="F31" s="67"/>
      <c r="G31" s="67"/>
      <c r="H31" s="67"/>
    </row>
    <row r="32" spans="2:11" x14ac:dyDescent="0.25">
      <c r="C32" s="67"/>
      <c r="D32" s="67"/>
      <c r="E32" s="67"/>
      <c r="F32" s="67"/>
      <c r="G32" s="67"/>
      <c r="H32" s="67"/>
    </row>
    <row r="33" spans="3:8" x14ac:dyDescent="0.25">
      <c r="C33" s="67"/>
      <c r="D33" s="67"/>
      <c r="E33" s="67"/>
      <c r="F33" s="67"/>
      <c r="G33" s="67"/>
      <c r="H33" s="67"/>
    </row>
    <row r="34" spans="3:8" x14ac:dyDescent="0.25">
      <c r="C34" s="67"/>
      <c r="D34" s="67"/>
      <c r="E34" s="67"/>
      <c r="F34" s="67"/>
      <c r="G34" s="67"/>
      <c r="H34" s="67"/>
    </row>
    <row r="35" spans="3:8" x14ac:dyDescent="0.25">
      <c r="C35" s="67"/>
      <c r="D35" s="67"/>
      <c r="E35" s="67"/>
      <c r="F35" s="67"/>
      <c r="G35" s="67"/>
      <c r="H35" s="67"/>
    </row>
    <row r="36" spans="3:8" x14ac:dyDescent="0.25">
      <c r="C36" s="67"/>
    </row>
  </sheetData>
  <mergeCells count="3">
    <mergeCell ref="B3:H3"/>
    <mergeCell ref="I3:I4"/>
    <mergeCell ref="J3:J4"/>
  </mergeCells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BEA0-2206-49B6-AF94-6B6C77E2AFF8}">
  <dimension ref="A1:AJ48"/>
  <sheetViews>
    <sheetView zoomScale="40" zoomScaleNormal="40" workbookViewId="0">
      <selection activeCell="Q38" sqref="Q38"/>
    </sheetView>
  </sheetViews>
  <sheetFormatPr defaultRowHeight="13.8" x14ac:dyDescent="0.25"/>
  <cols>
    <col min="1" max="1" width="14.5546875" customWidth="1"/>
    <col min="14" max="14" width="12.5546875" customWidth="1"/>
    <col min="16" max="16" width="13.44140625" customWidth="1"/>
    <col min="17" max="17" width="12.88671875" customWidth="1"/>
    <col min="18" max="18" width="12.33203125" customWidth="1"/>
    <col min="19" max="19" width="13.33203125" customWidth="1"/>
    <col min="21" max="21" width="11.109375" customWidth="1"/>
    <col min="22" max="22" width="13.109375" customWidth="1"/>
  </cols>
  <sheetData>
    <row r="1" spans="1:36" x14ac:dyDescent="0.25">
      <c r="A1" s="125" t="s">
        <v>351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4"/>
      <c r="T1" s="14"/>
      <c r="U1" s="14"/>
      <c r="V1" s="14"/>
      <c r="W1" s="14"/>
      <c r="X1" s="21"/>
      <c r="Y1" s="21"/>
      <c r="Z1" s="21"/>
      <c r="AA1" s="14"/>
      <c r="AB1" s="126" t="s">
        <v>314</v>
      </c>
      <c r="AC1" s="127"/>
      <c r="AD1" s="127"/>
      <c r="AE1" s="127"/>
      <c r="AF1" s="127"/>
      <c r="AG1" s="127"/>
      <c r="AH1" s="127"/>
      <c r="AI1" s="127"/>
      <c r="AJ1" s="127"/>
    </row>
    <row r="2" spans="1:36" ht="13.8" customHeight="1" x14ac:dyDescent="0.25">
      <c r="A2" s="21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1:36" ht="14.4" x14ac:dyDescent="0.3">
      <c r="A3" s="120" t="s">
        <v>267</v>
      </c>
      <c r="B3" s="120" t="s">
        <v>160</v>
      </c>
      <c r="C3" s="119" t="s">
        <v>428</v>
      </c>
      <c r="D3" s="119"/>
      <c r="E3" s="119" t="s">
        <v>429</v>
      </c>
      <c r="F3" s="119"/>
      <c r="G3" s="119" t="s">
        <v>430</v>
      </c>
      <c r="H3" s="119"/>
      <c r="I3" s="119" t="s">
        <v>431</v>
      </c>
      <c r="J3" s="119"/>
      <c r="K3" s="119" t="s">
        <v>432</v>
      </c>
      <c r="L3" s="119"/>
      <c r="M3" s="47"/>
      <c r="N3" s="120" t="s">
        <v>310</v>
      </c>
      <c r="O3" s="120"/>
      <c r="P3" s="120"/>
      <c r="Q3" s="120"/>
      <c r="R3" s="120"/>
      <c r="S3" s="119" t="s">
        <v>271</v>
      </c>
      <c r="T3" s="119" t="s">
        <v>257</v>
      </c>
      <c r="U3" s="14"/>
      <c r="V3" s="14"/>
      <c r="W3" s="14"/>
      <c r="X3" s="14"/>
      <c r="Y3" s="14"/>
      <c r="Z3" s="14"/>
      <c r="AA3" s="14"/>
      <c r="AB3" s="120" t="s">
        <v>267</v>
      </c>
      <c r="AC3" s="51" t="s">
        <v>160</v>
      </c>
      <c r="AD3" s="23" t="s">
        <v>161</v>
      </c>
      <c r="AE3" s="23" t="s">
        <v>162</v>
      </c>
      <c r="AF3" s="23" t="s">
        <v>163</v>
      </c>
      <c r="AG3" s="23" t="s">
        <v>164</v>
      </c>
      <c r="AH3" s="24" t="s">
        <v>165</v>
      </c>
      <c r="AI3" s="46" t="s">
        <v>271</v>
      </c>
      <c r="AJ3" s="23" t="s">
        <v>257</v>
      </c>
    </row>
    <row r="4" spans="1:36" x14ac:dyDescent="0.25">
      <c r="A4" s="120"/>
      <c r="B4" s="120"/>
      <c r="C4" s="47" t="s">
        <v>174</v>
      </c>
      <c r="D4" s="47" t="s">
        <v>175</v>
      </c>
      <c r="E4" s="47" t="s">
        <v>174</v>
      </c>
      <c r="F4" s="47" t="s">
        <v>175</v>
      </c>
      <c r="G4" s="47" t="s">
        <v>174</v>
      </c>
      <c r="H4" s="47" t="s">
        <v>175</v>
      </c>
      <c r="I4" s="47" t="s">
        <v>174</v>
      </c>
      <c r="J4" s="47" t="s">
        <v>175</v>
      </c>
      <c r="K4" s="47" t="s">
        <v>174</v>
      </c>
      <c r="L4" s="47" t="s">
        <v>175</v>
      </c>
      <c r="M4" s="47"/>
      <c r="N4" s="23" t="s">
        <v>433</v>
      </c>
      <c r="O4" s="23" t="s">
        <v>429</v>
      </c>
      <c r="P4" s="23" t="s">
        <v>430</v>
      </c>
      <c r="Q4" s="23" t="s">
        <v>431</v>
      </c>
      <c r="R4" s="23" t="s">
        <v>432</v>
      </c>
      <c r="S4" s="119"/>
      <c r="T4" s="119"/>
      <c r="U4" s="21"/>
      <c r="V4" s="14"/>
      <c r="W4" s="21"/>
      <c r="X4" s="14"/>
      <c r="Y4" s="14"/>
      <c r="Z4" s="14"/>
      <c r="AA4" s="14"/>
      <c r="AB4" s="120"/>
      <c r="AC4" s="47">
        <v>0</v>
      </c>
      <c r="AD4" s="47">
        <v>22.72</v>
      </c>
      <c r="AE4" s="47">
        <v>21.95</v>
      </c>
      <c r="AF4" s="47">
        <v>21.59</v>
      </c>
      <c r="AG4" s="47">
        <v>22.14</v>
      </c>
      <c r="AH4" s="5">
        <v>21.54</v>
      </c>
      <c r="AI4" s="47">
        <f>AVERAGE(AD4:AH4)</f>
        <v>21.988</v>
      </c>
      <c r="AJ4" s="47">
        <f>STDEV(AD4:AH4)</f>
        <v>0.47944759880512472</v>
      </c>
    </row>
    <row r="5" spans="1:36" x14ac:dyDescent="0.25">
      <c r="A5" s="120"/>
      <c r="B5" s="47">
        <v>0</v>
      </c>
      <c r="C5" s="47">
        <v>5.1100000000000003</v>
      </c>
      <c r="D5" s="47">
        <v>6.81</v>
      </c>
      <c r="E5" s="47">
        <v>5.75</v>
      </c>
      <c r="F5" s="47">
        <v>5.93</v>
      </c>
      <c r="G5" s="47">
        <v>8.09</v>
      </c>
      <c r="H5" s="47">
        <v>7.43</v>
      </c>
      <c r="I5" s="47">
        <v>7.79</v>
      </c>
      <c r="J5" s="47">
        <v>7.2</v>
      </c>
      <c r="K5" s="47">
        <v>5.41</v>
      </c>
      <c r="L5" s="47">
        <v>8</v>
      </c>
      <c r="M5" s="47"/>
      <c r="N5" s="47">
        <f>(C5*D5^2)/2</f>
        <v>118.49093549999999</v>
      </c>
      <c r="O5" s="47">
        <f>(E5*F5^2)/2</f>
        <v>101.09908749999998</v>
      </c>
      <c r="P5" s="47">
        <f>(G5*H5^2)/2</f>
        <v>223.30382049999997</v>
      </c>
      <c r="Q5" s="47">
        <f>(I5*J5^2)/2</f>
        <v>201.91680000000002</v>
      </c>
      <c r="R5" s="47">
        <f>(K5*L5^2)/2</f>
        <v>173.12</v>
      </c>
      <c r="S5" s="47">
        <f>AVERAGE(N5:R5)</f>
        <v>163.58612869999999</v>
      </c>
      <c r="T5" s="47">
        <f>STDEV(N5:R5)</f>
        <v>52.594069403948005</v>
      </c>
      <c r="U5" s="14"/>
      <c r="V5" s="14"/>
      <c r="W5" s="14"/>
      <c r="X5" s="14"/>
      <c r="Y5" s="14"/>
      <c r="Z5" s="14"/>
      <c r="AA5" s="14"/>
      <c r="AB5" s="120"/>
      <c r="AC5" s="47">
        <v>2</v>
      </c>
      <c r="AD5" s="47">
        <v>20.8</v>
      </c>
      <c r="AE5" s="47">
        <v>22.03</v>
      </c>
      <c r="AF5" s="47">
        <v>20.99</v>
      </c>
      <c r="AG5" s="47">
        <v>21.18</v>
      </c>
      <c r="AH5" s="5">
        <v>19.899999999999999</v>
      </c>
      <c r="AI5" s="47">
        <f t="shared" ref="AI5:AI9" si="0">AVERAGE(AD5:AH5)</f>
        <v>20.98</v>
      </c>
      <c r="AJ5" s="47">
        <f t="shared" ref="AJ5:AJ9" si="1">STDEV(AD5:AH5)</f>
        <v>0.76508169498426859</v>
      </c>
    </row>
    <row r="6" spans="1:36" x14ac:dyDescent="0.25">
      <c r="A6" s="120"/>
      <c r="B6" s="47">
        <v>2</v>
      </c>
      <c r="C6" s="47">
        <v>5.41</v>
      </c>
      <c r="D6" s="47">
        <v>7.73</v>
      </c>
      <c r="E6" s="47">
        <v>8.58</v>
      </c>
      <c r="F6" s="47">
        <v>8.5909999999999993</v>
      </c>
      <c r="G6" s="47">
        <v>8.26</v>
      </c>
      <c r="H6" s="47">
        <v>8.57</v>
      </c>
      <c r="I6" s="47">
        <v>7.69</v>
      </c>
      <c r="J6" s="47">
        <v>5.85</v>
      </c>
      <c r="K6" s="47">
        <v>6.58</v>
      </c>
      <c r="L6" s="47">
        <v>6.77</v>
      </c>
      <c r="M6" s="47"/>
      <c r="N6" s="47">
        <f t="shared" ref="N6:N41" si="2">(C6*D6^2)/2</f>
        <v>161.63159450000001</v>
      </c>
      <c r="O6" s="47">
        <f t="shared" ref="O6:O41" si="3">(E6*F6^2)/2</f>
        <v>316.62465548999995</v>
      </c>
      <c r="P6" s="47">
        <f t="shared" ref="P6:P41" si="4">(G6*H6^2)/2</f>
        <v>303.32743700000003</v>
      </c>
      <c r="Q6" s="47">
        <f t="shared" ref="Q6:Q41" si="5">(I6*J6^2)/2</f>
        <v>131.58551249999999</v>
      </c>
      <c r="R6" s="47">
        <f t="shared" ref="R6:R41" si="6">(K6*L6^2)/2</f>
        <v>150.79024099999998</v>
      </c>
      <c r="S6" s="47">
        <f t="shared" ref="S6:S41" si="7">AVERAGE(N6:R6)</f>
        <v>212.79188809799999</v>
      </c>
      <c r="T6" s="47">
        <f t="shared" ref="T6:T41" si="8">STDEV(N6:R6)</f>
        <v>89.490201308480707</v>
      </c>
      <c r="U6" s="14"/>
      <c r="V6" s="14"/>
      <c r="W6" s="14"/>
      <c r="X6" s="14"/>
      <c r="Y6" s="14"/>
      <c r="Z6" s="14"/>
      <c r="AA6" s="14"/>
      <c r="AB6" s="120"/>
      <c r="AC6" s="47">
        <v>4</v>
      </c>
      <c r="AD6" s="47">
        <v>21.01</v>
      </c>
      <c r="AE6" s="47">
        <v>20.56</v>
      </c>
      <c r="AF6" s="47">
        <v>22.3</v>
      </c>
      <c r="AG6" s="47">
        <v>21.5</v>
      </c>
      <c r="AH6" s="5">
        <v>23.72</v>
      </c>
      <c r="AI6" s="47">
        <f t="shared" si="0"/>
        <v>21.818000000000001</v>
      </c>
      <c r="AJ6" s="47">
        <f t="shared" si="1"/>
        <v>1.2436317783009565</v>
      </c>
    </row>
    <row r="7" spans="1:36" x14ac:dyDescent="0.25">
      <c r="A7" s="120"/>
      <c r="B7" s="47">
        <v>4</v>
      </c>
      <c r="C7" s="47">
        <v>9.2200000000000006</v>
      </c>
      <c r="D7" s="47">
        <v>8.19</v>
      </c>
      <c r="E7" s="47">
        <v>8.81</v>
      </c>
      <c r="F7" s="47">
        <v>8.8000000000000007</v>
      </c>
      <c r="G7" s="47">
        <v>8.58</v>
      </c>
      <c r="H7" s="47">
        <v>6.96</v>
      </c>
      <c r="I7" s="47">
        <v>11.44</v>
      </c>
      <c r="J7" s="47">
        <v>9.89</v>
      </c>
      <c r="K7" s="47">
        <v>6.26</v>
      </c>
      <c r="L7" s="47">
        <v>9.91</v>
      </c>
      <c r="M7" s="47"/>
      <c r="N7" s="47">
        <f t="shared" si="2"/>
        <v>309.220821</v>
      </c>
      <c r="O7" s="47">
        <f t="shared" si="3"/>
        <v>341.12320000000005</v>
      </c>
      <c r="P7" s="47">
        <f t="shared" si="4"/>
        <v>207.81446400000002</v>
      </c>
      <c r="Q7" s="47">
        <f t="shared" si="5"/>
        <v>559.48521200000005</v>
      </c>
      <c r="R7" s="47">
        <f t="shared" si="6"/>
        <v>307.39135299999998</v>
      </c>
      <c r="S7" s="47">
        <f t="shared" si="7"/>
        <v>345.00701000000004</v>
      </c>
      <c r="T7" s="47">
        <f t="shared" si="8"/>
        <v>129.93591378629347</v>
      </c>
      <c r="U7" s="14"/>
      <c r="V7" s="14"/>
      <c r="W7" s="14"/>
      <c r="X7" s="14"/>
      <c r="Y7" s="14"/>
      <c r="Z7" s="14"/>
      <c r="AA7" s="14"/>
      <c r="AB7" s="120"/>
      <c r="AC7" s="47">
        <v>6</v>
      </c>
      <c r="AD7" s="47">
        <v>21.82</v>
      </c>
      <c r="AE7" s="47">
        <v>20.02</v>
      </c>
      <c r="AF7" s="47">
        <v>23.53</v>
      </c>
      <c r="AG7" s="47">
        <v>21.02</v>
      </c>
      <c r="AH7" s="5">
        <v>22.84</v>
      </c>
      <c r="AI7" s="47">
        <f t="shared" si="0"/>
        <v>21.846</v>
      </c>
      <c r="AJ7" s="47">
        <f t="shared" si="1"/>
        <v>1.400099996428827</v>
      </c>
    </row>
    <row r="8" spans="1:36" x14ac:dyDescent="0.25">
      <c r="A8" s="120"/>
      <c r="B8" s="47">
        <v>6</v>
      </c>
      <c r="C8" s="47">
        <v>9.1999999999999993</v>
      </c>
      <c r="D8" s="47">
        <v>9.18</v>
      </c>
      <c r="E8" s="47">
        <v>9.1199999999999992</v>
      </c>
      <c r="F8" s="47">
        <v>6.94</v>
      </c>
      <c r="G8" s="47">
        <v>9.74</v>
      </c>
      <c r="H8" s="47">
        <v>9.3699999999999992</v>
      </c>
      <c r="I8" s="47">
        <v>11.43</v>
      </c>
      <c r="J8" s="47">
        <v>7.62</v>
      </c>
      <c r="K8" s="47">
        <v>12.12</v>
      </c>
      <c r="L8" s="47">
        <v>11.06</v>
      </c>
      <c r="M8" s="47"/>
      <c r="N8" s="47">
        <f t="shared" si="2"/>
        <v>387.65303999999992</v>
      </c>
      <c r="O8" s="47">
        <f t="shared" si="3"/>
        <v>219.62601599999999</v>
      </c>
      <c r="P8" s="47">
        <f t="shared" si="4"/>
        <v>427.57090299999993</v>
      </c>
      <c r="Q8" s="47">
        <f t="shared" si="5"/>
        <v>331.83804599999996</v>
      </c>
      <c r="R8" s="47">
        <f t="shared" si="6"/>
        <v>741.28101600000002</v>
      </c>
      <c r="S8" s="47">
        <f t="shared" si="7"/>
        <v>421.59380419999991</v>
      </c>
      <c r="T8" s="47">
        <f t="shared" si="8"/>
        <v>195.08632587489333</v>
      </c>
      <c r="U8" s="14"/>
      <c r="V8" s="14"/>
      <c r="W8" s="14"/>
      <c r="X8" s="14"/>
      <c r="Y8" s="14"/>
      <c r="Z8" s="14"/>
      <c r="AA8" s="14"/>
      <c r="AB8" s="120"/>
      <c r="AC8" s="47">
        <v>8</v>
      </c>
      <c r="AD8" s="47">
        <v>24.19</v>
      </c>
      <c r="AE8" s="47">
        <v>16.190000000000001</v>
      </c>
      <c r="AF8" s="47">
        <v>23.16</v>
      </c>
      <c r="AG8" s="47">
        <v>23.54</v>
      </c>
      <c r="AH8" s="5">
        <v>21</v>
      </c>
      <c r="AI8" s="47">
        <f t="shared" si="0"/>
        <v>21.616000000000003</v>
      </c>
      <c r="AJ8" s="47">
        <f t="shared" si="1"/>
        <v>3.2608327157337795</v>
      </c>
    </row>
    <row r="9" spans="1:36" x14ac:dyDescent="0.25">
      <c r="A9" s="120"/>
      <c r="B9" s="47">
        <v>8</v>
      </c>
      <c r="C9" s="47">
        <v>10.97</v>
      </c>
      <c r="D9" s="47">
        <v>8.91</v>
      </c>
      <c r="E9" s="47">
        <v>11.65</v>
      </c>
      <c r="F9" s="47">
        <v>9.92</v>
      </c>
      <c r="G9" s="47">
        <v>12.91</v>
      </c>
      <c r="H9" s="47">
        <v>12.12</v>
      </c>
      <c r="I9" s="47">
        <v>11.36</v>
      </c>
      <c r="J9" s="47">
        <v>8.7899999999999991</v>
      </c>
      <c r="K9" s="47">
        <v>9.84</v>
      </c>
      <c r="L9" s="47">
        <v>9.41</v>
      </c>
      <c r="M9" s="47"/>
      <c r="N9" s="47">
        <f t="shared" si="2"/>
        <v>435.44372850000008</v>
      </c>
      <c r="O9" s="47">
        <f t="shared" si="3"/>
        <v>573.21728000000007</v>
      </c>
      <c r="P9" s="47">
        <f t="shared" si="4"/>
        <v>948.203352</v>
      </c>
      <c r="Q9" s="47">
        <f t="shared" si="5"/>
        <v>438.86008799999991</v>
      </c>
      <c r="R9" s="47">
        <f t="shared" si="6"/>
        <v>435.65665200000001</v>
      </c>
      <c r="S9" s="47">
        <f t="shared" si="7"/>
        <v>566.27622010000005</v>
      </c>
      <c r="T9" s="47">
        <f t="shared" si="8"/>
        <v>221.54570382999677</v>
      </c>
      <c r="U9" s="14"/>
      <c r="V9" s="14"/>
      <c r="W9" s="14"/>
      <c r="X9" s="14"/>
      <c r="Y9" s="14"/>
      <c r="Z9" s="14"/>
      <c r="AA9" s="14"/>
      <c r="AB9" s="120"/>
      <c r="AC9" s="47">
        <v>10</v>
      </c>
      <c r="AD9" s="47">
        <v>24.19</v>
      </c>
      <c r="AE9" s="47">
        <v>21.45</v>
      </c>
      <c r="AF9" s="47">
        <v>21.21</v>
      </c>
      <c r="AG9" s="47">
        <v>18.84</v>
      </c>
      <c r="AH9" s="5">
        <v>24.75</v>
      </c>
      <c r="AI9" s="47">
        <f t="shared" si="0"/>
        <v>22.088000000000001</v>
      </c>
      <c r="AJ9" s="47">
        <f t="shared" si="1"/>
        <v>2.4099834024324736</v>
      </c>
    </row>
    <row r="10" spans="1:36" x14ac:dyDescent="0.25">
      <c r="A10" s="120"/>
      <c r="B10" s="47">
        <v>10</v>
      </c>
      <c r="C10" s="47">
        <v>12.07</v>
      </c>
      <c r="D10" s="47">
        <v>12.58</v>
      </c>
      <c r="E10" s="47">
        <v>11.42</v>
      </c>
      <c r="F10" s="47">
        <v>10.17</v>
      </c>
      <c r="G10" s="47">
        <v>11.02</v>
      </c>
      <c r="H10" s="47">
        <v>11.15</v>
      </c>
      <c r="I10" s="47">
        <v>9.86</v>
      </c>
      <c r="J10" s="47">
        <v>10.09</v>
      </c>
      <c r="K10" s="47">
        <v>12.27</v>
      </c>
      <c r="L10" s="47">
        <v>8.68</v>
      </c>
      <c r="M10" s="47"/>
      <c r="N10" s="47">
        <f t="shared" si="2"/>
        <v>955.07737400000008</v>
      </c>
      <c r="O10" s="47">
        <f t="shared" si="3"/>
        <v>590.57901900000002</v>
      </c>
      <c r="P10" s="47">
        <f t="shared" si="4"/>
        <v>685.016975</v>
      </c>
      <c r="Q10" s="47">
        <f t="shared" si="5"/>
        <v>501.91393299999993</v>
      </c>
      <c r="R10" s="47">
        <f t="shared" si="6"/>
        <v>462.22562399999998</v>
      </c>
      <c r="S10" s="47">
        <f t="shared" si="7"/>
        <v>638.96258499999999</v>
      </c>
      <c r="T10" s="47">
        <f t="shared" si="8"/>
        <v>196.47444014438307</v>
      </c>
      <c r="U10" s="14"/>
      <c r="V10" s="14"/>
      <c r="W10" s="14"/>
      <c r="X10" s="14"/>
      <c r="Y10" s="14"/>
      <c r="Z10" s="14"/>
      <c r="AA10" s="14"/>
      <c r="AB10" s="120"/>
      <c r="AC10" s="23">
        <v>12</v>
      </c>
      <c r="AD10" s="47">
        <v>20.64</v>
      </c>
      <c r="AE10" s="47">
        <v>20.14</v>
      </c>
      <c r="AF10" s="47">
        <v>19.95</v>
      </c>
      <c r="AG10" s="47">
        <v>18.36</v>
      </c>
      <c r="AH10" s="47">
        <v>23.15</v>
      </c>
      <c r="AI10" s="47">
        <f t="shared" ref="AI10" si="9">AVERAGE(AD10:AH10)</f>
        <v>20.448</v>
      </c>
      <c r="AJ10" s="47">
        <f t="shared" ref="AJ10" si="10">STDEV(AD10:AH10)</f>
        <v>1.7349553308370791</v>
      </c>
    </row>
    <row r="11" spans="1:36" x14ac:dyDescent="0.25">
      <c r="A11" s="47"/>
      <c r="B11" s="23">
        <v>12</v>
      </c>
      <c r="C11" s="23">
        <v>12.57</v>
      </c>
      <c r="D11" s="47">
        <v>14.25</v>
      </c>
      <c r="E11" s="23">
        <v>12.83</v>
      </c>
      <c r="F11" s="47">
        <v>9.06</v>
      </c>
      <c r="G11" s="23">
        <v>12.98</v>
      </c>
      <c r="H11" s="47">
        <v>14.05</v>
      </c>
      <c r="I11" s="23">
        <v>13.73</v>
      </c>
      <c r="J11" s="47">
        <v>9.49</v>
      </c>
      <c r="K11" s="23">
        <v>12.53</v>
      </c>
      <c r="L11" s="47">
        <v>10.119999999999999</v>
      </c>
      <c r="M11" s="47"/>
      <c r="N11" s="47">
        <f t="shared" si="2"/>
        <v>1276.2478125</v>
      </c>
      <c r="O11" s="47">
        <f t="shared" si="3"/>
        <v>526.56629400000008</v>
      </c>
      <c r="P11" s="47">
        <f t="shared" si="4"/>
        <v>1281.1422250000003</v>
      </c>
      <c r="Q11" s="47">
        <f t="shared" si="5"/>
        <v>618.26258650000011</v>
      </c>
      <c r="R11" s="47">
        <f t="shared" si="6"/>
        <v>641.62621599999989</v>
      </c>
      <c r="S11" s="47">
        <f t="shared" si="7"/>
        <v>868.76902680000001</v>
      </c>
      <c r="T11" s="47">
        <f t="shared" si="8"/>
        <v>376.67647220623343</v>
      </c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23"/>
      <c r="AF11" s="23"/>
      <c r="AG11" s="23"/>
      <c r="AH11" s="23"/>
      <c r="AI11" s="47"/>
      <c r="AJ11" s="47"/>
    </row>
    <row r="12" spans="1:36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1"/>
      <c r="N12" s="21"/>
      <c r="O12" s="21"/>
      <c r="P12" s="21"/>
      <c r="Q12" s="21"/>
      <c r="R12" s="21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47"/>
      <c r="AJ12" s="47"/>
    </row>
    <row r="13" spans="1:36" ht="14.4" x14ac:dyDescent="0.3">
      <c r="A13" s="120" t="s">
        <v>268</v>
      </c>
      <c r="B13" s="120" t="s">
        <v>160</v>
      </c>
      <c r="C13" s="119" t="s">
        <v>434</v>
      </c>
      <c r="D13" s="119"/>
      <c r="E13" s="119" t="s">
        <v>429</v>
      </c>
      <c r="F13" s="119"/>
      <c r="G13" s="119" t="s">
        <v>430</v>
      </c>
      <c r="H13" s="119"/>
      <c r="I13" s="119" t="s">
        <v>431</v>
      </c>
      <c r="J13" s="119"/>
      <c r="K13" s="119" t="s">
        <v>432</v>
      </c>
      <c r="L13" s="119"/>
      <c r="M13" s="23"/>
      <c r="N13" s="168" t="s">
        <v>313</v>
      </c>
      <c r="O13" s="168"/>
      <c r="P13" s="168"/>
      <c r="Q13" s="168"/>
      <c r="R13" s="168"/>
      <c r="S13" s="168" t="s">
        <v>271</v>
      </c>
      <c r="T13" s="168" t="s">
        <v>257</v>
      </c>
      <c r="U13" s="14"/>
      <c r="V13" s="14"/>
      <c r="W13" s="14"/>
      <c r="X13" s="14"/>
      <c r="Y13" s="14"/>
      <c r="Z13" s="14"/>
      <c r="AA13" s="14"/>
      <c r="AB13" s="120" t="s">
        <v>268</v>
      </c>
      <c r="AC13" s="47" t="s">
        <v>160</v>
      </c>
      <c r="AD13" s="23" t="s">
        <v>176</v>
      </c>
      <c r="AE13" s="23" t="s">
        <v>162</v>
      </c>
      <c r="AF13" s="23" t="s">
        <v>163</v>
      </c>
      <c r="AG13" s="23" t="s">
        <v>164</v>
      </c>
      <c r="AH13" s="23" t="s">
        <v>177</v>
      </c>
      <c r="AI13" s="23" t="s">
        <v>271</v>
      </c>
      <c r="AJ13" s="23" t="s">
        <v>257</v>
      </c>
    </row>
    <row r="14" spans="1:36" x14ac:dyDescent="0.25">
      <c r="A14" s="120"/>
      <c r="B14" s="120"/>
      <c r="C14" s="47" t="s">
        <v>174</v>
      </c>
      <c r="D14" s="47" t="s">
        <v>175</v>
      </c>
      <c r="E14" s="47" t="s">
        <v>174</v>
      </c>
      <c r="F14" s="47" t="s">
        <v>175</v>
      </c>
      <c r="G14" s="47" t="s">
        <v>174</v>
      </c>
      <c r="H14" s="47" t="s">
        <v>175</v>
      </c>
      <c r="I14" s="47" t="s">
        <v>174</v>
      </c>
      <c r="J14" s="47" t="s">
        <v>175</v>
      </c>
      <c r="K14" s="47" t="s">
        <v>174</v>
      </c>
      <c r="L14" s="47" t="s">
        <v>175</v>
      </c>
      <c r="M14" s="47"/>
      <c r="N14" s="23" t="s">
        <v>433</v>
      </c>
      <c r="O14" s="23" t="s">
        <v>429</v>
      </c>
      <c r="P14" s="23" t="s">
        <v>430</v>
      </c>
      <c r="Q14" s="23" t="s">
        <v>431</v>
      </c>
      <c r="R14" s="23" t="s">
        <v>432</v>
      </c>
      <c r="S14" s="168"/>
      <c r="T14" s="168"/>
      <c r="U14" s="14"/>
      <c r="V14" s="14"/>
      <c r="W14" s="14"/>
      <c r="X14" s="14"/>
      <c r="Y14" s="14"/>
      <c r="Z14" s="14"/>
      <c r="AA14" s="14"/>
      <c r="AB14" s="120"/>
      <c r="AC14" s="47">
        <v>0</v>
      </c>
      <c r="AD14" s="47">
        <v>22.37</v>
      </c>
      <c r="AE14" s="47">
        <v>23.63</v>
      </c>
      <c r="AF14" s="47">
        <v>22.74</v>
      </c>
      <c r="AG14" s="47">
        <v>23.95</v>
      </c>
      <c r="AH14" s="47">
        <v>22.51</v>
      </c>
      <c r="AI14" s="47">
        <f t="shared" ref="AI14:AI40" si="11">AVERAGE(AD14:AH14)</f>
        <v>23.04</v>
      </c>
      <c r="AJ14" s="47">
        <f t="shared" ref="AJ14:AJ40" si="12">STDEV(AD14:AH14)</f>
        <v>0.7063993204979736</v>
      </c>
    </row>
    <row r="15" spans="1:36" x14ac:dyDescent="0.25">
      <c r="A15" s="120"/>
      <c r="B15" s="47">
        <v>0</v>
      </c>
      <c r="C15" s="47">
        <v>7.43</v>
      </c>
      <c r="D15" s="47">
        <v>5.34</v>
      </c>
      <c r="E15" s="47">
        <v>8.0299999999999994</v>
      </c>
      <c r="F15" s="47">
        <v>7.2</v>
      </c>
      <c r="G15" s="47">
        <v>8.0500000000000007</v>
      </c>
      <c r="H15" s="47">
        <v>7.06</v>
      </c>
      <c r="I15" s="47">
        <v>6.51</v>
      </c>
      <c r="J15" s="47">
        <v>8.2100000000000009</v>
      </c>
      <c r="K15" s="47">
        <v>8.44</v>
      </c>
      <c r="L15" s="47">
        <v>6.94</v>
      </c>
      <c r="M15" s="47"/>
      <c r="N15" s="47">
        <f t="shared" si="2"/>
        <v>105.93545399999999</v>
      </c>
      <c r="O15" s="47">
        <f t="shared" si="3"/>
        <v>208.13759999999999</v>
      </c>
      <c r="P15" s="47">
        <f t="shared" si="4"/>
        <v>200.62048999999999</v>
      </c>
      <c r="Q15" s="47">
        <f t="shared" si="5"/>
        <v>219.40034550000004</v>
      </c>
      <c r="R15" s="47">
        <f t="shared" si="6"/>
        <v>203.25039200000001</v>
      </c>
      <c r="S15" s="47">
        <f t="shared" si="7"/>
        <v>187.46885630000003</v>
      </c>
      <c r="T15" s="47">
        <f t="shared" si="8"/>
        <v>46.142537309160232</v>
      </c>
      <c r="U15" s="14"/>
      <c r="V15" s="14"/>
      <c r="W15" s="14"/>
      <c r="X15" s="14"/>
      <c r="Y15" s="14"/>
      <c r="Z15" s="14"/>
      <c r="AA15" s="14"/>
      <c r="AB15" s="120"/>
      <c r="AC15" s="47">
        <v>2</v>
      </c>
      <c r="AD15" s="47">
        <v>22.8</v>
      </c>
      <c r="AE15" s="47">
        <v>22.67</v>
      </c>
      <c r="AF15" s="47">
        <v>22.41</v>
      </c>
      <c r="AG15" s="47">
        <v>22.04</v>
      </c>
      <c r="AH15" s="47">
        <v>21.33</v>
      </c>
      <c r="AI15" s="47">
        <f t="shared" si="11"/>
        <v>22.249999999999996</v>
      </c>
      <c r="AJ15" s="47">
        <f t="shared" si="12"/>
        <v>0.5905505905508871</v>
      </c>
    </row>
    <row r="16" spans="1:36" x14ac:dyDescent="0.25">
      <c r="A16" s="120"/>
      <c r="B16" s="47">
        <v>2</v>
      </c>
      <c r="C16" s="47">
        <v>9.31</v>
      </c>
      <c r="D16" s="47">
        <v>8.59</v>
      </c>
      <c r="E16" s="47">
        <v>10.19</v>
      </c>
      <c r="F16" s="47">
        <v>7.11</v>
      </c>
      <c r="G16" s="47">
        <v>8.08</v>
      </c>
      <c r="H16" s="47">
        <v>7.37</v>
      </c>
      <c r="I16" s="47">
        <v>7.85</v>
      </c>
      <c r="J16" s="47">
        <v>9.89</v>
      </c>
      <c r="K16" s="47">
        <v>7.21</v>
      </c>
      <c r="L16" s="47">
        <v>8.32</v>
      </c>
      <c r="M16" s="47"/>
      <c r="N16" s="47">
        <f t="shared" si="2"/>
        <v>343.48360550000001</v>
      </c>
      <c r="O16" s="47">
        <f t="shared" si="3"/>
        <v>257.5629495</v>
      </c>
      <c r="P16" s="47">
        <f t="shared" si="4"/>
        <v>219.44027600000001</v>
      </c>
      <c r="Q16" s="47">
        <f t="shared" si="5"/>
        <v>383.91249250000004</v>
      </c>
      <c r="R16" s="47">
        <f t="shared" si="6"/>
        <v>249.54675200000003</v>
      </c>
      <c r="S16" s="47">
        <f t="shared" si="7"/>
        <v>290.78921509999998</v>
      </c>
      <c r="T16" s="47">
        <f t="shared" si="8"/>
        <v>69.541786309234951</v>
      </c>
      <c r="U16" s="14"/>
      <c r="V16" s="14"/>
      <c r="W16" s="14"/>
      <c r="X16" s="14"/>
      <c r="Y16" s="14"/>
      <c r="Z16" s="14"/>
      <c r="AA16" s="14"/>
      <c r="AB16" s="120"/>
      <c r="AC16" s="47">
        <v>4</v>
      </c>
      <c r="AD16" s="47">
        <v>21.25</v>
      </c>
      <c r="AE16" s="47">
        <v>20.7</v>
      </c>
      <c r="AF16" s="47">
        <v>23.63</v>
      </c>
      <c r="AG16" s="47">
        <v>20.37</v>
      </c>
      <c r="AH16" s="47">
        <v>22.21</v>
      </c>
      <c r="AI16" s="47">
        <f t="shared" si="11"/>
        <v>21.631999999999998</v>
      </c>
      <c r="AJ16" s="47">
        <f t="shared" si="12"/>
        <v>1.3165561135021928</v>
      </c>
    </row>
    <row r="17" spans="1:36" x14ac:dyDescent="0.25">
      <c r="A17" s="120"/>
      <c r="B17" s="47">
        <v>4</v>
      </c>
      <c r="C17" s="47">
        <v>11.59</v>
      </c>
      <c r="D17" s="47">
        <v>8.83</v>
      </c>
      <c r="E17" s="47">
        <v>9.48</v>
      </c>
      <c r="F17" s="47">
        <v>6.91</v>
      </c>
      <c r="G17" s="47">
        <v>5.68</v>
      </c>
      <c r="H17" s="47">
        <v>8.8000000000000007</v>
      </c>
      <c r="I17" s="47">
        <v>12.06</v>
      </c>
      <c r="J17" s="47">
        <v>8.89</v>
      </c>
      <c r="K17" s="47">
        <v>11.58</v>
      </c>
      <c r="L17" s="47">
        <v>8.7899999999999991</v>
      </c>
      <c r="M17" s="47"/>
      <c r="N17" s="47">
        <f t="shared" si="2"/>
        <v>451.82977550000004</v>
      </c>
      <c r="O17" s="47">
        <f t="shared" si="3"/>
        <v>226.32599400000001</v>
      </c>
      <c r="P17" s="47">
        <f t="shared" si="4"/>
        <v>219.92960000000002</v>
      </c>
      <c r="Q17" s="47">
        <f t="shared" si="5"/>
        <v>476.5635630000001</v>
      </c>
      <c r="R17" s="47">
        <f t="shared" si="6"/>
        <v>447.35913899999991</v>
      </c>
      <c r="S17" s="47">
        <f t="shared" si="7"/>
        <v>364.40161430000001</v>
      </c>
      <c r="T17" s="47">
        <f t="shared" si="8"/>
        <v>129.46329291393258</v>
      </c>
      <c r="U17" s="14"/>
      <c r="V17" s="14"/>
      <c r="W17" s="14"/>
      <c r="X17" s="14"/>
      <c r="Y17" s="14"/>
      <c r="Z17" s="14"/>
      <c r="AA17" s="14"/>
      <c r="AB17" s="120"/>
      <c r="AC17" s="47">
        <v>6</v>
      </c>
      <c r="AD17" s="47">
        <v>20.61</v>
      </c>
      <c r="AE17" s="47">
        <v>21.19</v>
      </c>
      <c r="AF17" s="47">
        <v>19.53</v>
      </c>
      <c r="AG17" s="47">
        <v>17.84</v>
      </c>
      <c r="AH17" s="47">
        <v>20.76</v>
      </c>
      <c r="AI17" s="47">
        <f t="shared" si="11"/>
        <v>19.986000000000001</v>
      </c>
      <c r="AJ17" s="47">
        <f t="shared" si="12"/>
        <v>1.3464137551287869</v>
      </c>
    </row>
    <row r="18" spans="1:36" x14ac:dyDescent="0.25">
      <c r="A18" s="120"/>
      <c r="B18" s="47">
        <v>6</v>
      </c>
      <c r="C18" s="47">
        <v>10.01</v>
      </c>
      <c r="D18" s="47">
        <v>9.11</v>
      </c>
      <c r="E18" s="47">
        <v>14.69</v>
      </c>
      <c r="F18" s="47">
        <v>8.94</v>
      </c>
      <c r="G18" s="47">
        <v>9.36</v>
      </c>
      <c r="H18" s="47">
        <v>7.02</v>
      </c>
      <c r="I18" s="47">
        <v>6.55</v>
      </c>
      <c r="J18" s="47">
        <v>8.43</v>
      </c>
      <c r="K18" s="47">
        <v>8.56</v>
      </c>
      <c r="L18" s="47">
        <v>9.98</v>
      </c>
      <c r="M18" s="47"/>
      <c r="N18" s="47">
        <f t="shared" si="2"/>
        <v>415.37546049999997</v>
      </c>
      <c r="O18" s="47">
        <f t="shared" si="3"/>
        <v>587.03884199999993</v>
      </c>
      <c r="P18" s="47">
        <f t="shared" si="4"/>
        <v>230.63227199999994</v>
      </c>
      <c r="Q18" s="47">
        <f t="shared" si="5"/>
        <v>232.73754749999998</v>
      </c>
      <c r="R18" s="47">
        <f t="shared" si="6"/>
        <v>426.28971200000007</v>
      </c>
      <c r="S18" s="47">
        <f t="shared" si="7"/>
        <v>378.41476679999994</v>
      </c>
      <c r="T18" s="47">
        <f t="shared" si="8"/>
        <v>150.20288446134774</v>
      </c>
      <c r="U18" s="14"/>
      <c r="V18" s="14"/>
      <c r="W18" s="14"/>
      <c r="X18" s="14"/>
      <c r="Y18" s="14"/>
      <c r="Z18" s="14"/>
      <c r="AA18" s="14"/>
      <c r="AB18" s="120"/>
      <c r="AC18" s="47">
        <v>8</v>
      </c>
      <c r="AD18" s="47">
        <v>19.63</v>
      </c>
      <c r="AE18" s="47">
        <v>19.559999999999999</v>
      </c>
      <c r="AF18" s="47">
        <v>19.34</v>
      </c>
      <c r="AG18" s="47">
        <v>21.83</v>
      </c>
      <c r="AH18" s="47">
        <v>19.36</v>
      </c>
      <c r="AI18" s="47">
        <f t="shared" si="11"/>
        <v>19.943999999999999</v>
      </c>
      <c r="AJ18" s="47">
        <f t="shared" si="12"/>
        <v>1.0617108834329612</v>
      </c>
    </row>
    <row r="19" spans="1:36" x14ac:dyDescent="0.25">
      <c r="A19" s="120"/>
      <c r="B19" s="47">
        <v>8</v>
      </c>
      <c r="C19" s="47">
        <v>12.03</v>
      </c>
      <c r="D19" s="47">
        <v>9.41</v>
      </c>
      <c r="E19" s="47">
        <v>14.99</v>
      </c>
      <c r="F19" s="47">
        <v>9.8000000000000007</v>
      </c>
      <c r="G19" s="47">
        <v>10.130000000000001</v>
      </c>
      <c r="H19" s="47">
        <v>7.87</v>
      </c>
      <c r="I19" s="47">
        <v>11.79</v>
      </c>
      <c r="J19" s="47">
        <v>9.83</v>
      </c>
      <c r="K19" s="47">
        <v>12.53</v>
      </c>
      <c r="L19" s="47">
        <v>9.7899999999999991</v>
      </c>
      <c r="M19" s="47"/>
      <c r="N19" s="47">
        <f t="shared" si="2"/>
        <v>532.61682150000001</v>
      </c>
      <c r="O19" s="47">
        <f t="shared" si="3"/>
        <v>719.81980000000021</v>
      </c>
      <c r="P19" s="47">
        <f t="shared" si="4"/>
        <v>313.71039850000005</v>
      </c>
      <c r="Q19" s="47">
        <f t="shared" si="5"/>
        <v>569.6273655</v>
      </c>
      <c r="R19" s="47">
        <f t="shared" si="6"/>
        <v>600.46328649999987</v>
      </c>
      <c r="S19" s="47">
        <f t="shared" si="7"/>
        <v>547.24753440000006</v>
      </c>
      <c r="T19" s="47">
        <f t="shared" si="8"/>
        <v>148.21235742194986</v>
      </c>
      <c r="U19" s="14"/>
      <c r="V19" s="14"/>
      <c r="W19" s="14"/>
      <c r="X19" s="14"/>
      <c r="Y19" s="14"/>
      <c r="Z19" s="14"/>
      <c r="AA19" s="14"/>
      <c r="AB19" s="120"/>
      <c r="AC19" s="47">
        <v>10</v>
      </c>
      <c r="AD19" s="47">
        <v>19.77</v>
      </c>
      <c r="AE19" s="47">
        <v>21.13</v>
      </c>
      <c r="AF19" s="47">
        <v>21.76</v>
      </c>
      <c r="AG19" s="47">
        <v>20.04</v>
      </c>
      <c r="AH19" s="47">
        <v>20.16</v>
      </c>
      <c r="AI19" s="47">
        <f t="shared" si="11"/>
        <v>20.571999999999996</v>
      </c>
      <c r="AJ19" s="47">
        <f t="shared" si="12"/>
        <v>0.83944624604557072</v>
      </c>
    </row>
    <row r="20" spans="1:36" x14ac:dyDescent="0.25">
      <c r="A20" s="120"/>
      <c r="B20" s="47">
        <v>10</v>
      </c>
      <c r="C20" s="47">
        <v>16.5</v>
      </c>
      <c r="D20" s="47">
        <v>10.16</v>
      </c>
      <c r="E20" s="47">
        <v>10.07</v>
      </c>
      <c r="F20" s="47">
        <v>7.44</v>
      </c>
      <c r="G20" s="47">
        <v>12.44</v>
      </c>
      <c r="H20" s="47">
        <v>9.4499999999999993</v>
      </c>
      <c r="I20" s="47">
        <v>12.4</v>
      </c>
      <c r="J20" s="47">
        <v>9.18</v>
      </c>
      <c r="K20" s="47">
        <v>12.04</v>
      </c>
      <c r="L20" s="47">
        <v>10.38</v>
      </c>
      <c r="M20" s="47"/>
      <c r="N20" s="47">
        <f t="shared" si="2"/>
        <v>851.61120000000005</v>
      </c>
      <c r="O20" s="47">
        <f t="shared" si="3"/>
        <v>278.70537600000006</v>
      </c>
      <c r="P20" s="47">
        <f t="shared" si="4"/>
        <v>555.46154999999987</v>
      </c>
      <c r="Q20" s="47">
        <f t="shared" si="5"/>
        <v>522.48887999999999</v>
      </c>
      <c r="R20" s="47">
        <f t="shared" si="6"/>
        <v>648.62128800000005</v>
      </c>
      <c r="S20" s="47">
        <f t="shared" si="7"/>
        <v>571.37765880000006</v>
      </c>
      <c r="T20" s="47">
        <f t="shared" si="8"/>
        <v>207.84484369159301</v>
      </c>
      <c r="U20" s="14"/>
      <c r="V20" s="14"/>
      <c r="W20" s="14"/>
      <c r="X20" s="14"/>
      <c r="Y20" s="14"/>
      <c r="Z20" s="14"/>
      <c r="AA20" s="14"/>
      <c r="AB20" s="120"/>
      <c r="AC20" s="47">
        <v>12</v>
      </c>
      <c r="AD20" s="47">
        <v>18.72</v>
      </c>
      <c r="AE20" s="47">
        <v>20.89</v>
      </c>
      <c r="AF20" s="47">
        <v>21.39</v>
      </c>
      <c r="AG20" s="47">
        <v>20.96</v>
      </c>
      <c r="AH20" s="47">
        <v>22.71</v>
      </c>
      <c r="AI20" s="47">
        <f t="shared" si="11"/>
        <v>20.934000000000005</v>
      </c>
      <c r="AJ20" s="47">
        <f t="shared" si="12"/>
        <v>1.4375778239803236</v>
      </c>
    </row>
    <row r="21" spans="1:36" x14ac:dyDescent="0.25">
      <c r="A21" s="47"/>
      <c r="B21" s="47">
        <v>12</v>
      </c>
      <c r="C21" s="47">
        <v>12.86</v>
      </c>
      <c r="D21" s="47">
        <v>9.67</v>
      </c>
      <c r="E21" s="47">
        <v>10.11</v>
      </c>
      <c r="F21" s="47">
        <v>8.0380000000000003</v>
      </c>
      <c r="G21" s="47">
        <v>12.93</v>
      </c>
      <c r="H21" s="47">
        <v>9.91</v>
      </c>
      <c r="I21" s="47">
        <v>14.98</v>
      </c>
      <c r="J21" s="47">
        <v>11.9</v>
      </c>
      <c r="K21" s="47">
        <v>14.38</v>
      </c>
      <c r="L21" s="47">
        <v>10.34</v>
      </c>
      <c r="M21" s="47"/>
      <c r="N21" s="47">
        <f t="shared" si="2"/>
        <v>601.26222699999994</v>
      </c>
      <c r="O21" s="47">
        <f t="shared" si="3"/>
        <v>326.60073942000002</v>
      </c>
      <c r="P21" s="47">
        <f t="shared" si="4"/>
        <v>634.9153665</v>
      </c>
      <c r="Q21" s="47">
        <f t="shared" si="5"/>
        <v>1060.6589000000001</v>
      </c>
      <c r="R21" s="47">
        <f t="shared" si="6"/>
        <v>768.723164</v>
      </c>
      <c r="S21" s="47">
        <f t="shared" si="7"/>
        <v>678.43207938400008</v>
      </c>
      <c r="T21" s="47">
        <f t="shared" si="8"/>
        <v>267.34060884824896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1:36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52"/>
      <c r="AJ22" s="52"/>
    </row>
    <row r="23" spans="1:36" ht="14.4" x14ac:dyDescent="0.3">
      <c r="A23" s="120" t="s">
        <v>269</v>
      </c>
      <c r="B23" s="120" t="s">
        <v>160</v>
      </c>
      <c r="C23" s="119" t="s">
        <v>434</v>
      </c>
      <c r="D23" s="119"/>
      <c r="E23" s="119" t="s">
        <v>429</v>
      </c>
      <c r="F23" s="119"/>
      <c r="G23" s="119" t="s">
        <v>430</v>
      </c>
      <c r="H23" s="119"/>
      <c r="I23" s="119" t="s">
        <v>431</v>
      </c>
      <c r="J23" s="119"/>
      <c r="K23" s="119" t="s">
        <v>432</v>
      </c>
      <c r="L23" s="119"/>
      <c r="M23" s="47"/>
      <c r="N23" s="168" t="s">
        <v>312</v>
      </c>
      <c r="O23" s="168"/>
      <c r="P23" s="168"/>
      <c r="Q23" s="168"/>
      <c r="R23" s="168"/>
      <c r="S23" s="168" t="s">
        <v>271</v>
      </c>
      <c r="T23" s="168" t="s">
        <v>257</v>
      </c>
      <c r="U23" s="14"/>
      <c r="V23" s="14"/>
      <c r="W23" s="14"/>
      <c r="X23" s="14"/>
      <c r="Y23" s="14"/>
      <c r="Z23" s="14"/>
      <c r="AA23" s="14"/>
      <c r="AB23" s="121" t="s">
        <v>269</v>
      </c>
      <c r="AC23" s="47" t="s">
        <v>160</v>
      </c>
      <c r="AD23" s="23" t="s">
        <v>176</v>
      </c>
      <c r="AE23" s="23" t="s">
        <v>162</v>
      </c>
      <c r="AF23" s="23" t="s">
        <v>163</v>
      </c>
      <c r="AG23" s="23" t="s">
        <v>164</v>
      </c>
      <c r="AH23" s="23" t="s">
        <v>177</v>
      </c>
      <c r="AI23" s="23" t="s">
        <v>271</v>
      </c>
      <c r="AJ23" s="23" t="s">
        <v>257</v>
      </c>
    </row>
    <row r="24" spans="1:36" x14ac:dyDescent="0.25">
      <c r="A24" s="120"/>
      <c r="B24" s="120"/>
      <c r="C24" s="47" t="s">
        <v>174</v>
      </c>
      <c r="D24" s="47" t="s">
        <v>175</v>
      </c>
      <c r="E24" s="47" t="s">
        <v>174</v>
      </c>
      <c r="F24" s="47" t="s">
        <v>175</v>
      </c>
      <c r="G24" s="47" t="s">
        <v>174</v>
      </c>
      <c r="H24" s="47" t="s">
        <v>175</v>
      </c>
      <c r="I24" s="47" t="s">
        <v>174</v>
      </c>
      <c r="J24" s="47" t="s">
        <v>175</v>
      </c>
      <c r="K24" s="47" t="s">
        <v>174</v>
      </c>
      <c r="L24" s="47" t="s">
        <v>175</v>
      </c>
      <c r="M24" s="47"/>
      <c r="N24" s="23" t="s">
        <v>428</v>
      </c>
      <c r="O24" s="23" t="s">
        <v>429</v>
      </c>
      <c r="P24" s="23" t="s">
        <v>430</v>
      </c>
      <c r="Q24" s="23" t="s">
        <v>431</v>
      </c>
      <c r="R24" s="23" t="s">
        <v>432</v>
      </c>
      <c r="S24" s="168"/>
      <c r="T24" s="168"/>
      <c r="U24" s="14"/>
      <c r="V24" s="14"/>
      <c r="W24" s="14"/>
      <c r="X24" s="14"/>
      <c r="Y24" s="14"/>
      <c r="Z24" s="14"/>
      <c r="AA24" s="14"/>
      <c r="AB24" s="130"/>
      <c r="AC24" s="47">
        <v>0</v>
      </c>
      <c r="AD24" s="47">
        <v>22.47</v>
      </c>
      <c r="AE24" s="47">
        <v>22.14</v>
      </c>
      <c r="AF24" s="47">
        <v>22.38</v>
      </c>
      <c r="AG24" s="47">
        <v>22.37</v>
      </c>
      <c r="AH24" s="47">
        <v>22.33</v>
      </c>
      <c r="AI24" s="47">
        <f t="shared" si="11"/>
        <v>22.338000000000001</v>
      </c>
      <c r="AJ24" s="47">
        <f t="shared" si="12"/>
        <v>0.12194260945215117</v>
      </c>
    </row>
    <row r="25" spans="1:36" x14ac:dyDescent="0.25">
      <c r="A25" s="120"/>
      <c r="B25" s="47">
        <v>0</v>
      </c>
      <c r="C25" s="47">
        <v>5.54</v>
      </c>
      <c r="D25" s="47">
        <v>7.5</v>
      </c>
      <c r="E25" s="47">
        <v>6.74</v>
      </c>
      <c r="F25" s="47">
        <v>7.76</v>
      </c>
      <c r="G25" s="47">
        <v>7.59</v>
      </c>
      <c r="H25" s="47">
        <v>7.29</v>
      </c>
      <c r="I25" s="47">
        <v>7.58</v>
      </c>
      <c r="J25" s="47">
        <v>7.6</v>
      </c>
      <c r="K25" s="47">
        <v>5.58</v>
      </c>
      <c r="L25" s="47">
        <v>4.7300000000000004</v>
      </c>
      <c r="M25" s="47"/>
      <c r="N25" s="47">
        <f t="shared" si="2"/>
        <v>155.8125</v>
      </c>
      <c r="O25" s="47">
        <f t="shared" si="3"/>
        <v>202.933312</v>
      </c>
      <c r="P25" s="47">
        <f t="shared" si="4"/>
        <v>201.6818595</v>
      </c>
      <c r="Q25" s="47">
        <f t="shared" si="5"/>
        <v>218.91039999999998</v>
      </c>
      <c r="R25" s="47">
        <f t="shared" si="6"/>
        <v>62.420391000000016</v>
      </c>
      <c r="S25" s="47">
        <f t="shared" si="7"/>
        <v>168.35169249999998</v>
      </c>
      <c r="T25" s="47">
        <f t="shared" si="8"/>
        <v>63.721353033337984</v>
      </c>
      <c r="U25" s="14"/>
      <c r="V25" s="14"/>
      <c r="W25" s="14"/>
      <c r="X25" s="14"/>
      <c r="Y25" s="14"/>
      <c r="Z25" s="14"/>
      <c r="AA25" s="14"/>
      <c r="AB25" s="130"/>
      <c r="AC25" s="47">
        <v>2</v>
      </c>
      <c r="AD25" s="47">
        <v>21.69</v>
      </c>
      <c r="AE25" s="47">
        <v>20.97</v>
      </c>
      <c r="AF25" s="47">
        <v>22.38</v>
      </c>
      <c r="AG25" s="47">
        <v>21.38</v>
      </c>
      <c r="AH25" s="47">
        <v>22.73</v>
      </c>
      <c r="AI25" s="47">
        <f t="shared" si="11"/>
        <v>21.83</v>
      </c>
      <c r="AJ25" s="47">
        <f t="shared" si="12"/>
        <v>0.72010415913255255</v>
      </c>
    </row>
    <row r="26" spans="1:36" x14ac:dyDescent="0.25">
      <c r="A26" s="120"/>
      <c r="B26" s="47">
        <v>2</v>
      </c>
      <c r="C26" s="47">
        <v>6.54</v>
      </c>
      <c r="D26" s="47">
        <v>6.82</v>
      </c>
      <c r="E26" s="47">
        <v>6.58</v>
      </c>
      <c r="F26" s="47">
        <v>8.1199999999999992</v>
      </c>
      <c r="G26" s="47">
        <v>7.78</v>
      </c>
      <c r="H26" s="47">
        <v>8.11</v>
      </c>
      <c r="I26" s="47">
        <v>8.4</v>
      </c>
      <c r="J26" s="47">
        <v>7.84</v>
      </c>
      <c r="K26" s="47">
        <v>8.17</v>
      </c>
      <c r="L26" s="47">
        <v>6.88</v>
      </c>
      <c r="M26" s="47"/>
      <c r="N26" s="47">
        <f t="shared" si="2"/>
        <v>152.09554800000004</v>
      </c>
      <c r="O26" s="47">
        <f t="shared" si="3"/>
        <v>216.92417599999993</v>
      </c>
      <c r="P26" s="47">
        <f t="shared" si="4"/>
        <v>255.85346899999999</v>
      </c>
      <c r="Q26" s="47">
        <f t="shared" si="5"/>
        <v>258.15551999999997</v>
      </c>
      <c r="R26" s="47">
        <f t="shared" si="6"/>
        <v>193.36102399999999</v>
      </c>
      <c r="S26" s="47">
        <f t="shared" si="7"/>
        <v>215.27794739999999</v>
      </c>
      <c r="T26" s="47">
        <f t="shared" si="8"/>
        <v>44.609237773824255</v>
      </c>
      <c r="U26" s="14"/>
      <c r="V26" s="14"/>
      <c r="W26" s="14"/>
      <c r="X26" s="14"/>
      <c r="Y26" s="14"/>
      <c r="Z26" s="14"/>
      <c r="AA26" s="14"/>
      <c r="AB26" s="130"/>
      <c r="AC26" s="47">
        <v>4</v>
      </c>
      <c r="AD26" s="47">
        <v>21.35</v>
      </c>
      <c r="AE26" s="47">
        <v>22.38</v>
      </c>
      <c r="AF26" s="47">
        <v>20.88</v>
      </c>
      <c r="AG26" s="47">
        <v>21.68</v>
      </c>
      <c r="AH26" s="47">
        <v>19.37</v>
      </c>
      <c r="AI26" s="47">
        <f t="shared" si="11"/>
        <v>21.131999999999998</v>
      </c>
      <c r="AJ26" s="47">
        <f t="shared" si="12"/>
        <v>1.1262193392052893</v>
      </c>
    </row>
    <row r="27" spans="1:36" x14ac:dyDescent="0.25">
      <c r="A27" s="120"/>
      <c r="B27" s="47">
        <v>4</v>
      </c>
      <c r="C27" s="47">
        <v>8.67</v>
      </c>
      <c r="D27" s="47">
        <v>8.6300000000000008</v>
      </c>
      <c r="E27" s="47">
        <v>4.62</v>
      </c>
      <c r="F27" s="47">
        <v>6.23</v>
      </c>
      <c r="G27" s="47">
        <v>7.39</v>
      </c>
      <c r="H27" s="47">
        <v>7.96</v>
      </c>
      <c r="I27" s="47">
        <v>9.56</v>
      </c>
      <c r="J27" s="47">
        <v>8.4600000000000009</v>
      </c>
      <c r="K27" s="47">
        <v>7.43</v>
      </c>
      <c r="L27" s="47">
        <v>7.74</v>
      </c>
      <c r="M27" s="47"/>
      <c r="N27" s="47">
        <f t="shared" si="2"/>
        <v>322.85736150000008</v>
      </c>
      <c r="O27" s="47">
        <f t="shared" si="3"/>
        <v>89.657799000000011</v>
      </c>
      <c r="P27" s="47">
        <f t="shared" si="4"/>
        <v>234.12111200000001</v>
      </c>
      <c r="Q27" s="47">
        <f t="shared" si="5"/>
        <v>342.11224800000008</v>
      </c>
      <c r="R27" s="47">
        <f t="shared" si="6"/>
        <v>222.55673400000001</v>
      </c>
      <c r="S27" s="47">
        <f t="shared" si="7"/>
        <v>242.26105090000004</v>
      </c>
      <c r="T27" s="47">
        <f t="shared" si="8"/>
        <v>100.26003446648234</v>
      </c>
      <c r="U27" s="14"/>
      <c r="V27" s="14"/>
      <c r="W27" s="14"/>
      <c r="X27" s="14"/>
      <c r="Y27" s="14"/>
      <c r="Z27" s="14"/>
      <c r="AA27" s="14"/>
      <c r="AB27" s="130"/>
      <c r="AC27" s="47">
        <v>6</v>
      </c>
      <c r="AD27" s="47">
        <v>24.57</v>
      </c>
      <c r="AE27" s="47">
        <v>22.47</v>
      </c>
      <c r="AF27" s="47">
        <v>22.85</v>
      </c>
      <c r="AG27" s="47">
        <v>23.25</v>
      </c>
      <c r="AH27" s="47">
        <v>21.84</v>
      </c>
      <c r="AI27" s="47">
        <f t="shared" si="11"/>
        <v>22.996000000000002</v>
      </c>
      <c r="AJ27" s="47">
        <f t="shared" si="12"/>
        <v>1.0218023292202854</v>
      </c>
    </row>
    <row r="28" spans="1:36" x14ac:dyDescent="0.25">
      <c r="A28" s="120"/>
      <c r="B28" s="47">
        <v>6</v>
      </c>
      <c r="C28" s="47">
        <v>8.67</v>
      </c>
      <c r="D28" s="47">
        <v>8.9600000000000009</v>
      </c>
      <c r="E28" s="47">
        <v>8.1199999999999992</v>
      </c>
      <c r="F28" s="47">
        <v>8.74</v>
      </c>
      <c r="G28" s="47">
        <v>8.74</v>
      </c>
      <c r="H28" s="47">
        <v>8.9</v>
      </c>
      <c r="I28" s="47">
        <v>8.9700000000000006</v>
      </c>
      <c r="J28" s="47">
        <v>8.02</v>
      </c>
      <c r="K28" s="47">
        <v>8.91</v>
      </c>
      <c r="L28" s="47">
        <v>8.26</v>
      </c>
      <c r="M28" s="47"/>
      <c r="N28" s="47">
        <f t="shared" si="2"/>
        <v>348.02073600000006</v>
      </c>
      <c r="O28" s="47">
        <f t="shared" si="3"/>
        <v>310.13365599999997</v>
      </c>
      <c r="P28" s="47">
        <f t="shared" si="4"/>
        <v>346.14770000000004</v>
      </c>
      <c r="Q28" s="47">
        <f t="shared" si="5"/>
        <v>288.47699399999999</v>
      </c>
      <c r="R28" s="47">
        <f t="shared" si="6"/>
        <v>303.953958</v>
      </c>
      <c r="S28" s="47">
        <f t="shared" si="7"/>
        <v>319.34660880000001</v>
      </c>
      <c r="T28" s="47">
        <f t="shared" si="8"/>
        <v>26.529461811534411</v>
      </c>
      <c r="U28" s="14"/>
      <c r="V28" s="14"/>
      <c r="W28" s="14"/>
      <c r="X28" s="14"/>
      <c r="Y28" s="14"/>
      <c r="Z28" s="14"/>
      <c r="AA28" s="14"/>
      <c r="AB28" s="130"/>
      <c r="AC28" s="47">
        <v>8</v>
      </c>
      <c r="AD28" s="47">
        <v>21</v>
      </c>
      <c r="AE28" s="47">
        <v>22.23</v>
      </c>
      <c r="AF28" s="47">
        <v>22.27</v>
      </c>
      <c r="AG28" s="47">
        <v>21.67</v>
      </c>
      <c r="AH28" s="47">
        <v>21.51</v>
      </c>
      <c r="AI28" s="47">
        <f t="shared" si="11"/>
        <v>21.736000000000001</v>
      </c>
      <c r="AJ28" s="47">
        <f t="shared" si="12"/>
        <v>0.53064112166321953</v>
      </c>
    </row>
    <row r="29" spans="1:36" x14ac:dyDescent="0.25">
      <c r="A29" s="120"/>
      <c r="B29" s="47">
        <v>8</v>
      </c>
      <c r="C29" s="47">
        <v>8.67</v>
      </c>
      <c r="D29" s="47">
        <v>9.17</v>
      </c>
      <c r="E29" s="47">
        <v>9.1199999999999992</v>
      </c>
      <c r="F29" s="47">
        <v>9.44</v>
      </c>
      <c r="G29" s="47">
        <v>8.9499999999999993</v>
      </c>
      <c r="H29" s="47">
        <v>9.5399999999999991</v>
      </c>
      <c r="I29" s="47">
        <v>8.76</v>
      </c>
      <c r="J29" s="47">
        <v>9.09</v>
      </c>
      <c r="K29" s="47">
        <v>9.5</v>
      </c>
      <c r="L29" s="47">
        <v>8.94</v>
      </c>
      <c r="M29" s="47"/>
      <c r="N29" s="47">
        <f t="shared" si="2"/>
        <v>364.52538149999998</v>
      </c>
      <c r="O29" s="47">
        <f t="shared" si="3"/>
        <v>406.35801599999991</v>
      </c>
      <c r="P29" s="47">
        <f t="shared" si="4"/>
        <v>407.27690999999993</v>
      </c>
      <c r="Q29" s="47">
        <f t="shared" si="5"/>
        <v>361.91107800000003</v>
      </c>
      <c r="R29" s="47">
        <f t="shared" si="6"/>
        <v>379.63709999999998</v>
      </c>
      <c r="S29" s="47">
        <f t="shared" si="7"/>
        <v>383.94169709999994</v>
      </c>
      <c r="T29" s="47">
        <f t="shared" si="8"/>
        <v>21.953898057726743</v>
      </c>
      <c r="U29" s="14"/>
      <c r="V29" s="14"/>
      <c r="W29" s="14"/>
      <c r="X29" s="14"/>
      <c r="Y29" s="14"/>
      <c r="Z29" s="14"/>
      <c r="AA29" s="14"/>
      <c r="AB29" s="130"/>
      <c r="AC29" s="47">
        <v>10</v>
      </c>
      <c r="AD29" s="47">
        <v>22</v>
      </c>
      <c r="AE29" s="47">
        <v>21.62</v>
      </c>
      <c r="AF29" s="47">
        <v>21.41</v>
      </c>
      <c r="AG29" s="47">
        <v>22.45</v>
      </c>
      <c r="AH29" s="47">
        <v>21.76</v>
      </c>
      <c r="AI29" s="47">
        <f t="shared" si="11"/>
        <v>21.848000000000003</v>
      </c>
      <c r="AJ29" s="47">
        <f t="shared" si="12"/>
        <v>0.39908645679852328</v>
      </c>
    </row>
    <row r="30" spans="1:36" x14ac:dyDescent="0.25">
      <c r="A30" s="120"/>
      <c r="B30" s="47">
        <v>10</v>
      </c>
      <c r="C30" s="47">
        <v>8.67</v>
      </c>
      <c r="D30" s="47">
        <v>9.8000000000000007</v>
      </c>
      <c r="E30" s="47">
        <v>10.69</v>
      </c>
      <c r="F30" s="47">
        <v>10.08</v>
      </c>
      <c r="G30" s="47">
        <v>9.2799999999999994</v>
      </c>
      <c r="H30" s="47">
        <v>9.26</v>
      </c>
      <c r="I30" s="47">
        <v>9.7100000000000009</v>
      </c>
      <c r="J30" s="47">
        <v>9.4700000000000006</v>
      </c>
      <c r="K30" s="47">
        <v>9.69</v>
      </c>
      <c r="L30" s="47">
        <v>9.91</v>
      </c>
      <c r="M30" s="47"/>
      <c r="N30" s="47">
        <f t="shared" si="2"/>
        <v>416.3334000000001</v>
      </c>
      <c r="O30" s="47">
        <f t="shared" si="3"/>
        <v>543.08620800000006</v>
      </c>
      <c r="P30" s="47">
        <f t="shared" si="4"/>
        <v>397.86886399999992</v>
      </c>
      <c r="Q30" s="47">
        <f t="shared" si="5"/>
        <v>435.40076950000008</v>
      </c>
      <c r="R30" s="47">
        <f t="shared" si="6"/>
        <v>475.81824449999999</v>
      </c>
      <c r="S30" s="47">
        <f t="shared" si="7"/>
        <v>453.70149720000006</v>
      </c>
      <c r="T30" s="47">
        <f t="shared" si="8"/>
        <v>57.722073959351398</v>
      </c>
      <c r="U30" s="14"/>
      <c r="V30" s="14"/>
      <c r="W30" s="14"/>
      <c r="X30" s="14"/>
      <c r="Y30" s="14"/>
      <c r="Z30" s="14"/>
      <c r="AA30" s="14"/>
      <c r="AB30" s="122"/>
      <c r="AC30" s="47">
        <v>12</v>
      </c>
      <c r="AD30" s="47">
        <v>21.31</v>
      </c>
      <c r="AE30" s="47">
        <v>21.73</v>
      </c>
      <c r="AF30" s="47">
        <v>21.99</v>
      </c>
      <c r="AG30" s="47">
        <v>22.31</v>
      </c>
      <c r="AH30" s="47">
        <v>20.75</v>
      </c>
      <c r="AI30" s="47">
        <f t="shared" si="11"/>
        <v>21.618000000000002</v>
      </c>
      <c r="AJ30" s="47">
        <f t="shared" si="12"/>
        <v>0.60788156741260013</v>
      </c>
    </row>
    <row r="31" spans="1:36" x14ac:dyDescent="0.25">
      <c r="A31" s="120"/>
      <c r="B31" s="47">
        <v>12</v>
      </c>
      <c r="C31" s="47">
        <v>8.67</v>
      </c>
      <c r="D31" s="47">
        <v>10.61</v>
      </c>
      <c r="E31" s="47">
        <v>10.5</v>
      </c>
      <c r="F31" s="47">
        <v>9.4</v>
      </c>
      <c r="G31" s="47">
        <v>10.33</v>
      </c>
      <c r="H31" s="47">
        <v>10.61</v>
      </c>
      <c r="I31" s="47">
        <v>10.36</v>
      </c>
      <c r="J31" s="47">
        <v>10.68</v>
      </c>
      <c r="K31" s="47">
        <v>9.86</v>
      </c>
      <c r="L31" s="47">
        <v>5.84</v>
      </c>
      <c r="M31" s="47"/>
      <c r="N31" s="47">
        <f t="shared" si="2"/>
        <v>488.00005349999998</v>
      </c>
      <c r="O31" s="47">
        <f t="shared" si="3"/>
        <v>463.8900000000001</v>
      </c>
      <c r="P31" s="47">
        <f t="shared" si="4"/>
        <v>581.43489649999992</v>
      </c>
      <c r="Q31" s="47">
        <f t="shared" si="5"/>
        <v>590.84323199999994</v>
      </c>
      <c r="R31" s="47">
        <f t="shared" si="6"/>
        <v>168.14060799999996</v>
      </c>
      <c r="S31" s="47">
        <f t="shared" si="7"/>
        <v>458.46175800000003</v>
      </c>
      <c r="T31" s="47">
        <f t="shared" si="8"/>
        <v>171.63594779396544</v>
      </c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spans="1:36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47"/>
      <c r="AJ32" s="47"/>
    </row>
    <row r="33" spans="1:36" x14ac:dyDescent="0.25">
      <c r="A33" s="120" t="s">
        <v>270</v>
      </c>
      <c r="B33" s="120" t="s">
        <v>160</v>
      </c>
      <c r="C33" s="119" t="s">
        <v>434</v>
      </c>
      <c r="D33" s="119"/>
      <c r="E33" s="119" t="s">
        <v>429</v>
      </c>
      <c r="F33" s="119"/>
      <c r="G33" s="119" t="s">
        <v>430</v>
      </c>
      <c r="H33" s="119"/>
      <c r="I33" s="119" t="s">
        <v>431</v>
      </c>
      <c r="J33" s="119"/>
      <c r="K33" s="119" t="s">
        <v>432</v>
      </c>
      <c r="L33" s="119"/>
      <c r="M33" s="47"/>
      <c r="N33" s="119" t="s">
        <v>311</v>
      </c>
      <c r="O33" s="119"/>
      <c r="P33" s="119"/>
      <c r="Q33" s="119"/>
      <c r="R33" s="119"/>
      <c r="S33" s="121" t="s">
        <v>271</v>
      </c>
      <c r="T33" s="121" t="s">
        <v>257</v>
      </c>
      <c r="U33" s="14"/>
      <c r="V33" s="14"/>
      <c r="W33" s="14"/>
      <c r="X33" s="14"/>
      <c r="Y33" s="14"/>
      <c r="Z33" s="14"/>
      <c r="AA33" s="14"/>
      <c r="AB33" s="120" t="s">
        <v>270</v>
      </c>
      <c r="AC33" s="47" t="s">
        <v>160</v>
      </c>
      <c r="AD33" s="23" t="s">
        <v>176</v>
      </c>
      <c r="AE33" s="23" t="s">
        <v>162</v>
      </c>
      <c r="AF33" s="23" t="s">
        <v>163</v>
      </c>
      <c r="AG33" s="23" t="s">
        <v>164</v>
      </c>
      <c r="AH33" s="23" t="s">
        <v>177</v>
      </c>
      <c r="AI33" s="23" t="s">
        <v>271</v>
      </c>
      <c r="AJ33" s="23" t="s">
        <v>257</v>
      </c>
    </row>
    <row r="34" spans="1:36" x14ac:dyDescent="0.25">
      <c r="A34" s="120"/>
      <c r="B34" s="120"/>
      <c r="C34" s="47" t="s">
        <v>174</v>
      </c>
      <c r="D34" s="47" t="s">
        <v>175</v>
      </c>
      <c r="E34" s="47" t="s">
        <v>174</v>
      </c>
      <c r="F34" s="47" t="s">
        <v>175</v>
      </c>
      <c r="G34" s="47" t="s">
        <v>174</v>
      </c>
      <c r="H34" s="47" t="s">
        <v>175</v>
      </c>
      <c r="I34" s="47" t="s">
        <v>174</v>
      </c>
      <c r="J34" s="47" t="s">
        <v>175</v>
      </c>
      <c r="K34" s="47" t="s">
        <v>174</v>
      </c>
      <c r="L34" s="47" t="s">
        <v>175</v>
      </c>
      <c r="M34" s="47"/>
      <c r="N34" s="23" t="s">
        <v>428</v>
      </c>
      <c r="O34" s="23" t="s">
        <v>435</v>
      </c>
      <c r="P34" s="23" t="s">
        <v>430</v>
      </c>
      <c r="Q34" s="23" t="s">
        <v>431</v>
      </c>
      <c r="R34" s="23" t="s">
        <v>432</v>
      </c>
      <c r="S34" s="122"/>
      <c r="T34" s="122"/>
      <c r="U34" s="14"/>
      <c r="V34" s="14"/>
      <c r="W34" s="14"/>
      <c r="X34" s="14"/>
      <c r="Y34" s="14"/>
      <c r="Z34" s="14"/>
      <c r="AA34" s="14"/>
      <c r="AB34" s="120"/>
      <c r="AC34" s="47">
        <v>0</v>
      </c>
      <c r="AD34" s="47">
        <v>23.17</v>
      </c>
      <c r="AE34" s="47">
        <v>22.51</v>
      </c>
      <c r="AF34" s="47">
        <v>21.25</v>
      </c>
      <c r="AG34" s="47">
        <v>25.31</v>
      </c>
      <c r="AH34" s="47">
        <v>25.05</v>
      </c>
      <c r="AI34" s="47">
        <f t="shared" si="11"/>
        <v>23.458000000000002</v>
      </c>
      <c r="AJ34" s="47">
        <f t="shared" si="12"/>
        <v>1.719104418003746</v>
      </c>
    </row>
    <row r="35" spans="1:36" x14ac:dyDescent="0.25">
      <c r="A35" s="120"/>
      <c r="B35" s="47">
        <v>0</v>
      </c>
      <c r="C35" s="47">
        <v>7.04</v>
      </c>
      <c r="D35" s="47">
        <v>7.64</v>
      </c>
      <c r="E35" s="47">
        <v>6.93</v>
      </c>
      <c r="F35" s="47">
        <v>6.968</v>
      </c>
      <c r="G35" s="47">
        <v>5.87</v>
      </c>
      <c r="H35" s="47">
        <v>6.41</v>
      </c>
      <c r="I35" s="47">
        <v>5.69</v>
      </c>
      <c r="J35" s="47">
        <v>6.08</v>
      </c>
      <c r="K35" s="47">
        <v>9.27</v>
      </c>
      <c r="L35" s="47">
        <v>7.58</v>
      </c>
      <c r="M35" s="47"/>
      <c r="N35" s="47">
        <f t="shared" si="2"/>
        <v>205.460992</v>
      </c>
      <c r="O35" s="47">
        <f t="shared" si="3"/>
        <v>168.23622816</v>
      </c>
      <c r="P35" s="47">
        <f t="shared" si="4"/>
        <v>120.59357350000002</v>
      </c>
      <c r="Q35" s="47">
        <f t="shared" si="5"/>
        <v>105.169408</v>
      </c>
      <c r="R35" s="47">
        <f t="shared" si="6"/>
        <v>266.31041399999998</v>
      </c>
      <c r="S35" s="47">
        <f>AVERAGE(N35:R35)</f>
        <v>173.154123132</v>
      </c>
      <c r="T35" s="47">
        <f t="shared" si="8"/>
        <v>65.441857523473303</v>
      </c>
      <c r="U35" s="14"/>
      <c r="V35" s="14"/>
      <c r="W35" s="14"/>
      <c r="X35" s="14"/>
      <c r="Y35" s="14"/>
      <c r="Z35" s="14"/>
      <c r="AA35" s="14"/>
      <c r="AB35" s="120"/>
      <c r="AC35" s="47">
        <v>2</v>
      </c>
      <c r="AD35" s="47">
        <v>23.44</v>
      </c>
      <c r="AE35" s="47">
        <v>24.03</v>
      </c>
      <c r="AF35" s="47">
        <v>22.96</v>
      </c>
      <c r="AG35" s="47">
        <v>24.26</v>
      </c>
      <c r="AH35" s="47">
        <v>21.79</v>
      </c>
      <c r="AI35" s="47">
        <f t="shared" si="11"/>
        <v>23.296000000000003</v>
      </c>
      <c r="AJ35" s="47">
        <f t="shared" si="12"/>
        <v>0.98358019500191329</v>
      </c>
    </row>
    <row r="36" spans="1:36" x14ac:dyDescent="0.25">
      <c r="A36" s="120"/>
      <c r="B36" s="47">
        <v>2</v>
      </c>
      <c r="C36" s="47">
        <v>8.08</v>
      </c>
      <c r="D36" s="47">
        <v>8.2899999999999991</v>
      </c>
      <c r="E36" s="47">
        <v>6.4</v>
      </c>
      <c r="F36" s="47">
        <v>6.85</v>
      </c>
      <c r="G36" s="47">
        <v>9.59</v>
      </c>
      <c r="H36" s="47">
        <v>9.01</v>
      </c>
      <c r="I36" s="47">
        <v>6.29</v>
      </c>
      <c r="J36" s="47">
        <v>6.69</v>
      </c>
      <c r="K36" s="47">
        <v>5.33</v>
      </c>
      <c r="L36" s="47">
        <v>5.49</v>
      </c>
      <c r="M36" s="47"/>
      <c r="N36" s="47">
        <f t="shared" si="2"/>
        <v>277.64536399999997</v>
      </c>
      <c r="O36" s="47">
        <f t="shared" si="3"/>
        <v>150.15199999999999</v>
      </c>
      <c r="P36" s="47">
        <f t="shared" si="4"/>
        <v>389.2585795</v>
      </c>
      <c r="Q36" s="47">
        <f t="shared" si="5"/>
        <v>140.7579345</v>
      </c>
      <c r="R36" s="47">
        <f t="shared" si="6"/>
        <v>80.323366500000006</v>
      </c>
      <c r="S36" s="47">
        <f t="shared" si="7"/>
        <v>207.62744889999999</v>
      </c>
      <c r="T36" s="47">
        <f t="shared" si="8"/>
        <v>124.37208751970775</v>
      </c>
      <c r="U36" s="14"/>
      <c r="V36" s="14"/>
      <c r="W36" s="14"/>
      <c r="X36" s="14"/>
      <c r="Y36" s="14"/>
      <c r="Z36" s="14"/>
      <c r="AA36" s="14"/>
      <c r="AB36" s="120"/>
      <c r="AC36" s="47">
        <v>4</v>
      </c>
      <c r="AD36" s="47">
        <v>23.23</v>
      </c>
      <c r="AE36" s="47">
        <v>23.3</v>
      </c>
      <c r="AF36" s="47">
        <v>25.21</v>
      </c>
      <c r="AG36" s="47">
        <v>22.7</v>
      </c>
      <c r="AH36" s="47">
        <v>22.13</v>
      </c>
      <c r="AI36" s="47">
        <f t="shared" si="11"/>
        <v>23.314</v>
      </c>
      <c r="AJ36" s="47">
        <f t="shared" si="12"/>
        <v>1.1598405062766179</v>
      </c>
    </row>
    <row r="37" spans="1:36" x14ac:dyDescent="0.25">
      <c r="A37" s="120"/>
      <c r="B37" s="47">
        <v>4</v>
      </c>
      <c r="C37" s="47">
        <v>9.08</v>
      </c>
      <c r="D37" s="47">
        <v>9.31</v>
      </c>
      <c r="E37" s="47">
        <v>7.18</v>
      </c>
      <c r="F37" s="47">
        <v>6.62</v>
      </c>
      <c r="G37" s="47">
        <v>5.41</v>
      </c>
      <c r="H37" s="47">
        <v>6.31</v>
      </c>
      <c r="I37" s="47">
        <v>10.72</v>
      </c>
      <c r="J37" s="47">
        <v>10.15</v>
      </c>
      <c r="K37" s="47">
        <v>6.31</v>
      </c>
      <c r="L37" s="47">
        <v>6.62</v>
      </c>
      <c r="M37" s="47"/>
      <c r="N37" s="47">
        <f t="shared" si="2"/>
        <v>393.50949400000002</v>
      </c>
      <c r="O37" s="47">
        <f t="shared" si="3"/>
        <v>157.32959600000001</v>
      </c>
      <c r="P37" s="47">
        <f t="shared" si="4"/>
        <v>107.70255049999999</v>
      </c>
      <c r="Q37" s="47">
        <f t="shared" si="5"/>
        <v>552.20060000000012</v>
      </c>
      <c r="R37" s="47">
        <f t="shared" si="6"/>
        <v>138.26598200000001</v>
      </c>
      <c r="S37" s="47">
        <f t="shared" si="7"/>
        <v>269.80164450000001</v>
      </c>
      <c r="T37" s="47">
        <f t="shared" si="8"/>
        <v>194.47397677718146</v>
      </c>
      <c r="U37" s="14"/>
      <c r="V37" s="14"/>
      <c r="W37" s="14"/>
      <c r="X37" s="14"/>
      <c r="Y37" s="14"/>
      <c r="Z37" s="14"/>
      <c r="AA37" s="14"/>
      <c r="AB37" s="120"/>
      <c r="AC37" s="47">
        <v>6</v>
      </c>
      <c r="AD37" s="47">
        <v>22</v>
      </c>
      <c r="AE37" s="47">
        <v>23.19</v>
      </c>
      <c r="AF37" s="47">
        <v>25.66</v>
      </c>
      <c r="AG37" s="47">
        <v>23.81</v>
      </c>
      <c r="AH37" s="47">
        <v>22.72</v>
      </c>
      <c r="AI37" s="47">
        <f t="shared" si="11"/>
        <v>23.475999999999999</v>
      </c>
      <c r="AJ37" s="47">
        <f t="shared" si="12"/>
        <v>1.3886432227177721</v>
      </c>
    </row>
    <row r="38" spans="1:36" x14ac:dyDescent="0.25">
      <c r="A38" s="120"/>
      <c r="B38" s="47">
        <v>6</v>
      </c>
      <c r="C38" s="47">
        <v>7.38</v>
      </c>
      <c r="D38" s="47">
        <v>7.97</v>
      </c>
      <c r="E38" s="47">
        <v>6.97</v>
      </c>
      <c r="F38" s="47">
        <v>6.9</v>
      </c>
      <c r="G38" s="47">
        <v>5.97</v>
      </c>
      <c r="H38" s="47">
        <v>6.04</v>
      </c>
      <c r="I38" s="47">
        <v>10.31</v>
      </c>
      <c r="J38" s="47">
        <v>9.3699999999999992</v>
      </c>
      <c r="K38" s="47">
        <v>9.93</v>
      </c>
      <c r="L38" s="47">
        <v>10.59</v>
      </c>
      <c r="M38" s="47"/>
      <c r="N38" s="47">
        <f t="shared" si="2"/>
        <v>234.39212099999997</v>
      </c>
      <c r="O38" s="47">
        <f t="shared" si="3"/>
        <v>165.92085000000003</v>
      </c>
      <c r="P38" s="47">
        <f t="shared" si="4"/>
        <v>108.897576</v>
      </c>
      <c r="Q38" s="47">
        <f t="shared" si="5"/>
        <v>452.59301949999991</v>
      </c>
      <c r="R38" s="47">
        <f t="shared" si="6"/>
        <v>556.81531649999999</v>
      </c>
      <c r="S38" s="47">
        <f t="shared" si="7"/>
        <v>303.72377660000001</v>
      </c>
      <c r="T38" s="47">
        <f t="shared" si="8"/>
        <v>192.33509335178917</v>
      </c>
      <c r="U38" s="14"/>
      <c r="V38" s="14"/>
      <c r="W38" s="14"/>
      <c r="X38" s="14"/>
      <c r="Y38" s="14"/>
      <c r="Z38" s="14"/>
      <c r="AA38" s="14"/>
      <c r="AB38" s="120"/>
      <c r="AC38" s="47">
        <v>8</v>
      </c>
      <c r="AD38" s="47">
        <v>24.69</v>
      </c>
      <c r="AE38" s="47">
        <v>23.54</v>
      </c>
      <c r="AF38" s="47">
        <v>25.69</v>
      </c>
      <c r="AG38" s="47">
        <v>23.68</v>
      </c>
      <c r="AH38" s="47">
        <v>24.1</v>
      </c>
      <c r="AI38" s="47">
        <f t="shared" si="11"/>
        <v>24.339999999999996</v>
      </c>
      <c r="AJ38" s="47">
        <f t="shared" si="12"/>
        <v>0.87723998996853847</v>
      </c>
    </row>
    <row r="39" spans="1:36" x14ac:dyDescent="0.25">
      <c r="A39" s="120"/>
      <c r="B39" s="47">
        <v>8</v>
      </c>
      <c r="C39" s="47">
        <v>10.4</v>
      </c>
      <c r="D39" s="47">
        <v>10.72</v>
      </c>
      <c r="E39" s="47">
        <v>6.67</v>
      </c>
      <c r="F39" s="47">
        <v>7.33</v>
      </c>
      <c r="G39" s="47">
        <v>7.88</v>
      </c>
      <c r="H39" s="47">
        <v>7.06</v>
      </c>
      <c r="I39" s="47">
        <v>10.35</v>
      </c>
      <c r="J39" s="47">
        <v>9.3800000000000008</v>
      </c>
      <c r="K39" s="47">
        <v>7.16</v>
      </c>
      <c r="L39" s="47">
        <v>6.71</v>
      </c>
      <c r="M39" s="47"/>
      <c r="N39" s="47">
        <f t="shared" si="2"/>
        <v>597.57568000000015</v>
      </c>
      <c r="O39" s="47">
        <f t="shared" si="3"/>
        <v>179.18588150000002</v>
      </c>
      <c r="P39" s="47">
        <f t="shared" si="4"/>
        <v>196.38378399999999</v>
      </c>
      <c r="Q39" s="47">
        <f t="shared" si="5"/>
        <v>455.31927000000002</v>
      </c>
      <c r="R39" s="47">
        <f t="shared" si="6"/>
        <v>161.18627799999999</v>
      </c>
      <c r="S39" s="47">
        <f t="shared" si="7"/>
        <v>317.93017870000006</v>
      </c>
      <c r="T39" s="47">
        <f t="shared" si="8"/>
        <v>197.27488770894649</v>
      </c>
      <c r="U39" s="14"/>
      <c r="V39" s="14"/>
      <c r="W39" s="14"/>
      <c r="X39" s="14"/>
      <c r="Y39" s="14"/>
      <c r="Z39" s="14"/>
      <c r="AA39" s="14"/>
      <c r="AB39" s="120"/>
      <c r="AC39" s="47">
        <v>10</v>
      </c>
      <c r="AD39" s="47">
        <v>27.55</v>
      </c>
      <c r="AE39" s="47">
        <v>23.64</v>
      </c>
      <c r="AF39" s="47">
        <v>24.34</v>
      </c>
      <c r="AG39" s="47">
        <v>23.44</v>
      </c>
      <c r="AH39" s="47">
        <v>26</v>
      </c>
      <c r="AI39" s="47">
        <f t="shared" si="11"/>
        <v>24.994</v>
      </c>
      <c r="AJ39" s="47">
        <f t="shared" si="12"/>
        <v>1.7479359255991049</v>
      </c>
    </row>
    <row r="40" spans="1:36" x14ac:dyDescent="0.25">
      <c r="A40" s="120"/>
      <c r="B40" s="47">
        <v>10</v>
      </c>
      <c r="C40" s="47">
        <v>6.18</v>
      </c>
      <c r="D40" s="47">
        <v>6.19</v>
      </c>
      <c r="E40" s="47">
        <v>10.33</v>
      </c>
      <c r="F40" s="47">
        <v>10.64</v>
      </c>
      <c r="G40" s="47">
        <v>8.64</v>
      </c>
      <c r="H40" s="47">
        <v>8.69</v>
      </c>
      <c r="I40" s="47">
        <v>7.79</v>
      </c>
      <c r="J40" s="47">
        <v>6.87</v>
      </c>
      <c r="K40" s="47">
        <v>11.69</v>
      </c>
      <c r="L40" s="47">
        <v>10.821</v>
      </c>
      <c r="M40" s="47"/>
      <c r="N40" s="47">
        <f t="shared" si="2"/>
        <v>118.39674900000001</v>
      </c>
      <c r="O40" s="47">
        <f t="shared" si="3"/>
        <v>584.72758400000009</v>
      </c>
      <c r="P40" s="47">
        <f t="shared" si="4"/>
        <v>326.22955200000001</v>
      </c>
      <c r="Q40" s="47">
        <f t="shared" si="5"/>
        <v>183.83192550000001</v>
      </c>
      <c r="R40" s="47">
        <f t="shared" si="6"/>
        <v>684.41466964499989</v>
      </c>
      <c r="S40" s="47">
        <f t="shared" si="7"/>
        <v>379.520096029</v>
      </c>
      <c r="T40" s="47">
        <f t="shared" si="8"/>
        <v>247.1790639755782</v>
      </c>
      <c r="U40" s="14"/>
      <c r="V40" s="14"/>
      <c r="W40" s="14"/>
      <c r="X40" s="14"/>
      <c r="Y40" s="14"/>
      <c r="Z40" s="14"/>
      <c r="AA40" s="14"/>
      <c r="AB40" s="120"/>
      <c r="AC40" s="47">
        <v>12</v>
      </c>
      <c r="AD40" s="47">
        <v>24.81</v>
      </c>
      <c r="AE40" s="47">
        <v>23.43</v>
      </c>
      <c r="AF40" s="47">
        <v>23.03</v>
      </c>
      <c r="AG40" s="47">
        <v>21.98</v>
      </c>
      <c r="AH40" s="47">
        <v>24.86</v>
      </c>
      <c r="AI40" s="47">
        <f t="shared" si="11"/>
        <v>23.622</v>
      </c>
      <c r="AJ40" s="47">
        <f t="shared" si="12"/>
        <v>1.2275463331377754</v>
      </c>
    </row>
    <row r="41" spans="1:36" x14ac:dyDescent="0.25">
      <c r="A41" s="120"/>
      <c r="B41" s="47">
        <v>12</v>
      </c>
      <c r="C41" s="47">
        <v>9.6</v>
      </c>
      <c r="D41" s="47">
        <v>8.7200000000000006</v>
      </c>
      <c r="E41" s="47">
        <v>6.6</v>
      </c>
      <c r="F41" s="47">
        <v>6.65</v>
      </c>
      <c r="G41" s="47">
        <v>8.48</v>
      </c>
      <c r="H41" s="47">
        <v>8.6199999999999992</v>
      </c>
      <c r="I41" s="47">
        <v>6.33</v>
      </c>
      <c r="J41" s="47">
        <v>7.02</v>
      </c>
      <c r="K41" s="47">
        <v>12.66</v>
      </c>
      <c r="L41" s="47">
        <v>11.561</v>
      </c>
      <c r="M41" s="47"/>
      <c r="N41" s="47">
        <f t="shared" si="2"/>
        <v>364.98432000000003</v>
      </c>
      <c r="O41" s="47">
        <f t="shared" si="3"/>
        <v>145.93424999999999</v>
      </c>
      <c r="P41" s="47">
        <f t="shared" si="4"/>
        <v>315.05065599999995</v>
      </c>
      <c r="Q41" s="47">
        <f t="shared" si="5"/>
        <v>155.97246599999997</v>
      </c>
      <c r="R41" s="47">
        <f t="shared" si="6"/>
        <v>846.04704393000009</v>
      </c>
      <c r="S41" s="47">
        <f t="shared" si="7"/>
        <v>365.59774718599999</v>
      </c>
      <c r="T41" s="47">
        <f t="shared" si="8"/>
        <v>285.2988441837681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8" spans="1:36" x14ac:dyDescent="0.25"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</row>
  </sheetData>
  <mergeCells count="50">
    <mergeCell ref="AB23:AB30"/>
    <mergeCell ref="R48:T48"/>
    <mergeCell ref="B23:B24"/>
    <mergeCell ref="B13:B14"/>
    <mergeCell ref="B3:B4"/>
    <mergeCell ref="D48:H48"/>
    <mergeCell ref="I48:M48"/>
    <mergeCell ref="N48:Q48"/>
    <mergeCell ref="G23:H23"/>
    <mergeCell ref="I23:J23"/>
    <mergeCell ref="K23:L23"/>
    <mergeCell ref="K33:L33"/>
    <mergeCell ref="I13:J13"/>
    <mergeCell ref="K13:L13"/>
    <mergeCell ref="I3:J3"/>
    <mergeCell ref="K3:L3"/>
    <mergeCell ref="A33:A41"/>
    <mergeCell ref="C33:D33"/>
    <mergeCell ref="E33:F33"/>
    <mergeCell ref="G33:H33"/>
    <mergeCell ref="I33:J33"/>
    <mergeCell ref="B33:B34"/>
    <mergeCell ref="AB33:AB40"/>
    <mergeCell ref="AB1:AJ1"/>
    <mergeCell ref="AB13:AB20"/>
    <mergeCell ref="AB3:AB10"/>
    <mergeCell ref="A3:A10"/>
    <mergeCell ref="A13:A20"/>
    <mergeCell ref="C3:D3"/>
    <mergeCell ref="E3:F3"/>
    <mergeCell ref="G3:H3"/>
    <mergeCell ref="A23:A31"/>
    <mergeCell ref="C23:D23"/>
    <mergeCell ref="C13:D13"/>
    <mergeCell ref="E13:F13"/>
    <mergeCell ref="G13:H13"/>
    <mergeCell ref="E23:F23"/>
    <mergeCell ref="S3:S4"/>
    <mergeCell ref="N33:R33"/>
    <mergeCell ref="S33:S34"/>
    <mergeCell ref="T33:T34"/>
    <mergeCell ref="S23:S24"/>
    <mergeCell ref="T23:T24"/>
    <mergeCell ref="T3:T4"/>
    <mergeCell ref="A1:R1"/>
    <mergeCell ref="N3:R3"/>
    <mergeCell ref="N13:R13"/>
    <mergeCell ref="N23:R23"/>
    <mergeCell ref="S13:S14"/>
    <mergeCell ref="T13:T14"/>
  </mergeCells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6AC4-6125-4CC6-A8EA-D9F70FBC1BC3}">
  <dimension ref="A2:AD36"/>
  <sheetViews>
    <sheetView zoomScale="40" zoomScaleNormal="40" workbookViewId="0">
      <selection activeCell="B1" sqref="A1:P33"/>
    </sheetView>
  </sheetViews>
  <sheetFormatPr defaultRowHeight="13.8" x14ac:dyDescent="0.25"/>
  <cols>
    <col min="4" max="4" width="11.6640625" customWidth="1"/>
    <col min="5" max="6" width="12.88671875" customWidth="1"/>
    <col min="10" max="10" width="13.109375" customWidth="1"/>
    <col min="11" max="11" width="11.109375" customWidth="1"/>
    <col min="12" max="12" width="9.88671875" customWidth="1"/>
  </cols>
  <sheetData>
    <row r="2" spans="1:16" x14ac:dyDescent="0.25">
      <c r="A2" s="169" t="s">
        <v>350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1"/>
    </row>
    <row r="3" spans="1:16" x14ac:dyDescent="0.25">
      <c r="B3" s="172" t="s">
        <v>267</v>
      </c>
      <c r="C3" s="76" t="s">
        <v>13</v>
      </c>
      <c r="D3" s="70" t="s">
        <v>68</v>
      </c>
      <c r="E3" s="70" t="s">
        <v>69</v>
      </c>
      <c r="F3" s="77" t="s">
        <v>70</v>
      </c>
      <c r="G3" s="16" t="s">
        <v>271</v>
      </c>
      <c r="H3" s="16" t="s">
        <v>257</v>
      </c>
      <c r="J3" s="172" t="s">
        <v>267</v>
      </c>
      <c r="K3" s="76" t="s">
        <v>14</v>
      </c>
      <c r="L3" s="70" t="s">
        <v>68</v>
      </c>
      <c r="M3" s="70" t="s">
        <v>69</v>
      </c>
      <c r="N3" s="70" t="s">
        <v>70</v>
      </c>
      <c r="O3" s="16" t="s">
        <v>271</v>
      </c>
      <c r="P3" s="16" t="s">
        <v>257</v>
      </c>
    </row>
    <row r="4" spans="1:16" x14ac:dyDescent="0.25">
      <c r="B4" s="172"/>
      <c r="C4" s="3" t="s">
        <v>52</v>
      </c>
      <c r="D4" s="3">
        <v>7828</v>
      </c>
      <c r="E4" s="3">
        <v>7630</v>
      </c>
      <c r="F4" s="9">
        <v>9510</v>
      </c>
      <c r="G4" s="3">
        <f>AVERAGE(D4:F4)</f>
        <v>8322.6666666666661</v>
      </c>
      <c r="H4" s="3">
        <f>STDEV(D4:F5)</f>
        <v>1085.8584929292872</v>
      </c>
      <c r="J4" s="172"/>
      <c r="K4" s="3" t="s">
        <v>52</v>
      </c>
      <c r="L4" s="3">
        <v>2689</v>
      </c>
      <c r="M4" s="3">
        <v>4326</v>
      </c>
      <c r="N4" s="3">
        <v>2426</v>
      </c>
      <c r="O4" s="3">
        <f>AVERAGE(L4:N4)</f>
        <v>3147</v>
      </c>
      <c r="P4" s="3">
        <f>STDEV(L4:N4)</f>
        <v>1029.4770517112074</v>
      </c>
    </row>
    <row r="5" spans="1:16" x14ac:dyDescent="0.25">
      <c r="B5" s="172"/>
      <c r="C5" s="3" t="s">
        <v>53</v>
      </c>
      <c r="D5" s="3">
        <v>6250</v>
      </c>
      <c r="E5" s="3">
        <v>8491</v>
      </c>
      <c r="F5" s="9">
        <v>8383</v>
      </c>
      <c r="G5" s="3">
        <f t="shared" ref="G5:G9" si="0">AVERAGE(D5:F5)</f>
        <v>7708</v>
      </c>
      <c r="H5" s="3">
        <f t="shared" ref="H5:H9" si="1">STDEV(D5:F6)</f>
        <v>1219.0949785257351</v>
      </c>
      <c r="J5" s="172"/>
      <c r="K5" s="3" t="s">
        <v>53</v>
      </c>
      <c r="L5" s="3">
        <v>1110</v>
      </c>
      <c r="M5" s="3">
        <v>5068</v>
      </c>
      <c r="N5" s="3">
        <v>3300</v>
      </c>
      <c r="O5" s="3">
        <f t="shared" ref="O5:O9" si="2">AVERAGE(L5:N5)</f>
        <v>3159.3333333333335</v>
      </c>
      <c r="P5" s="3">
        <f t="shared" ref="P5:P9" si="3">STDEV(L5:N5)</f>
        <v>1982.7459074055187</v>
      </c>
    </row>
    <row r="6" spans="1:16" x14ac:dyDescent="0.25">
      <c r="B6" s="172"/>
      <c r="C6" s="3" t="s">
        <v>54</v>
      </c>
      <c r="D6" s="3">
        <v>5480</v>
      </c>
      <c r="E6" s="3">
        <v>7859</v>
      </c>
      <c r="F6" s="9">
        <v>7660</v>
      </c>
      <c r="G6" s="3">
        <f t="shared" si="0"/>
        <v>6999.666666666667</v>
      </c>
      <c r="H6" s="3">
        <f t="shared" si="1"/>
        <v>1178.7798211144705</v>
      </c>
      <c r="J6" s="172"/>
      <c r="K6" s="3" t="s">
        <v>54</v>
      </c>
      <c r="L6" s="3">
        <v>1837</v>
      </c>
      <c r="M6" s="3">
        <v>4012</v>
      </c>
      <c r="N6" s="3">
        <v>3331</v>
      </c>
      <c r="O6" s="3">
        <f t="shared" si="2"/>
        <v>3060</v>
      </c>
      <c r="P6" s="3">
        <f t="shared" si="3"/>
        <v>1112.5362915428871</v>
      </c>
    </row>
    <row r="7" spans="1:16" x14ac:dyDescent="0.25">
      <c r="B7" s="172"/>
      <c r="C7" s="3" t="s">
        <v>55</v>
      </c>
      <c r="D7" s="3">
        <v>5856</v>
      </c>
      <c r="E7" s="3">
        <v>8196</v>
      </c>
      <c r="F7" s="9">
        <v>7943</v>
      </c>
      <c r="G7" s="3">
        <f t="shared" si="0"/>
        <v>7331.666666666667</v>
      </c>
      <c r="H7" s="3">
        <f t="shared" si="1"/>
        <v>1415.7329785897703</v>
      </c>
      <c r="J7" s="172"/>
      <c r="K7" s="3" t="s">
        <v>55</v>
      </c>
      <c r="L7" s="3">
        <v>1803</v>
      </c>
      <c r="M7" s="3">
        <v>3739</v>
      </c>
      <c r="N7" s="3">
        <v>3562</v>
      </c>
      <c r="O7" s="3">
        <f t="shared" si="2"/>
        <v>3034.6666666666665</v>
      </c>
      <c r="P7" s="3">
        <f t="shared" si="3"/>
        <v>1070.3197341604675</v>
      </c>
    </row>
    <row r="8" spans="1:16" x14ac:dyDescent="0.25">
      <c r="B8" s="172"/>
      <c r="C8" s="3" t="s">
        <v>56</v>
      </c>
      <c r="D8" s="3">
        <v>5253</v>
      </c>
      <c r="E8" s="3">
        <v>8559</v>
      </c>
      <c r="F8" s="9">
        <v>8279</v>
      </c>
      <c r="G8" s="75">
        <f t="shared" si="0"/>
        <v>7363.666666666667</v>
      </c>
      <c r="H8" s="75">
        <f t="shared" si="1"/>
        <v>1624.0481109458128</v>
      </c>
      <c r="J8" s="172"/>
      <c r="K8" s="3" t="s">
        <v>56</v>
      </c>
      <c r="L8" s="3">
        <v>1611</v>
      </c>
      <c r="M8" s="3">
        <v>3525</v>
      </c>
      <c r="N8" s="3">
        <v>3193</v>
      </c>
      <c r="O8" s="3">
        <f t="shared" si="2"/>
        <v>2776.3333333333335</v>
      </c>
      <c r="P8" s="3">
        <f t="shared" si="3"/>
        <v>1022.7694429016415</v>
      </c>
    </row>
    <row r="9" spans="1:16" x14ac:dyDescent="0.25">
      <c r="B9" s="172"/>
      <c r="C9" s="3" t="s">
        <v>57</v>
      </c>
      <c r="D9" s="3">
        <v>5861</v>
      </c>
      <c r="E9" s="3">
        <v>9105</v>
      </c>
      <c r="F9" s="9">
        <v>8605</v>
      </c>
      <c r="G9" s="3">
        <f t="shared" si="0"/>
        <v>7857</v>
      </c>
      <c r="H9" s="3">
        <f t="shared" si="1"/>
        <v>1746.5714986796274</v>
      </c>
      <c r="J9" s="172"/>
      <c r="K9" s="3" t="s">
        <v>57</v>
      </c>
      <c r="L9" s="3">
        <v>1733</v>
      </c>
      <c r="M9" s="3">
        <v>3694</v>
      </c>
      <c r="N9" s="3">
        <v>4226</v>
      </c>
      <c r="O9" s="3">
        <f t="shared" si="2"/>
        <v>3217.6666666666665</v>
      </c>
      <c r="P9" s="3">
        <f t="shared" si="3"/>
        <v>1312.9860369910009</v>
      </c>
    </row>
    <row r="11" spans="1:16" x14ac:dyDescent="0.25">
      <c r="B11" s="172" t="s">
        <v>268</v>
      </c>
      <c r="C11" s="16" t="s">
        <v>13</v>
      </c>
      <c r="D11" s="3" t="s">
        <v>68</v>
      </c>
      <c r="E11" s="3" t="s">
        <v>69</v>
      </c>
      <c r="F11" s="9" t="s">
        <v>70</v>
      </c>
      <c r="G11" s="16" t="s">
        <v>271</v>
      </c>
      <c r="H11" s="16" t="s">
        <v>257</v>
      </c>
      <c r="J11" s="172" t="s">
        <v>268</v>
      </c>
      <c r="K11" s="16" t="s">
        <v>14</v>
      </c>
      <c r="L11" s="3" t="s">
        <v>68</v>
      </c>
      <c r="M11" s="3" t="s">
        <v>69</v>
      </c>
      <c r="N11" s="3" t="s">
        <v>70</v>
      </c>
      <c r="O11" s="78" t="s">
        <v>271</v>
      </c>
      <c r="P11" s="16" t="s">
        <v>257</v>
      </c>
    </row>
    <row r="12" spans="1:16" x14ac:dyDescent="0.25">
      <c r="B12" s="172"/>
      <c r="C12" s="3" t="s">
        <v>52</v>
      </c>
      <c r="D12" s="3">
        <v>6557</v>
      </c>
      <c r="E12" s="3">
        <v>5641</v>
      </c>
      <c r="F12" s="9">
        <v>7976</v>
      </c>
      <c r="G12" s="3">
        <f t="shared" ref="G12:G33" si="4">AVERAGE(D12:F12)</f>
        <v>6724.666666666667</v>
      </c>
      <c r="H12" s="3">
        <f t="shared" ref="H12:H33" si="5">STDEV(D12:F13)</f>
        <v>1227.7417752388606</v>
      </c>
      <c r="J12" s="172"/>
      <c r="K12" s="3" t="s">
        <v>52</v>
      </c>
      <c r="L12" s="3">
        <v>2699</v>
      </c>
      <c r="M12" s="3">
        <v>1507</v>
      </c>
      <c r="N12" s="3">
        <v>3018</v>
      </c>
      <c r="O12" s="3">
        <f t="shared" ref="O12:O33" si="6">AVERAGE(L12:N12)</f>
        <v>2408</v>
      </c>
      <c r="P12" s="70">
        <f t="shared" ref="P12:P33" si="7">STDEV(L12:N12)</f>
        <v>796.4238821130366</v>
      </c>
    </row>
    <row r="13" spans="1:16" x14ac:dyDescent="0.25">
      <c r="B13" s="172"/>
      <c r="C13" s="3" t="s">
        <v>53</v>
      </c>
      <c r="D13" s="3">
        <v>7921</v>
      </c>
      <c r="E13" s="3">
        <v>5702</v>
      </c>
      <c r="F13" s="9">
        <v>5099</v>
      </c>
      <c r="G13" s="3">
        <f t="shared" si="4"/>
        <v>6240.666666666667</v>
      </c>
      <c r="H13" s="3">
        <f t="shared" si="5"/>
        <v>1310.6846175440789</v>
      </c>
      <c r="J13" s="172"/>
      <c r="K13" s="3" t="s">
        <v>53</v>
      </c>
      <c r="L13" s="3">
        <v>1624</v>
      </c>
      <c r="M13" s="3">
        <v>1401</v>
      </c>
      <c r="N13" s="3">
        <v>3945</v>
      </c>
      <c r="O13" s="3">
        <f t="shared" si="6"/>
        <v>2323.3333333333335</v>
      </c>
      <c r="P13" s="3">
        <f t="shared" si="7"/>
        <v>1408.8237410454628</v>
      </c>
    </row>
    <row r="14" spans="1:16" x14ac:dyDescent="0.25">
      <c r="B14" s="172"/>
      <c r="C14" s="3" t="s">
        <v>54</v>
      </c>
      <c r="D14" s="3">
        <v>7708</v>
      </c>
      <c r="E14" s="3">
        <v>5390</v>
      </c>
      <c r="F14" s="9">
        <v>5081</v>
      </c>
      <c r="G14" s="3">
        <f t="shared" si="4"/>
        <v>6059.666666666667</v>
      </c>
      <c r="H14" s="3">
        <f t="shared" si="5"/>
        <v>1438.1895563520129</v>
      </c>
      <c r="J14" s="172"/>
      <c r="K14" s="3" t="s">
        <v>54</v>
      </c>
      <c r="L14" s="3">
        <v>1143</v>
      </c>
      <c r="M14" s="3">
        <v>1061</v>
      </c>
      <c r="N14" s="3">
        <v>3730</v>
      </c>
      <c r="O14" s="3">
        <f t="shared" si="6"/>
        <v>1978</v>
      </c>
      <c r="P14" s="3">
        <f t="shared" si="7"/>
        <v>1517.8303594275612</v>
      </c>
    </row>
    <row r="15" spans="1:16" x14ac:dyDescent="0.25">
      <c r="B15" s="172"/>
      <c r="C15" s="3" t="s">
        <v>55</v>
      </c>
      <c r="D15" s="3">
        <v>8710</v>
      </c>
      <c r="E15" s="3">
        <v>5991</v>
      </c>
      <c r="F15" s="9">
        <v>5784</v>
      </c>
      <c r="G15" s="3">
        <f t="shared" si="4"/>
        <v>6828.333333333333</v>
      </c>
      <c r="H15" s="3">
        <f t="shared" si="5"/>
        <v>1478.6099778733615</v>
      </c>
      <c r="J15" s="172"/>
      <c r="K15" s="3" t="s">
        <v>55</v>
      </c>
      <c r="L15" s="3">
        <v>1251</v>
      </c>
      <c r="M15" s="3">
        <v>977</v>
      </c>
      <c r="N15" s="3">
        <v>2769</v>
      </c>
      <c r="O15" s="3">
        <f t="shared" si="6"/>
        <v>1665.6666666666667</v>
      </c>
      <c r="P15" s="3">
        <f t="shared" si="7"/>
        <v>965.28614065122338</v>
      </c>
    </row>
    <row r="16" spans="1:16" x14ac:dyDescent="0.25">
      <c r="B16" s="172"/>
      <c r="C16" s="3" t="s">
        <v>56</v>
      </c>
      <c r="D16" s="3">
        <v>9146</v>
      </c>
      <c r="E16" s="3">
        <v>6102</v>
      </c>
      <c r="F16" s="9">
        <v>6649</v>
      </c>
      <c r="G16" s="3">
        <f t="shared" si="4"/>
        <v>7299</v>
      </c>
      <c r="H16" s="3">
        <f t="shared" si="5"/>
        <v>1665.7141911704609</v>
      </c>
      <c r="J16" s="172"/>
      <c r="K16" s="3" t="s">
        <v>56</v>
      </c>
      <c r="L16" s="3">
        <v>1085</v>
      </c>
      <c r="M16" s="3">
        <v>886</v>
      </c>
      <c r="N16" s="3">
        <v>2262</v>
      </c>
      <c r="O16" s="3">
        <f t="shared" si="6"/>
        <v>1411</v>
      </c>
      <c r="P16" s="3">
        <f t="shared" si="7"/>
        <v>743.67398771235776</v>
      </c>
    </row>
    <row r="17" spans="2:16" x14ac:dyDescent="0.25">
      <c r="B17" s="172"/>
      <c r="C17" s="3" t="s">
        <v>57</v>
      </c>
      <c r="D17" s="3">
        <v>9544</v>
      </c>
      <c r="E17" s="3">
        <v>5419</v>
      </c>
      <c r="F17" s="9">
        <v>7637</v>
      </c>
      <c r="G17" s="3">
        <f t="shared" si="4"/>
        <v>7533.333333333333</v>
      </c>
      <c r="H17" s="3">
        <f t="shared" si="5"/>
        <v>2064.4530349061779</v>
      </c>
      <c r="J17" s="172"/>
      <c r="K17" s="3" t="s">
        <v>57</v>
      </c>
      <c r="L17" s="3">
        <v>1157</v>
      </c>
      <c r="M17" s="3">
        <v>899</v>
      </c>
      <c r="N17" s="3">
        <v>1879</v>
      </c>
      <c r="O17" s="3">
        <f t="shared" si="6"/>
        <v>1311.6666666666667</v>
      </c>
      <c r="P17" s="3">
        <f t="shared" si="7"/>
        <v>507.97768979880749</v>
      </c>
    </row>
    <row r="19" spans="2:16" x14ac:dyDescent="0.25">
      <c r="B19" s="172" t="s">
        <v>269</v>
      </c>
      <c r="C19" s="16" t="s">
        <v>13</v>
      </c>
      <c r="D19" s="3" t="s">
        <v>68</v>
      </c>
      <c r="E19" s="3" t="s">
        <v>69</v>
      </c>
      <c r="F19" s="9" t="s">
        <v>70</v>
      </c>
      <c r="G19" s="16" t="s">
        <v>271</v>
      </c>
      <c r="H19" s="16" t="s">
        <v>257</v>
      </c>
      <c r="J19" s="172" t="s">
        <v>269</v>
      </c>
      <c r="K19" s="16" t="s">
        <v>14</v>
      </c>
      <c r="L19" s="3" t="s">
        <v>68</v>
      </c>
      <c r="M19" s="3" t="s">
        <v>69</v>
      </c>
      <c r="N19" s="3" t="s">
        <v>70</v>
      </c>
      <c r="O19" s="16" t="s">
        <v>271</v>
      </c>
      <c r="P19" s="16" t="s">
        <v>257</v>
      </c>
    </row>
    <row r="20" spans="2:16" x14ac:dyDescent="0.25">
      <c r="B20" s="172"/>
      <c r="C20" s="3" t="s">
        <v>52</v>
      </c>
      <c r="D20" s="3">
        <v>8729</v>
      </c>
      <c r="E20" s="3">
        <v>7828</v>
      </c>
      <c r="F20" s="9">
        <v>10035</v>
      </c>
      <c r="G20" s="3">
        <f t="shared" si="4"/>
        <v>8864</v>
      </c>
      <c r="H20" s="3">
        <f t="shared" si="5"/>
        <v>2184.3860159474248</v>
      </c>
      <c r="J20" s="172"/>
      <c r="K20" s="3" t="s">
        <v>52</v>
      </c>
      <c r="L20" s="3">
        <v>3911</v>
      </c>
      <c r="M20" s="3">
        <v>2366</v>
      </c>
      <c r="N20" s="3">
        <v>1939</v>
      </c>
      <c r="O20" s="3">
        <f t="shared" si="6"/>
        <v>2738.6666666666665</v>
      </c>
      <c r="P20" s="3">
        <f t="shared" si="7"/>
        <v>1037.4759434962018</v>
      </c>
    </row>
    <row r="21" spans="2:16" x14ac:dyDescent="0.25">
      <c r="B21" s="172"/>
      <c r="C21" s="3" t="s">
        <v>53</v>
      </c>
      <c r="D21" s="3">
        <v>6078</v>
      </c>
      <c r="E21" s="3">
        <v>5902</v>
      </c>
      <c r="F21" s="9">
        <v>11424</v>
      </c>
      <c r="G21" s="3">
        <f t="shared" si="4"/>
        <v>7801.333333333333</v>
      </c>
      <c r="H21" s="3">
        <f t="shared" si="5"/>
        <v>2715.5041520866803</v>
      </c>
      <c r="J21" s="172"/>
      <c r="K21" s="3" t="s">
        <v>53</v>
      </c>
      <c r="L21" s="3">
        <v>2566</v>
      </c>
      <c r="M21" s="3">
        <v>3239</v>
      </c>
      <c r="N21" s="3">
        <v>3191</v>
      </c>
      <c r="O21" s="3">
        <f t="shared" si="6"/>
        <v>2998.6666666666665</v>
      </c>
      <c r="P21" s="3">
        <f t="shared" si="7"/>
        <v>375.46815222244078</v>
      </c>
    </row>
    <row r="22" spans="2:16" x14ac:dyDescent="0.25">
      <c r="B22" s="172"/>
      <c r="C22" s="3" t="s">
        <v>54</v>
      </c>
      <c r="D22" s="3">
        <v>6729</v>
      </c>
      <c r="E22" s="3">
        <v>5062</v>
      </c>
      <c r="F22" s="9">
        <v>10741</v>
      </c>
      <c r="G22" s="3">
        <f t="shared" si="4"/>
        <v>7510.666666666667</v>
      </c>
      <c r="H22" s="3">
        <f t="shared" si="5"/>
        <v>2699.2534832183997</v>
      </c>
      <c r="J22" s="172"/>
      <c r="K22" s="3" t="s">
        <v>54</v>
      </c>
      <c r="L22" s="3">
        <v>1781</v>
      </c>
      <c r="M22" s="3">
        <v>2511</v>
      </c>
      <c r="N22" s="3">
        <v>2630</v>
      </c>
      <c r="O22" s="3">
        <f t="shared" si="6"/>
        <v>2307.3333333333335</v>
      </c>
      <c r="P22" s="3">
        <f t="shared" si="7"/>
        <v>459.68503709967877</v>
      </c>
    </row>
    <row r="23" spans="2:16" x14ac:dyDescent="0.25">
      <c r="B23" s="172"/>
      <c r="C23" s="3" t="s">
        <v>55</v>
      </c>
      <c r="D23" s="3">
        <v>9610</v>
      </c>
      <c r="E23" s="3">
        <v>6159</v>
      </c>
      <c r="F23" s="9">
        <v>11650</v>
      </c>
      <c r="G23" s="3">
        <f t="shared" si="4"/>
        <v>9139.6666666666661</v>
      </c>
      <c r="H23" s="3">
        <f t="shared" si="5"/>
        <v>2317.8255686454654</v>
      </c>
      <c r="J23" s="172"/>
      <c r="K23" s="3" t="s">
        <v>55</v>
      </c>
      <c r="L23" s="3">
        <v>1494</v>
      </c>
      <c r="M23" s="3">
        <v>2378.9</v>
      </c>
      <c r="N23" s="3">
        <v>1883</v>
      </c>
      <c r="O23" s="3">
        <f t="shared" si="6"/>
        <v>1918.6333333333332</v>
      </c>
      <c r="P23" s="3">
        <f t="shared" si="7"/>
        <v>443.52486213665026</v>
      </c>
    </row>
    <row r="24" spans="2:16" x14ac:dyDescent="0.25">
      <c r="B24" s="172"/>
      <c r="C24" s="3" t="s">
        <v>56</v>
      </c>
      <c r="D24" s="3">
        <v>10754</v>
      </c>
      <c r="E24" s="3">
        <v>8954</v>
      </c>
      <c r="F24" s="9">
        <v>12752</v>
      </c>
      <c r="G24" s="3">
        <f t="shared" si="4"/>
        <v>10820</v>
      </c>
      <c r="H24" s="3">
        <f t="shared" si="5"/>
        <v>1732.4023108581548</v>
      </c>
      <c r="J24" s="172"/>
      <c r="K24" s="3" t="s">
        <v>56</v>
      </c>
      <c r="L24" s="3">
        <v>1390</v>
      </c>
      <c r="M24" s="3">
        <v>2603</v>
      </c>
      <c r="N24" s="3">
        <v>1048</v>
      </c>
      <c r="O24" s="3">
        <f t="shared" si="6"/>
        <v>1680.3333333333333</v>
      </c>
      <c r="P24" s="3">
        <f t="shared" si="7"/>
        <v>817.14523392927708</v>
      </c>
    </row>
    <row r="25" spans="2:16" x14ac:dyDescent="0.25">
      <c r="B25" s="172"/>
      <c r="C25" s="3" t="s">
        <v>57</v>
      </c>
      <c r="D25" s="3">
        <v>11046</v>
      </c>
      <c r="E25" s="3">
        <v>9279</v>
      </c>
      <c r="F25" s="9">
        <v>13174</v>
      </c>
      <c r="G25" s="3">
        <f t="shared" si="4"/>
        <v>11166.333333333334</v>
      </c>
      <c r="H25" s="3">
        <f t="shared" si="5"/>
        <v>1950.2862183108773</v>
      </c>
      <c r="J25" s="172"/>
      <c r="K25" s="3" t="s">
        <v>57</v>
      </c>
      <c r="L25" s="3">
        <v>904</v>
      </c>
      <c r="M25" s="3">
        <v>2690</v>
      </c>
      <c r="N25" s="3">
        <v>995</v>
      </c>
      <c r="O25" s="3">
        <f t="shared" si="6"/>
        <v>1529.6666666666667</v>
      </c>
      <c r="P25" s="3">
        <f t="shared" si="7"/>
        <v>1005.9077161118377</v>
      </c>
    </row>
    <row r="27" spans="2:16" x14ac:dyDescent="0.25">
      <c r="B27" s="172" t="s">
        <v>270</v>
      </c>
      <c r="C27" s="16" t="s">
        <v>13</v>
      </c>
      <c r="D27" s="3" t="s">
        <v>68</v>
      </c>
      <c r="E27" s="3" t="s">
        <v>69</v>
      </c>
      <c r="F27" s="9" t="s">
        <v>70</v>
      </c>
      <c r="G27" s="16" t="s">
        <v>271</v>
      </c>
      <c r="H27" s="16" t="s">
        <v>257</v>
      </c>
      <c r="J27" s="172" t="s">
        <v>270</v>
      </c>
      <c r="K27" s="16" t="s">
        <v>14</v>
      </c>
      <c r="L27" s="3" t="s">
        <v>68</v>
      </c>
      <c r="M27" s="3" t="s">
        <v>69</v>
      </c>
      <c r="N27" s="3" t="s">
        <v>70</v>
      </c>
      <c r="O27" s="16" t="s">
        <v>271</v>
      </c>
      <c r="P27" s="16" t="s">
        <v>257</v>
      </c>
    </row>
    <row r="28" spans="2:16" x14ac:dyDescent="0.25">
      <c r="B28" s="172"/>
      <c r="C28" s="3" t="s">
        <v>52</v>
      </c>
      <c r="D28" s="3">
        <v>4927</v>
      </c>
      <c r="E28" s="3">
        <v>7157</v>
      </c>
      <c r="F28" s="9">
        <v>6326</v>
      </c>
      <c r="G28" s="3">
        <f t="shared" si="4"/>
        <v>6136.666666666667</v>
      </c>
      <c r="H28" s="3">
        <f t="shared" si="5"/>
        <v>1255.5642556237415</v>
      </c>
      <c r="J28" s="172"/>
      <c r="K28" s="3" t="s">
        <v>52</v>
      </c>
      <c r="L28" s="3">
        <v>2868</v>
      </c>
      <c r="M28" s="3">
        <v>1330</v>
      </c>
      <c r="N28" s="3">
        <v>1351</v>
      </c>
      <c r="O28" s="3">
        <f t="shared" si="6"/>
        <v>1849.6666666666667</v>
      </c>
      <c r="P28" s="3">
        <f t="shared" si="7"/>
        <v>881.96504087936103</v>
      </c>
    </row>
    <row r="29" spans="2:16" x14ac:dyDescent="0.25">
      <c r="B29" s="172"/>
      <c r="C29" s="3" t="s">
        <v>53</v>
      </c>
      <c r="D29" s="3">
        <v>3797</v>
      </c>
      <c r="E29" s="3">
        <v>4809</v>
      </c>
      <c r="F29" s="9">
        <v>6380</v>
      </c>
      <c r="G29" s="3">
        <f t="shared" si="4"/>
        <v>4995.333333333333</v>
      </c>
      <c r="H29" s="3">
        <f t="shared" si="5"/>
        <v>1416.1702816634265</v>
      </c>
      <c r="J29" s="172"/>
      <c r="K29" s="3" t="s">
        <v>53</v>
      </c>
      <c r="L29" s="3">
        <v>1854</v>
      </c>
      <c r="M29" s="3">
        <v>1401</v>
      </c>
      <c r="N29" s="3">
        <v>1733</v>
      </c>
      <c r="O29" s="3">
        <f t="shared" si="6"/>
        <v>1662.6666666666667</v>
      </c>
      <c r="P29" s="3">
        <f t="shared" si="7"/>
        <v>234.54708127225436</v>
      </c>
    </row>
    <row r="30" spans="2:16" x14ac:dyDescent="0.25">
      <c r="B30" s="172"/>
      <c r="C30" s="3" t="s">
        <v>54</v>
      </c>
      <c r="D30" s="3">
        <v>2782</v>
      </c>
      <c r="E30" s="3">
        <v>5772</v>
      </c>
      <c r="F30" s="9">
        <v>6072</v>
      </c>
      <c r="G30" s="3">
        <f t="shared" si="4"/>
        <v>4875.333333333333</v>
      </c>
      <c r="H30" s="3">
        <f t="shared" si="5"/>
        <v>2612.7867625710805</v>
      </c>
      <c r="J30" s="172"/>
      <c r="K30" s="3" t="s">
        <v>54</v>
      </c>
      <c r="L30" s="3">
        <v>1948</v>
      </c>
      <c r="M30" s="3">
        <v>2101</v>
      </c>
      <c r="N30" s="3">
        <v>1522</v>
      </c>
      <c r="O30" s="3">
        <f t="shared" si="6"/>
        <v>1857</v>
      </c>
      <c r="P30" s="3">
        <f t="shared" si="7"/>
        <v>300.03499795857147</v>
      </c>
    </row>
    <row r="31" spans="2:16" x14ac:dyDescent="0.25">
      <c r="B31" s="172"/>
      <c r="C31" s="3" t="s">
        <v>55</v>
      </c>
      <c r="D31" s="3">
        <v>4267</v>
      </c>
      <c r="E31" s="3">
        <v>9298</v>
      </c>
      <c r="F31" s="9">
        <v>9187</v>
      </c>
      <c r="G31" s="3">
        <f t="shared" si="4"/>
        <v>7584</v>
      </c>
      <c r="H31" s="3">
        <f t="shared" si="5"/>
        <v>2814.1092670091302</v>
      </c>
      <c r="J31" s="172"/>
      <c r="K31" s="3" t="s">
        <v>55</v>
      </c>
      <c r="L31" s="3">
        <v>1209</v>
      </c>
      <c r="M31" s="3">
        <v>1790</v>
      </c>
      <c r="N31" s="3">
        <v>1366</v>
      </c>
      <c r="O31" s="3">
        <f t="shared" si="6"/>
        <v>1455</v>
      </c>
      <c r="P31" s="3">
        <f t="shared" si="7"/>
        <v>300.55116037041017</v>
      </c>
    </row>
    <row r="32" spans="2:16" x14ac:dyDescent="0.25">
      <c r="B32" s="172"/>
      <c r="C32" s="3" t="s">
        <v>56</v>
      </c>
      <c r="D32" s="3">
        <v>6264</v>
      </c>
      <c r="E32" s="3">
        <v>11484</v>
      </c>
      <c r="F32" s="3">
        <v>11093</v>
      </c>
      <c r="G32" s="3">
        <f t="shared" si="4"/>
        <v>9613.6666666666661</v>
      </c>
      <c r="H32" s="3">
        <f t="shared" si="5"/>
        <v>2643.4023845541706</v>
      </c>
      <c r="J32" s="172"/>
      <c r="K32" s="3" t="s">
        <v>56</v>
      </c>
      <c r="L32" s="3">
        <v>939</v>
      </c>
      <c r="M32" s="3">
        <v>1749</v>
      </c>
      <c r="N32" s="3">
        <v>779</v>
      </c>
      <c r="O32" s="3">
        <f t="shared" si="6"/>
        <v>1155.6666666666667</v>
      </c>
      <c r="P32" s="3">
        <f t="shared" si="7"/>
        <v>520.03205029433832</v>
      </c>
    </row>
    <row r="33" spans="2:30" x14ac:dyDescent="0.25">
      <c r="B33" s="172"/>
      <c r="C33" s="3" t="s">
        <v>57</v>
      </c>
      <c r="D33" s="3">
        <v>6948</v>
      </c>
      <c r="E33" s="3">
        <v>12272</v>
      </c>
      <c r="F33" s="3">
        <v>11764</v>
      </c>
      <c r="G33" s="3">
        <f t="shared" si="4"/>
        <v>10328</v>
      </c>
      <c r="H33" s="3">
        <f t="shared" si="5"/>
        <v>2938.1654139956108</v>
      </c>
      <c r="J33" s="172"/>
      <c r="K33" s="3" t="s">
        <v>57</v>
      </c>
      <c r="L33" s="3">
        <v>515</v>
      </c>
      <c r="M33" s="3">
        <v>2173</v>
      </c>
      <c r="N33" s="3">
        <v>324</v>
      </c>
      <c r="O33" s="3">
        <f t="shared" si="6"/>
        <v>1004</v>
      </c>
      <c r="P33" s="3">
        <f t="shared" si="7"/>
        <v>1016.8780654532775</v>
      </c>
    </row>
    <row r="35" spans="2:30" x14ac:dyDescent="0.25"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</row>
    <row r="36" spans="2:30" x14ac:dyDescent="0.25">
      <c r="F36" s="10"/>
      <c r="I36" s="10"/>
      <c r="L36" s="10"/>
      <c r="O36" s="10"/>
      <c r="T36" s="10"/>
      <c r="W36" s="10"/>
      <c r="Z36" s="10"/>
      <c r="AC36" s="10"/>
    </row>
  </sheetData>
  <mergeCells count="17">
    <mergeCell ref="V35:X35"/>
    <mergeCell ref="Y35:AA35"/>
    <mergeCell ref="AB35:AD35"/>
    <mergeCell ref="E35:G35"/>
    <mergeCell ref="H35:J35"/>
    <mergeCell ref="K35:M35"/>
    <mergeCell ref="N35:P35"/>
    <mergeCell ref="S35:U35"/>
    <mergeCell ref="A2:P2"/>
    <mergeCell ref="J3:J9"/>
    <mergeCell ref="J11:J17"/>
    <mergeCell ref="J19:J25"/>
    <mergeCell ref="J27:J33"/>
    <mergeCell ref="B27:B33"/>
    <mergeCell ref="B3:B9"/>
    <mergeCell ref="B11:B17"/>
    <mergeCell ref="B19:B25"/>
  </mergeCells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895-BF3E-497F-B3D6-D3EB6F9F4F94}">
  <dimension ref="B1:X27"/>
  <sheetViews>
    <sheetView zoomScale="40" zoomScaleNormal="40" workbookViewId="0">
      <selection activeCell="E38" sqref="E38"/>
    </sheetView>
  </sheetViews>
  <sheetFormatPr defaultRowHeight="13.8" x14ac:dyDescent="0.25"/>
  <sheetData>
    <row r="1" spans="2:24" x14ac:dyDescent="0.25">
      <c r="B1" s="126" t="s">
        <v>349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8"/>
    </row>
    <row r="2" spans="2:24" ht="14.4" thickBot="1" x14ac:dyDescent="0.3">
      <c r="B2" t="s">
        <v>198</v>
      </c>
      <c r="C2" s="30"/>
      <c r="D2" s="30"/>
      <c r="E2" s="30"/>
      <c r="F2" s="30"/>
      <c r="G2" s="31"/>
      <c r="H2" t="s">
        <v>210</v>
      </c>
      <c r="N2" t="s">
        <v>211</v>
      </c>
      <c r="T2" t="s">
        <v>215</v>
      </c>
    </row>
    <row r="3" spans="2:24" ht="15" thickBot="1" x14ac:dyDescent="0.3">
      <c r="C3" s="32" t="s">
        <v>206</v>
      </c>
      <c r="D3" s="32" t="s">
        <v>207</v>
      </c>
      <c r="E3" s="32" t="s">
        <v>208</v>
      </c>
      <c r="F3" s="32"/>
      <c r="G3" s="33"/>
      <c r="I3" s="32" t="s">
        <v>206</v>
      </c>
      <c r="J3" s="32" t="s">
        <v>207</v>
      </c>
      <c r="K3" s="32" t="s">
        <v>208</v>
      </c>
      <c r="L3" s="32"/>
      <c r="M3" s="33"/>
      <c r="O3" s="32" t="s">
        <v>206</v>
      </c>
      <c r="P3" s="32" t="s">
        <v>207</v>
      </c>
      <c r="Q3" s="32" t="s">
        <v>208</v>
      </c>
      <c r="R3" s="32"/>
      <c r="S3" s="33"/>
      <c r="U3" s="32" t="s">
        <v>206</v>
      </c>
      <c r="V3" s="32" t="s">
        <v>207</v>
      </c>
      <c r="W3" s="32" t="s">
        <v>208</v>
      </c>
      <c r="X3" s="32"/>
    </row>
    <row r="4" spans="2:24" x14ac:dyDescent="0.25">
      <c r="C4" s="30" t="s">
        <v>202</v>
      </c>
      <c r="D4" s="30" t="s">
        <v>197</v>
      </c>
      <c r="E4" s="30">
        <v>106.881</v>
      </c>
      <c r="F4" s="30" t="s">
        <v>200</v>
      </c>
      <c r="G4" s="31"/>
      <c r="I4" s="30" t="s">
        <v>202</v>
      </c>
      <c r="J4" s="30" t="s">
        <v>209</v>
      </c>
      <c r="K4" s="30">
        <v>119.499</v>
      </c>
      <c r="L4" s="30" t="s">
        <v>200</v>
      </c>
      <c r="M4" s="31"/>
      <c r="O4" s="30" t="s">
        <v>202</v>
      </c>
      <c r="P4" s="30" t="s">
        <v>212</v>
      </c>
      <c r="Q4" s="30">
        <v>16.361000000000001</v>
      </c>
      <c r="R4" s="30" t="s">
        <v>213</v>
      </c>
      <c r="S4" s="31"/>
      <c r="U4" t="s">
        <v>203</v>
      </c>
      <c r="V4" t="s">
        <v>214</v>
      </c>
      <c r="W4">
        <v>3.5430000000000001</v>
      </c>
      <c r="X4" t="s">
        <v>213</v>
      </c>
    </row>
    <row r="5" spans="2:24" x14ac:dyDescent="0.25">
      <c r="C5" s="30" t="s">
        <v>202</v>
      </c>
      <c r="D5" s="30" t="s">
        <v>197</v>
      </c>
      <c r="E5" s="30">
        <v>57.612000000000002</v>
      </c>
      <c r="F5" s="30" t="s">
        <v>200</v>
      </c>
      <c r="G5" s="31"/>
      <c r="I5" s="30" t="s">
        <v>202</v>
      </c>
      <c r="J5" s="30" t="s">
        <v>209</v>
      </c>
      <c r="K5" s="30">
        <v>130.69200000000001</v>
      </c>
      <c r="L5" s="30" t="s">
        <v>200</v>
      </c>
      <c r="M5" s="31"/>
      <c r="O5" s="30" t="s">
        <v>202</v>
      </c>
      <c r="P5" s="30" t="s">
        <v>212</v>
      </c>
      <c r="Q5" s="30">
        <v>15.03</v>
      </c>
      <c r="R5" s="30" t="s">
        <v>213</v>
      </c>
      <c r="S5" s="31"/>
      <c r="U5" t="s">
        <v>203</v>
      </c>
      <c r="V5" t="s">
        <v>214</v>
      </c>
      <c r="W5">
        <v>1.9620000000000002</v>
      </c>
      <c r="X5" t="s">
        <v>213</v>
      </c>
    </row>
    <row r="6" spans="2:24" x14ac:dyDescent="0.25">
      <c r="C6" s="30" t="s">
        <v>203</v>
      </c>
      <c r="D6" s="30" t="s">
        <v>197</v>
      </c>
      <c r="E6" s="30">
        <v>92.306999999999988</v>
      </c>
      <c r="F6" s="30" t="s">
        <v>200</v>
      </c>
      <c r="G6" s="31"/>
      <c r="I6" s="30" t="s">
        <v>203</v>
      </c>
      <c r="J6" s="30" t="s">
        <v>209</v>
      </c>
      <c r="K6" s="30">
        <v>128.70600000000002</v>
      </c>
      <c r="L6" s="30" t="s">
        <v>200</v>
      </c>
      <c r="M6" s="31"/>
      <c r="O6" s="30" t="s">
        <v>203</v>
      </c>
      <c r="P6" s="30" t="s">
        <v>212</v>
      </c>
      <c r="Q6" s="30">
        <v>17.573999999999998</v>
      </c>
      <c r="R6" s="30" t="s">
        <v>213</v>
      </c>
      <c r="S6" s="31"/>
      <c r="U6" t="s">
        <v>203</v>
      </c>
      <c r="V6" t="s">
        <v>214</v>
      </c>
      <c r="W6">
        <v>3.3540000000000001</v>
      </c>
      <c r="X6" t="s">
        <v>213</v>
      </c>
    </row>
    <row r="7" spans="2:24" x14ac:dyDescent="0.25">
      <c r="C7" s="30" t="s">
        <v>203</v>
      </c>
      <c r="D7" s="30" t="s">
        <v>197</v>
      </c>
      <c r="E7" s="30">
        <v>103.113</v>
      </c>
      <c r="F7" s="30" t="s">
        <v>200</v>
      </c>
      <c r="G7" s="31"/>
      <c r="I7" s="30" t="s">
        <v>203</v>
      </c>
      <c r="J7" s="30" t="s">
        <v>209</v>
      </c>
      <c r="K7" s="30">
        <v>131.11500000000001</v>
      </c>
      <c r="L7" s="30" t="s">
        <v>200</v>
      </c>
      <c r="M7" s="31"/>
      <c r="O7" s="30" t="s">
        <v>203</v>
      </c>
      <c r="P7" s="30" t="s">
        <v>212</v>
      </c>
      <c r="Q7" s="30">
        <v>14.571999999999999</v>
      </c>
      <c r="R7" s="30" t="s">
        <v>213</v>
      </c>
      <c r="S7" s="31"/>
      <c r="U7" t="s">
        <v>203</v>
      </c>
      <c r="V7" t="s">
        <v>214</v>
      </c>
      <c r="W7">
        <v>5.2350000000000003</v>
      </c>
      <c r="X7" t="s">
        <v>213</v>
      </c>
    </row>
    <row r="8" spans="2:24" x14ac:dyDescent="0.25">
      <c r="C8" s="30" t="s">
        <v>203</v>
      </c>
      <c r="D8" s="30" t="s">
        <v>197</v>
      </c>
      <c r="E8" s="30">
        <v>63.467999999999996</v>
      </c>
      <c r="F8" s="30" t="s">
        <v>200</v>
      </c>
      <c r="G8" s="31"/>
      <c r="I8" s="30" t="s">
        <v>203</v>
      </c>
      <c r="J8" s="30" t="s">
        <v>209</v>
      </c>
      <c r="K8" s="30">
        <v>135.43799999999999</v>
      </c>
      <c r="L8" s="30" t="s">
        <v>200</v>
      </c>
      <c r="M8" s="31"/>
      <c r="O8" s="30" t="s">
        <v>203</v>
      </c>
      <c r="P8" s="30" t="s">
        <v>212</v>
      </c>
      <c r="Q8" s="30">
        <v>17.805</v>
      </c>
      <c r="R8" s="30" t="s">
        <v>213</v>
      </c>
      <c r="S8" s="31"/>
      <c r="U8" t="s">
        <v>203</v>
      </c>
      <c r="V8" t="s">
        <v>214</v>
      </c>
      <c r="W8">
        <v>4.4430000000000005</v>
      </c>
      <c r="X8" t="s">
        <v>213</v>
      </c>
    </row>
    <row r="9" spans="2:24" x14ac:dyDescent="0.25">
      <c r="C9" s="30" t="s">
        <v>204</v>
      </c>
      <c r="D9" s="30" t="s">
        <v>197</v>
      </c>
      <c r="E9" s="30">
        <v>76.709999999999994</v>
      </c>
      <c r="F9" s="30" t="s">
        <v>200</v>
      </c>
      <c r="G9" s="31"/>
      <c r="I9" s="30" t="s">
        <v>204</v>
      </c>
      <c r="J9" s="30" t="s">
        <v>209</v>
      </c>
      <c r="K9" s="30">
        <v>198.072</v>
      </c>
      <c r="L9" s="30" t="s">
        <v>200</v>
      </c>
      <c r="M9" s="31"/>
      <c r="O9" s="30" t="s">
        <v>204</v>
      </c>
      <c r="P9" s="30" t="s">
        <v>212</v>
      </c>
      <c r="Q9" s="30">
        <v>20.928000000000001</v>
      </c>
      <c r="R9" s="30" t="s">
        <v>213</v>
      </c>
      <c r="S9" s="31"/>
      <c r="U9" t="s">
        <v>216</v>
      </c>
      <c r="V9" t="s">
        <v>214</v>
      </c>
      <c r="W9">
        <v>3.8129999999999997</v>
      </c>
      <c r="X9" t="s">
        <v>213</v>
      </c>
    </row>
    <row r="10" spans="2:24" x14ac:dyDescent="0.25">
      <c r="C10" s="30" t="s">
        <v>204</v>
      </c>
      <c r="D10" s="30" t="s">
        <v>197</v>
      </c>
      <c r="E10" s="30">
        <v>112.69799999999999</v>
      </c>
      <c r="F10" s="30" t="s">
        <v>200</v>
      </c>
      <c r="G10" s="31"/>
      <c r="I10" s="30" t="s">
        <v>204</v>
      </c>
      <c r="J10" s="30" t="s">
        <v>209</v>
      </c>
      <c r="K10" s="30">
        <v>182.429</v>
      </c>
      <c r="L10" s="30" t="s">
        <v>200</v>
      </c>
      <c r="M10" s="31"/>
      <c r="O10" s="30" t="s">
        <v>204</v>
      </c>
      <c r="P10" s="30" t="s">
        <v>212</v>
      </c>
      <c r="Q10" s="30">
        <v>15.03</v>
      </c>
      <c r="R10" s="30" t="s">
        <v>213</v>
      </c>
      <c r="S10" s="31"/>
      <c r="U10" t="s">
        <v>216</v>
      </c>
      <c r="V10" t="s">
        <v>214</v>
      </c>
      <c r="W10">
        <v>9.8490000000000002</v>
      </c>
      <c r="X10" t="s">
        <v>213</v>
      </c>
    </row>
    <row r="11" spans="2:24" x14ac:dyDescent="0.25">
      <c r="C11" s="30" t="s">
        <v>204</v>
      </c>
      <c r="D11" s="30" t="s">
        <v>197</v>
      </c>
      <c r="E11" s="30">
        <v>112.074</v>
      </c>
      <c r="F11" s="30" t="s">
        <v>200</v>
      </c>
      <c r="G11" s="31"/>
      <c r="I11" s="30" t="s">
        <v>204</v>
      </c>
      <c r="J11" s="30" t="s">
        <v>209</v>
      </c>
      <c r="K11" s="30">
        <v>183.12</v>
      </c>
      <c r="L11" s="30" t="s">
        <v>200</v>
      </c>
      <c r="M11" s="31"/>
      <c r="O11" s="30" t="s">
        <v>204</v>
      </c>
      <c r="P11" s="30" t="s">
        <v>212</v>
      </c>
      <c r="Q11" s="30">
        <v>12.372</v>
      </c>
      <c r="R11" s="30" t="s">
        <v>213</v>
      </c>
      <c r="S11" s="31"/>
      <c r="U11" t="s">
        <v>216</v>
      </c>
      <c r="V11" t="s">
        <v>214</v>
      </c>
      <c r="W11">
        <v>3.9960000000000004</v>
      </c>
      <c r="X11" t="s">
        <v>213</v>
      </c>
    </row>
    <row r="12" spans="2:24" x14ac:dyDescent="0.25">
      <c r="C12" s="30" t="s">
        <v>204</v>
      </c>
      <c r="D12" s="30" t="s">
        <v>197</v>
      </c>
      <c r="E12" s="30">
        <v>68.88900000000001</v>
      </c>
      <c r="F12" s="30" t="s">
        <v>200</v>
      </c>
      <c r="G12" s="31"/>
      <c r="I12" s="30" t="s">
        <v>204</v>
      </c>
      <c r="J12" s="30" t="s">
        <v>209</v>
      </c>
      <c r="K12" s="30">
        <v>143.98499999999999</v>
      </c>
      <c r="L12" s="30" t="s">
        <v>200</v>
      </c>
      <c r="M12" s="31"/>
      <c r="O12" s="30" t="s">
        <v>204</v>
      </c>
      <c r="P12" s="30" t="s">
        <v>212</v>
      </c>
      <c r="Q12" s="30">
        <v>11.792999999999999</v>
      </c>
      <c r="R12" s="30" t="s">
        <v>213</v>
      </c>
      <c r="S12" s="31"/>
      <c r="U12" t="s">
        <v>216</v>
      </c>
      <c r="V12" t="s">
        <v>214</v>
      </c>
      <c r="W12">
        <v>2.6189999999999998</v>
      </c>
      <c r="X12" t="s">
        <v>213</v>
      </c>
    </row>
    <row r="13" spans="2:24" x14ac:dyDescent="0.25">
      <c r="C13" s="30" t="s">
        <v>204</v>
      </c>
      <c r="D13" s="30" t="s">
        <v>197</v>
      </c>
      <c r="E13" s="30">
        <v>93.305999999999997</v>
      </c>
      <c r="F13" s="30" t="s">
        <v>200</v>
      </c>
      <c r="G13" s="31"/>
      <c r="I13" s="30" t="s">
        <v>204</v>
      </c>
      <c r="J13" s="30" t="s">
        <v>209</v>
      </c>
      <c r="K13" s="30">
        <v>144.33600000000001</v>
      </c>
      <c r="L13" s="30" t="s">
        <v>200</v>
      </c>
      <c r="M13" s="31"/>
      <c r="O13" s="30" t="s">
        <v>204</v>
      </c>
      <c r="P13" s="30" t="s">
        <v>212</v>
      </c>
      <c r="Q13" s="30">
        <v>15.495000000000001</v>
      </c>
      <c r="R13" s="30" t="s">
        <v>213</v>
      </c>
      <c r="S13" s="31"/>
      <c r="U13" t="s">
        <v>216</v>
      </c>
      <c r="V13" t="s">
        <v>214</v>
      </c>
      <c r="W13">
        <v>4.0980000000000008</v>
      </c>
      <c r="X13" t="s">
        <v>213</v>
      </c>
    </row>
    <row r="14" spans="2:24" x14ac:dyDescent="0.25">
      <c r="C14" s="30" t="s">
        <v>205</v>
      </c>
      <c r="D14" s="30" t="s">
        <v>197</v>
      </c>
      <c r="E14" s="30">
        <v>188.328</v>
      </c>
      <c r="F14" s="30" t="s">
        <v>200</v>
      </c>
      <c r="G14" s="31"/>
      <c r="I14" s="30" t="s">
        <v>205</v>
      </c>
      <c r="J14" s="30" t="s">
        <v>209</v>
      </c>
      <c r="K14" s="30">
        <v>318.62400000000002</v>
      </c>
      <c r="L14" s="30" t="s">
        <v>200</v>
      </c>
      <c r="M14" s="31"/>
      <c r="O14" s="30" t="s">
        <v>205</v>
      </c>
      <c r="P14" s="30" t="s">
        <v>212</v>
      </c>
      <c r="Q14" s="30">
        <v>17.228999999999999</v>
      </c>
      <c r="R14" s="30" t="s">
        <v>213</v>
      </c>
      <c r="S14" s="31"/>
      <c r="U14" t="s">
        <v>217</v>
      </c>
      <c r="V14" t="s">
        <v>214</v>
      </c>
      <c r="W14">
        <v>5.3069999999999995</v>
      </c>
      <c r="X14" t="s">
        <v>213</v>
      </c>
    </row>
    <row r="15" spans="2:24" x14ac:dyDescent="0.25">
      <c r="C15" s="30" t="s">
        <v>205</v>
      </c>
      <c r="D15" s="30" t="s">
        <v>197</v>
      </c>
      <c r="E15" s="30">
        <v>90.521999999999991</v>
      </c>
      <c r="F15" s="30" t="s">
        <v>200</v>
      </c>
      <c r="G15" s="31"/>
      <c r="I15" s="30" t="s">
        <v>205</v>
      </c>
      <c r="J15" s="30" t="s">
        <v>209</v>
      </c>
      <c r="K15" s="30">
        <v>169.119</v>
      </c>
      <c r="L15" s="30" t="s">
        <v>200</v>
      </c>
      <c r="M15" s="31"/>
      <c r="O15" s="30" t="s">
        <v>205</v>
      </c>
      <c r="P15" s="30" t="s">
        <v>212</v>
      </c>
      <c r="Q15" s="30">
        <v>14.453999999999999</v>
      </c>
      <c r="R15" s="30" t="s">
        <v>213</v>
      </c>
      <c r="S15" s="31"/>
      <c r="U15" t="s">
        <v>217</v>
      </c>
      <c r="V15" t="s">
        <v>214</v>
      </c>
      <c r="W15">
        <v>3.6059999999999999</v>
      </c>
      <c r="X15" t="s">
        <v>213</v>
      </c>
    </row>
    <row r="16" spans="2:24" x14ac:dyDescent="0.25">
      <c r="C16" s="30" t="s">
        <v>205</v>
      </c>
      <c r="D16" s="30" t="s">
        <v>197</v>
      </c>
      <c r="E16" s="30">
        <v>80.207999999999998</v>
      </c>
      <c r="F16" s="30" t="s">
        <v>200</v>
      </c>
      <c r="G16" s="31"/>
      <c r="I16" s="30" t="s">
        <v>205</v>
      </c>
      <c r="J16" s="30" t="s">
        <v>209</v>
      </c>
      <c r="K16" s="30">
        <v>150.726</v>
      </c>
      <c r="L16" s="30" t="s">
        <v>200</v>
      </c>
      <c r="M16" s="31"/>
      <c r="O16" s="30" t="s">
        <v>205</v>
      </c>
      <c r="P16" s="30" t="s">
        <v>212</v>
      </c>
      <c r="Q16" s="30">
        <v>20.814</v>
      </c>
      <c r="R16" s="30" t="s">
        <v>213</v>
      </c>
      <c r="S16" s="31"/>
      <c r="U16" t="s">
        <v>217</v>
      </c>
      <c r="V16" t="s">
        <v>214</v>
      </c>
      <c r="W16">
        <v>10.029</v>
      </c>
      <c r="X16" t="s">
        <v>213</v>
      </c>
    </row>
    <row r="17" spans="2:24" x14ac:dyDescent="0.25">
      <c r="C17" s="30" t="s">
        <v>205</v>
      </c>
      <c r="D17" s="30" t="s">
        <v>197</v>
      </c>
      <c r="E17" s="30">
        <v>150.55500000000001</v>
      </c>
      <c r="F17" s="30" t="s">
        <v>200</v>
      </c>
      <c r="G17" s="31"/>
      <c r="I17" s="30" t="s">
        <v>205</v>
      </c>
      <c r="J17" s="30" t="s">
        <v>209</v>
      </c>
      <c r="K17" s="30">
        <v>289.995</v>
      </c>
      <c r="L17" s="30" t="s">
        <v>200</v>
      </c>
      <c r="M17" s="31"/>
      <c r="O17" s="30" t="s">
        <v>205</v>
      </c>
      <c r="P17" s="30" t="s">
        <v>212</v>
      </c>
      <c r="Q17" s="30">
        <v>22.046894999999999</v>
      </c>
      <c r="R17" s="30" t="s">
        <v>213</v>
      </c>
      <c r="S17" s="31"/>
      <c r="U17" t="s">
        <v>217</v>
      </c>
      <c r="V17" t="s">
        <v>214</v>
      </c>
      <c r="W17">
        <v>5.1390000000000002</v>
      </c>
      <c r="X17" t="s">
        <v>213</v>
      </c>
    </row>
    <row r="18" spans="2:24" x14ac:dyDescent="0.25">
      <c r="C18" s="30" t="s">
        <v>205</v>
      </c>
      <c r="D18" s="30" t="s">
        <v>197</v>
      </c>
      <c r="E18" s="30">
        <v>127.02648000000001</v>
      </c>
      <c r="F18" s="30" t="s">
        <v>200</v>
      </c>
      <c r="I18" s="30" t="s">
        <v>205</v>
      </c>
      <c r="J18" s="30" t="s">
        <v>209</v>
      </c>
      <c r="K18" s="30">
        <v>234.15951000000001</v>
      </c>
      <c r="L18" s="30" t="s">
        <v>200</v>
      </c>
      <c r="M18" s="31"/>
      <c r="O18" s="30" t="s">
        <v>205</v>
      </c>
      <c r="P18" s="30" t="s">
        <v>212</v>
      </c>
      <c r="Q18" s="30">
        <v>24.974999999999998</v>
      </c>
      <c r="R18" s="30" t="s">
        <v>213</v>
      </c>
      <c r="U18" t="s">
        <v>218</v>
      </c>
      <c r="V18" t="s">
        <v>214</v>
      </c>
      <c r="W18">
        <v>6.0229999999999997</v>
      </c>
      <c r="X18" t="s">
        <v>213</v>
      </c>
    </row>
    <row r="19" spans="2:24" x14ac:dyDescent="0.25">
      <c r="C19" s="30" t="s">
        <v>201</v>
      </c>
      <c r="D19" s="30" t="s">
        <v>197</v>
      </c>
      <c r="E19" s="30">
        <v>209.45500000000001</v>
      </c>
      <c r="F19" s="30" t="s">
        <v>200</v>
      </c>
      <c r="I19" s="30" t="s">
        <v>201</v>
      </c>
      <c r="J19" s="30" t="s">
        <v>209</v>
      </c>
      <c r="K19" s="30">
        <v>532.12800000000004</v>
      </c>
      <c r="L19" s="30" t="s">
        <v>200</v>
      </c>
      <c r="M19" s="31"/>
      <c r="O19" s="30" t="s">
        <v>201</v>
      </c>
      <c r="P19" s="30" t="s">
        <v>212</v>
      </c>
      <c r="Q19" s="30">
        <v>15.84</v>
      </c>
      <c r="R19" s="30" t="s">
        <v>213</v>
      </c>
      <c r="S19" s="31"/>
      <c r="U19" t="s">
        <v>201</v>
      </c>
      <c r="V19" t="s">
        <v>214</v>
      </c>
      <c r="W19">
        <v>7.6499999999999995</v>
      </c>
      <c r="X19" t="s">
        <v>213</v>
      </c>
    </row>
    <row r="20" spans="2:24" x14ac:dyDescent="0.25">
      <c r="C20" s="30" t="s">
        <v>199</v>
      </c>
      <c r="D20" s="30" t="s">
        <v>197</v>
      </c>
      <c r="E20" s="30">
        <v>145.09</v>
      </c>
      <c r="F20" s="30" t="s">
        <v>200</v>
      </c>
      <c r="I20" s="30" t="s">
        <v>199</v>
      </c>
      <c r="J20" s="30" t="s">
        <v>209</v>
      </c>
      <c r="K20" s="30">
        <v>339.86399999999998</v>
      </c>
      <c r="L20" s="30" t="s">
        <v>200</v>
      </c>
      <c r="M20" s="31"/>
      <c r="O20" s="30" t="s">
        <v>199</v>
      </c>
      <c r="P20" s="30" t="s">
        <v>212</v>
      </c>
      <c r="Q20" s="30">
        <v>29.138000000000002</v>
      </c>
      <c r="R20" s="30" t="s">
        <v>213</v>
      </c>
      <c r="S20" s="31"/>
      <c r="U20" t="s">
        <v>201</v>
      </c>
      <c r="V20" t="s">
        <v>214</v>
      </c>
      <c r="W20">
        <v>6.09</v>
      </c>
      <c r="X20" t="s">
        <v>213</v>
      </c>
    </row>
    <row r="21" spans="2:24" x14ac:dyDescent="0.25">
      <c r="C21" s="30" t="s">
        <v>199</v>
      </c>
      <c r="D21" s="30" t="s">
        <v>197</v>
      </c>
      <c r="E21" s="30">
        <v>132.33600000000001</v>
      </c>
      <c r="F21" s="30" t="s">
        <v>200</v>
      </c>
      <c r="I21" s="30" t="s">
        <v>199</v>
      </c>
      <c r="J21" s="30" t="s">
        <v>209</v>
      </c>
      <c r="K21" s="30">
        <v>236.61600000000001</v>
      </c>
      <c r="L21" s="30" t="s">
        <v>200</v>
      </c>
      <c r="M21" s="31"/>
      <c r="O21" s="30" t="s">
        <v>199</v>
      </c>
      <c r="P21" s="30" t="s">
        <v>212</v>
      </c>
      <c r="Q21" s="30">
        <v>22.97</v>
      </c>
      <c r="R21" s="30" t="s">
        <v>213</v>
      </c>
      <c r="S21" s="31"/>
      <c r="U21" t="s">
        <v>201</v>
      </c>
      <c r="V21" t="s">
        <v>214</v>
      </c>
      <c r="W21">
        <v>6.3520000000000003</v>
      </c>
      <c r="X21" t="s">
        <v>213</v>
      </c>
    </row>
    <row r="22" spans="2:24" x14ac:dyDescent="0.25">
      <c r="C22" s="30" t="s">
        <v>201</v>
      </c>
      <c r="D22" s="30" t="s">
        <v>197</v>
      </c>
      <c r="E22" s="30">
        <v>164.29599999999999</v>
      </c>
      <c r="F22" s="30" t="s">
        <v>200</v>
      </c>
      <c r="I22" s="30" t="s">
        <v>201</v>
      </c>
      <c r="J22" s="30" t="s">
        <v>209</v>
      </c>
      <c r="K22" s="30">
        <v>254.434</v>
      </c>
      <c r="L22" s="30" t="s">
        <v>200</v>
      </c>
      <c r="M22" s="31"/>
      <c r="O22" s="30" t="s">
        <v>201</v>
      </c>
      <c r="P22" s="30" t="s">
        <v>212</v>
      </c>
      <c r="Q22" s="30">
        <v>20.812000000000001</v>
      </c>
      <c r="R22" s="30" t="s">
        <v>213</v>
      </c>
      <c r="S22" s="31"/>
      <c r="U22" t="s">
        <v>201</v>
      </c>
      <c r="V22" t="s">
        <v>214</v>
      </c>
      <c r="W22">
        <v>7.258</v>
      </c>
      <c r="X22" t="s">
        <v>213</v>
      </c>
    </row>
    <row r="23" spans="2:24" ht="14.4" thickBot="1" x14ac:dyDescent="0.3">
      <c r="C23" s="34" t="s">
        <v>201</v>
      </c>
      <c r="D23" s="34" t="s">
        <v>197</v>
      </c>
      <c r="E23" s="34">
        <v>116.21599999999999</v>
      </c>
      <c r="F23" s="34" t="s">
        <v>200</v>
      </c>
      <c r="I23" s="34" t="s">
        <v>201</v>
      </c>
      <c r="J23" s="34" t="s">
        <v>209</v>
      </c>
      <c r="K23" s="34">
        <v>287.3</v>
      </c>
      <c r="L23" s="34" t="s">
        <v>200</v>
      </c>
      <c r="M23" s="31"/>
      <c r="O23" s="34" t="s">
        <v>201</v>
      </c>
      <c r="P23" s="34" t="s">
        <v>212</v>
      </c>
      <c r="Q23" s="34">
        <v>21.352</v>
      </c>
      <c r="R23" s="34" t="s">
        <v>213</v>
      </c>
      <c r="S23" s="31"/>
      <c r="U23" s="34" t="s">
        <v>201</v>
      </c>
      <c r="V23" s="34" t="s">
        <v>219</v>
      </c>
      <c r="W23" s="34">
        <v>7.4240000000000004</v>
      </c>
      <c r="X23" s="34" t="s">
        <v>213</v>
      </c>
    </row>
    <row r="25" spans="2:24" x14ac:dyDescent="0.25">
      <c r="B25" s="3"/>
      <c r="C25" s="35" t="s">
        <v>267</v>
      </c>
      <c r="D25" s="35" t="s">
        <v>268</v>
      </c>
      <c r="E25" s="35" t="s">
        <v>269</v>
      </c>
      <c r="F25" s="35" t="s">
        <v>270</v>
      </c>
      <c r="H25" s="3"/>
      <c r="I25" s="35" t="s">
        <v>267</v>
      </c>
      <c r="J25" s="35" t="s">
        <v>268</v>
      </c>
      <c r="K25" s="35" t="s">
        <v>269</v>
      </c>
      <c r="L25" s="35" t="s">
        <v>270</v>
      </c>
      <c r="N25" s="3"/>
      <c r="O25" s="35" t="s">
        <v>267</v>
      </c>
      <c r="P25" s="35" t="s">
        <v>268</v>
      </c>
      <c r="Q25" s="35" t="s">
        <v>269</v>
      </c>
      <c r="R25" s="35" t="s">
        <v>270</v>
      </c>
      <c r="T25" s="3"/>
      <c r="U25" s="35" t="s">
        <v>267</v>
      </c>
      <c r="V25" s="35" t="s">
        <v>268</v>
      </c>
      <c r="W25" s="35" t="s">
        <v>269</v>
      </c>
      <c r="X25" s="35" t="s">
        <v>270</v>
      </c>
    </row>
    <row r="26" spans="2:24" x14ac:dyDescent="0.25">
      <c r="B26" s="16" t="s">
        <v>271</v>
      </c>
      <c r="C26" s="3">
        <f>AVERAGE(E4:E8)</f>
        <v>84.676199999999994</v>
      </c>
      <c r="D26" s="3">
        <f>AVERAGE(E9:E13)</f>
        <v>92.735399999999998</v>
      </c>
      <c r="E26" s="3">
        <f>AVERAGE(E14:E18)</f>
        <v>127.32789600000001</v>
      </c>
      <c r="F26" s="3">
        <f>AVERAGE(E19:E23)</f>
        <v>153.4786</v>
      </c>
      <c r="H26" s="16" t="s">
        <v>271</v>
      </c>
      <c r="I26" s="3">
        <f>AVERAGE(K4:K8)</f>
        <v>129.09</v>
      </c>
      <c r="J26" s="3">
        <f>AVERAGE(K9:K13)</f>
        <v>170.38839999999999</v>
      </c>
      <c r="K26" s="3">
        <f>AVERAGE(K14:K18)</f>
        <v>232.52470200000002</v>
      </c>
      <c r="L26" s="3">
        <f>AVERAGE(K19:K23)</f>
        <v>330.0684</v>
      </c>
      <c r="N26" s="16" t="s">
        <v>271</v>
      </c>
      <c r="O26" s="3">
        <f>AVERAGE(Q4:Q8)</f>
        <v>16.268399999999996</v>
      </c>
      <c r="P26" s="3">
        <f>AVERAGE(Q9:Q13)</f>
        <v>15.1236</v>
      </c>
      <c r="Q26" s="3">
        <f>AVERAGE(Q14:Q18)</f>
        <v>19.903778999999997</v>
      </c>
      <c r="R26" s="3">
        <f>AVERAGE(Q19:Q23)</f>
        <v>22.022400000000001</v>
      </c>
      <c r="T26" s="16" t="s">
        <v>271</v>
      </c>
      <c r="U26" s="3">
        <f>AVERAGE(W4:W8)</f>
        <v>3.7074000000000007</v>
      </c>
      <c r="V26" s="3">
        <f>AVERAGE(W9:W13)</f>
        <v>4.875</v>
      </c>
      <c r="W26" s="3">
        <f>AVERAGE(W14:W18)</f>
        <v>6.0207999999999995</v>
      </c>
      <c r="X26" s="3">
        <f>AVERAGE(W19:W23)</f>
        <v>6.9548000000000005</v>
      </c>
    </row>
    <row r="27" spans="2:24" x14ac:dyDescent="0.25">
      <c r="B27" s="16" t="s">
        <v>257</v>
      </c>
      <c r="C27" s="3">
        <f>STDEV(E4:E8)</f>
        <v>22.767611396455294</v>
      </c>
      <c r="D27" s="3">
        <f>STDEV(E9:E13)</f>
        <v>19.989226293181041</v>
      </c>
      <c r="E27" s="3">
        <f>STDEV(E14:E18)</f>
        <v>44.259350648355401</v>
      </c>
      <c r="F27" s="3">
        <f>STDEV(E19:E23)</f>
        <v>35.903526996661505</v>
      </c>
      <c r="H27" s="16" t="s">
        <v>257</v>
      </c>
      <c r="I27" s="3">
        <f>STDEV(K4:K8)</f>
        <v>5.8970091995858374</v>
      </c>
      <c r="J27" s="3">
        <f>STDEV(K9:K13)</f>
        <v>24.745294871954773</v>
      </c>
      <c r="K27" s="3">
        <f>STDEV(K14:K18)</f>
        <v>73.19478731524535</v>
      </c>
      <c r="L27" s="3">
        <f>STDEV(K19:K23)</f>
        <v>119.59001348273219</v>
      </c>
      <c r="N27" s="16" t="s">
        <v>257</v>
      </c>
      <c r="O27" s="3">
        <f>STDEV(Q4:Q8)</f>
        <v>1.4565123755052682</v>
      </c>
      <c r="P27" s="3">
        <f>STDEV(Q9:Q13)</f>
        <v>3.6229117157336344</v>
      </c>
      <c r="Q27" s="3">
        <f>STDEV(Q14:Q18)</f>
        <v>4.1229014279030638</v>
      </c>
      <c r="R27" s="3">
        <f>STDEV(Q19:Q23)</f>
        <v>4.7871255258244414</v>
      </c>
      <c r="T27" s="16" t="s">
        <v>257</v>
      </c>
      <c r="U27" s="3">
        <f>STDEV(W4:W8)</f>
        <v>1.2321738107913187</v>
      </c>
      <c r="V27" s="3">
        <f>STDEV(W9:W13)</f>
        <v>2.8431683910735925</v>
      </c>
      <c r="W27" s="3">
        <f>STDEV(W14:W18)</f>
        <v>2.4074889823216208</v>
      </c>
      <c r="X27" s="3">
        <f>STDEV(W19:W23)</f>
        <v>0.69040365004828874</v>
      </c>
    </row>
  </sheetData>
  <mergeCells count="1">
    <mergeCell ref="B1:X1"/>
  </mergeCells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5363-F90D-4412-9747-8C24569A8C81}">
  <dimension ref="B3:N42"/>
  <sheetViews>
    <sheetView zoomScale="40" zoomScaleNormal="40" workbookViewId="0">
      <selection activeCell="Q1" sqref="Q1:AB1048576"/>
    </sheetView>
  </sheetViews>
  <sheetFormatPr defaultRowHeight="13.8" x14ac:dyDescent="0.25"/>
  <cols>
    <col min="3" max="4" width="12.33203125" customWidth="1"/>
    <col min="5" max="5" width="11.77734375" customWidth="1"/>
    <col min="6" max="6" width="13" customWidth="1"/>
    <col min="8" max="8" width="10.109375" customWidth="1"/>
    <col min="9" max="10" width="12.88671875" customWidth="1"/>
    <col min="11" max="11" width="13.109375" customWidth="1"/>
    <col min="12" max="12" width="12.77734375" customWidth="1"/>
  </cols>
  <sheetData>
    <row r="3" spans="3:14" x14ac:dyDescent="0.25">
      <c r="C3" s="125" t="s">
        <v>347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4"/>
    </row>
    <row r="4" spans="3:14" x14ac:dyDescent="0.25"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3:14" x14ac:dyDescent="0.25">
      <c r="C5" s="53" t="s">
        <v>13</v>
      </c>
      <c r="D5" s="113" t="s">
        <v>166</v>
      </c>
      <c r="E5" s="114"/>
      <c r="F5" s="115"/>
      <c r="G5" s="119" t="s">
        <v>271</v>
      </c>
      <c r="H5" s="119" t="s">
        <v>257</v>
      </c>
      <c r="I5" s="23" t="s">
        <v>13</v>
      </c>
      <c r="J5" s="113" t="s">
        <v>169</v>
      </c>
      <c r="K5" s="114"/>
      <c r="L5" s="115"/>
      <c r="M5" s="119" t="s">
        <v>271</v>
      </c>
      <c r="N5" s="119" t="s">
        <v>257</v>
      </c>
    </row>
    <row r="6" spans="3:14" x14ac:dyDescent="0.25">
      <c r="C6" s="50" t="s">
        <v>85</v>
      </c>
      <c r="D6" s="47" t="s">
        <v>68</v>
      </c>
      <c r="E6" s="47" t="s">
        <v>69</v>
      </c>
      <c r="F6" s="47" t="s">
        <v>70</v>
      </c>
      <c r="G6" s="119"/>
      <c r="H6" s="119"/>
      <c r="I6" s="47" t="s">
        <v>85</v>
      </c>
      <c r="J6" s="47" t="s">
        <v>68</v>
      </c>
      <c r="K6" s="47" t="s">
        <v>69</v>
      </c>
      <c r="L6" s="47" t="s">
        <v>70</v>
      </c>
      <c r="M6" s="119"/>
      <c r="N6" s="119"/>
    </row>
    <row r="7" spans="3:14" x14ac:dyDescent="0.25">
      <c r="C7" s="50" t="s">
        <v>52</v>
      </c>
      <c r="D7" s="47">
        <v>12513</v>
      </c>
      <c r="E7" s="47">
        <v>15739</v>
      </c>
      <c r="F7" s="47">
        <v>14183</v>
      </c>
      <c r="G7" s="47">
        <f>AVERAGE(D7:F7)</f>
        <v>14145</v>
      </c>
      <c r="H7" s="47">
        <f>STDEV(D7:F7)</f>
        <v>1613.3356749294301</v>
      </c>
      <c r="I7" s="47" t="s">
        <v>52</v>
      </c>
      <c r="J7" s="47">
        <v>10563</v>
      </c>
      <c r="K7" s="47">
        <v>15657</v>
      </c>
      <c r="L7" s="47">
        <v>14009</v>
      </c>
      <c r="M7" s="47">
        <f>AVERAGE(J7:L7)</f>
        <v>13409.666666666666</v>
      </c>
      <c r="N7" s="47">
        <f>STDEV(J7:L7)</f>
        <v>2599.3478669338033</v>
      </c>
    </row>
    <row r="8" spans="3:14" x14ac:dyDescent="0.25">
      <c r="C8" s="50" t="s">
        <v>53</v>
      </c>
      <c r="D8" s="47">
        <v>14117</v>
      </c>
      <c r="E8" s="47">
        <v>18687</v>
      </c>
      <c r="F8" s="47">
        <v>16533</v>
      </c>
      <c r="G8" s="47">
        <f t="shared" ref="G8:G10" si="0">AVERAGE(D8:F8)</f>
        <v>16445.666666666668</v>
      </c>
      <c r="H8" s="47">
        <f t="shared" ref="H8:H10" si="1">STDEV(D8:F8)</f>
        <v>2286.2513714229485</v>
      </c>
      <c r="I8" s="47" t="s">
        <v>53</v>
      </c>
      <c r="J8" s="47">
        <v>13300</v>
      </c>
      <c r="K8" s="47">
        <v>17364</v>
      </c>
      <c r="L8" s="47">
        <v>15198</v>
      </c>
      <c r="M8" s="47">
        <f t="shared" ref="M8:M10" si="2">AVERAGE(J8:L8)</f>
        <v>15287.333333333334</v>
      </c>
      <c r="N8" s="47">
        <f t="shared" ref="N8:N10" si="3">STDEV(J8:L8)</f>
        <v>2033.4722356927605</v>
      </c>
    </row>
    <row r="9" spans="3:14" x14ac:dyDescent="0.25">
      <c r="C9" s="50" t="s">
        <v>54</v>
      </c>
      <c r="D9" s="47">
        <v>18084</v>
      </c>
      <c r="E9" s="47">
        <v>21940</v>
      </c>
      <c r="F9" s="47">
        <v>19294</v>
      </c>
      <c r="G9" s="47">
        <f t="shared" si="0"/>
        <v>19772.666666666668</v>
      </c>
      <c r="H9" s="47">
        <f t="shared" si="1"/>
        <v>1972.0611890439236</v>
      </c>
      <c r="I9" s="47" t="s">
        <v>54</v>
      </c>
      <c r="J9" s="47">
        <v>15793</v>
      </c>
      <c r="K9" s="47">
        <v>20089</v>
      </c>
      <c r="L9" s="47">
        <v>16791</v>
      </c>
      <c r="M9" s="47">
        <f t="shared" si="2"/>
        <v>17557.666666666668</v>
      </c>
      <c r="N9" s="47">
        <f t="shared" si="3"/>
        <v>2248.2743011770858</v>
      </c>
    </row>
    <row r="10" spans="3:14" x14ac:dyDescent="0.25">
      <c r="C10" s="50" t="s">
        <v>55</v>
      </c>
      <c r="D10" s="47">
        <v>20104</v>
      </c>
      <c r="E10" s="47">
        <v>24363</v>
      </c>
      <c r="F10" s="47">
        <v>20079</v>
      </c>
      <c r="G10" s="47">
        <f t="shared" si="0"/>
        <v>21515.333333333332</v>
      </c>
      <c r="H10" s="47">
        <f t="shared" si="1"/>
        <v>2466.1833535512587</v>
      </c>
      <c r="I10" s="47" t="s">
        <v>55</v>
      </c>
      <c r="J10" s="47">
        <v>18160</v>
      </c>
      <c r="K10" s="47">
        <v>21196</v>
      </c>
      <c r="L10" s="47">
        <v>23123</v>
      </c>
      <c r="M10" s="47">
        <f t="shared" si="2"/>
        <v>20826.333333333332</v>
      </c>
      <c r="N10" s="47">
        <f t="shared" si="3"/>
        <v>2502.0656133149932</v>
      </c>
    </row>
    <row r="11" spans="3:14" x14ac:dyDescent="0.25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3:14" x14ac:dyDescent="0.25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3:14" x14ac:dyDescent="0.25">
      <c r="C13" s="125" t="s">
        <v>348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4"/>
    </row>
    <row r="14" spans="3:14" x14ac:dyDescent="0.25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3:14" x14ac:dyDescent="0.25">
      <c r="C15" s="53" t="s">
        <v>14</v>
      </c>
      <c r="D15" s="113" t="s">
        <v>166</v>
      </c>
      <c r="E15" s="114"/>
      <c r="F15" s="115"/>
      <c r="G15" s="119" t="s">
        <v>271</v>
      </c>
      <c r="H15" s="119" t="s">
        <v>257</v>
      </c>
      <c r="I15" s="23" t="s">
        <v>14</v>
      </c>
      <c r="J15" s="113" t="s">
        <v>169</v>
      </c>
      <c r="K15" s="114"/>
      <c r="L15" s="115"/>
      <c r="M15" s="119" t="s">
        <v>271</v>
      </c>
      <c r="N15" s="119" t="s">
        <v>257</v>
      </c>
    </row>
    <row r="16" spans="3:14" x14ac:dyDescent="0.25">
      <c r="C16" s="50" t="s">
        <v>85</v>
      </c>
      <c r="D16" s="47" t="s">
        <v>68</v>
      </c>
      <c r="E16" s="47" t="s">
        <v>69</v>
      </c>
      <c r="F16" s="47" t="s">
        <v>70</v>
      </c>
      <c r="G16" s="119"/>
      <c r="H16" s="119"/>
      <c r="I16" s="47" t="s">
        <v>85</v>
      </c>
      <c r="J16" s="47" t="s">
        <v>68</v>
      </c>
      <c r="K16" s="47" t="s">
        <v>69</v>
      </c>
      <c r="L16" s="47" t="s">
        <v>70</v>
      </c>
      <c r="M16" s="119"/>
      <c r="N16" s="119"/>
    </row>
    <row r="17" spans="2:14" x14ac:dyDescent="0.25">
      <c r="C17" s="50" t="s">
        <v>52</v>
      </c>
      <c r="D17" s="47">
        <v>16662</v>
      </c>
      <c r="E17" s="47">
        <v>19762</v>
      </c>
      <c r="F17" s="47">
        <v>12883</v>
      </c>
      <c r="G17" s="47">
        <f>AVERAGE(D17:F17)</f>
        <v>16435.666666666668</v>
      </c>
      <c r="H17" s="47">
        <f>STDEV(D17:F17)</f>
        <v>3445.080598960395</v>
      </c>
      <c r="I17" s="47" t="s">
        <v>52</v>
      </c>
      <c r="J17" s="47">
        <v>20110</v>
      </c>
      <c r="K17" s="47">
        <v>21971</v>
      </c>
      <c r="L17" s="47">
        <v>17770</v>
      </c>
      <c r="M17" s="47">
        <f>AVERAGE(J17:L17)</f>
        <v>19950.333333333332</v>
      </c>
      <c r="N17" s="47">
        <f>STDEV(J17:L17)</f>
        <v>2105.0463969550251</v>
      </c>
    </row>
    <row r="18" spans="2:14" x14ac:dyDescent="0.25">
      <c r="C18" s="50" t="s">
        <v>53</v>
      </c>
      <c r="D18" s="47">
        <v>17332</v>
      </c>
      <c r="E18" s="47">
        <v>17632</v>
      </c>
      <c r="F18" s="47">
        <v>13562</v>
      </c>
      <c r="G18" s="47">
        <f>AVERAGE(D18:F18)</f>
        <v>16175.333333333334</v>
      </c>
      <c r="H18" s="47">
        <f>STDEV(D18:F18)</f>
        <v>2268.1784174383888</v>
      </c>
      <c r="I18" s="47" t="s">
        <v>53</v>
      </c>
      <c r="J18" s="47">
        <v>20382</v>
      </c>
      <c r="K18" s="47">
        <v>20382</v>
      </c>
      <c r="L18" s="14">
        <v>16675</v>
      </c>
      <c r="M18" s="47">
        <f t="shared" ref="M18:M20" si="4">AVERAGE(J18:L18)</f>
        <v>19146.333333333332</v>
      </c>
      <c r="N18" s="47">
        <f t="shared" ref="N18:N20" si="5">STDEV(J18:L18)</f>
        <v>2140.2374478859429</v>
      </c>
    </row>
    <row r="19" spans="2:14" x14ac:dyDescent="0.25">
      <c r="C19" s="47" t="s">
        <v>54</v>
      </c>
      <c r="D19" s="47">
        <v>16474</v>
      </c>
      <c r="E19" s="47">
        <v>17171</v>
      </c>
      <c r="F19" s="47">
        <v>13864</v>
      </c>
      <c r="G19" s="47">
        <f>AVERAGE(D19:F19)</f>
        <v>15836.333333333334</v>
      </c>
      <c r="H19" s="47">
        <f>STDEV(D19:F19)</f>
        <v>1743.2803369892442</v>
      </c>
      <c r="I19" s="47" t="s">
        <v>54</v>
      </c>
      <c r="J19" s="47">
        <v>19260</v>
      </c>
      <c r="K19" s="47">
        <v>20681</v>
      </c>
      <c r="L19" s="47">
        <v>16739</v>
      </c>
      <c r="M19" s="47">
        <f t="shared" si="4"/>
        <v>18893.333333333332</v>
      </c>
      <c r="N19" s="47">
        <f t="shared" si="5"/>
        <v>1996.4153709419625</v>
      </c>
    </row>
    <row r="20" spans="2:14" x14ac:dyDescent="0.25">
      <c r="C20" s="47" t="s">
        <v>55</v>
      </c>
      <c r="D20" s="47">
        <v>16170</v>
      </c>
      <c r="E20" s="47">
        <v>15776</v>
      </c>
      <c r="F20" s="47">
        <v>12666</v>
      </c>
      <c r="G20" s="47">
        <f>AVERAGE(D20:F20)</f>
        <v>14870.666666666666</v>
      </c>
      <c r="H20" s="47">
        <f>STDEV(D20:F20)</f>
        <v>1919.4335970106686</v>
      </c>
      <c r="I20" s="47" t="s">
        <v>55</v>
      </c>
      <c r="J20" s="47">
        <v>18930</v>
      </c>
      <c r="K20" s="47">
        <v>20409</v>
      </c>
      <c r="L20" s="47">
        <v>14510</v>
      </c>
      <c r="M20" s="47">
        <f t="shared" si="4"/>
        <v>17949.666666666668</v>
      </c>
      <c r="N20" s="47">
        <f t="shared" si="5"/>
        <v>3069.2572934397849</v>
      </c>
    </row>
    <row r="31" spans="2:14" x14ac:dyDescent="0.25">
      <c r="C31" s="8"/>
      <c r="D31" s="8"/>
      <c r="E31" s="8"/>
      <c r="F31" s="8"/>
      <c r="J31" s="8"/>
      <c r="K31" s="8"/>
      <c r="L31" s="8"/>
    </row>
    <row r="32" spans="2:14" x14ac:dyDescent="0.25">
      <c r="B32" s="12"/>
    </row>
    <row r="41" spans="2:14" x14ac:dyDescent="0.25">
      <c r="B41" s="13"/>
      <c r="G41" s="8"/>
      <c r="H41" s="8"/>
      <c r="I41" s="14"/>
      <c r="M41" s="8"/>
      <c r="N41" s="8"/>
    </row>
    <row r="42" spans="2:14" x14ac:dyDescent="0.25">
      <c r="G42" s="8"/>
      <c r="H42" s="8"/>
      <c r="M42" s="8"/>
      <c r="N42" s="8"/>
    </row>
  </sheetData>
  <mergeCells count="14">
    <mergeCell ref="C3:M3"/>
    <mergeCell ref="C13:M13"/>
    <mergeCell ref="N5:N6"/>
    <mergeCell ref="G15:G16"/>
    <mergeCell ref="H15:H16"/>
    <mergeCell ref="M15:M16"/>
    <mergeCell ref="N15:N16"/>
    <mergeCell ref="J5:L5"/>
    <mergeCell ref="J15:L15"/>
    <mergeCell ref="D5:F5"/>
    <mergeCell ref="D15:F15"/>
    <mergeCell ref="G5:G6"/>
    <mergeCell ref="H5:H6"/>
    <mergeCell ref="M5:M6"/>
  </mergeCells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9EC9D-E0DB-44DF-8EEA-626DC0466C98}">
  <dimension ref="A2:N43"/>
  <sheetViews>
    <sheetView zoomScale="40" zoomScaleNormal="40" workbookViewId="0">
      <selection activeCell="U23" sqref="U23"/>
    </sheetView>
  </sheetViews>
  <sheetFormatPr defaultRowHeight="13.8" x14ac:dyDescent="0.25"/>
  <cols>
    <col min="2" max="2" width="15.88671875" customWidth="1"/>
    <col min="3" max="3" width="11.88671875" customWidth="1"/>
    <col min="4" max="5" width="12" customWidth="1"/>
    <col min="7" max="7" width="10.6640625" customWidth="1"/>
    <col min="8" max="8" width="13.6640625" customWidth="1"/>
    <col min="9" max="9" width="13" customWidth="1"/>
    <col min="10" max="10" width="14.109375" customWidth="1"/>
    <col min="11" max="11" width="15.33203125" customWidth="1"/>
  </cols>
  <sheetData>
    <row r="2" spans="1:13" x14ac:dyDescent="0.25">
      <c r="A2" s="25"/>
      <c r="B2" s="142" t="s">
        <v>345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x14ac:dyDescent="0.25">
      <c r="A3" s="25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22"/>
      <c r="B4" s="46" t="s">
        <v>13</v>
      </c>
      <c r="C4" s="145" t="s">
        <v>166</v>
      </c>
      <c r="D4" s="146"/>
      <c r="E4" s="147"/>
      <c r="F4" s="154" t="s">
        <v>271</v>
      </c>
      <c r="G4" s="154" t="s">
        <v>257</v>
      </c>
      <c r="H4" s="46" t="s">
        <v>13</v>
      </c>
      <c r="I4" s="145" t="s">
        <v>189</v>
      </c>
      <c r="J4" s="146"/>
      <c r="K4" s="147"/>
      <c r="L4" s="154" t="s">
        <v>271</v>
      </c>
      <c r="M4" s="154" t="s">
        <v>257</v>
      </c>
    </row>
    <row r="5" spans="1:13" x14ac:dyDescent="0.25">
      <c r="A5" s="25"/>
      <c r="B5" s="59" t="s">
        <v>85</v>
      </c>
      <c r="C5" s="59" t="s">
        <v>68</v>
      </c>
      <c r="D5" s="59" t="s">
        <v>69</v>
      </c>
      <c r="E5" s="59" t="s">
        <v>70</v>
      </c>
      <c r="F5" s="154"/>
      <c r="G5" s="154"/>
      <c r="H5" s="59" t="s">
        <v>85</v>
      </c>
      <c r="I5" s="59" t="s">
        <v>68</v>
      </c>
      <c r="J5" s="59" t="s">
        <v>69</v>
      </c>
      <c r="K5" s="59" t="s">
        <v>70</v>
      </c>
      <c r="L5" s="154"/>
      <c r="M5" s="154"/>
    </row>
    <row r="6" spans="1:13" x14ac:dyDescent="0.25">
      <c r="A6" s="25"/>
      <c r="B6" s="59" t="s">
        <v>52</v>
      </c>
      <c r="C6" s="59">
        <v>14460</v>
      </c>
      <c r="D6" s="59">
        <v>17710</v>
      </c>
      <c r="E6" s="59">
        <v>15180</v>
      </c>
      <c r="F6" s="59">
        <f>AVERAGE(C6:E6)</f>
        <v>15783.333333333334</v>
      </c>
      <c r="G6" s="59">
        <f>STDEV(C6:E6)</f>
        <v>1706.9368275754478</v>
      </c>
      <c r="H6" s="59" t="s">
        <v>52</v>
      </c>
      <c r="I6" s="59">
        <v>18486</v>
      </c>
      <c r="J6" s="59">
        <v>20426</v>
      </c>
      <c r="K6" s="59">
        <v>16227</v>
      </c>
      <c r="L6" s="59">
        <f>AVERAGE(I6:J6)</f>
        <v>19456</v>
      </c>
      <c r="M6" s="59">
        <f>STDEV(I6:K6)</f>
        <v>2101.5185779177241</v>
      </c>
    </row>
    <row r="7" spans="1:13" x14ac:dyDescent="0.25">
      <c r="A7" s="25"/>
      <c r="B7" s="59" t="s">
        <v>53</v>
      </c>
      <c r="C7" s="59">
        <v>15924</v>
      </c>
      <c r="D7" s="59">
        <v>18020</v>
      </c>
      <c r="E7" s="59">
        <v>15234</v>
      </c>
      <c r="F7" s="59">
        <f>AVERAGE(C7:D7)</f>
        <v>16972</v>
      </c>
      <c r="G7" s="59">
        <f>STDEV(C7:D7)</f>
        <v>1482.0958133670035</v>
      </c>
      <c r="H7" s="59" t="s">
        <v>53</v>
      </c>
      <c r="I7" s="59">
        <v>21012</v>
      </c>
      <c r="J7" s="59">
        <v>22429</v>
      </c>
      <c r="K7" s="59">
        <v>18912</v>
      </c>
      <c r="L7" s="59">
        <f t="shared" ref="L7:L9" si="0">AVERAGE(I7:J7)</f>
        <v>21720.5</v>
      </c>
      <c r="M7" s="59">
        <f t="shared" ref="M7:M9" si="1">STDEV(I7:K7)</f>
        <v>1769.5186727845889</v>
      </c>
    </row>
    <row r="8" spans="1:13" x14ac:dyDescent="0.25">
      <c r="A8" s="25"/>
      <c r="B8" s="59" t="s">
        <v>54</v>
      </c>
      <c r="C8" s="59">
        <v>18928</v>
      </c>
      <c r="D8" s="59">
        <v>21019</v>
      </c>
      <c r="E8" s="59">
        <v>17690</v>
      </c>
      <c r="F8" s="59">
        <f>AVERAGE(C8:D8)</f>
        <v>19973.5</v>
      </c>
      <c r="G8" s="59">
        <f>STDEV(C8:D8)</f>
        <v>1478.5602794610709</v>
      </c>
      <c r="H8" s="59" t="s">
        <v>54</v>
      </c>
      <c r="I8" s="59">
        <v>23860</v>
      </c>
      <c r="J8" s="59">
        <v>25805</v>
      </c>
      <c r="K8" s="59">
        <v>21997</v>
      </c>
      <c r="L8" s="59">
        <f t="shared" si="0"/>
        <v>24832.5</v>
      </c>
      <c r="M8" s="59">
        <f t="shared" si="1"/>
        <v>1904.147140673045</v>
      </c>
    </row>
    <row r="9" spans="1:13" x14ac:dyDescent="0.25">
      <c r="A9" s="25"/>
      <c r="B9" s="59" t="s">
        <v>55</v>
      </c>
      <c r="C9" s="59">
        <v>22782</v>
      </c>
      <c r="D9" s="59">
        <v>24054</v>
      </c>
      <c r="E9" s="59">
        <v>24679</v>
      </c>
      <c r="F9" s="59">
        <f>AVERAGE(C9:E9)</f>
        <v>23838.333333333332</v>
      </c>
      <c r="G9" s="59">
        <f>STDEV(C9:E9)</f>
        <v>966.71419423391796</v>
      </c>
      <c r="H9" s="59" t="s">
        <v>55</v>
      </c>
      <c r="I9" s="59">
        <v>29759</v>
      </c>
      <c r="J9" s="59">
        <v>30203</v>
      </c>
      <c r="K9" s="59">
        <v>28718</v>
      </c>
      <c r="L9" s="59">
        <f t="shared" si="0"/>
        <v>29981</v>
      </c>
      <c r="M9" s="59">
        <f t="shared" si="1"/>
        <v>762.23815176098344</v>
      </c>
    </row>
    <row r="10" spans="1:13" x14ac:dyDescent="0.25">
      <c r="A10" s="25"/>
      <c r="B10" s="57"/>
      <c r="C10" s="57"/>
      <c r="D10" s="14"/>
      <c r="E10" s="57"/>
      <c r="F10" s="57"/>
      <c r="G10" s="57"/>
      <c r="H10" s="57"/>
      <c r="I10" s="14"/>
      <c r="J10" s="57"/>
      <c r="K10" s="57"/>
      <c r="L10" s="57"/>
      <c r="M10" s="57"/>
    </row>
    <row r="11" spans="1:13" x14ac:dyDescent="0.25">
      <c r="A11" s="25"/>
      <c r="B11" s="57"/>
      <c r="C11" s="14"/>
      <c r="D11" s="14"/>
      <c r="E11" s="57"/>
      <c r="F11" s="57"/>
      <c r="G11" s="57"/>
      <c r="H11" s="57"/>
      <c r="I11" s="14"/>
      <c r="J11" s="14"/>
      <c r="K11" s="57"/>
      <c r="L11" s="57"/>
      <c r="M11" s="57"/>
    </row>
    <row r="12" spans="1:13" x14ac:dyDescent="0.25">
      <c r="A12" s="25"/>
      <c r="B12" s="142" t="s">
        <v>346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x14ac:dyDescent="0.25">
      <c r="A13" s="25"/>
      <c r="B13" s="44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</row>
    <row r="14" spans="1:13" x14ac:dyDescent="0.25">
      <c r="A14" s="25"/>
      <c r="B14" s="46" t="s">
        <v>14</v>
      </c>
      <c r="C14" s="145" t="s">
        <v>166</v>
      </c>
      <c r="D14" s="146"/>
      <c r="E14" s="147"/>
      <c r="F14" s="154" t="s">
        <v>271</v>
      </c>
      <c r="G14" s="154" t="s">
        <v>257</v>
      </c>
      <c r="H14" s="46" t="s">
        <v>14</v>
      </c>
      <c r="I14" s="145" t="s">
        <v>167</v>
      </c>
      <c r="J14" s="146"/>
      <c r="K14" s="147"/>
      <c r="L14" s="154" t="s">
        <v>271</v>
      </c>
      <c r="M14" s="154" t="s">
        <v>257</v>
      </c>
    </row>
    <row r="15" spans="1:13" x14ac:dyDescent="0.25">
      <c r="A15" s="25"/>
      <c r="B15" s="59" t="s">
        <v>85</v>
      </c>
      <c r="C15" s="59" t="s">
        <v>68</v>
      </c>
      <c r="D15" s="59" t="s">
        <v>69</v>
      </c>
      <c r="E15" s="59" t="s">
        <v>70</v>
      </c>
      <c r="F15" s="154"/>
      <c r="G15" s="154"/>
      <c r="H15" s="59" t="s">
        <v>85</v>
      </c>
      <c r="I15" s="59" t="s">
        <v>68</v>
      </c>
      <c r="J15" s="59" t="s">
        <v>69</v>
      </c>
      <c r="K15" s="59" t="s">
        <v>70</v>
      </c>
      <c r="L15" s="154"/>
      <c r="M15" s="154"/>
    </row>
    <row r="16" spans="1:13" x14ac:dyDescent="0.25">
      <c r="A16" s="25"/>
      <c r="B16" s="59" t="s">
        <v>52</v>
      </c>
      <c r="C16" s="59">
        <v>16970</v>
      </c>
      <c r="D16" s="59">
        <v>21711</v>
      </c>
      <c r="E16" s="59">
        <v>19431</v>
      </c>
      <c r="F16" s="59">
        <f t="shared" ref="F16" si="2">AVERAGE(C16:E16)</f>
        <v>19370.666666666668</v>
      </c>
      <c r="G16" s="59">
        <f t="shared" ref="G16:G18" si="3">STDEV(C16:E16)</f>
        <v>2371.0757755359346</v>
      </c>
      <c r="H16" s="59" t="s">
        <v>52</v>
      </c>
      <c r="I16" s="59">
        <v>23011</v>
      </c>
      <c r="J16" s="59">
        <v>19244</v>
      </c>
      <c r="K16" s="59">
        <v>24145</v>
      </c>
      <c r="L16" s="59">
        <f>AVERAGE(I16:K16)</f>
        <v>22133.333333333332</v>
      </c>
      <c r="M16" s="59">
        <f>STDEV(I16:K16)</f>
        <v>2565.672296559585</v>
      </c>
    </row>
    <row r="17" spans="1:14" x14ac:dyDescent="0.25">
      <c r="A17" s="25"/>
      <c r="B17" s="59" t="s">
        <v>53</v>
      </c>
      <c r="C17" s="59">
        <v>15689</v>
      </c>
      <c r="D17" s="59">
        <v>20169</v>
      </c>
      <c r="E17" s="59">
        <v>18670</v>
      </c>
      <c r="F17" s="59">
        <f t="shared" ref="F17" si="4">AVERAGE(C17:E17)</f>
        <v>18176</v>
      </c>
      <c r="G17" s="59">
        <f t="shared" si="3"/>
        <v>2280.4883248988581</v>
      </c>
      <c r="H17" s="59" t="s">
        <v>53</v>
      </c>
      <c r="I17" s="59">
        <v>21694</v>
      </c>
      <c r="J17" s="59">
        <v>18957</v>
      </c>
      <c r="K17" s="59">
        <v>23088</v>
      </c>
      <c r="L17" s="59">
        <f>AVERAGE(I17:K17)</f>
        <v>21246.333333333332</v>
      </c>
      <c r="M17" s="59">
        <f>STDEV(I17:K17)</f>
        <v>2101.5694928632111</v>
      </c>
    </row>
    <row r="18" spans="1:14" x14ac:dyDescent="0.25">
      <c r="A18" s="25"/>
      <c r="B18" s="59" t="s">
        <v>54</v>
      </c>
      <c r="C18" s="59">
        <v>16006</v>
      </c>
      <c r="D18" s="59">
        <v>17495</v>
      </c>
      <c r="E18" s="59">
        <v>14010</v>
      </c>
      <c r="F18" s="59">
        <f t="shared" ref="F18" si="5">AVERAGE(C18:E18)</f>
        <v>15837</v>
      </c>
      <c r="G18" s="59">
        <f t="shared" si="3"/>
        <v>1748.635753952206</v>
      </c>
      <c r="H18" s="59" t="s">
        <v>54</v>
      </c>
      <c r="I18" s="59">
        <v>19550</v>
      </c>
      <c r="J18" s="59">
        <v>16910</v>
      </c>
      <c r="K18" s="59">
        <v>20822</v>
      </c>
      <c r="L18" s="59">
        <f t="shared" ref="L18:L19" si="6">AVERAGE(I18:K18)</f>
        <v>19094</v>
      </c>
      <c r="M18" s="59">
        <f t="shared" ref="M18:M19" si="7">STDEV(I18:K18)</f>
        <v>1995.4668626664788</v>
      </c>
    </row>
    <row r="19" spans="1:14" x14ac:dyDescent="0.25">
      <c r="A19" s="25"/>
      <c r="B19" s="59" t="s">
        <v>55</v>
      </c>
      <c r="C19" s="59">
        <v>11687</v>
      </c>
      <c r="D19" s="59">
        <v>14764</v>
      </c>
      <c r="E19" s="59">
        <v>15161</v>
      </c>
      <c r="F19" s="59">
        <f>AVERAGE(C19:E19)</f>
        <v>13870.666666666666</v>
      </c>
      <c r="G19" s="59">
        <f>STDEV(C19:E19)</f>
        <v>1901.5000219125197</v>
      </c>
      <c r="H19" s="59" t="s">
        <v>55</v>
      </c>
      <c r="I19" s="59">
        <v>15610</v>
      </c>
      <c r="J19" s="59">
        <v>12320</v>
      </c>
      <c r="K19" s="59">
        <v>19419</v>
      </c>
      <c r="L19" s="59">
        <f t="shared" si="6"/>
        <v>15783</v>
      </c>
      <c r="M19" s="59">
        <f t="shared" si="7"/>
        <v>3552.6605523185017</v>
      </c>
    </row>
    <row r="20" spans="1:14" x14ac:dyDescent="0.25">
      <c r="A20" s="25"/>
      <c r="B20" s="25"/>
      <c r="F20" s="25"/>
      <c r="G20" s="25"/>
      <c r="H20" s="25"/>
      <c r="I20" s="25"/>
      <c r="J20" s="25"/>
      <c r="K20" s="25"/>
      <c r="L20" s="25"/>
      <c r="M20" s="25"/>
    </row>
    <row r="21" spans="1:14" x14ac:dyDescent="0.25">
      <c r="B21" s="29"/>
      <c r="F21" s="25"/>
      <c r="G21" s="25"/>
      <c r="H21" s="29"/>
      <c r="I21" s="29"/>
      <c r="J21" s="29"/>
      <c r="K21" s="29"/>
      <c r="L21" s="29"/>
      <c r="M21" s="29"/>
    </row>
    <row r="22" spans="1:14" x14ac:dyDescent="0.25">
      <c r="F22" s="25"/>
      <c r="G22" s="25"/>
    </row>
    <row r="23" spans="1:14" x14ac:dyDescent="0.25">
      <c r="F23" s="25"/>
      <c r="G23" s="25"/>
      <c r="H23" s="8"/>
      <c r="N23" s="8"/>
    </row>
    <row r="24" spans="1:14" x14ac:dyDescent="0.25">
      <c r="F24" s="25"/>
      <c r="G24" s="25"/>
      <c r="H24" s="8"/>
      <c r="L24" s="45"/>
      <c r="M24" s="42"/>
      <c r="N24" s="8"/>
    </row>
    <row r="25" spans="1:14" x14ac:dyDescent="0.25">
      <c r="B25" s="12"/>
      <c r="F25" s="25"/>
      <c r="G25" s="25"/>
      <c r="H25" s="8"/>
      <c r="L25" s="45"/>
      <c r="M25" s="42"/>
      <c r="N25" s="8"/>
    </row>
    <row r="26" spans="1:14" x14ac:dyDescent="0.25">
      <c r="F26" s="25"/>
      <c r="G26" s="25"/>
      <c r="L26" s="45"/>
      <c r="M26" s="42"/>
    </row>
    <row r="27" spans="1:14" x14ac:dyDescent="0.25">
      <c r="F27" s="25"/>
      <c r="G27" s="25"/>
      <c r="L27" s="45"/>
      <c r="M27" s="42"/>
    </row>
    <row r="28" spans="1:14" x14ac:dyDescent="0.25">
      <c r="F28" s="25"/>
      <c r="G28" s="25"/>
      <c r="L28" s="45"/>
      <c r="M28" s="42"/>
    </row>
    <row r="29" spans="1:14" x14ac:dyDescent="0.25">
      <c r="F29" s="25"/>
      <c r="G29" s="25"/>
      <c r="L29" s="45"/>
      <c r="M29" s="42"/>
    </row>
    <row r="30" spans="1:14" x14ac:dyDescent="0.25">
      <c r="F30" s="25"/>
      <c r="G30" s="25"/>
      <c r="L30" s="45"/>
      <c r="M30" s="42"/>
    </row>
    <row r="31" spans="1:14" x14ac:dyDescent="0.25">
      <c r="F31" s="25"/>
      <c r="G31" s="25"/>
      <c r="L31" s="45"/>
      <c r="M31" s="42"/>
    </row>
    <row r="32" spans="1:14" x14ac:dyDescent="0.25">
      <c r="F32" s="25"/>
      <c r="G32" s="25"/>
      <c r="L32" s="45"/>
      <c r="M32" s="42"/>
    </row>
    <row r="33" spans="2:14" x14ac:dyDescent="0.25">
      <c r="B33" s="13"/>
      <c r="F33" s="25"/>
      <c r="G33" s="25"/>
      <c r="H33" s="8"/>
      <c r="L33" s="45"/>
      <c r="M33" s="42"/>
      <c r="N33" s="8"/>
    </row>
    <row r="34" spans="2:14" x14ac:dyDescent="0.25">
      <c r="F34" s="25"/>
      <c r="G34" s="25"/>
      <c r="H34" s="8"/>
      <c r="L34" s="45"/>
      <c r="M34" s="42"/>
      <c r="N34" s="8"/>
    </row>
    <row r="35" spans="2:14" x14ac:dyDescent="0.25">
      <c r="F35" s="25"/>
      <c r="G35" s="25"/>
      <c r="L35" s="45"/>
      <c r="M35" s="42"/>
    </row>
    <row r="36" spans="2:14" x14ac:dyDescent="0.25">
      <c r="F36" s="18"/>
      <c r="G36" s="18"/>
      <c r="L36" s="45"/>
      <c r="M36" s="45"/>
    </row>
    <row r="37" spans="2:14" x14ac:dyDescent="0.25">
      <c r="F37" s="18"/>
      <c r="G37" s="18"/>
      <c r="L37" s="45"/>
      <c r="M37" s="45"/>
    </row>
    <row r="38" spans="2:14" x14ac:dyDescent="0.25">
      <c r="F38" s="18"/>
      <c r="G38" s="18"/>
      <c r="L38" s="45"/>
      <c r="M38" s="45"/>
    </row>
    <row r="39" spans="2:14" x14ac:dyDescent="0.25">
      <c r="F39" s="18"/>
      <c r="G39" s="18"/>
      <c r="L39" s="45"/>
      <c r="M39" s="45"/>
    </row>
    <row r="40" spans="2:14" x14ac:dyDescent="0.25">
      <c r="F40" s="18"/>
      <c r="G40" s="18"/>
      <c r="H40" s="18"/>
      <c r="I40" s="18"/>
      <c r="J40" s="18"/>
      <c r="K40" s="18"/>
      <c r="L40" s="45"/>
      <c r="M40" s="42"/>
    </row>
    <row r="41" spans="2:14" x14ac:dyDescent="0.25">
      <c r="F41" s="18"/>
      <c r="G41" s="18"/>
      <c r="H41" s="18"/>
      <c r="I41" s="18"/>
      <c r="J41" s="18"/>
      <c r="K41" s="18"/>
      <c r="L41" s="45"/>
      <c r="M41" s="42"/>
    </row>
    <row r="42" spans="2:14" x14ac:dyDescent="0.25">
      <c r="F42" s="18"/>
      <c r="G42" s="18"/>
      <c r="H42" s="18"/>
      <c r="I42" s="18"/>
      <c r="J42" s="18"/>
      <c r="K42" s="18"/>
      <c r="L42" s="45"/>
      <c r="M42" s="42"/>
    </row>
    <row r="43" spans="2:14" x14ac:dyDescent="0.25">
      <c r="F43" s="18"/>
      <c r="G43" s="18"/>
      <c r="H43" s="18"/>
      <c r="I43" s="18"/>
      <c r="J43" s="18"/>
      <c r="K43" s="18"/>
      <c r="L43" s="45"/>
      <c r="M43" s="42"/>
    </row>
  </sheetData>
  <mergeCells count="14">
    <mergeCell ref="B2:M2"/>
    <mergeCell ref="B12:M12"/>
    <mergeCell ref="L14:L15"/>
    <mergeCell ref="M14:M15"/>
    <mergeCell ref="C14:E14"/>
    <mergeCell ref="C4:E4"/>
    <mergeCell ref="F4:F5"/>
    <mergeCell ref="G4:G5"/>
    <mergeCell ref="I4:K4"/>
    <mergeCell ref="I14:K14"/>
    <mergeCell ref="F14:F15"/>
    <mergeCell ref="G14:G15"/>
    <mergeCell ref="L4:L5"/>
    <mergeCell ref="M4:M5"/>
  </mergeCells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B496-C852-4984-97F3-1B710DA8100C}">
  <dimension ref="F5:Q27"/>
  <sheetViews>
    <sheetView topLeftCell="E1" zoomScale="55" zoomScaleNormal="55" workbookViewId="0">
      <selection activeCell="W30" sqref="W30"/>
    </sheetView>
  </sheetViews>
  <sheetFormatPr defaultRowHeight="13.8" x14ac:dyDescent="0.25"/>
  <cols>
    <col min="6" max="6" width="14.5546875" customWidth="1"/>
    <col min="7" max="7" width="13.109375" customWidth="1"/>
    <col min="8" max="8" width="13.21875" customWidth="1"/>
    <col min="9" max="9" width="12.33203125" customWidth="1"/>
    <col min="12" max="12" width="11" customWidth="1"/>
    <col min="13" max="13" width="12.109375" customWidth="1"/>
    <col min="14" max="14" width="12.21875" customWidth="1"/>
    <col min="15" max="15" width="11.77734375" customWidth="1"/>
  </cols>
  <sheetData>
    <row r="5" spans="6:17" x14ac:dyDescent="0.25">
      <c r="F5" s="125" t="s">
        <v>344</v>
      </c>
      <c r="G5" s="125"/>
      <c r="H5" s="125"/>
      <c r="I5" s="125"/>
      <c r="J5" s="125"/>
      <c r="K5" s="125"/>
      <c r="L5" s="125"/>
      <c r="M5" s="125"/>
      <c r="N5" s="125"/>
      <c r="O5" s="125"/>
      <c r="P5" s="14"/>
      <c r="Q5" s="14"/>
    </row>
    <row r="6" spans="6:17" x14ac:dyDescent="0.25"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6:17" x14ac:dyDescent="0.25">
      <c r="F7" s="47"/>
      <c r="G7" s="120" t="s">
        <v>166</v>
      </c>
      <c r="H7" s="120"/>
      <c r="I7" s="120"/>
      <c r="J7" s="119" t="s">
        <v>271</v>
      </c>
      <c r="K7" s="119" t="s">
        <v>257</v>
      </c>
      <c r="L7" s="47"/>
      <c r="M7" s="113" t="s">
        <v>189</v>
      </c>
      <c r="N7" s="114"/>
      <c r="O7" s="115"/>
      <c r="P7" s="119" t="s">
        <v>271</v>
      </c>
      <c r="Q7" s="119" t="s">
        <v>257</v>
      </c>
    </row>
    <row r="8" spans="6:17" x14ac:dyDescent="0.25">
      <c r="F8" s="47" t="s">
        <v>138</v>
      </c>
      <c r="G8" s="47" t="s">
        <v>68</v>
      </c>
      <c r="H8" s="47" t="s">
        <v>69</v>
      </c>
      <c r="I8" s="47" t="s">
        <v>70</v>
      </c>
      <c r="J8" s="119"/>
      <c r="K8" s="119"/>
      <c r="L8" s="47" t="s">
        <v>85</v>
      </c>
      <c r="M8" s="47" t="s">
        <v>68</v>
      </c>
      <c r="N8" s="47" t="s">
        <v>69</v>
      </c>
      <c r="O8" s="47" t="s">
        <v>70</v>
      </c>
      <c r="P8" s="119"/>
      <c r="Q8" s="119"/>
    </row>
    <row r="9" spans="6:17" x14ac:dyDescent="0.25">
      <c r="F9" s="47">
        <v>0</v>
      </c>
      <c r="G9" s="48">
        <v>81670</v>
      </c>
      <c r="H9" s="48">
        <v>56230</v>
      </c>
      <c r="I9" s="48">
        <v>87680</v>
      </c>
      <c r="J9" s="47">
        <f>AVERAGE(G9:I9)</f>
        <v>75193.333333333328</v>
      </c>
      <c r="K9" s="47">
        <f>STDEV(G9:I9)</f>
        <v>16695.389583155375</v>
      </c>
      <c r="L9" s="47">
        <v>0</v>
      </c>
      <c r="M9" s="48">
        <v>85109.999999999985</v>
      </c>
      <c r="N9" s="48">
        <v>60119.999999999993</v>
      </c>
      <c r="O9" s="48">
        <v>98090</v>
      </c>
      <c r="P9" s="47">
        <f>AVERAGE(M9:O9)</f>
        <v>81106.666666666657</v>
      </c>
      <c r="Q9" s="47">
        <f>STDEV(M9:O9)</f>
        <v>19298.969747977066</v>
      </c>
    </row>
    <row r="10" spans="6:17" x14ac:dyDescent="0.25">
      <c r="F10" s="47">
        <v>1</v>
      </c>
      <c r="G10" s="48">
        <v>191600</v>
      </c>
      <c r="H10" s="48">
        <v>154900</v>
      </c>
      <c r="I10" s="48">
        <v>257600.00000000003</v>
      </c>
      <c r="J10" s="47">
        <f t="shared" ref="J10:J13" si="0">AVERAGE(G10:I10)</f>
        <v>201366.66666666666</v>
      </c>
      <c r="K10" s="47">
        <f t="shared" ref="K10:K13" si="1">STDEV(G10:I10)</f>
        <v>52041.938216532093</v>
      </c>
      <c r="L10" s="47">
        <v>1</v>
      </c>
      <c r="M10" s="48">
        <v>235400</v>
      </c>
      <c r="N10" s="48">
        <v>193700</v>
      </c>
      <c r="O10" s="48">
        <v>360400</v>
      </c>
      <c r="P10" s="47">
        <f t="shared" ref="P10:P12" si="2">AVERAGE(M10:O10)</f>
        <v>263166.66666666669</v>
      </c>
      <c r="Q10" s="47">
        <f t="shared" ref="Q10:Q12" si="3">STDEV(M10:O10)</f>
        <v>86749.428432314919</v>
      </c>
    </row>
    <row r="11" spans="6:17" x14ac:dyDescent="0.25">
      <c r="F11" s="47">
        <v>2</v>
      </c>
      <c r="G11" s="48">
        <v>303000</v>
      </c>
      <c r="H11" s="48">
        <v>252900</v>
      </c>
      <c r="I11" s="48">
        <v>377900</v>
      </c>
      <c r="J11" s="47">
        <f t="shared" si="0"/>
        <v>311266.66666666669</v>
      </c>
      <c r="K11" s="47">
        <f t="shared" si="1"/>
        <v>62908.690443636988</v>
      </c>
      <c r="L11" s="47">
        <v>2</v>
      </c>
      <c r="M11" s="48">
        <v>419400</v>
      </c>
      <c r="N11" s="48">
        <v>358300</v>
      </c>
      <c r="O11" s="48">
        <v>518300</v>
      </c>
      <c r="P11" s="47">
        <f t="shared" si="2"/>
        <v>432000</v>
      </c>
      <c r="Q11" s="47">
        <f t="shared" si="3"/>
        <v>80740.757985047429</v>
      </c>
    </row>
    <row r="12" spans="6:17" x14ac:dyDescent="0.25">
      <c r="F12" s="47">
        <v>3</v>
      </c>
      <c r="G12" s="48">
        <v>532800</v>
      </c>
      <c r="H12" s="48">
        <v>484300</v>
      </c>
      <c r="I12" s="48">
        <v>657300</v>
      </c>
      <c r="J12" s="47">
        <f t="shared" si="0"/>
        <v>558133.33333333337</v>
      </c>
      <c r="K12" s="47">
        <f t="shared" si="1"/>
        <v>89238.911542741902</v>
      </c>
      <c r="L12" s="47">
        <v>3</v>
      </c>
      <c r="M12" s="48">
        <v>621800</v>
      </c>
      <c r="N12" s="48">
        <v>707600</v>
      </c>
      <c r="O12" s="48">
        <v>777900.00000000012</v>
      </c>
      <c r="P12" s="47">
        <f t="shared" si="2"/>
        <v>702433.33333333337</v>
      </c>
      <c r="Q12" s="47">
        <f t="shared" si="3"/>
        <v>78178.151252976953</v>
      </c>
    </row>
    <row r="13" spans="6:17" x14ac:dyDescent="0.25">
      <c r="F13" s="47">
        <v>6</v>
      </c>
      <c r="G13" s="48">
        <v>795800</v>
      </c>
      <c r="H13" s="48">
        <v>708199.99999999988</v>
      </c>
      <c r="I13" s="48">
        <v>874200</v>
      </c>
      <c r="J13" s="47">
        <f t="shared" si="0"/>
        <v>792733.33333333337</v>
      </c>
      <c r="K13" s="47">
        <f t="shared" si="1"/>
        <v>83042.479089519868</v>
      </c>
      <c r="L13" s="47">
        <v>6</v>
      </c>
      <c r="M13" s="48">
        <v>949500</v>
      </c>
      <c r="N13" s="48">
        <v>912400</v>
      </c>
      <c r="O13" s="48">
        <v>1044000</v>
      </c>
      <c r="P13" s="47">
        <f t="shared" ref="P13" si="4">AVERAGE(M13:O13)</f>
        <v>968633.33333333337</v>
      </c>
      <c r="Q13" s="47">
        <f t="shared" ref="Q13" si="5">STDEV(M13:O13)</f>
        <v>67854.280140115952</v>
      </c>
    </row>
    <row r="15" spans="6:17" x14ac:dyDescent="0.25">
      <c r="F15" s="8"/>
    </row>
    <row r="16" spans="6:17" x14ac:dyDescent="0.25">
      <c r="F16" s="8"/>
    </row>
    <row r="23" spans="9:10" x14ac:dyDescent="0.25">
      <c r="I23" s="18"/>
    </row>
    <row r="24" spans="9:10" x14ac:dyDescent="0.25">
      <c r="I24" s="18"/>
    </row>
    <row r="25" spans="9:10" x14ac:dyDescent="0.25">
      <c r="I25" s="18"/>
    </row>
    <row r="26" spans="9:10" x14ac:dyDescent="0.25">
      <c r="I26" s="18"/>
    </row>
    <row r="27" spans="9:10" x14ac:dyDescent="0.25">
      <c r="I27" s="18"/>
      <c r="J27" s="18"/>
    </row>
  </sheetData>
  <mergeCells count="7">
    <mergeCell ref="P7:P8"/>
    <mergeCell ref="Q7:Q8"/>
    <mergeCell ref="F5:O5"/>
    <mergeCell ref="G7:I7"/>
    <mergeCell ref="J7:J8"/>
    <mergeCell ref="K7:K8"/>
    <mergeCell ref="M7:O7"/>
  </mergeCells>
  <phoneticPr fontId="1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8B7E-F90D-4EB9-B67A-2355214C4855}">
  <dimension ref="B3:J36"/>
  <sheetViews>
    <sheetView zoomScale="55" zoomScaleNormal="55" workbookViewId="0">
      <selection activeCell="L17" sqref="L17"/>
    </sheetView>
  </sheetViews>
  <sheetFormatPr defaultRowHeight="13.8" x14ac:dyDescent="0.25"/>
  <cols>
    <col min="3" max="3" width="24.109375" customWidth="1"/>
    <col min="4" max="4" width="25.6640625" customWidth="1"/>
    <col min="5" max="5" width="24.21875" customWidth="1"/>
    <col min="6" max="6" width="24.44140625" customWidth="1"/>
    <col min="7" max="7" width="20.33203125" customWidth="1"/>
    <col min="9" max="9" width="5.88671875" customWidth="1"/>
    <col min="10" max="10" width="8.88671875" hidden="1" customWidth="1"/>
  </cols>
  <sheetData>
    <row r="3" spans="2:7" x14ac:dyDescent="0.25">
      <c r="B3" s="8"/>
      <c r="C3" s="126" t="s">
        <v>343</v>
      </c>
      <c r="D3" s="127"/>
      <c r="E3" s="128"/>
      <c r="F3" s="8"/>
      <c r="G3" s="8"/>
    </row>
    <row r="4" spans="2:7" x14ac:dyDescent="0.25">
      <c r="C4" s="47"/>
      <c r="D4" s="47" t="s">
        <v>251</v>
      </c>
      <c r="E4" s="47" t="s">
        <v>252</v>
      </c>
    </row>
    <row r="5" spans="2:7" x14ac:dyDescent="0.25">
      <c r="C5" s="47" t="s">
        <v>68</v>
      </c>
      <c r="D5" s="47">
        <v>17.8475</v>
      </c>
      <c r="E5" s="47">
        <v>15.068300000000002</v>
      </c>
    </row>
    <row r="6" spans="2:7" x14ac:dyDescent="0.25">
      <c r="C6" s="47" t="s">
        <v>69</v>
      </c>
      <c r="D6" s="47">
        <v>19.297100000000004</v>
      </c>
      <c r="E6" s="47">
        <v>13.8582</v>
      </c>
    </row>
    <row r="7" spans="2:7" x14ac:dyDescent="0.25">
      <c r="C7" s="47" t="s">
        <v>70</v>
      </c>
      <c r="D7" s="47">
        <v>18.509899999999998</v>
      </c>
      <c r="E7" s="47">
        <v>14.2385</v>
      </c>
    </row>
    <row r="8" spans="2:7" x14ac:dyDescent="0.25">
      <c r="C8" s="47" t="s">
        <v>271</v>
      </c>
      <c r="D8" s="47">
        <f>AVERAGE(D5:D7)</f>
        <v>18.551500000000001</v>
      </c>
      <c r="E8" s="47">
        <f>AVERAGE(E5:E7)</f>
        <v>14.388333333333335</v>
      </c>
    </row>
    <row r="9" spans="2:7" x14ac:dyDescent="0.25">
      <c r="C9" s="47" t="s">
        <v>257</v>
      </c>
      <c r="D9" s="47">
        <f>STDEV(D5:D7)</f>
        <v>0.72569481188720297</v>
      </c>
      <c r="E9" s="47">
        <f>STDEV(E5:E7)</f>
        <v>0.61880774343356026</v>
      </c>
    </row>
    <row r="35" spans="3:3" x14ac:dyDescent="0.25">
      <c r="C35" s="8"/>
    </row>
    <row r="36" spans="3:3" x14ac:dyDescent="0.25">
      <c r="C36" s="8"/>
    </row>
  </sheetData>
  <mergeCells count="1">
    <mergeCell ref="C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96</vt:i4>
      </vt:variant>
    </vt:vector>
  </HeadingPairs>
  <TitlesOfParts>
    <vt:vector size="96" baseType="lpstr">
      <vt:lpstr>Fig. 2d</vt:lpstr>
      <vt:lpstr>Fig. 2f</vt:lpstr>
      <vt:lpstr>Fig. 2h</vt:lpstr>
      <vt:lpstr>Fig. 2k</vt:lpstr>
      <vt:lpstr>Fig.2m</vt:lpstr>
      <vt:lpstr>Fig. 2o</vt:lpstr>
      <vt:lpstr>Fig. 2p</vt:lpstr>
      <vt:lpstr>Fig.3b</vt:lpstr>
      <vt:lpstr>Fig. 3d</vt:lpstr>
      <vt:lpstr>Fig. 3e</vt:lpstr>
      <vt:lpstr>Fig. 3f</vt:lpstr>
      <vt:lpstr>Fig. 3h</vt:lpstr>
      <vt:lpstr>Fig. 3J</vt:lpstr>
      <vt:lpstr>Fig. 3k</vt:lpstr>
      <vt:lpstr>Fig. 3l</vt:lpstr>
      <vt:lpstr>Fig. 3n</vt:lpstr>
      <vt:lpstr>Fig.3o</vt:lpstr>
      <vt:lpstr>Fig.4b</vt:lpstr>
      <vt:lpstr>Fig.4d</vt:lpstr>
      <vt:lpstr>Fig.4e</vt:lpstr>
      <vt:lpstr>Fig.4g</vt:lpstr>
      <vt:lpstr>Fig. 4j</vt:lpstr>
      <vt:lpstr>Fig. 4m</vt:lpstr>
      <vt:lpstr>Fig.4o</vt:lpstr>
      <vt:lpstr>Fig.5h</vt:lpstr>
      <vt:lpstr>Fig.5i</vt:lpstr>
      <vt:lpstr>Fig. 5o</vt:lpstr>
      <vt:lpstr>Fig.5p</vt:lpstr>
      <vt:lpstr>Fig.5q</vt:lpstr>
      <vt:lpstr>Fig.5s</vt:lpstr>
      <vt:lpstr>Fig.5u</vt:lpstr>
      <vt:lpstr>Fig.5w</vt:lpstr>
      <vt:lpstr>Fig.6c</vt:lpstr>
      <vt:lpstr>Fig.6e</vt:lpstr>
      <vt:lpstr>Fig.6g</vt:lpstr>
      <vt:lpstr>Fig.6h</vt:lpstr>
      <vt:lpstr>Fig. 6i</vt:lpstr>
      <vt:lpstr>Fig.6l</vt:lpstr>
      <vt:lpstr>Fig.7c</vt:lpstr>
      <vt:lpstr>Fig. 7e</vt:lpstr>
      <vt:lpstr>Fig. 7g</vt:lpstr>
      <vt:lpstr>Fig. 7h</vt:lpstr>
      <vt:lpstr>Fig.7i</vt:lpstr>
      <vt:lpstr>Fig.7k</vt:lpstr>
      <vt:lpstr>Fig.8c</vt:lpstr>
      <vt:lpstr>Fig.8e</vt:lpstr>
      <vt:lpstr>Fig.8g</vt:lpstr>
      <vt:lpstr>Fig. 8l</vt:lpstr>
      <vt:lpstr>Fig.9e</vt:lpstr>
      <vt:lpstr>Fig.9g</vt:lpstr>
      <vt:lpstr>Fig.9h</vt:lpstr>
      <vt:lpstr>Fig.9j</vt:lpstr>
      <vt:lpstr>Supplementary Fig. 9</vt:lpstr>
      <vt:lpstr>Supplementary Fig. 10</vt:lpstr>
      <vt:lpstr>Supplementary Fig. 11</vt:lpstr>
      <vt:lpstr>Supplementary Fig. 12</vt:lpstr>
      <vt:lpstr>Supplementary Fig. 13</vt:lpstr>
      <vt:lpstr>Supplementary Fig. 14</vt:lpstr>
      <vt:lpstr>Supplementary Fig. 16</vt:lpstr>
      <vt:lpstr>Supplementary Fig. 17</vt:lpstr>
      <vt:lpstr>Supplementary Fig. 18</vt:lpstr>
      <vt:lpstr>Supplementary Fig. 19</vt:lpstr>
      <vt:lpstr>Supplementary Fig. 20</vt:lpstr>
      <vt:lpstr>Supplementary Fig. 21</vt:lpstr>
      <vt:lpstr>Supplementary Fig. 22</vt:lpstr>
      <vt:lpstr>Supplementary Fig. 24</vt:lpstr>
      <vt:lpstr>Supplementary Fig. 26</vt:lpstr>
      <vt:lpstr>Supplementary Fig. 27</vt:lpstr>
      <vt:lpstr>Supplementary Fig. 28</vt:lpstr>
      <vt:lpstr>Supplementary Fig. 29</vt:lpstr>
      <vt:lpstr>Supplementary Fig. 30</vt:lpstr>
      <vt:lpstr>Supplementary Fig. 31</vt:lpstr>
      <vt:lpstr>Supplementary Fig. 33</vt:lpstr>
      <vt:lpstr>Supplementary Fig. 35</vt:lpstr>
      <vt:lpstr>Supplementary Fig. 36</vt:lpstr>
      <vt:lpstr>Supplementary Fig. 37</vt:lpstr>
      <vt:lpstr>Supplementary Fig. 38</vt:lpstr>
      <vt:lpstr>Supplementary Fig. 39</vt:lpstr>
      <vt:lpstr>Supplementary Fig. 40</vt:lpstr>
      <vt:lpstr>Supplementary Fig. 42</vt:lpstr>
      <vt:lpstr>Supplementary Fig. 43</vt:lpstr>
      <vt:lpstr>Supplementary Fig. 44</vt:lpstr>
      <vt:lpstr>Supplementary Fig.45</vt:lpstr>
      <vt:lpstr>Supplementary Fig. 46</vt:lpstr>
      <vt:lpstr>Supplementary Fig. 47</vt:lpstr>
      <vt:lpstr>Supplementary Fig. 48</vt:lpstr>
      <vt:lpstr>Supplementary Fig. 49</vt:lpstr>
      <vt:lpstr>Supplementary Fig. 50</vt:lpstr>
      <vt:lpstr>Supplementary Fig. 51</vt:lpstr>
      <vt:lpstr>Supplementary Fig. 53</vt:lpstr>
      <vt:lpstr>Supplementary Fig. 54</vt:lpstr>
      <vt:lpstr>Supplementary Fig. 55</vt:lpstr>
      <vt:lpstr>Supplementary Fig. 56</vt:lpstr>
      <vt:lpstr>Supplementary Fig. 57</vt:lpstr>
      <vt:lpstr>Supplementary Fig. 58</vt:lpstr>
      <vt:lpstr>Supplementary Fig. 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Renye Yue</dc:creator>
  <cp:lastModifiedBy>Renye Yue</cp:lastModifiedBy>
  <dcterms:created xsi:type="dcterms:W3CDTF">2015-06-05T18:19:34Z</dcterms:created>
  <dcterms:modified xsi:type="dcterms:W3CDTF">2024-07-18T06:54:15Z</dcterms:modified>
</cp:coreProperties>
</file>